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showInkAnnotation="0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18-19\19-20\May-20\SE\"/>
    </mc:Choice>
  </mc:AlternateContent>
  <xr:revisionPtr revIDLastSave="0" documentId="13_ncr:1_{5FA2A321-10E5-4B4E-BB13-EC863458EC50}" xr6:coauthVersionLast="45" xr6:coauthVersionMax="45" xr10:uidLastSave="{00000000-0000-0000-0000-000000000000}"/>
  <bookViews>
    <workbookView xWindow="-108" yWindow="-108" windowWidth="23256" windowHeight="12576" tabRatio="401" xr2:uid="{00000000-000D-0000-FFFF-FFFF00000000}"/>
  </bookViews>
  <sheets>
    <sheet name="SE OVERALL" sheetId="1" r:id="rId1"/>
    <sheet name="SE-09" sheetId="9" r:id="rId2"/>
    <sheet name="SE-10" sheetId="10" r:id="rId3"/>
    <sheet name="SE-11" sheetId="11" r:id="rId4"/>
    <sheet name="TOP 25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206" i="12" l="1"/>
  <c r="AV206" i="12" s="1"/>
  <c r="AS206" i="12"/>
  <c r="AR206" i="12"/>
  <c r="AQ206" i="12"/>
  <c r="AP206" i="12"/>
  <c r="AT206" i="12" s="1"/>
  <c r="AW205" i="12"/>
  <c r="AV205" i="12" s="1"/>
  <c r="AS205" i="12"/>
  <c r="AR205" i="12"/>
  <c r="AU205" i="12" s="1"/>
  <c r="AQ205" i="12"/>
  <c r="AP205" i="12"/>
  <c r="AW204" i="12"/>
  <c r="AV204" i="12" s="1"/>
  <c r="AS204" i="12"/>
  <c r="AU204" i="12" s="1"/>
  <c r="AR204" i="12"/>
  <c r="AQ204" i="12"/>
  <c r="AT204" i="12" s="1"/>
  <c r="AP204" i="12"/>
  <c r="AW203" i="12"/>
  <c r="AV203" i="12" s="1"/>
  <c r="AS203" i="12"/>
  <c r="AU203" i="12" s="1"/>
  <c r="AR203" i="12"/>
  <c r="AQ203" i="12"/>
  <c r="AP203" i="12"/>
  <c r="AT203" i="12" s="1"/>
  <c r="AW202" i="12"/>
  <c r="AV202" i="12" s="1"/>
  <c r="AT202" i="12"/>
  <c r="AS202" i="12"/>
  <c r="AR202" i="12"/>
  <c r="AU202" i="12" s="1"/>
  <c r="AQ202" i="12"/>
  <c r="AP202" i="12"/>
  <c r="AW201" i="12"/>
  <c r="AV201" i="12" s="1"/>
  <c r="AS201" i="12"/>
  <c r="AR201" i="12"/>
  <c r="AU201" i="12" s="1"/>
  <c r="AQ201" i="12"/>
  <c r="AP201" i="12"/>
  <c r="AW200" i="12"/>
  <c r="AV200" i="12" s="1"/>
  <c r="AS200" i="12"/>
  <c r="AR200" i="12"/>
  <c r="AU200" i="12" s="1"/>
  <c r="AQ200" i="12"/>
  <c r="AP200" i="12"/>
  <c r="AT200" i="12" s="1"/>
  <c r="AW199" i="12"/>
  <c r="AV199" i="12" s="1"/>
  <c r="AS199" i="12"/>
  <c r="AU199" i="12" s="1"/>
  <c r="AR199" i="12"/>
  <c r="AQ199" i="12"/>
  <c r="AP199" i="12"/>
  <c r="AT199" i="12" s="1"/>
  <c r="AW198" i="12"/>
  <c r="AV198" i="12" s="1"/>
  <c r="AS198" i="12"/>
  <c r="AR198" i="12"/>
  <c r="AQ198" i="12"/>
  <c r="AP198" i="12"/>
  <c r="AT198" i="12" s="1"/>
  <c r="AW197" i="12"/>
  <c r="AV197" i="12" s="1"/>
  <c r="AS197" i="12"/>
  <c r="AR197" i="12"/>
  <c r="AU197" i="12" s="1"/>
  <c r="AQ197" i="12"/>
  <c r="AP197" i="12"/>
  <c r="AW196" i="12"/>
  <c r="AV196" i="12" s="1"/>
  <c r="AS196" i="12"/>
  <c r="AR196" i="12"/>
  <c r="AU196" i="12" s="1"/>
  <c r="AQ196" i="12"/>
  <c r="AP196" i="12"/>
  <c r="AW195" i="12"/>
  <c r="AV195" i="12" s="1"/>
  <c r="AS195" i="12"/>
  <c r="AU195" i="12" s="1"/>
  <c r="AR195" i="12"/>
  <c r="AQ195" i="12"/>
  <c r="AP195" i="12"/>
  <c r="AT195" i="12" s="1"/>
  <c r="AW194" i="12"/>
  <c r="AV194" i="12" s="1"/>
  <c r="AS194" i="12"/>
  <c r="AR194" i="12"/>
  <c r="AQ194" i="12"/>
  <c r="AT194" i="12" s="1"/>
  <c r="AP194" i="12"/>
  <c r="AW193" i="12"/>
  <c r="AV193" i="12" s="1"/>
  <c r="AU193" i="12"/>
  <c r="AS193" i="12"/>
  <c r="AR193" i="12"/>
  <c r="AQ193" i="12"/>
  <c r="AP193" i="12"/>
  <c r="AW192" i="12"/>
  <c r="AV192" i="12" s="1"/>
  <c r="AS192" i="12"/>
  <c r="AR192" i="12"/>
  <c r="AU192" i="12" s="1"/>
  <c r="AQ192" i="12"/>
  <c r="AP192" i="12"/>
  <c r="AT192" i="12" s="1"/>
  <c r="AW191" i="12"/>
  <c r="AV191" i="12" s="1"/>
  <c r="AS191" i="12"/>
  <c r="AU191" i="12" s="1"/>
  <c r="AR191" i="12"/>
  <c r="AQ191" i="12"/>
  <c r="AP191" i="12"/>
  <c r="AT191" i="12" s="1"/>
  <c r="AW190" i="12"/>
  <c r="AV190" i="12" s="1"/>
  <c r="AS190" i="12"/>
  <c r="AR190" i="12"/>
  <c r="AQ190" i="12"/>
  <c r="AP190" i="12"/>
  <c r="AT190" i="12" s="1"/>
  <c r="AW189" i="12"/>
  <c r="AV189" i="12" s="1"/>
  <c r="AS189" i="12"/>
  <c r="AR189" i="12"/>
  <c r="AU189" i="12" s="1"/>
  <c r="AQ189" i="12"/>
  <c r="AP189" i="12"/>
  <c r="AW188" i="12"/>
  <c r="AV188" i="12" s="1"/>
  <c r="AS188" i="12"/>
  <c r="AR188" i="12"/>
  <c r="AU188" i="12" s="1"/>
  <c r="AQ188" i="12"/>
  <c r="AP188" i="12"/>
  <c r="AW187" i="12"/>
  <c r="AV187" i="12" s="1"/>
  <c r="AS187" i="12"/>
  <c r="AR187" i="12"/>
  <c r="AQ187" i="12"/>
  <c r="AP187" i="12"/>
  <c r="AT187" i="12" s="1"/>
  <c r="AW186" i="12"/>
  <c r="AV186" i="12" s="1"/>
  <c r="AS186" i="12"/>
  <c r="AR186" i="12"/>
  <c r="AQ186" i="12"/>
  <c r="AP186" i="12"/>
  <c r="AT186" i="12" s="1"/>
  <c r="AW185" i="12"/>
  <c r="AV185" i="12" s="1"/>
  <c r="AU185" i="12"/>
  <c r="AS185" i="12"/>
  <c r="AR185" i="12"/>
  <c r="AQ185" i="12"/>
  <c r="AP185" i="12"/>
  <c r="AW184" i="12"/>
  <c r="AV184" i="12" s="1"/>
  <c r="AS184" i="12"/>
  <c r="AR184" i="12"/>
  <c r="AU184" i="12" s="1"/>
  <c r="AQ184" i="12"/>
  <c r="AP184" i="12"/>
  <c r="AT184" i="12" s="1"/>
  <c r="AW183" i="12"/>
  <c r="AV183" i="12" s="1"/>
  <c r="AS183" i="12"/>
  <c r="AR183" i="12"/>
  <c r="AQ183" i="12"/>
  <c r="AP183" i="12"/>
  <c r="AT183" i="12" s="1"/>
  <c r="AW182" i="12"/>
  <c r="AV182" i="12" s="1"/>
  <c r="AS182" i="12"/>
  <c r="AR182" i="12"/>
  <c r="AQ182" i="12"/>
  <c r="AP182" i="12"/>
  <c r="AT182" i="12" s="1"/>
  <c r="AW181" i="12"/>
  <c r="AV181" i="12" s="1"/>
  <c r="AS181" i="12"/>
  <c r="AR181" i="12"/>
  <c r="AU181" i="12" s="1"/>
  <c r="AQ181" i="12"/>
  <c r="AP181" i="12"/>
  <c r="AW180" i="12"/>
  <c r="AV180" i="12" s="1"/>
  <c r="AS180" i="12"/>
  <c r="AR180" i="12"/>
  <c r="AU180" i="12" s="1"/>
  <c r="AQ180" i="12"/>
  <c r="AP180" i="12"/>
  <c r="AW179" i="12"/>
  <c r="AV179" i="12" s="1"/>
  <c r="AS179" i="12"/>
  <c r="AR179" i="12"/>
  <c r="AQ179" i="12"/>
  <c r="AP179" i="12"/>
  <c r="AT179" i="12" s="1"/>
  <c r="AW178" i="12"/>
  <c r="AV178" i="12" s="1"/>
  <c r="AS178" i="12"/>
  <c r="AR178" i="12"/>
  <c r="AQ178" i="12"/>
  <c r="AP178" i="12"/>
  <c r="AT178" i="12" s="1"/>
  <c r="AW177" i="12"/>
  <c r="AV177" i="12" s="1"/>
  <c r="AS177" i="12"/>
  <c r="AU177" i="12" s="1"/>
  <c r="AR177" i="12"/>
  <c r="AQ177" i="12"/>
  <c r="AP177" i="12"/>
  <c r="AW176" i="12"/>
  <c r="AV176" i="12" s="1"/>
  <c r="AU176" i="12"/>
  <c r="AS176" i="12"/>
  <c r="AR176" i="12"/>
  <c r="AQ176" i="12"/>
  <c r="AP176" i="12"/>
  <c r="AW175" i="12"/>
  <c r="AV175" i="12" s="1"/>
  <c r="AS175" i="12"/>
  <c r="AR175" i="12"/>
  <c r="AQ175" i="12"/>
  <c r="AP175" i="12"/>
  <c r="AT175" i="12" s="1"/>
  <c r="AW174" i="12"/>
  <c r="AV174" i="12" s="1"/>
  <c r="AS174" i="12"/>
  <c r="AR174" i="12"/>
  <c r="AU174" i="12" s="1"/>
  <c r="AQ174" i="12"/>
  <c r="AP174" i="12"/>
  <c r="AT174" i="12" s="1"/>
  <c r="AW173" i="12"/>
  <c r="AV173" i="12" s="1"/>
  <c r="AS173" i="12"/>
  <c r="AR173" i="12"/>
  <c r="AU173" i="12" s="1"/>
  <c r="AQ173" i="12"/>
  <c r="AT173" i="12" s="1"/>
  <c r="AP173" i="12"/>
  <c r="AW172" i="12"/>
  <c r="AV172" i="12" s="1"/>
  <c r="AS172" i="12"/>
  <c r="AR172" i="12"/>
  <c r="AU172" i="12" s="1"/>
  <c r="AQ172" i="12"/>
  <c r="AP172" i="12"/>
  <c r="AT172" i="12" s="1"/>
  <c r="AW171" i="12"/>
  <c r="AV171" i="12" s="1"/>
  <c r="AS171" i="12"/>
  <c r="AU171" i="12" s="1"/>
  <c r="AR171" i="12"/>
  <c r="AQ171" i="12"/>
  <c r="AP171" i="12"/>
  <c r="AT171" i="12" s="1"/>
  <c r="AW170" i="12"/>
  <c r="AV170" i="12" s="1"/>
  <c r="AS170" i="12"/>
  <c r="AR170" i="12"/>
  <c r="AQ170" i="12"/>
  <c r="AT170" i="12" s="1"/>
  <c r="AP170" i="12"/>
  <c r="AW169" i="12"/>
  <c r="AV169" i="12" s="1"/>
  <c r="AU169" i="12"/>
  <c r="AS169" i="12"/>
  <c r="AR169" i="12"/>
  <c r="AQ169" i="12"/>
  <c r="AP169" i="12"/>
  <c r="AW168" i="12"/>
  <c r="AV168" i="12" s="1"/>
  <c r="AS168" i="12"/>
  <c r="AR168" i="12"/>
  <c r="AU168" i="12" s="1"/>
  <c r="AQ168" i="12"/>
  <c r="AP168" i="12"/>
  <c r="AT168" i="12" s="1"/>
  <c r="AW167" i="12"/>
  <c r="AV167" i="12" s="1"/>
  <c r="AS167" i="12"/>
  <c r="AU167" i="12" s="1"/>
  <c r="AR167" i="12"/>
  <c r="AQ167" i="12"/>
  <c r="AP167" i="12"/>
  <c r="AT167" i="12" s="1"/>
  <c r="AW166" i="12"/>
  <c r="AV166" i="12" s="1"/>
  <c r="AS166" i="12"/>
  <c r="AR166" i="12"/>
  <c r="AQ166" i="12"/>
  <c r="AP166" i="12"/>
  <c r="AT166" i="12" s="1"/>
  <c r="AW165" i="12"/>
  <c r="AV165" i="12" s="1"/>
  <c r="AS165" i="12"/>
  <c r="AU165" i="12" s="1"/>
  <c r="AR165" i="12"/>
  <c r="AQ165" i="12"/>
  <c r="AT165" i="12" s="1"/>
  <c r="AP165" i="12"/>
  <c r="AW164" i="12"/>
  <c r="AV164" i="12" s="1"/>
  <c r="AU164" i="12"/>
  <c r="AS164" i="12"/>
  <c r="AR164" i="12"/>
  <c r="AQ164" i="12"/>
  <c r="AP164" i="12"/>
  <c r="AT164" i="12" s="1"/>
  <c r="AW163" i="12"/>
  <c r="AV163" i="12" s="1"/>
  <c r="AS163" i="12"/>
  <c r="AR163" i="12"/>
  <c r="AQ163" i="12"/>
  <c r="AP163" i="12"/>
  <c r="AT163" i="12" s="1"/>
  <c r="AW162" i="12"/>
  <c r="AV162" i="12" s="1"/>
  <c r="AS162" i="12"/>
  <c r="AR162" i="12"/>
  <c r="AQ162" i="12"/>
  <c r="AP162" i="12"/>
  <c r="AT162" i="12" s="1"/>
  <c r="AW161" i="12"/>
  <c r="AV161" i="12" s="1"/>
  <c r="AS161" i="12"/>
  <c r="AU161" i="12" s="1"/>
  <c r="AR161" i="12"/>
  <c r="AQ161" i="12"/>
  <c r="AP161" i="12"/>
  <c r="AW160" i="12"/>
  <c r="AV160" i="12" s="1"/>
  <c r="AU160" i="12"/>
  <c r="AS160" i="12"/>
  <c r="AR160" i="12"/>
  <c r="AQ160" i="12"/>
  <c r="AP160" i="12"/>
  <c r="AW159" i="12"/>
  <c r="AV159" i="12" s="1"/>
  <c r="AT159" i="12"/>
  <c r="AS159" i="12"/>
  <c r="AR159" i="12"/>
  <c r="AQ159" i="12"/>
  <c r="AP159" i="12"/>
  <c r="AW158" i="12"/>
  <c r="AV158" i="12" s="1"/>
  <c r="AS158" i="12"/>
  <c r="AR158" i="12"/>
  <c r="AU158" i="12" s="1"/>
  <c r="AQ158" i="12"/>
  <c r="AP158" i="12"/>
  <c r="AW157" i="12"/>
  <c r="AV157" i="12" s="1"/>
  <c r="AS157" i="12"/>
  <c r="AR157" i="12"/>
  <c r="AU157" i="12" s="1"/>
  <c r="AQ157" i="12"/>
  <c r="AP157" i="12"/>
  <c r="AW156" i="12"/>
  <c r="AV156" i="12" s="1"/>
  <c r="AT156" i="12"/>
  <c r="AS156" i="12"/>
  <c r="AR156" i="12"/>
  <c r="AU156" i="12" s="1"/>
  <c r="AQ156" i="12"/>
  <c r="AP156" i="12"/>
  <c r="AW155" i="12"/>
  <c r="AV155" i="12" s="1"/>
  <c r="AS155" i="12"/>
  <c r="AU155" i="12" s="1"/>
  <c r="AR155" i="12"/>
  <c r="AQ155" i="12"/>
  <c r="AP155" i="12"/>
  <c r="AW154" i="12"/>
  <c r="AV154" i="12" s="1"/>
  <c r="AT154" i="12"/>
  <c r="AS154" i="12"/>
  <c r="AR154" i="12"/>
  <c r="AU154" i="12" s="1"/>
  <c r="AQ154" i="12"/>
  <c r="AP154" i="12"/>
  <c r="AW153" i="12"/>
  <c r="AV153" i="12" s="1"/>
  <c r="AS153" i="12"/>
  <c r="AR153" i="12"/>
  <c r="AU153" i="12" s="1"/>
  <c r="AQ153" i="12"/>
  <c r="AP153" i="12"/>
  <c r="AT153" i="12" s="1"/>
  <c r="AW152" i="12"/>
  <c r="AV152" i="12" s="1"/>
  <c r="AS152" i="12"/>
  <c r="AR152" i="12"/>
  <c r="AU152" i="12" s="1"/>
  <c r="AQ152" i="12"/>
  <c r="AP152" i="12"/>
  <c r="AT152" i="12" s="1"/>
  <c r="AW151" i="12"/>
  <c r="AV151" i="12" s="1"/>
  <c r="AS151" i="12"/>
  <c r="AU151" i="12" s="1"/>
  <c r="AR151" i="12"/>
  <c r="AQ151" i="12"/>
  <c r="AT151" i="12" s="1"/>
  <c r="AP151" i="12"/>
  <c r="AW150" i="12"/>
  <c r="AV150" i="12" s="1"/>
  <c r="AS150" i="12"/>
  <c r="AR150" i="12"/>
  <c r="AQ150" i="12"/>
  <c r="AP150" i="12"/>
  <c r="AW149" i="12"/>
  <c r="AV149" i="12" s="1"/>
  <c r="AS149" i="12"/>
  <c r="AR149" i="12"/>
  <c r="AQ149" i="12"/>
  <c r="AP149" i="12"/>
  <c r="AW148" i="12"/>
  <c r="AV148" i="12" s="1"/>
  <c r="AU148" i="12"/>
  <c r="AS148" i="12"/>
  <c r="AR148" i="12"/>
  <c r="AQ148" i="12"/>
  <c r="AT148" i="12" s="1"/>
  <c r="AP148" i="12"/>
  <c r="AW147" i="12"/>
  <c r="AV147" i="12" s="1"/>
  <c r="AS147" i="12"/>
  <c r="AU147" i="12" s="1"/>
  <c r="AR147" i="12"/>
  <c r="AQ147" i="12"/>
  <c r="AP147" i="12"/>
  <c r="AW146" i="12"/>
  <c r="AV146" i="12" s="1"/>
  <c r="AT146" i="12"/>
  <c r="AS146" i="12"/>
  <c r="AR146" i="12"/>
  <c r="AU146" i="12" s="1"/>
  <c r="AQ146" i="12"/>
  <c r="AP146" i="12"/>
  <c r="AW145" i="12"/>
  <c r="AV145" i="12" s="1"/>
  <c r="AS145" i="12"/>
  <c r="AR145" i="12"/>
  <c r="AU145" i="12" s="1"/>
  <c r="AQ145" i="12"/>
  <c r="AP145" i="12"/>
  <c r="AT145" i="12" s="1"/>
  <c r="AW144" i="12"/>
  <c r="AV144" i="12" s="1"/>
  <c r="AS144" i="12"/>
  <c r="AU144" i="12" s="1"/>
  <c r="AR144" i="12"/>
  <c r="AQ144" i="12"/>
  <c r="AT144" i="12" s="1"/>
  <c r="AP144" i="12"/>
  <c r="AW143" i="12"/>
  <c r="AV143" i="12" s="1"/>
  <c r="AT143" i="12"/>
  <c r="AS143" i="12"/>
  <c r="AR143" i="12"/>
  <c r="AQ143" i="12"/>
  <c r="AP143" i="12"/>
  <c r="AW142" i="12"/>
  <c r="AV142" i="12" s="1"/>
  <c r="AS142" i="12"/>
  <c r="AR142" i="12"/>
  <c r="AU142" i="12" s="1"/>
  <c r="AQ142" i="12"/>
  <c r="AP142" i="12"/>
  <c r="AW141" i="12"/>
  <c r="AV141" i="12" s="1"/>
  <c r="AS141" i="12"/>
  <c r="AR141" i="12"/>
  <c r="AQ141" i="12"/>
  <c r="AT141" i="12" s="1"/>
  <c r="AP141" i="12"/>
  <c r="AW140" i="12"/>
  <c r="AV140" i="12" s="1"/>
  <c r="AU140" i="12"/>
  <c r="AS140" i="12"/>
  <c r="AR140" i="12"/>
  <c r="AQ140" i="12"/>
  <c r="AT140" i="12" s="1"/>
  <c r="AP140" i="12"/>
  <c r="AW139" i="12"/>
  <c r="AV139" i="12" s="1"/>
  <c r="AS139" i="12"/>
  <c r="AR139" i="12"/>
  <c r="AQ139" i="12"/>
  <c r="AP139" i="12"/>
  <c r="AW138" i="12"/>
  <c r="AV138" i="12" s="1"/>
  <c r="AT138" i="12"/>
  <c r="AS138" i="12"/>
  <c r="AR138" i="12"/>
  <c r="AU138" i="12" s="1"/>
  <c r="AQ138" i="12"/>
  <c r="AP138" i="12"/>
  <c r="AW137" i="12"/>
  <c r="AV137" i="12" s="1"/>
  <c r="AS137" i="12"/>
  <c r="AR137" i="12"/>
  <c r="AU137" i="12" s="1"/>
  <c r="AQ137" i="12"/>
  <c r="AP137" i="12"/>
  <c r="AW136" i="12"/>
  <c r="AV136" i="12" s="1"/>
  <c r="AS136" i="12"/>
  <c r="AR136" i="12"/>
  <c r="AU136" i="12" s="1"/>
  <c r="AQ136" i="12"/>
  <c r="AT136" i="12" s="1"/>
  <c r="AP136" i="12"/>
  <c r="AW135" i="12"/>
  <c r="AV135" i="12" s="1"/>
  <c r="AS135" i="12"/>
  <c r="AR135" i="12"/>
  <c r="AQ135" i="12"/>
  <c r="AT135" i="12" s="1"/>
  <c r="AP135" i="12"/>
  <c r="AW134" i="12"/>
  <c r="AV134" i="12" s="1"/>
  <c r="AS134" i="12"/>
  <c r="AU134" i="12" s="1"/>
  <c r="AR134" i="12"/>
  <c r="AQ134" i="12"/>
  <c r="AP134" i="12"/>
  <c r="AW133" i="12"/>
  <c r="AV133" i="12" s="1"/>
  <c r="AS133" i="12"/>
  <c r="AU133" i="12" s="1"/>
  <c r="AR133" i="12"/>
  <c r="AQ133" i="12"/>
  <c r="AP133" i="12"/>
  <c r="AT133" i="12" s="1"/>
  <c r="AW132" i="12"/>
  <c r="AV132" i="12" s="1"/>
  <c r="AT132" i="12"/>
  <c r="AS132" i="12"/>
  <c r="AR132" i="12"/>
  <c r="AQ132" i="12"/>
  <c r="AP132" i="12"/>
  <c r="AW131" i="12"/>
  <c r="AV131" i="12" s="1"/>
  <c r="AS131" i="12"/>
  <c r="AU131" i="12" s="1"/>
  <c r="AR131" i="12"/>
  <c r="AQ131" i="12"/>
  <c r="AT131" i="12" s="1"/>
  <c r="AP131" i="12"/>
  <c r="AW130" i="12"/>
  <c r="AV130" i="12" s="1"/>
  <c r="AS130" i="12"/>
  <c r="AU130" i="12" s="1"/>
  <c r="AR130" i="12"/>
  <c r="AQ130" i="12"/>
  <c r="AP130" i="12"/>
  <c r="AT130" i="12" s="1"/>
  <c r="AW129" i="12"/>
  <c r="AV129" i="12" s="1"/>
  <c r="AS129" i="12"/>
  <c r="AU129" i="12" s="1"/>
  <c r="AR129" i="12"/>
  <c r="AQ129" i="12"/>
  <c r="AP129" i="12"/>
  <c r="AT129" i="12" s="1"/>
  <c r="AW128" i="12"/>
  <c r="AV128" i="12" s="1"/>
  <c r="AS128" i="12"/>
  <c r="AU128" i="12" s="1"/>
  <c r="AR128" i="12"/>
  <c r="AQ128" i="12"/>
  <c r="AT128" i="12" s="1"/>
  <c r="AP128" i="12"/>
  <c r="AW127" i="12"/>
  <c r="AV127" i="12" s="1"/>
  <c r="AS127" i="12"/>
  <c r="AU127" i="12" s="1"/>
  <c r="AR127" i="12"/>
  <c r="AQ127" i="12"/>
  <c r="AP127" i="12"/>
  <c r="AW126" i="12"/>
  <c r="AV126" i="12" s="1"/>
  <c r="AS126" i="12"/>
  <c r="AU126" i="12" s="1"/>
  <c r="AR126" i="12"/>
  <c r="AQ126" i="12"/>
  <c r="AP126" i="12"/>
  <c r="AT126" i="12" s="1"/>
  <c r="AW125" i="12"/>
  <c r="AV125" i="12" s="1"/>
  <c r="AS125" i="12"/>
  <c r="AR125" i="12"/>
  <c r="AQ125" i="12"/>
  <c r="AP125" i="12"/>
  <c r="AT125" i="12" s="1"/>
  <c r="AW124" i="12"/>
  <c r="AV124" i="12" s="1"/>
  <c r="AS124" i="12"/>
  <c r="AU124" i="12" s="1"/>
  <c r="AR124" i="12"/>
  <c r="AQ124" i="12"/>
  <c r="AP124" i="12"/>
  <c r="AT124" i="12" s="1"/>
  <c r="AW123" i="12"/>
  <c r="AV123" i="12" s="1"/>
  <c r="AS123" i="12"/>
  <c r="AU123" i="12" s="1"/>
  <c r="AR123" i="12"/>
  <c r="AQ123" i="12"/>
  <c r="AP123" i="12"/>
  <c r="AW122" i="12"/>
  <c r="AV122" i="12" s="1"/>
  <c r="AS122" i="12"/>
  <c r="AR122" i="12"/>
  <c r="AQ122" i="12"/>
  <c r="AP122" i="12"/>
  <c r="AT122" i="12" s="1"/>
  <c r="AW121" i="12"/>
  <c r="AV121" i="12" s="1"/>
  <c r="AS121" i="12"/>
  <c r="AR121" i="12"/>
  <c r="AQ121" i="12"/>
  <c r="AP121" i="12"/>
  <c r="AT121" i="12" s="1"/>
  <c r="AW120" i="12"/>
  <c r="AV120" i="12" s="1"/>
  <c r="AS120" i="12"/>
  <c r="AU120" i="12" s="1"/>
  <c r="AR120" i="12"/>
  <c r="AQ120" i="12"/>
  <c r="AP120" i="12"/>
  <c r="AT120" i="12" s="1"/>
  <c r="AW119" i="12"/>
  <c r="AV119" i="12" s="1"/>
  <c r="AS119" i="12"/>
  <c r="AR119" i="12"/>
  <c r="AQ119" i="12"/>
  <c r="AP119" i="12"/>
  <c r="AW118" i="12"/>
  <c r="AV118" i="12" s="1"/>
  <c r="AS118" i="12"/>
  <c r="AR118" i="12"/>
  <c r="AQ118" i="12"/>
  <c r="AP118" i="12"/>
  <c r="AT118" i="12" s="1"/>
  <c r="AW117" i="12"/>
  <c r="AV117" i="12" s="1"/>
  <c r="AS117" i="12"/>
  <c r="AR117" i="12"/>
  <c r="AQ117" i="12"/>
  <c r="AP117" i="12"/>
  <c r="AT117" i="12" s="1"/>
  <c r="AW116" i="12"/>
  <c r="AV116" i="12" s="1"/>
  <c r="AS116" i="12"/>
  <c r="AR116" i="12"/>
  <c r="AQ116" i="12"/>
  <c r="AP116" i="12"/>
  <c r="AT116" i="12" s="1"/>
  <c r="AW115" i="12"/>
  <c r="AV115" i="12" s="1"/>
  <c r="AS115" i="12"/>
  <c r="AR115" i="12"/>
  <c r="AQ115" i="12"/>
  <c r="AP115" i="12"/>
  <c r="AW114" i="12"/>
  <c r="AV114" i="12" s="1"/>
  <c r="AS114" i="12"/>
  <c r="AR114" i="12"/>
  <c r="AQ114" i="12"/>
  <c r="AP114" i="12"/>
  <c r="AT114" i="12" s="1"/>
  <c r="AW113" i="12"/>
  <c r="AV113" i="12" s="1"/>
  <c r="AS113" i="12"/>
  <c r="AR113" i="12"/>
  <c r="AQ113" i="12"/>
  <c r="AP113" i="12"/>
  <c r="AW112" i="12"/>
  <c r="AV112" i="12" s="1"/>
  <c r="AS112" i="12"/>
  <c r="AR112" i="12"/>
  <c r="AQ112" i="12"/>
  <c r="AP112" i="12"/>
  <c r="AT112" i="12" s="1"/>
  <c r="AW111" i="12"/>
  <c r="AV111" i="12" s="1"/>
  <c r="AS111" i="12"/>
  <c r="AR111" i="12"/>
  <c r="AQ111" i="12"/>
  <c r="AP111" i="12"/>
  <c r="AW110" i="12"/>
  <c r="AV110" i="12" s="1"/>
  <c r="AS110" i="12"/>
  <c r="AR110" i="12"/>
  <c r="AQ110" i="12"/>
  <c r="AP110" i="12"/>
  <c r="AW109" i="12"/>
  <c r="AV109" i="12" s="1"/>
  <c r="AS109" i="12"/>
  <c r="AR109" i="12"/>
  <c r="AQ109" i="12"/>
  <c r="AP109" i="12"/>
  <c r="AW108" i="12"/>
  <c r="AV108" i="12" s="1"/>
  <c r="AT108" i="12"/>
  <c r="AS108" i="12"/>
  <c r="AR108" i="12"/>
  <c r="AQ108" i="12"/>
  <c r="AP108" i="12"/>
  <c r="AW107" i="12"/>
  <c r="AV107" i="12" s="1"/>
  <c r="AS107" i="12"/>
  <c r="AR107" i="12"/>
  <c r="AQ107" i="12"/>
  <c r="AT107" i="12" s="1"/>
  <c r="AP107" i="12"/>
  <c r="AW106" i="12"/>
  <c r="AV106" i="12" s="1"/>
  <c r="AS106" i="12"/>
  <c r="AR106" i="12"/>
  <c r="AQ106" i="12"/>
  <c r="AP106" i="12"/>
  <c r="AW105" i="12"/>
  <c r="AV105" i="12" s="1"/>
  <c r="AS105" i="12"/>
  <c r="AU105" i="12" s="1"/>
  <c r="AR105" i="12"/>
  <c r="AQ105" i="12"/>
  <c r="AP105" i="12"/>
  <c r="AW104" i="12"/>
  <c r="AV104" i="12" s="1"/>
  <c r="AS104" i="12"/>
  <c r="AU104" i="12" s="1"/>
  <c r="AR104" i="12"/>
  <c r="AQ104" i="12"/>
  <c r="AP104" i="12"/>
  <c r="AW103" i="12"/>
  <c r="AV103" i="12" s="1"/>
  <c r="AS103" i="12"/>
  <c r="AU103" i="12" s="1"/>
  <c r="AR103" i="12"/>
  <c r="AQ103" i="12"/>
  <c r="AP103" i="12"/>
  <c r="AW102" i="12"/>
  <c r="AV102" i="12" s="1"/>
  <c r="AS102" i="12"/>
  <c r="AR102" i="12"/>
  <c r="AQ102" i="12"/>
  <c r="AP102" i="12"/>
  <c r="AT102" i="12" s="1"/>
  <c r="AW101" i="12"/>
  <c r="AV101" i="12" s="1"/>
  <c r="AS101" i="12"/>
  <c r="AR101" i="12"/>
  <c r="AQ101" i="12"/>
  <c r="AP101" i="12"/>
  <c r="AT101" i="12" s="1"/>
  <c r="AW100" i="12"/>
  <c r="AV100" i="12" s="1"/>
  <c r="AS100" i="12"/>
  <c r="AR100" i="12"/>
  <c r="AQ100" i="12"/>
  <c r="AP100" i="12"/>
  <c r="AW99" i="12"/>
  <c r="AV99" i="12" s="1"/>
  <c r="AS99" i="12"/>
  <c r="AR99" i="12"/>
  <c r="AQ99" i="12"/>
  <c r="AT99" i="12" s="1"/>
  <c r="AP99" i="12"/>
  <c r="AW98" i="12"/>
  <c r="AV98" i="12" s="1"/>
  <c r="AS98" i="12"/>
  <c r="AR98" i="12"/>
  <c r="AQ98" i="12"/>
  <c r="AP98" i="12"/>
  <c r="AW97" i="12"/>
  <c r="AV97" i="12" s="1"/>
  <c r="AS97" i="12"/>
  <c r="AU97" i="12" s="1"/>
  <c r="AR97" i="12"/>
  <c r="AQ97" i="12"/>
  <c r="AP97" i="12"/>
  <c r="AW96" i="12"/>
  <c r="AV96" i="12" s="1"/>
  <c r="AS96" i="12"/>
  <c r="AR96" i="12"/>
  <c r="AQ96" i="12"/>
  <c r="AP96" i="12"/>
  <c r="AW95" i="12"/>
  <c r="AV95" i="12" s="1"/>
  <c r="AS95" i="12"/>
  <c r="AR95" i="12"/>
  <c r="AQ95" i="12"/>
  <c r="AP95" i="12"/>
  <c r="AW94" i="12"/>
  <c r="AV94" i="12" s="1"/>
  <c r="AS94" i="12"/>
  <c r="AR94" i="12"/>
  <c r="AQ94" i="12"/>
  <c r="AP94" i="12"/>
  <c r="AT94" i="12" s="1"/>
  <c r="AW93" i="12"/>
  <c r="AV93" i="12" s="1"/>
  <c r="AS93" i="12"/>
  <c r="AR93" i="12"/>
  <c r="AQ93" i="12"/>
  <c r="AP93" i="12"/>
  <c r="AT93" i="12" s="1"/>
  <c r="AW92" i="12"/>
  <c r="AV92" i="12" s="1"/>
  <c r="AS92" i="12"/>
  <c r="AR92" i="12"/>
  <c r="AQ92" i="12"/>
  <c r="AP92" i="12"/>
  <c r="AW91" i="12"/>
  <c r="AV91" i="12" s="1"/>
  <c r="AS91" i="12"/>
  <c r="AR91" i="12"/>
  <c r="AQ91" i="12"/>
  <c r="AT91" i="12" s="1"/>
  <c r="AP91" i="12"/>
  <c r="AW90" i="12"/>
  <c r="AV90" i="12" s="1"/>
  <c r="AS90" i="12"/>
  <c r="AR90" i="12"/>
  <c r="AQ90" i="12"/>
  <c r="AP90" i="12"/>
  <c r="AW89" i="12"/>
  <c r="AV89" i="12" s="1"/>
  <c r="AS89" i="12"/>
  <c r="AR89" i="12"/>
  <c r="AQ89" i="12"/>
  <c r="AP89" i="12"/>
  <c r="AW88" i="12"/>
  <c r="AV88" i="12" s="1"/>
  <c r="AS88" i="12"/>
  <c r="AR88" i="12"/>
  <c r="AQ88" i="12"/>
  <c r="AP88" i="12"/>
  <c r="AT88" i="12" s="1"/>
  <c r="AW87" i="12"/>
  <c r="AV87" i="12" s="1"/>
  <c r="AS87" i="12"/>
  <c r="AR87" i="12"/>
  <c r="AQ87" i="12"/>
  <c r="AP87" i="12"/>
  <c r="AW86" i="12"/>
  <c r="AV86" i="12" s="1"/>
  <c r="AS86" i="12"/>
  <c r="AR86" i="12"/>
  <c r="AQ86" i="12"/>
  <c r="AP86" i="12"/>
  <c r="AT86" i="12" s="1"/>
  <c r="AW85" i="12"/>
  <c r="AV85" i="12" s="1"/>
  <c r="AS85" i="12"/>
  <c r="AR85" i="12"/>
  <c r="AQ85" i="12"/>
  <c r="AP85" i="12"/>
  <c r="AT85" i="12" s="1"/>
  <c r="AW84" i="12"/>
  <c r="AV84" i="12" s="1"/>
  <c r="AS84" i="12"/>
  <c r="AR84" i="12"/>
  <c r="AQ84" i="12"/>
  <c r="AP84" i="12"/>
  <c r="AT84" i="12" s="1"/>
  <c r="AW83" i="12"/>
  <c r="AV83" i="12" s="1"/>
  <c r="AS83" i="12"/>
  <c r="AR83" i="12"/>
  <c r="AQ83" i="12"/>
  <c r="AT83" i="12" s="1"/>
  <c r="AP83" i="12"/>
  <c r="AW82" i="12"/>
  <c r="AV82" i="12" s="1"/>
  <c r="AS82" i="12"/>
  <c r="AR82" i="12"/>
  <c r="AQ82" i="12"/>
  <c r="AP82" i="12"/>
  <c r="AW81" i="12"/>
  <c r="AV81" i="12" s="1"/>
  <c r="AS81" i="12"/>
  <c r="AR81" i="12"/>
  <c r="AQ81" i="12"/>
  <c r="AP81" i="12"/>
  <c r="AW80" i="12"/>
  <c r="AV80" i="12" s="1"/>
  <c r="AS80" i="12"/>
  <c r="AR80" i="12"/>
  <c r="AQ80" i="12"/>
  <c r="AP80" i="12"/>
  <c r="AT80" i="12" s="1"/>
  <c r="AW79" i="12"/>
  <c r="AV79" i="12" s="1"/>
  <c r="AS79" i="12"/>
  <c r="AR79" i="12"/>
  <c r="AQ79" i="12"/>
  <c r="AP79" i="12"/>
  <c r="AW78" i="12"/>
  <c r="AV78" i="12" s="1"/>
  <c r="AS78" i="12"/>
  <c r="AR78" i="12"/>
  <c r="AQ78" i="12"/>
  <c r="AP78" i="12"/>
  <c r="AT78" i="12" s="1"/>
  <c r="AW77" i="12"/>
  <c r="AV77" i="12" s="1"/>
  <c r="AS77" i="12"/>
  <c r="AR77" i="12"/>
  <c r="AQ77" i="12"/>
  <c r="AP77" i="12"/>
  <c r="AT77" i="12" s="1"/>
  <c r="AW76" i="12"/>
  <c r="AV76" i="12" s="1"/>
  <c r="AS76" i="12"/>
  <c r="AR76" i="12"/>
  <c r="AQ76" i="12"/>
  <c r="AP76" i="12"/>
  <c r="AT76" i="12" s="1"/>
  <c r="AW75" i="12"/>
  <c r="AV75" i="12" s="1"/>
  <c r="AS75" i="12"/>
  <c r="AR75" i="12"/>
  <c r="AQ75" i="12"/>
  <c r="AT75" i="12" s="1"/>
  <c r="AP75" i="12"/>
  <c r="AW74" i="12"/>
  <c r="AV74" i="12" s="1"/>
  <c r="AS74" i="12"/>
  <c r="AR74" i="12"/>
  <c r="AQ74" i="12"/>
  <c r="AT74" i="12" s="1"/>
  <c r="AP74" i="12"/>
  <c r="AW73" i="12"/>
  <c r="AV73" i="12" s="1"/>
  <c r="AS73" i="12"/>
  <c r="AR73" i="12"/>
  <c r="AQ73" i="12"/>
  <c r="AP73" i="12"/>
  <c r="AW72" i="12"/>
  <c r="AV72" i="12" s="1"/>
  <c r="AS72" i="12"/>
  <c r="AR72" i="12"/>
  <c r="AQ72" i="12"/>
  <c r="AP72" i="12"/>
  <c r="AT72" i="12" s="1"/>
  <c r="AW71" i="12"/>
  <c r="AV71" i="12" s="1"/>
  <c r="AS71" i="12"/>
  <c r="AR71" i="12"/>
  <c r="AQ71" i="12"/>
  <c r="AP71" i="12"/>
  <c r="AW70" i="12"/>
  <c r="AV70" i="12" s="1"/>
  <c r="AS70" i="12"/>
  <c r="AR70" i="12"/>
  <c r="AQ70" i="12"/>
  <c r="AP70" i="12"/>
  <c r="AW69" i="12"/>
  <c r="AV69" i="12" s="1"/>
  <c r="AS69" i="12"/>
  <c r="AR69" i="12"/>
  <c r="AU69" i="12" s="1"/>
  <c r="AQ69" i="12"/>
  <c r="AP69" i="12"/>
  <c r="AT69" i="12" s="1"/>
  <c r="AW68" i="12"/>
  <c r="AV68" i="12" s="1"/>
  <c r="AS68" i="12"/>
  <c r="AR68" i="12"/>
  <c r="AQ68" i="12"/>
  <c r="AP68" i="12"/>
  <c r="AT68" i="12" s="1"/>
  <c r="AW67" i="12"/>
  <c r="AV67" i="12" s="1"/>
  <c r="AS67" i="12"/>
  <c r="AR67" i="12"/>
  <c r="AQ67" i="12"/>
  <c r="AT67" i="12" s="1"/>
  <c r="AP67" i="12"/>
  <c r="AW66" i="12"/>
  <c r="AV66" i="12"/>
  <c r="AS66" i="12"/>
  <c r="AR66" i="12"/>
  <c r="AQ66" i="12"/>
  <c r="AP66" i="12"/>
  <c r="AW65" i="12"/>
  <c r="AV65" i="12" s="1"/>
  <c r="AS65" i="12"/>
  <c r="AR65" i="12"/>
  <c r="AU65" i="12" s="1"/>
  <c r="AQ65" i="12"/>
  <c r="AP65" i="12"/>
  <c r="AT65" i="12" s="1"/>
  <c r="AW64" i="12"/>
  <c r="AV64" i="12" s="1"/>
  <c r="AS64" i="12"/>
  <c r="AR64" i="12"/>
  <c r="AQ64" i="12"/>
  <c r="AP64" i="12"/>
  <c r="AW63" i="12"/>
  <c r="AV63" i="12" s="1"/>
  <c r="AS63" i="12"/>
  <c r="AR63" i="12"/>
  <c r="AU63" i="12" s="1"/>
  <c r="AQ63" i="12"/>
  <c r="AP63" i="12"/>
  <c r="AT63" i="12" s="1"/>
  <c r="AW62" i="12"/>
  <c r="AV62" i="12"/>
  <c r="AS62" i="12"/>
  <c r="AR62" i="12"/>
  <c r="AQ62" i="12"/>
  <c r="AP62" i="12"/>
  <c r="AW61" i="12"/>
  <c r="AV61" i="12" s="1"/>
  <c r="AS61" i="12"/>
  <c r="AR61" i="12"/>
  <c r="AQ61" i="12"/>
  <c r="AP61" i="12"/>
  <c r="AT61" i="12" s="1"/>
  <c r="AW60" i="12"/>
  <c r="AV60" i="12"/>
  <c r="AS60" i="12"/>
  <c r="AR60" i="12"/>
  <c r="AQ60" i="12"/>
  <c r="AP60" i="12"/>
  <c r="AW59" i="12"/>
  <c r="AV59" i="12" s="1"/>
  <c r="AS59" i="12"/>
  <c r="AR59" i="12"/>
  <c r="AU59" i="12" s="1"/>
  <c r="AQ59" i="12"/>
  <c r="AT59" i="12" s="1"/>
  <c r="AP59" i="12"/>
  <c r="AW58" i="12"/>
  <c r="AV58" i="12" s="1"/>
  <c r="AS58" i="12"/>
  <c r="AR58" i="12"/>
  <c r="AQ58" i="12"/>
  <c r="AP58" i="12"/>
  <c r="AT58" i="12" s="1"/>
  <c r="AW57" i="12"/>
  <c r="AV57" i="12" s="1"/>
  <c r="AS57" i="12"/>
  <c r="AR57" i="12"/>
  <c r="AQ57" i="12"/>
  <c r="AP57" i="12"/>
  <c r="AT57" i="12" s="1"/>
  <c r="AW56" i="12"/>
  <c r="AV56" i="12"/>
  <c r="AS56" i="12"/>
  <c r="AR56" i="12"/>
  <c r="AQ56" i="12"/>
  <c r="AT56" i="12" s="1"/>
  <c r="AP56" i="12"/>
  <c r="AW55" i="12"/>
  <c r="AV55" i="12" s="1"/>
  <c r="AS55" i="12"/>
  <c r="AR55" i="12"/>
  <c r="AQ55" i="12"/>
  <c r="AP55" i="12"/>
  <c r="AT55" i="12" s="1"/>
  <c r="AW54" i="12"/>
  <c r="AV54" i="12"/>
  <c r="AS54" i="12"/>
  <c r="AR54" i="12"/>
  <c r="AQ54" i="12"/>
  <c r="AT54" i="12" s="1"/>
  <c r="AP54" i="12"/>
  <c r="AW53" i="12"/>
  <c r="AV53" i="12" s="1"/>
  <c r="AS53" i="12"/>
  <c r="AR53" i="12"/>
  <c r="AQ53" i="12"/>
  <c r="AP53" i="12"/>
  <c r="AW52" i="12"/>
  <c r="AV52" i="12"/>
  <c r="AS52" i="12"/>
  <c r="AR52" i="12"/>
  <c r="AQ52" i="12"/>
  <c r="AP52" i="12"/>
  <c r="AW51" i="12"/>
  <c r="AV51" i="12" s="1"/>
  <c r="AS51" i="12"/>
  <c r="AR51" i="12"/>
  <c r="AU51" i="12" s="1"/>
  <c r="AQ51" i="12"/>
  <c r="AP51" i="12"/>
  <c r="AT51" i="12" s="1"/>
  <c r="AW50" i="12"/>
  <c r="AV50" i="12" s="1"/>
  <c r="AS50" i="12"/>
  <c r="AR50" i="12"/>
  <c r="AQ50" i="12"/>
  <c r="AP50" i="12"/>
  <c r="AT50" i="12" s="1"/>
  <c r="AW49" i="12"/>
  <c r="AV49" i="12" s="1"/>
  <c r="AS49" i="12"/>
  <c r="AR49" i="12"/>
  <c r="AQ49" i="12"/>
  <c r="AT49" i="12" s="1"/>
  <c r="AP49" i="12"/>
  <c r="AW48" i="12"/>
  <c r="AV48" i="12"/>
  <c r="AS48" i="12"/>
  <c r="AR48" i="12"/>
  <c r="AQ48" i="12"/>
  <c r="AT48" i="12" s="1"/>
  <c r="AP48" i="12"/>
  <c r="AW47" i="12"/>
  <c r="AV47" i="12" s="1"/>
  <c r="AS47" i="12"/>
  <c r="AR47" i="12"/>
  <c r="AU47" i="12" s="1"/>
  <c r="AQ47" i="12"/>
  <c r="AP47" i="12"/>
  <c r="AW46" i="12"/>
  <c r="AV46" i="12"/>
  <c r="AS46" i="12"/>
  <c r="AR46" i="12"/>
  <c r="AQ46" i="12"/>
  <c r="AP46" i="12"/>
  <c r="AW45" i="12"/>
  <c r="AV45" i="12" s="1"/>
  <c r="AS45" i="12"/>
  <c r="AR45" i="12"/>
  <c r="AU45" i="12" s="1"/>
  <c r="AQ45" i="12"/>
  <c r="AP45" i="12"/>
  <c r="AW44" i="12"/>
  <c r="AV44" i="12" s="1"/>
  <c r="AS44" i="12"/>
  <c r="AR44" i="12"/>
  <c r="AQ44" i="12"/>
  <c r="AP44" i="12"/>
  <c r="AT44" i="12" s="1"/>
  <c r="AW43" i="12"/>
  <c r="AV43" i="12" s="1"/>
  <c r="AS43" i="12"/>
  <c r="AR43" i="12"/>
  <c r="AQ43" i="12"/>
  <c r="AP43" i="12"/>
  <c r="AT43" i="12" s="1"/>
  <c r="AW42" i="12"/>
  <c r="AV42" i="12"/>
  <c r="AS42" i="12"/>
  <c r="AR42" i="12"/>
  <c r="AQ42" i="12"/>
  <c r="AP42" i="12"/>
  <c r="AW41" i="12"/>
  <c r="AV41" i="12" s="1"/>
  <c r="AS41" i="12"/>
  <c r="AR41" i="12"/>
  <c r="AU41" i="12" s="1"/>
  <c r="AQ41" i="12"/>
  <c r="AT41" i="12" s="1"/>
  <c r="AP41" i="12"/>
  <c r="AW40" i="12"/>
  <c r="AV40" i="12" s="1"/>
  <c r="AS40" i="12"/>
  <c r="AR40" i="12"/>
  <c r="AQ40" i="12"/>
  <c r="AP40" i="12"/>
  <c r="AW39" i="12"/>
  <c r="AV39" i="12" s="1"/>
  <c r="AS39" i="12"/>
  <c r="AR39" i="12"/>
  <c r="AU39" i="12" s="1"/>
  <c r="AQ39" i="12"/>
  <c r="AP39" i="12"/>
  <c r="AT39" i="12" s="1"/>
  <c r="AW38" i="12"/>
  <c r="AV38" i="12" s="1"/>
  <c r="AS38" i="12"/>
  <c r="AR38" i="12"/>
  <c r="AQ38" i="12"/>
  <c r="AP38" i="12"/>
  <c r="AW37" i="12"/>
  <c r="AV37" i="12" s="1"/>
  <c r="AS37" i="12"/>
  <c r="AR37" i="12"/>
  <c r="AU37" i="12" s="1"/>
  <c r="AQ37" i="12"/>
  <c r="AP37" i="12"/>
  <c r="AT37" i="12" s="1"/>
  <c r="AW36" i="12"/>
  <c r="AV36" i="12" s="1"/>
  <c r="AS36" i="12"/>
  <c r="AR36" i="12"/>
  <c r="AQ36" i="12"/>
  <c r="AP36" i="12"/>
  <c r="AT36" i="12" s="1"/>
  <c r="AW35" i="12"/>
  <c r="AV35" i="12" s="1"/>
  <c r="AS35" i="12"/>
  <c r="AR35" i="12"/>
  <c r="AQ35" i="12"/>
  <c r="AT35" i="12" s="1"/>
  <c r="AP35" i="12"/>
  <c r="AW34" i="12"/>
  <c r="AV34" i="12"/>
  <c r="AS34" i="12"/>
  <c r="AR34" i="12"/>
  <c r="AQ34" i="12"/>
  <c r="AP34" i="12"/>
  <c r="AW33" i="12"/>
  <c r="AV33" i="12" s="1"/>
  <c r="AS33" i="12"/>
  <c r="AR33" i="12"/>
  <c r="AU33" i="12" s="1"/>
  <c r="AQ33" i="12"/>
  <c r="AP33" i="12"/>
  <c r="AT33" i="12" s="1"/>
  <c r="AW32" i="12"/>
  <c r="AV32" i="12" s="1"/>
  <c r="AS32" i="12"/>
  <c r="AR32" i="12"/>
  <c r="AQ32" i="12"/>
  <c r="AP32" i="12"/>
  <c r="AW31" i="12"/>
  <c r="AV31" i="12" s="1"/>
  <c r="AS31" i="12"/>
  <c r="AR31" i="12"/>
  <c r="AU31" i="12" s="1"/>
  <c r="AQ31" i="12"/>
  <c r="AP31" i="12"/>
  <c r="AT31" i="12" s="1"/>
  <c r="AW30" i="12"/>
  <c r="AV30" i="12"/>
  <c r="AS30" i="12"/>
  <c r="AR30" i="12"/>
  <c r="AQ30" i="12"/>
  <c r="AP30" i="12"/>
  <c r="AW29" i="12"/>
  <c r="AV29" i="12" s="1"/>
  <c r="AS29" i="12"/>
  <c r="AR29" i="12"/>
  <c r="AQ29" i="12"/>
  <c r="AP29" i="12"/>
  <c r="AT29" i="12" s="1"/>
  <c r="AW28" i="12"/>
  <c r="AV28" i="12"/>
  <c r="AS28" i="12"/>
  <c r="AR28" i="12"/>
  <c r="AQ28" i="12"/>
  <c r="AP28" i="12"/>
  <c r="AW27" i="12"/>
  <c r="AV27" i="12" s="1"/>
  <c r="AS27" i="12"/>
  <c r="AR27" i="12"/>
  <c r="AU27" i="12" s="1"/>
  <c r="AQ27" i="12"/>
  <c r="AT27" i="12" s="1"/>
  <c r="AP27" i="12"/>
  <c r="AW26" i="12"/>
  <c r="AV26" i="12" s="1"/>
  <c r="AS26" i="12"/>
  <c r="AR26" i="12"/>
  <c r="AQ26" i="12"/>
  <c r="AP26" i="12"/>
  <c r="AT26" i="12" s="1"/>
  <c r="AW25" i="12"/>
  <c r="AV25" i="12" s="1"/>
  <c r="AS25" i="12"/>
  <c r="AR25" i="12"/>
  <c r="AQ25" i="12"/>
  <c r="AP25" i="12"/>
  <c r="AT25" i="12" s="1"/>
  <c r="AW24" i="12"/>
  <c r="AV24" i="12"/>
  <c r="AS24" i="12"/>
  <c r="AR24" i="12"/>
  <c r="AQ24" i="12"/>
  <c r="AT24" i="12" s="1"/>
  <c r="AP24" i="12"/>
  <c r="AW23" i="12"/>
  <c r="AV23" i="12" s="1"/>
  <c r="AS23" i="12"/>
  <c r="AR23" i="12"/>
  <c r="AQ23" i="12"/>
  <c r="AP23" i="12"/>
  <c r="AT23" i="12" s="1"/>
  <c r="AW22" i="12"/>
  <c r="AV22" i="12"/>
  <c r="AS22" i="12"/>
  <c r="AR22" i="12"/>
  <c r="AQ22" i="12"/>
  <c r="AT22" i="12" s="1"/>
  <c r="AP22" i="12"/>
  <c r="AW21" i="12"/>
  <c r="AV21" i="12" s="1"/>
  <c r="AS21" i="12"/>
  <c r="AR21" i="12"/>
  <c r="AQ21" i="12"/>
  <c r="AP21" i="12"/>
  <c r="AW20" i="12"/>
  <c r="AV20" i="12"/>
  <c r="AS20" i="12"/>
  <c r="AR20" i="12"/>
  <c r="AQ20" i="12"/>
  <c r="AP20" i="12"/>
  <c r="AW19" i="12"/>
  <c r="AV19" i="12" s="1"/>
  <c r="AS19" i="12"/>
  <c r="AR19" i="12"/>
  <c r="AU19" i="12" s="1"/>
  <c r="AQ19" i="12"/>
  <c r="AP19" i="12"/>
  <c r="AT19" i="12" s="1"/>
  <c r="AW18" i="12"/>
  <c r="AV18" i="12" s="1"/>
  <c r="AS18" i="12"/>
  <c r="AR18" i="12"/>
  <c r="AQ18" i="12"/>
  <c r="AP18" i="12"/>
  <c r="AT18" i="12" s="1"/>
  <c r="AW17" i="12"/>
  <c r="AV17" i="12" s="1"/>
  <c r="AS17" i="12"/>
  <c r="AR17" i="12"/>
  <c r="AQ17" i="12"/>
  <c r="AT17" i="12" s="1"/>
  <c r="AP17" i="12"/>
  <c r="AW16" i="12"/>
  <c r="AV16" i="12"/>
  <c r="AS16" i="12"/>
  <c r="AR16" i="12"/>
  <c r="AQ16" i="12"/>
  <c r="AT16" i="12" s="1"/>
  <c r="AP16" i="12"/>
  <c r="AW15" i="12"/>
  <c r="AV15" i="12" s="1"/>
  <c r="AS15" i="12"/>
  <c r="AR15" i="12"/>
  <c r="AU15" i="12" s="1"/>
  <c r="AQ15" i="12"/>
  <c r="AP15" i="12"/>
  <c r="AT15" i="12" s="1"/>
  <c r="AW14" i="12"/>
  <c r="AV14" i="12" s="1"/>
  <c r="AS14" i="12"/>
  <c r="AR14" i="12"/>
  <c r="AQ14" i="12"/>
  <c r="AP14" i="12"/>
  <c r="AW13" i="12"/>
  <c r="AV13" i="12" s="1"/>
  <c r="AS13" i="12"/>
  <c r="AR13" i="12"/>
  <c r="AU13" i="12" s="1"/>
  <c r="AQ13" i="12"/>
  <c r="AP13" i="12"/>
  <c r="AT13" i="12" s="1"/>
  <c r="AW12" i="12"/>
  <c r="AV12" i="12"/>
  <c r="AS12" i="12"/>
  <c r="AR12" i="12"/>
  <c r="AQ12" i="12"/>
  <c r="AP12" i="12"/>
  <c r="AT12" i="12" s="1"/>
  <c r="AW11" i="12"/>
  <c r="AV11" i="12" s="1"/>
  <c r="AT11" i="12"/>
  <c r="AS11" i="12"/>
  <c r="AR11" i="12"/>
  <c r="AU11" i="12" s="1"/>
  <c r="AQ11" i="12"/>
  <c r="AP11" i="12"/>
  <c r="AW10" i="12"/>
  <c r="AV10" i="12"/>
  <c r="AS10" i="12"/>
  <c r="AR10" i="12"/>
  <c r="AQ10" i="12"/>
  <c r="AP10" i="12"/>
  <c r="AT10" i="12" s="1"/>
  <c r="AW9" i="12"/>
  <c r="AV9" i="12" s="1"/>
  <c r="AS9" i="12"/>
  <c r="AR9" i="12"/>
  <c r="AU9" i="12" s="1"/>
  <c r="AQ9" i="12"/>
  <c r="AP9" i="12"/>
  <c r="AT9" i="12" s="1"/>
  <c r="AW8" i="12"/>
  <c r="AV8" i="12"/>
  <c r="AS8" i="12"/>
  <c r="AR8" i="12"/>
  <c r="AQ8" i="12"/>
  <c r="AP8" i="12"/>
  <c r="AW7" i="12"/>
  <c r="AV7" i="12"/>
  <c r="AS7" i="12"/>
  <c r="AR7" i="12"/>
  <c r="AU7" i="12" s="1"/>
  <c r="AQ7" i="12"/>
  <c r="AP7" i="12"/>
  <c r="AW6" i="12"/>
  <c r="AV6" i="12"/>
  <c r="AS6" i="12"/>
  <c r="AR6" i="12"/>
  <c r="AQ6" i="12"/>
  <c r="AP6" i="12"/>
  <c r="AW5" i="12"/>
  <c r="AV5" i="12" s="1"/>
  <c r="AS5" i="12"/>
  <c r="AR5" i="12"/>
  <c r="AU5" i="12" s="1"/>
  <c r="AQ5" i="12"/>
  <c r="AP5" i="12"/>
  <c r="AW4" i="12"/>
  <c r="AV4" i="12" s="1"/>
  <c r="AS4" i="12"/>
  <c r="AR4" i="12"/>
  <c r="AU4" i="12" s="1"/>
  <c r="AQ4" i="12"/>
  <c r="AP4" i="12"/>
  <c r="AT4" i="12" s="1"/>
  <c r="AM98" i="11"/>
  <c r="AL98" i="11"/>
  <c r="AL99" i="11" s="1"/>
  <c r="AL100" i="11" s="1"/>
  <c r="AL101" i="11" s="1"/>
  <c r="AK98" i="11"/>
  <c r="AJ98" i="11"/>
  <c r="AJ99" i="11" s="1"/>
  <c r="AJ100" i="11" s="1"/>
  <c r="AJ101" i="11" s="1"/>
  <c r="AI98" i="11"/>
  <c r="AH98" i="11"/>
  <c r="AG98" i="11"/>
  <c r="AG99" i="11" s="1"/>
  <c r="AG100" i="11" s="1"/>
  <c r="AG101" i="11" s="1"/>
  <c r="AE98" i="11"/>
  <c r="AD98" i="11"/>
  <c r="AC98" i="11"/>
  <c r="AC99" i="11" s="1"/>
  <c r="AC100" i="11" s="1"/>
  <c r="AC101" i="11" s="1"/>
  <c r="AB98" i="11"/>
  <c r="AA98" i="11"/>
  <c r="AA99" i="11" s="1"/>
  <c r="AA100" i="11" s="1"/>
  <c r="AA101" i="11" s="1"/>
  <c r="S98" i="11"/>
  <c r="R98" i="11"/>
  <c r="Q98" i="11"/>
  <c r="Q99" i="11" s="1"/>
  <c r="Q100" i="11" s="1"/>
  <c r="Q101" i="11" s="1"/>
  <c r="P98" i="11"/>
  <c r="O98" i="11"/>
  <c r="N98" i="11"/>
  <c r="N99" i="11" s="1"/>
  <c r="N100" i="11" s="1"/>
  <c r="N101" i="11" s="1"/>
  <c r="M98" i="11"/>
  <c r="K98" i="11"/>
  <c r="K99" i="11" s="1"/>
  <c r="K100" i="11" s="1"/>
  <c r="K101" i="11" s="1"/>
  <c r="J98" i="11"/>
  <c r="I98" i="11"/>
  <c r="H98" i="11"/>
  <c r="H99" i="11" s="1"/>
  <c r="H100" i="11" s="1"/>
  <c r="H101" i="11" s="1"/>
  <c r="G98" i="11"/>
  <c r="AM97" i="11"/>
  <c r="AL97" i="11"/>
  <c r="AK97" i="11"/>
  <c r="AJ97" i="11"/>
  <c r="AI97" i="11"/>
  <c r="AH97" i="11"/>
  <c r="AG97" i="11"/>
  <c r="AE97" i="11"/>
  <c r="AD97" i="11"/>
  <c r="AC97" i="11"/>
  <c r="AB97" i="11"/>
  <c r="AA97" i="11"/>
  <c r="S97" i="11"/>
  <c r="R97" i="11"/>
  <c r="Q97" i="11"/>
  <c r="P97" i="11"/>
  <c r="O97" i="11"/>
  <c r="N97" i="11"/>
  <c r="M97" i="11"/>
  <c r="K97" i="11"/>
  <c r="J97" i="11"/>
  <c r="I97" i="11"/>
  <c r="H97" i="11"/>
  <c r="G97" i="11"/>
  <c r="AM96" i="11"/>
  <c r="AL96" i="11"/>
  <c r="AK96" i="11"/>
  <c r="AJ96" i="11"/>
  <c r="AI96" i="11"/>
  <c r="AH96" i="11"/>
  <c r="AG96" i="11"/>
  <c r="AE96" i="11"/>
  <c r="AD96" i="11"/>
  <c r="AC96" i="11"/>
  <c r="AB96" i="11"/>
  <c r="AA96" i="11"/>
  <c r="S96" i="11"/>
  <c r="R96" i="11"/>
  <c r="Q96" i="11"/>
  <c r="P96" i="11"/>
  <c r="O96" i="11"/>
  <c r="N96" i="11"/>
  <c r="M96" i="11"/>
  <c r="K96" i="11"/>
  <c r="J96" i="11"/>
  <c r="I96" i="11"/>
  <c r="H96" i="11"/>
  <c r="G96" i="11"/>
  <c r="AE95" i="11"/>
  <c r="AD95" i="11"/>
  <c r="AC95" i="11"/>
  <c r="AB95" i="11"/>
  <c r="AA95" i="11"/>
  <c r="K95" i="11"/>
  <c r="J95" i="11"/>
  <c r="I95" i="11"/>
  <c r="H95" i="11"/>
  <c r="G95" i="11"/>
  <c r="AE94" i="11"/>
  <c r="AD94" i="11"/>
  <c r="AC94" i="11"/>
  <c r="AB94" i="11"/>
  <c r="AA94" i="11"/>
  <c r="K94" i="11"/>
  <c r="J94" i="11"/>
  <c r="I94" i="11"/>
  <c r="H94" i="11"/>
  <c r="G94" i="11"/>
  <c r="AE93" i="11"/>
  <c r="AD93" i="11"/>
  <c r="AC93" i="11"/>
  <c r="AB93" i="11"/>
  <c r="AA93" i="11"/>
  <c r="K93" i="11"/>
  <c r="J93" i="11"/>
  <c r="I93" i="11"/>
  <c r="H93" i="11"/>
  <c r="G93" i="11"/>
  <c r="AE92" i="11"/>
  <c r="AD92" i="11"/>
  <c r="AC92" i="11"/>
  <c r="AB92" i="11"/>
  <c r="AA92" i="11"/>
  <c r="K92" i="11"/>
  <c r="J92" i="11"/>
  <c r="I92" i="11"/>
  <c r="H92" i="11"/>
  <c r="G92" i="11"/>
  <c r="AE91" i="11"/>
  <c r="AD91" i="11"/>
  <c r="AC91" i="11"/>
  <c r="AB91" i="11"/>
  <c r="AA91" i="11"/>
  <c r="K91" i="11"/>
  <c r="J91" i="11"/>
  <c r="I91" i="11"/>
  <c r="H91" i="11"/>
  <c r="G91" i="11"/>
  <c r="AE90" i="11"/>
  <c r="AD90" i="11"/>
  <c r="AC90" i="11"/>
  <c r="AB90" i="11"/>
  <c r="AA90" i="11"/>
  <c r="K90" i="11"/>
  <c r="J90" i="11"/>
  <c r="I90" i="11"/>
  <c r="H90" i="11"/>
  <c r="G90" i="11"/>
  <c r="AN86" i="11"/>
  <c r="AW83" i="11"/>
  <c r="AV83" i="11" s="1"/>
  <c r="AS83" i="11"/>
  <c r="AR83" i="11"/>
  <c r="AU83" i="11" s="1"/>
  <c r="AQ83" i="11"/>
  <c r="AP83" i="11"/>
  <c r="AT83" i="11" s="1"/>
  <c r="AW82" i="11"/>
  <c r="AV82" i="11" s="1"/>
  <c r="AS82" i="11"/>
  <c r="AR82" i="11"/>
  <c r="AQ82" i="11"/>
  <c r="AP82" i="11"/>
  <c r="AT82" i="11" s="1"/>
  <c r="AW81" i="11"/>
  <c r="AV81" i="11" s="1"/>
  <c r="AU81" i="11"/>
  <c r="AS81" i="11"/>
  <c r="AR81" i="11"/>
  <c r="AQ81" i="11"/>
  <c r="AT81" i="11" s="1"/>
  <c r="AP81" i="11"/>
  <c r="AW80" i="11"/>
  <c r="AV80" i="11" s="1"/>
  <c r="AS80" i="11"/>
  <c r="AR80" i="11"/>
  <c r="AQ80" i="11"/>
  <c r="AP80" i="11"/>
  <c r="AW79" i="11"/>
  <c r="AV79" i="11" s="1"/>
  <c r="AS79" i="11"/>
  <c r="AR79" i="11"/>
  <c r="AQ79" i="11"/>
  <c r="AP79" i="11"/>
  <c r="AW78" i="11"/>
  <c r="AV78" i="11" s="1"/>
  <c r="AS78" i="11"/>
  <c r="AR78" i="11"/>
  <c r="AQ78" i="11"/>
  <c r="AP78" i="11"/>
  <c r="AT78" i="11" s="1"/>
  <c r="AW77" i="11"/>
  <c r="AV77" i="11" s="1"/>
  <c r="AS77" i="11"/>
  <c r="AU77" i="11" s="1"/>
  <c r="AR77" i="11"/>
  <c r="AQ77" i="11"/>
  <c r="AP77" i="11"/>
  <c r="AW76" i="11"/>
  <c r="AV76" i="11" s="1"/>
  <c r="AS76" i="11"/>
  <c r="AR76" i="11"/>
  <c r="AU76" i="11" s="1"/>
  <c r="AQ76" i="11"/>
  <c r="AT76" i="11" s="1"/>
  <c r="AP76" i="11"/>
  <c r="AW75" i="11"/>
  <c r="AV75" i="11" s="1"/>
  <c r="AS75" i="11"/>
  <c r="AR75" i="11"/>
  <c r="AU75" i="11" s="1"/>
  <c r="AQ75" i="11"/>
  <c r="AP75" i="11"/>
  <c r="AT75" i="11" s="1"/>
  <c r="AW74" i="11"/>
  <c r="AV74" i="11" s="1"/>
  <c r="AS74" i="11"/>
  <c r="AR74" i="11"/>
  <c r="AQ74" i="11"/>
  <c r="AP74" i="11"/>
  <c r="AT74" i="11" s="1"/>
  <c r="AW73" i="11"/>
  <c r="AV73" i="11" s="1"/>
  <c r="AS73" i="11"/>
  <c r="AR73" i="11"/>
  <c r="AQ73" i="11"/>
  <c r="AP73" i="11"/>
  <c r="AW72" i="11"/>
  <c r="AV72" i="11" s="1"/>
  <c r="AS72" i="11"/>
  <c r="AR72" i="11"/>
  <c r="AU72" i="11" s="1"/>
  <c r="AQ72" i="11"/>
  <c r="AP72" i="11"/>
  <c r="AT72" i="11" s="1"/>
  <c r="AW71" i="11"/>
  <c r="AV71" i="11" s="1"/>
  <c r="AS71" i="11"/>
  <c r="AR71" i="11"/>
  <c r="AU71" i="11" s="1"/>
  <c r="AQ71" i="11"/>
  <c r="AP71" i="11"/>
  <c r="AW70" i="11"/>
  <c r="AV70" i="11" s="1"/>
  <c r="AS70" i="11"/>
  <c r="AR70" i="11"/>
  <c r="AU70" i="11" s="1"/>
  <c r="AQ70" i="11"/>
  <c r="AP70" i="11"/>
  <c r="AW69" i="11"/>
  <c r="AV69" i="11" s="1"/>
  <c r="AS69" i="11"/>
  <c r="AR69" i="11"/>
  <c r="AU69" i="11" s="1"/>
  <c r="AQ69" i="11"/>
  <c r="AP69" i="11"/>
  <c r="AT69" i="11" s="1"/>
  <c r="AW68" i="11"/>
  <c r="AV68" i="11" s="1"/>
  <c r="AS68" i="11"/>
  <c r="AR68" i="11"/>
  <c r="AQ68" i="11"/>
  <c r="AP68" i="11"/>
  <c r="AT68" i="11" s="1"/>
  <c r="AW67" i="11"/>
  <c r="AV67" i="11" s="1"/>
  <c r="AS67" i="11"/>
  <c r="AR67" i="11"/>
  <c r="AQ67" i="11"/>
  <c r="AP67" i="11"/>
  <c r="AT67" i="11" s="1"/>
  <c r="AW66" i="11"/>
  <c r="AV66" i="11" s="1"/>
  <c r="AS66" i="11"/>
  <c r="AR66" i="11"/>
  <c r="AQ66" i="11"/>
  <c r="AP66" i="11"/>
  <c r="AT66" i="11" s="1"/>
  <c r="AW65" i="11"/>
  <c r="AV65" i="11" s="1"/>
  <c r="AS65" i="11"/>
  <c r="AU65" i="11" s="1"/>
  <c r="AR65" i="11"/>
  <c r="AQ65" i="11"/>
  <c r="AP65" i="11"/>
  <c r="AW64" i="11"/>
  <c r="AV64" i="11" s="1"/>
  <c r="AS64" i="11"/>
  <c r="AR64" i="11"/>
  <c r="AU64" i="11" s="1"/>
  <c r="AQ64" i="11"/>
  <c r="AP64" i="11"/>
  <c r="AT64" i="11" s="1"/>
  <c r="AW63" i="11"/>
  <c r="AV63" i="11" s="1"/>
  <c r="AS63" i="11"/>
  <c r="AR63" i="11"/>
  <c r="AU63" i="11" s="1"/>
  <c r="AQ63" i="11"/>
  <c r="AP63" i="11"/>
  <c r="AW62" i="11"/>
  <c r="AV62" i="11" s="1"/>
  <c r="AS62" i="11"/>
  <c r="AR62" i="11"/>
  <c r="AU62" i="11" s="1"/>
  <c r="AQ62" i="11"/>
  <c r="AP62" i="11"/>
  <c r="AT62" i="11" s="1"/>
  <c r="AW61" i="11"/>
  <c r="AV61" i="11" s="1"/>
  <c r="AS61" i="11"/>
  <c r="AR61" i="11"/>
  <c r="AU61" i="11" s="1"/>
  <c r="AQ61" i="11"/>
  <c r="AP61" i="11"/>
  <c r="AT61" i="11" s="1"/>
  <c r="AW60" i="11"/>
  <c r="AV60" i="11" s="1"/>
  <c r="AS60" i="11"/>
  <c r="AR60" i="11"/>
  <c r="AQ60" i="11"/>
  <c r="AP60" i="11"/>
  <c r="AT60" i="11" s="1"/>
  <c r="AW59" i="11"/>
  <c r="AV59" i="11" s="1"/>
  <c r="AU59" i="11"/>
  <c r="AS59" i="11"/>
  <c r="AR59" i="11"/>
  <c r="AQ59" i="11"/>
  <c r="AP59" i="11"/>
  <c r="AW58" i="11"/>
  <c r="AV58" i="11" s="1"/>
  <c r="AT58" i="11"/>
  <c r="AS58" i="11"/>
  <c r="AR58" i="11"/>
  <c r="AU58" i="11" s="1"/>
  <c r="AQ58" i="11"/>
  <c r="AP58" i="11"/>
  <c r="AW57" i="11"/>
  <c r="AV57" i="11" s="1"/>
  <c r="AS57" i="11"/>
  <c r="AR57" i="11"/>
  <c r="AQ57" i="11"/>
  <c r="AT57" i="11" s="1"/>
  <c r="AP57" i="11"/>
  <c r="AW56" i="11"/>
  <c r="AV56" i="11" s="1"/>
  <c r="AS56" i="11"/>
  <c r="AR56" i="11"/>
  <c r="AU56" i="11" s="1"/>
  <c r="AQ56" i="11"/>
  <c r="AP56" i="11"/>
  <c r="AW55" i="11"/>
  <c r="AV55" i="11" s="1"/>
  <c r="AS55" i="11"/>
  <c r="AR55" i="11"/>
  <c r="AQ55" i="11"/>
  <c r="AT55" i="11" s="1"/>
  <c r="AP55" i="11"/>
  <c r="AW54" i="11"/>
  <c r="AV54" i="11" s="1"/>
  <c r="AS54" i="11"/>
  <c r="AR54" i="11"/>
  <c r="AQ54" i="11"/>
  <c r="AP54" i="11"/>
  <c r="AT54" i="11" s="1"/>
  <c r="AW53" i="11"/>
  <c r="AV53" i="11" s="1"/>
  <c r="AU53" i="11"/>
  <c r="AS53" i="11"/>
  <c r="AR53" i="11"/>
  <c r="AQ53" i="11"/>
  <c r="AP53" i="11"/>
  <c r="AW52" i="11"/>
  <c r="AV52" i="11" s="1"/>
  <c r="AT52" i="11"/>
  <c r="AS52" i="11"/>
  <c r="AR52" i="11"/>
  <c r="AU52" i="11" s="1"/>
  <c r="AQ52" i="11"/>
  <c r="AP52" i="11"/>
  <c r="AW51" i="11"/>
  <c r="AV51" i="11" s="1"/>
  <c r="AS51" i="11"/>
  <c r="AR51" i="11"/>
  <c r="AQ51" i="11"/>
  <c r="AP51" i="11"/>
  <c r="AW50" i="11"/>
  <c r="AV50" i="11" s="1"/>
  <c r="AS50" i="11"/>
  <c r="AR50" i="11"/>
  <c r="AU50" i="11" s="1"/>
  <c r="AQ50" i="11"/>
  <c r="AP50" i="11"/>
  <c r="AT50" i="11" s="1"/>
  <c r="AW49" i="11"/>
  <c r="AV49" i="11" s="1"/>
  <c r="AS49" i="11"/>
  <c r="AR49" i="11"/>
  <c r="AQ49" i="11"/>
  <c r="AP49" i="11"/>
  <c r="AW48" i="11"/>
  <c r="AV48" i="11" s="1"/>
  <c r="AS48" i="11"/>
  <c r="AR48" i="11"/>
  <c r="AU48" i="11" s="1"/>
  <c r="AQ48" i="11"/>
  <c r="AP48" i="11"/>
  <c r="AW47" i="11"/>
  <c r="AV47" i="11" s="1"/>
  <c r="AS47" i="11"/>
  <c r="AR47" i="11"/>
  <c r="AU47" i="11" s="1"/>
  <c r="AQ47" i="11"/>
  <c r="AT47" i="11" s="1"/>
  <c r="AP47" i="11"/>
  <c r="AW46" i="11"/>
  <c r="AV46" i="11" s="1"/>
  <c r="AS46" i="11"/>
  <c r="AR46" i="11"/>
  <c r="AQ46" i="11"/>
  <c r="AP46" i="11"/>
  <c r="AW45" i="11"/>
  <c r="AV45" i="11" s="1"/>
  <c r="AU45" i="11"/>
  <c r="AS45" i="11"/>
  <c r="AR45" i="11"/>
  <c r="AQ45" i="11"/>
  <c r="AP45" i="11"/>
  <c r="AW44" i="11"/>
  <c r="AV44" i="11" s="1"/>
  <c r="AS44" i="11"/>
  <c r="AR44" i="11"/>
  <c r="AU44" i="11" s="1"/>
  <c r="AQ44" i="11"/>
  <c r="AP44" i="11"/>
  <c r="AT44" i="11" s="1"/>
  <c r="AW43" i="11"/>
  <c r="AV43" i="11" s="1"/>
  <c r="AS43" i="11"/>
  <c r="AU43" i="11" s="1"/>
  <c r="AR43" i="11"/>
  <c r="AQ43" i="11"/>
  <c r="AP43" i="11"/>
  <c r="AT43" i="11" s="1"/>
  <c r="AW42" i="11"/>
  <c r="AV42" i="11" s="1"/>
  <c r="AS42" i="11"/>
  <c r="AR42" i="11"/>
  <c r="AQ42" i="11"/>
  <c r="AT42" i="11" s="1"/>
  <c r="AP42" i="11"/>
  <c r="AW41" i="11"/>
  <c r="AV41" i="11" s="1"/>
  <c r="AS41" i="11"/>
  <c r="AU41" i="11" s="1"/>
  <c r="AR41" i="11"/>
  <c r="AQ41" i="11"/>
  <c r="AP41" i="11"/>
  <c r="AW40" i="11"/>
  <c r="AV40" i="11" s="1"/>
  <c r="AS40" i="11"/>
  <c r="AR40" i="11"/>
  <c r="AQ40" i="11"/>
  <c r="AP40" i="11"/>
  <c r="AT40" i="11" s="1"/>
  <c r="AW39" i="11"/>
  <c r="AV39" i="11" s="1"/>
  <c r="AS39" i="11"/>
  <c r="AR39" i="11"/>
  <c r="AU39" i="11" s="1"/>
  <c r="AQ39" i="11"/>
  <c r="AP39" i="11"/>
  <c r="AW38" i="11"/>
  <c r="AV38" i="11" s="1"/>
  <c r="AS38" i="11"/>
  <c r="AR38" i="11"/>
  <c r="AU38" i="11" s="1"/>
  <c r="AQ38" i="11"/>
  <c r="AP38" i="11"/>
  <c r="AT38" i="11" s="1"/>
  <c r="AW37" i="11"/>
  <c r="AV37" i="11" s="1"/>
  <c r="AS37" i="11"/>
  <c r="AU37" i="11" s="1"/>
  <c r="AR37" i="11"/>
  <c r="AQ37" i="11"/>
  <c r="AP37" i="11"/>
  <c r="AT37" i="11" s="1"/>
  <c r="AW36" i="11"/>
  <c r="AV36" i="11" s="1"/>
  <c r="AS36" i="11"/>
  <c r="AR36" i="11"/>
  <c r="AQ36" i="11"/>
  <c r="AT36" i="11" s="1"/>
  <c r="AP36" i="11"/>
  <c r="AW35" i="11"/>
  <c r="AV35" i="11" s="1"/>
  <c r="AS35" i="11"/>
  <c r="AU35" i="11" s="1"/>
  <c r="AR35" i="11"/>
  <c r="AQ35" i="11"/>
  <c r="AP35" i="11"/>
  <c r="AT35" i="11" s="1"/>
  <c r="AW34" i="11"/>
  <c r="AV34" i="11" s="1"/>
  <c r="AT34" i="11"/>
  <c r="AS34" i="11"/>
  <c r="AR34" i="11"/>
  <c r="AU34" i="11" s="1"/>
  <c r="AQ34" i="11"/>
  <c r="AP34" i="11"/>
  <c r="AW33" i="11"/>
  <c r="AV33" i="11" s="1"/>
  <c r="AS33" i="11"/>
  <c r="AU33" i="11" s="1"/>
  <c r="AR33" i="11"/>
  <c r="AQ33" i="11"/>
  <c r="AT33" i="11" s="1"/>
  <c r="AP33" i="11"/>
  <c r="AW32" i="11"/>
  <c r="AV32" i="11" s="1"/>
  <c r="AS32" i="11"/>
  <c r="AR32" i="11"/>
  <c r="AQ32" i="11"/>
  <c r="AP32" i="11"/>
  <c r="AT32" i="11" s="1"/>
  <c r="AW31" i="11"/>
  <c r="AV31" i="11" s="1"/>
  <c r="AS31" i="11"/>
  <c r="AR31" i="11"/>
  <c r="AQ31" i="11"/>
  <c r="AP31" i="11"/>
  <c r="AW30" i="11"/>
  <c r="AV30" i="11" s="1"/>
  <c r="AS30" i="11"/>
  <c r="AR30" i="11"/>
  <c r="AU30" i="11" s="1"/>
  <c r="AQ30" i="11"/>
  <c r="AP30" i="11"/>
  <c r="AT30" i="11" s="1"/>
  <c r="AW29" i="11"/>
  <c r="AV29" i="11" s="1"/>
  <c r="AS29" i="11"/>
  <c r="AU29" i="11" s="1"/>
  <c r="AR29" i="11"/>
  <c r="AQ29" i="11"/>
  <c r="AP29" i="11"/>
  <c r="AT29" i="11" s="1"/>
  <c r="AW28" i="11"/>
  <c r="AV28" i="11" s="1"/>
  <c r="AT28" i="11"/>
  <c r="AS28" i="11"/>
  <c r="AR28" i="11"/>
  <c r="AU28" i="11" s="1"/>
  <c r="AQ28" i="11"/>
  <c r="AP28" i="11"/>
  <c r="AW27" i="11"/>
  <c r="AV27" i="11" s="1"/>
  <c r="AS27" i="11"/>
  <c r="AR27" i="11"/>
  <c r="AU27" i="11" s="1"/>
  <c r="AQ27" i="11"/>
  <c r="AP27" i="11"/>
  <c r="AT27" i="11" s="1"/>
  <c r="AW26" i="11"/>
  <c r="AV26" i="11" s="1"/>
  <c r="AS26" i="11"/>
  <c r="AR26" i="11"/>
  <c r="AU26" i="11" s="1"/>
  <c r="AQ26" i="11"/>
  <c r="AP26" i="11"/>
  <c r="AT26" i="11" s="1"/>
  <c r="AW25" i="11"/>
  <c r="AV25" i="11" s="1"/>
  <c r="AS25" i="11"/>
  <c r="AR25" i="11"/>
  <c r="AQ25" i="11"/>
  <c r="AP25" i="11"/>
  <c r="AW24" i="11"/>
  <c r="AV24" i="11" s="1"/>
  <c r="AS24" i="11"/>
  <c r="AR24" i="11"/>
  <c r="AU24" i="11" s="1"/>
  <c r="AQ24" i="11"/>
  <c r="AP24" i="11"/>
  <c r="AT24" i="11" s="1"/>
  <c r="AW23" i="11"/>
  <c r="AV23" i="11" s="1"/>
  <c r="AS23" i="11"/>
  <c r="AR23" i="11"/>
  <c r="AU23" i="11" s="1"/>
  <c r="AQ23" i="11"/>
  <c r="AT23" i="11" s="1"/>
  <c r="AP23" i="11"/>
  <c r="AW22" i="11"/>
  <c r="AV22" i="11" s="1"/>
  <c r="AS22" i="11"/>
  <c r="AR22" i="11"/>
  <c r="AU22" i="11" s="1"/>
  <c r="AQ22" i="11"/>
  <c r="AP22" i="11"/>
  <c r="AW21" i="11"/>
  <c r="AV21" i="11" s="1"/>
  <c r="AS21" i="11"/>
  <c r="AR21" i="11"/>
  <c r="AU21" i="11" s="1"/>
  <c r="AQ21" i="11"/>
  <c r="AP21" i="11"/>
  <c r="AT21" i="11" s="1"/>
  <c r="AW20" i="11"/>
  <c r="AV20" i="11" s="1"/>
  <c r="AS20" i="11"/>
  <c r="AR20" i="11"/>
  <c r="AU20" i="11" s="1"/>
  <c r="AQ20" i="11"/>
  <c r="AP20" i="11"/>
  <c r="AT20" i="11" s="1"/>
  <c r="AW19" i="11"/>
  <c r="AV19" i="11" s="1"/>
  <c r="AS19" i="11"/>
  <c r="AU19" i="11" s="1"/>
  <c r="AR19" i="11"/>
  <c r="AQ19" i="11"/>
  <c r="AP19" i="11"/>
  <c r="AT19" i="11" s="1"/>
  <c r="AW18" i="11"/>
  <c r="AV18" i="11" s="1"/>
  <c r="AT18" i="11"/>
  <c r="AS18" i="11"/>
  <c r="AR18" i="11"/>
  <c r="AU18" i="11" s="1"/>
  <c r="AQ18" i="11"/>
  <c r="AP18" i="11"/>
  <c r="AW17" i="11"/>
  <c r="AV17" i="11" s="1"/>
  <c r="AS17" i="11"/>
  <c r="AU17" i="11" s="1"/>
  <c r="AR17" i="11"/>
  <c r="AQ17" i="11"/>
  <c r="AT17" i="11" s="1"/>
  <c r="AP17" i="11"/>
  <c r="AW16" i="11"/>
  <c r="AV16" i="11" s="1"/>
  <c r="AS16" i="11"/>
  <c r="AR16" i="11"/>
  <c r="AQ16" i="11"/>
  <c r="AP16" i="11"/>
  <c r="AT16" i="11" s="1"/>
  <c r="AW15" i="11"/>
  <c r="AV15" i="11" s="1"/>
  <c r="AS15" i="11"/>
  <c r="AR15" i="11"/>
  <c r="AQ15" i="11"/>
  <c r="AP15" i="11"/>
  <c r="AW14" i="11"/>
  <c r="AV14" i="11" s="1"/>
  <c r="AS14" i="11"/>
  <c r="AR14" i="11"/>
  <c r="AU14" i="11" s="1"/>
  <c r="AQ14" i="11"/>
  <c r="AP14" i="11"/>
  <c r="AT14" i="11" s="1"/>
  <c r="AW13" i="11"/>
  <c r="AV13" i="11" s="1"/>
  <c r="AS13" i="11"/>
  <c r="AR13" i="11"/>
  <c r="AU13" i="11" s="1"/>
  <c r="AQ13" i="11"/>
  <c r="AP13" i="11"/>
  <c r="AT13" i="11" s="1"/>
  <c r="AW12" i="11"/>
  <c r="AV12" i="11" s="1"/>
  <c r="AT12" i="11"/>
  <c r="AS12" i="11"/>
  <c r="AR12" i="11"/>
  <c r="AU12" i="11" s="1"/>
  <c r="AQ12" i="11"/>
  <c r="AP12" i="11"/>
  <c r="AW11" i="11"/>
  <c r="AV11" i="11" s="1"/>
  <c r="AS11" i="11"/>
  <c r="AR11" i="11"/>
  <c r="AU11" i="11" s="1"/>
  <c r="AQ11" i="11"/>
  <c r="AP11" i="11"/>
  <c r="AT11" i="11" s="1"/>
  <c r="AW10" i="11"/>
  <c r="AV10" i="11" s="1"/>
  <c r="AS10" i="11"/>
  <c r="AR10" i="11"/>
  <c r="AU10" i="11" s="1"/>
  <c r="AQ10" i="11"/>
  <c r="AP10" i="11"/>
  <c r="AT10" i="11" s="1"/>
  <c r="AW9" i="11"/>
  <c r="AV9" i="11" s="1"/>
  <c r="AS9" i="11"/>
  <c r="AR9" i="11"/>
  <c r="AU9" i="11" s="1"/>
  <c r="AQ9" i="11"/>
  <c r="AP9" i="11"/>
  <c r="AT9" i="11" s="1"/>
  <c r="AW8" i="11"/>
  <c r="AV8" i="11" s="1"/>
  <c r="AU8" i="11"/>
  <c r="AS8" i="11"/>
  <c r="AR8" i="11"/>
  <c r="AQ8" i="11"/>
  <c r="AP8" i="11"/>
  <c r="AW7" i="11"/>
  <c r="AV7" i="11" s="1"/>
  <c r="AS7" i="11"/>
  <c r="AR7" i="11"/>
  <c r="AU7" i="11" s="1"/>
  <c r="AQ7" i="11"/>
  <c r="AP7" i="11"/>
  <c r="AT7" i="11" s="1"/>
  <c r="AW6" i="11"/>
  <c r="AV6" i="11" s="1"/>
  <c r="AS6" i="11"/>
  <c r="AR6" i="11"/>
  <c r="AU6" i="11" s="1"/>
  <c r="AQ6" i="11"/>
  <c r="AP6" i="11"/>
  <c r="AT6" i="11" s="1"/>
  <c r="AW5" i="11"/>
  <c r="AV5" i="11" s="1"/>
  <c r="AS5" i="11"/>
  <c r="AR5" i="11"/>
  <c r="AU5" i="11" s="1"/>
  <c r="AQ5" i="11"/>
  <c r="AP5" i="11"/>
  <c r="AT5" i="11" s="1"/>
  <c r="AW4" i="11"/>
  <c r="AV4" i="11" s="1"/>
  <c r="AU4" i="11"/>
  <c r="AS4" i="11"/>
  <c r="AR4" i="11"/>
  <c r="AQ4" i="11"/>
  <c r="AP4" i="11"/>
  <c r="AC81" i="10"/>
  <c r="AC82" i="10" s="1"/>
  <c r="AC83" i="10" s="1"/>
  <c r="AM80" i="10"/>
  <c r="AL80" i="10"/>
  <c r="AK80" i="10"/>
  <c r="AJ80" i="10"/>
  <c r="AI80" i="10"/>
  <c r="AH80" i="10"/>
  <c r="AG80" i="10"/>
  <c r="AE80" i="10"/>
  <c r="AD80" i="10"/>
  <c r="AC80" i="10"/>
  <c r="AB80" i="10"/>
  <c r="AA80" i="10"/>
  <c r="S80" i="10"/>
  <c r="R80" i="10"/>
  <c r="Q80" i="10"/>
  <c r="P80" i="10"/>
  <c r="O80" i="10"/>
  <c r="N80" i="10"/>
  <c r="M80" i="10"/>
  <c r="K80" i="10"/>
  <c r="J80" i="10"/>
  <c r="I80" i="10"/>
  <c r="H80" i="10"/>
  <c r="G80" i="10"/>
  <c r="AM79" i="10"/>
  <c r="AL79" i="10"/>
  <c r="AK79" i="10"/>
  <c r="AJ79" i="10"/>
  <c r="AI79" i="10"/>
  <c r="AH79" i="10"/>
  <c r="AG79" i="10"/>
  <c r="AE79" i="10"/>
  <c r="AD79" i="10"/>
  <c r="AC79" i="10"/>
  <c r="AB79" i="10"/>
  <c r="AA79" i="10"/>
  <c r="S79" i="10"/>
  <c r="R79" i="10"/>
  <c r="Q79" i="10"/>
  <c r="P79" i="10"/>
  <c r="O79" i="10"/>
  <c r="N79" i="10"/>
  <c r="M79" i="10"/>
  <c r="K79" i="10"/>
  <c r="J79" i="10"/>
  <c r="I79" i="10"/>
  <c r="H79" i="10"/>
  <c r="G79" i="10"/>
  <c r="AM78" i="10"/>
  <c r="AL78" i="10"/>
  <c r="AK78" i="10"/>
  <c r="AJ78" i="10"/>
  <c r="AI78" i="10"/>
  <c r="AH78" i="10"/>
  <c r="AG78" i="10"/>
  <c r="AE78" i="10"/>
  <c r="AD78" i="10"/>
  <c r="AC78" i="10"/>
  <c r="AB78" i="10"/>
  <c r="AA78" i="10"/>
  <c r="S78" i="10"/>
  <c r="R78" i="10"/>
  <c r="Q78" i="10"/>
  <c r="P78" i="10"/>
  <c r="O78" i="10"/>
  <c r="N78" i="10"/>
  <c r="M78" i="10"/>
  <c r="K78" i="10"/>
  <c r="J78" i="10"/>
  <c r="I78" i="10"/>
  <c r="H78" i="10"/>
  <c r="G78" i="10"/>
  <c r="AE77" i="10"/>
  <c r="AD77" i="10"/>
  <c r="AC77" i="10"/>
  <c r="AB77" i="10"/>
  <c r="AA77" i="10"/>
  <c r="K77" i="10"/>
  <c r="J77" i="10"/>
  <c r="I77" i="10"/>
  <c r="H77" i="10"/>
  <c r="G77" i="10"/>
  <c r="AE76" i="10"/>
  <c r="AD76" i="10"/>
  <c r="AC76" i="10"/>
  <c r="AB76" i="10"/>
  <c r="AA76" i="10"/>
  <c r="K76" i="10"/>
  <c r="J76" i="10"/>
  <c r="I76" i="10"/>
  <c r="H76" i="10"/>
  <c r="G76" i="10"/>
  <c r="AE75" i="10"/>
  <c r="AD75" i="10"/>
  <c r="AC75" i="10"/>
  <c r="AB75" i="10"/>
  <c r="AA75" i="10"/>
  <c r="K75" i="10"/>
  <c r="J75" i="10"/>
  <c r="I75" i="10"/>
  <c r="H75" i="10"/>
  <c r="G75" i="10"/>
  <c r="AE74" i="10"/>
  <c r="AD74" i="10"/>
  <c r="AC74" i="10"/>
  <c r="AB74" i="10"/>
  <c r="AA74" i="10"/>
  <c r="K74" i="10"/>
  <c r="J74" i="10"/>
  <c r="I74" i="10"/>
  <c r="H74" i="10"/>
  <c r="G74" i="10"/>
  <c r="AE73" i="10"/>
  <c r="AD73" i="10"/>
  <c r="AC73" i="10"/>
  <c r="AB73" i="10"/>
  <c r="AA73" i="10"/>
  <c r="K73" i="10"/>
  <c r="J73" i="10"/>
  <c r="I73" i="10"/>
  <c r="H73" i="10"/>
  <c r="G73" i="10"/>
  <c r="AE72" i="10"/>
  <c r="AD72" i="10"/>
  <c r="AC72" i="10"/>
  <c r="AB72" i="10"/>
  <c r="AA72" i="10"/>
  <c r="K72" i="10"/>
  <c r="J72" i="10"/>
  <c r="I72" i="10"/>
  <c r="H72" i="10"/>
  <c r="G72" i="10"/>
  <c r="AN68" i="10"/>
  <c r="AW65" i="10"/>
  <c r="AV65" i="10" s="1"/>
  <c r="AS65" i="10"/>
  <c r="AR65" i="10"/>
  <c r="AU65" i="10" s="1"/>
  <c r="AQ65" i="10"/>
  <c r="AP65" i="10"/>
  <c r="AW64" i="10"/>
  <c r="AV64" i="10" s="1"/>
  <c r="AS64" i="10"/>
  <c r="AR64" i="10"/>
  <c r="AU64" i="10" s="1"/>
  <c r="AQ64" i="10"/>
  <c r="AP64" i="10"/>
  <c r="AW63" i="10"/>
  <c r="AV63" i="10" s="1"/>
  <c r="AS63" i="10"/>
  <c r="AR63" i="10"/>
  <c r="AQ63" i="10"/>
  <c r="AP63" i="10"/>
  <c r="AW62" i="10"/>
  <c r="AV62" i="10" s="1"/>
  <c r="AS62" i="10"/>
  <c r="AR62" i="10"/>
  <c r="AU62" i="10" s="1"/>
  <c r="AQ62" i="10"/>
  <c r="AP62" i="10"/>
  <c r="AW61" i="10"/>
  <c r="AV61" i="10" s="1"/>
  <c r="AS61" i="10"/>
  <c r="AR61" i="10"/>
  <c r="AQ61" i="10"/>
  <c r="AP61" i="10"/>
  <c r="AT61" i="10" s="1"/>
  <c r="AW60" i="10"/>
  <c r="AV60" i="10" s="1"/>
  <c r="AS60" i="10"/>
  <c r="AR60" i="10"/>
  <c r="AQ60" i="10"/>
  <c r="AP60" i="10"/>
  <c r="AW59" i="10"/>
  <c r="AV59" i="10" s="1"/>
  <c r="AS59" i="10"/>
  <c r="AR59" i="10"/>
  <c r="AQ59" i="10"/>
  <c r="AP59" i="10"/>
  <c r="AW58" i="10"/>
  <c r="AV58" i="10" s="1"/>
  <c r="AS58" i="10"/>
  <c r="AU58" i="10" s="1"/>
  <c r="AR58" i="10"/>
  <c r="AQ58" i="10"/>
  <c r="AP58" i="10"/>
  <c r="AW57" i="10"/>
  <c r="AV57" i="10" s="1"/>
  <c r="AS57" i="10"/>
  <c r="AU57" i="10" s="1"/>
  <c r="AR57" i="10"/>
  <c r="AQ57" i="10"/>
  <c r="AP57" i="10"/>
  <c r="AW56" i="10"/>
  <c r="AV56" i="10" s="1"/>
  <c r="AS56" i="10"/>
  <c r="AR56" i="10"/>
  <c r="AU56" i="10" s="1"/>
  <c r="AQ56" i="10"/>
  <c r="AP56" i="10"/>
  <c r="AW55" i="10"/>
  <c r="AV55" i="10" s="1"/>
  <c r="AS55" i="10"/>
  <c r="AR55" i="10"/>
  <c r="AQ55" i="10"/>
  <c r="AP55" i="10"/>
  <c r="AW54" i="10"/>
  <c r="AV54" i="10" s="1"/>
  <c r="AS54" i="10"/>
  <c r="AU54" i="10" s="1"/>
  <c r="AR54" i="10"/>
  <c r="AQ54" i="10"/>
  <c r="AP54" i="10"/>
  <c r="AW53" i="10"/>
  <c r="AV53" i="10" s="1"/>
  <c r="AS53" i="10"/>
  <c r="AR53" i="10"/>
  <c r="AQ53" i="10"/>
  <c r="AP53" i="10"/>
  <c r="AT53" i="10" s="1"/>
  <c r="AW52" i="10"/>
  <c r="AV52" i="10" s="1"/>
  <c r="AS52" i="10"/>
  <c r="AR52" i="10"/>
  <c r="AQ52" i="10"/>
  <c r="AP52" i="10"/>
  <c r="AW51" i="10"/>
  <c r="AV51" i="10" s="1"/>
  <c r="AS51" i="10"/>
  <c r="AR51" i="10"/>
  <c r="AU51" i="10" s="1"/>
  <c r="AQ51" i="10"/>
  <c r="AP51" i="10"/>
  <c r="AW50" i="10"/>
  <c r="AV50" i="10" s="1"/>
  <c r="AS50" i="10"/>
  <c r="AR50" i="10"/>
  <c r="AU50" i="10" s="1"/>
  <c r="AQ50" i="10"/>
  <c r="AP50" i="10"/>
  <c r="AW49" i="10"/>
  <c r="AV49" i="10" s="1"/>
  <c r="AS49" i="10"/>
  <c r="AU49" i="10" s="1"/>
  <c r="AR49" i="10"/>
  <c r="AQ49" i="10"/>
  <c r="AP49" i="10"/>
  <c r="AW48" i="10"/>
  <c r="AV48" i="10" s="1"/>
  <c r="AS48" i="10"/>
  <c r="AR48" i="10"/>
  <c r="AQ48" i="10"/>
  <c r="AP48" i="10"/>
  <c r="AW47" i="10"/>
  <c r="AV47" i="10" s="1"/>
  <c r="AS47" i="10"/>
  <c r="AR47" i="10"/>
  <c r="AU47" i="10" s="1"/>
  <c r="AQ47" i="10"/>
  <c r="AP47" i="10"/>
  <c r="AW46" i="10"/>
  <c r="AV46" i="10" s="1"/>
  <c r="AS46" i="10"/>
  <c r="AR46" i="10"/>
  <c r="AQ46" i="10"/>
  <c r="AP46" i="10"/>
  <c r="AW45" i="10"/>
  <c r="AV45" i="10" s="1"/>
  <c r="AS45" i="10"/>
  <c r="AU45" i="10" s="1"/>
  <c r="AR45" i="10"/>
  <c r="AQ45" i="10"/>
  <c r="AP45" i="10"/>
  <c r="AW44" i="10"/>
  <c r="AV44" i="10" s="1"/>
  <c r="AS44" i="10"/>
  <c r="AR44" i="10"/>
  <c r="AQ44" i="10"/>
  <c r="AP44" i="10"/>
  <c r="AW43" i="10"/>
  <c r="AV43" i="10" s="1"/>
  <c r="AS43" i="10"/>
  <c r="AR43" i="10"/>
  <c r="AQ43" i="10"/>
  <c r="AP43" i="10"/>
  <c r="AW42" i="10"/>
  <c r="AV42" i="10" s="1"/>
  <c r="AS42" i="10"/>
  <c r="AR42" i="10"/>
  <c r="AU42" i="10" s="1"/>
  <c r="AQ42" i="10"/>
  <c r="AP42" i="10"/>
  <c r="AT42" i="10" s="1"/>
  <c r="AW41" i="10"/>
  <c r="AV41" i="10" s="1"/>
  <c r="AS41" i="10"/>
  <c r="AR41" i="10"/>
  <c r="AU41" i="10" s="1"/>
  <c r="AQ41" i="10"/>
  <c r="AP41" i="10"/>
  <c r="AT41" i="10" s="1"/>
  <c r="AW40" i="10"/>
  <c r="AV40" i="10" s="1"/>
  <c r="AS40" i="10"/>
  <c r="AR40" i="10"/>
  <c r="AQ40" i="10"/>
  <c r="AP40" i="10"/>
  <c r="AW39" i="10"/>
  <c r="AV39" i="10" s="1"/>
  <c r="AS39" i="10"/>
  <c r="AR39" i="10"/>
  <c r="AQ39" i="10"/>
  <c r="AP39" i="10"/>
  <c r="AW38" i="10"/>
  <c r="AV38" i="10" s="1"/>
  <c r="AS38" i="10"/>
  <c r="AR38" i="10"/>
  <c r="AU38" i="10" s="1"/>
  <c r="AQ38" i="10"/>
  <c r="AP38" i="10"/>
  <c r="AW37" i="10"/>
  <c r="AV37" i="10" s="1"/>
  <c r="AU37" i="10"/>
  <c r="AS37" i="10"/>
  <c r="AR37" i="10"/>
  <c r="AQ37" i="10"/>
  <c r="AP37" i="10"/>
  <c r="AT37" i="10" s="1"/>
  <c r="AW36" i="10"/>
  <c r="AV36" i="10" s="1"/>
  <c r="AS36" i="10"/>
  <c r="AR36" i="10"/>
  <c r="AQ36" i="10"/>
  <c r="AP36" i="10"/>
  <c r="AW35" i="10"/>
  <c r="AV35" i="10"/>
  <c r="AS35" i="10"/>
  <c r="AR35" i="10"/>
  <c r="AQ35" i="10"/>
  <c r="AP35" i="10"/>
  <c r="AW34" i="10"/>
  <c r="AV34" i="10" s="1"/>
  <c r="AS34" i="10"/>
  <c r="AR34" i="10"/>
  <c r="AQ34" i="10"/>
  <c r="AP34" i="10"/>
  <c r="AT34" i="10" s="1"/>
  <c r="AW33" i="10"/>
  <c r="AV33" i="10" s="1"/>
  <c r="AU33" i="10"/>
  <c r="AS33" i="10"/>
  <c r="AR33" i="10"/>
  <c r="AQ33" i="10"/>
  <c r="AP33" i="10"/>
  <c r="AW32" i="10"/>
  <c r="AV32" i="10"/>
  <c r="AS32" i="10"/>
  <c r="AR32" i="10"/>
  <c r="AQ32" i="10"/>
  <c r="AP32" i="10"/>
  <c r="AW31" i="10"/>
  <c r="AV31" i="10" s="1"/>
  <c r="AS31" i="10"/>
  <c r="AR31" i="10"/>
  <c r="AU31" i="10" s="1"/>
  <c r="AQ31" i="10"/>
  <c r="AP31" i="10"/>
  <c r="AW30" i="10"/>
  <c r="AV30" i="10" s="1"/>
  <c r="AS30" i="10"/>
  <c r="AR30" i="10"/>
  <c r="AQ30" i="10"/>
  <c r="AP30" i="10"/>
  <c r="AW29" i="10"/>
  <c r="AV29" i="10" s="1"/>
  <c r="AS29" i="10"/>
  <c r="AR29" i="10"/>
  <c r="AQ29" i="10"/>
  <c r="AP29" i="10"/>
  <c r="AT29" i="10" s="1"/>
  <c r="AW28" i="10"/>
  <c r="AV28" i="10" s="1"/>
  <c r="AS28" i="10"/>
  <c r="AR28" i="10"/>
  <c r="AQ28" i="10"/>
  <c r="AP28" i="10"/>
  <c r="AW27" i="10"/>
  <c r="AV27" i="10" s="1"/>
  <c r="AS27" i="10"/>
  <c r="AR27" i="10"/>
  <c r="AU27" i="10" s="1"/>
  <c r="AQ27" i="10"/>
  <c r="AP27" i="10"/>
  <c r="AW26" i="10"/>
  <c r="AV26" i="10"/>
  <c r="AS26" i="10"/>
  <c r="AU26" i="10" s="1"/>
  <c r="AR26" i="10"/>
  <c r="AQ26" i="10"/>
  <c r="AP26" i="10"/>
  <c r="AW25" i="10"/>
  <c r="AV25" i="10" s="1"/>
  <c r="AS25" i="10"/>
  <c r="AR25" i="10"/>
  <c r="AQ25" i="10"/>
  <c r="AP25" i="10"/>
  <c r="AW24" i="10"/>
  <c r="AV24" i="10" s="1"/>
  <c r="AS24" i="10"/>
  <c r="AR24" i="10"/>
  <c r="AQ24" i="10"/>
  <c r="AP24" i="10"/>
  <c r="AW23" i="10"/>
  <c r="AV23" i="10" s="1"/>
  <c r="AS23" i="10"/>
  <c r="AR23" i="10"/>
  <c r="AU23" i="10" s="1"/>
  <c r="AQ23" i="10"/>
  <c r="AP23" i="10"/>
  <c r="AW22" i="10"/>
  <c r="AV22" i="10" s="1"/>
  <c r="AS22" i="10"/>
  <c r="AR22" i="10"/>
  <c r="AQ22" i="10"/>
  <c r="AP22" i="10"/>
  <c r="AW21" i="10"/>
  <c r="AV21" i="10" s="1"/>
  <c r="AS21" i="10"/>
  <c r="AR21" i="10"/>
  <c r="AQ21" i="10"/>
  <c r="AP21" i="10"/>
  <c r="AW20" i="10"/>
  <c r="AV20" i="10" s="1"/>
  <c r="AS20" i="10"/>
  <c r="AR20" i="10"/>
  <c r="AU20" i="10" s="1"/>
  <c r="AQ20" i="10"/>
  <c r="AP20" i="10"/>
  <c r="AW19" i="10"/>
  <c r="AV19" i="10" s="1"/>
  <c r="AS19" i="10"/>
  <c r="AR19" i="10"/>
  <c r="AQ19" i="10"/>
  <c r="AP19" i="10"/>
  <c r="AT19" i="10" s="1"/>
  <c r="AW18" i="10"/>
  <c r="AV18" i="10"/>
  <c r="AS18" i="10"/>
  <c r="AU18" i="10" s="1"/>
  <c r="AR18" i="10"/>
  <c r="AQ18" i="10"/>
  <c r="AP18" i="10"/>
  <c r="AW17" i="10"/>
  <c r="AV17" i="10" s="1"/>
  <c r="AS17" i="10"/>
  <c r="AR17" i="10"/>
  <c r="AQ17" i="10"/>
  <c r="AP17" i="10"/>
  <c r="AW16" i="10"/>
  <c r="AV16" i="10" s="1"/>
  <c r="AS16" i="10"/>
  <c r="AR16" i="10"/>
  <c r="AU16" i="10" s="1"/>
  <c r="AQ16" i="10"/>
  <c r="AP16" i="10"/>
  <c r="AW15" i="10"/>
  <c r="AV15" i="10" s="1"/>
  <c r="AS15" i="10"/>
  <c r="AU15" i="10" s="1"/>
  <c r="AR15" i="10"/>
  <c r="AQ15" i="10"/>
  <c r="AP15" i="10"/>
  <c r="AW14" i="10"/>
  <c r="AV14" i="10" s="1"/>
  <c r="AS14" i="10"/>
  <c r="AR14" i="10"/>
  <c r="AQ14" i="10"/>
  <c r="AP14" i="10"/>
  <c r="AW13" i="10"/>
  <c r="AV13" i="10" s="1"/>
  <c r="AS13" i="10"/>
  <c r="AR13" i="10"/>
  <c r="AQ13" i="10"/>
  <c r="AP13" i="10"/>
  <c r="AW12" i="10"/>
  <c r="AV12" i="10" s="1"/>
  <c r="AS12" i="10"/>
  <c r="AR12" i="10"/>
  <c r="AQ12" i="10"/>
  <c r="AP12" i="10"/>
  <c r="AW11" i="10"/>
  <c r="AV11" i="10" s="1"/>
  <c r="AS11" i="10"/>
  <c r="AR11" i="10"/>
  <c r="AQ11" i="10"/>
  <c r="AP11" i="10"/>
  <c r="AW10" i="10"/>
  <c r="AV10" i="10" s="1"/>
  <c r="AS10" i="10"/>
  <c r="AR10" i="10"/>
  <c r="AQ10" i="10"/>
  <c r="AP10" i="10"/>
  <c r="AW9" i="10"/>
  <c r="AV9" i="10" s="1"/>
  <c r="AS9" i="10"/>
  <c r="AR9" i="10"/>
  <c r="AU9" i="10" s="1"/>
  <c r="AQ9" i="10"/>
  <c r="AP9" i="10"/>
  <c r="AW8" i="10"/>
  <c r="AV8" i="10" s="1"/>
  <c r="AS8" i="10"/>
  <c r="AR8" i="10"/>
  <c r="AQ8" i="10"/>
  <c r="AP8" i="10"/>
  <c r="AW7" i="10"/>
  <c r="AV7" i="10" s="1"/>
  <c r="AS7" i="10"/>
  <c r="AR7" i="10"/>
  <c r="AQ7" i="10"/>
  <c r="AP7" i="10"/>
  <c r="AW6" i="10"/>
  <c r="AV6" i="10"/>
  <c r="AS6" i="10"/>
  <c r="AR6" i="10"/>
  <c r="AQ6" i="10"/>
  <c r="AP6" i="10"/>
  <c r="AW5" i="10"/>
  <c r="AV5" i="10" s="1"/>
  <c r="AS5" i="10"/>
  <c r="AR5" i="10"/>
  <c r="AQ5" i="10"/>
  <c r="AP5" i="10"/>
  <c r="AW4" i="10"/>
  <c r="AV4" i="10" s="1"/>
  <c r="AS4" i="10"/>
  <c r="AR4" i="10"/>
  <c r="AQ4" i="10"/>
  <c r="AP4" i="10"/>
  <c r="AT4" i="10" s="1"/>
  <c r="AM79" i="9"/>
  <c r="AL79" i="9"/>
  <c r="AK79" i="9"/>
  <c r="AJ79" i="9"/>
  <c r="AI79" i="9"/>
  <c r="AH79" i="9"/>
  <c r="AG79" i="9"/>
  <c r="AE79" i="9"/>
  <c r="AD79" i="9"/>
  <c r="AC79" i="9"/>
  <c r="AB79" i="9"/>
  <c r="AA79" i="9"/>
  <c r="S79" i="9"/>
  <c r="R79" i="9"/>
  <c r="Q79" i="9"/>
  <c r="P79" i="9"/>
  <c r="O79" i="9"/>
  <c r="N79" i="9"/>
  <c r="M79" i="9"/>
  <c r="K79" i="9"/>
  <c r="J79" i="9"/>
  <c r="I79" i="9"/>
  <c r="H79" i="9"/>
  <c r="G79" i="9"/>
  <c r="AM78" i="9"/>
  <c r="AL78" i="9"/>
  <c r="AK78" i="9"/>
  <c r="AJ78" i="9"/>
  <c r="AI78" i="9"/>
  <c r="AH78" i="9"/>
  <c r="AG78" i="9"/>
  <c r="AE78" i="9"/>
  <c r="AD78" i="9"/>
  <c r="AC78" i="9"/>
  <c r="AB78" i="9"/>
  <c r="AA78" i="9"/>
  <c r="S78" i="9"/>
  <c r="R78" i="9"/>
  <c r="Q78" i="9"/>
  <c r="P78" i="9"/>
  <c r="O78" i="9"/>
  <c r="N78" i="9"/>
  <c r="M78" i="9"/>
  <c r="K78" i="9"/>
  <c r="J78" i="9"/>
  <c r="I78" i="9"/>
  <c r="H78" i="9"/>
  <c r="G78" i="9"/>
  <c r="AM77" i="9"/>
  <c r="AL77" i="9"/>
  <c r="AK77" i="9"/>
  <c r="AJ77" i="9"/>
  <c r="AI77" i="9"/>
  <c r="AH77" i="9"/>
  <c r="AG77" i="9"/>
  <c r="AE77" i="9"/>
  <c r="AD77" i="9"/>
  <c r="AC77" i="9"/>
  <c r="AB77" i="9"/>
  <c r="AA77" i="9"/>
  <c r="S77" i="9"/>
  <c r="R77" i="9"/>
  <c r="Q77" i="9"/>
  <c r="P77" i="9"/>
  <c r="O77" i="9"/>
  <c r="N77" i="9"/>
  <c r="M77" i="9"/>
  <c r="K77" i="9"/>
  <c r="J77" i="9"/>
  <c r="I77" i="9"/>
  <c r="H77" i="9"/>
  <c r="G77" i="9"/>
  <c r="AE76" i="9"/>
  <c r="AD76" i="9"/>
  <c r="AC76" i="9"/>
  <c r="AB76" i="9"/>
  <c r="AA76" i="9"/>
  <c r="K76" i="9"/>
  <c r="J76" i="9"/>
  <c r="I76" i="9"/>
  <c r="H76" i="9"/>
  <c r="G76" i="9"/>
  <c r="AE75" i="9"/>
  <c r="AD75" i="9"/>
  <c r="AC75" i="9"/>
  <c r="AB75" i="9"/>
  <c r="AA75" i="9"/>
  <c r="K75" i="9"/>
  <c r="J75" i="9"/>
  <c r="I75" i="9"/>
  <c r="H75" i="9"/>
  <c r="G75" i="9"/>
  <c r="AE74" i="9"/>
  <c r="AD74" i="9"/>
  <c r="AC74" i="9"/>
  <c r="AB74" i="9"/>
  <c r="AA74" i="9"/>
  <c r="K74" i="9"/>
  <c r="J74" i="9"/>
  <c r="I74" i="9"/>
  <c r="H74" i="9"/>
  <c r="G74" i="9"/>
  <c r="AE73" i="9"/>
  <c r="AD73" i="9"/>
  <c r="AC73" i="9"/>
  <c r="AB73" i="9"/>
  <c r="AA73" i="9"/>
  <c r="K73" i="9"/>
  <c r="J73" i="9"/>
  <c r="I73" i="9"/>
  <c r="H73" i="9"/>
  <c r="G73" i="9"/>
  <c r="AE72" i="9"/>
  <c r="AD72" i="9"/>
  <c r="AC72" i="9"/>
  <c r="AB72" i="9"/>
  <c r="AA72" i="9"/>
  <c r="K72" i="9"/>
  <c r="J72" i="9"/>
  <c r="I72" i="9"/>
  <c r="H72" i="9"/>
  <c r="G72" i="9"/>
  <c r="AE71" i="9"/>
  <c r="AD71" i="9"/>
  <c r="AC71" i="9"/>
  <c r="AB71" i="9"/>
  <c r="AA71" i="9"/>
  <c r="K71" i="9"/>
  <c r="J71" i="9"/>
  <c r="I71" i="9"/>
  <c r="H71" i="9"/>
  <c r="G71" i="9"/>
  <c r="AN67" i="9"/>
  <c r="AW64" i="9"/>
  <c r="AV64" i="9" s="1"/>
  <c r="AS64" i="9"/>
  <c r="AR64" i="9"/>
  <c r="AU64" i="9" s="1"/>
  <c r="AQ64" i="9"/>
  <c r="AP64" i="9"/>
  <c r="AT64" i="9" s="1"/>
  <c r="AW63" i="9"/>
  <c r="AV63" i="9" s="1"/>
  <c r="AS63" i="9"/>
  <c r="AR63" i="9"/>
  <c r="AU63" i="9" s="1"/>
  <c r="AQ63" i="9"/>
  <c r="AP63" i="9"/>
  <c r="AT63" i="9" s="1"/>
  <c r="AW62" i="9"/>
  <c r="AV62" i="9" s="1"/>
  <c r="AS62" i="9"/>
  <c r="AR62" i="9"/>
  <c r="AU62" i="9" s="1"/>
  <c r="AQ62" i="9"/>
  <c r="AP62" i="9"/>
  <c r="AT62" i="9" s="1"/>
  <c r="AW61" i="9"/>
  <c r="AV61" i="9" s="1"/>
  <c r="AS61" i="9"/>
  <c r="AR61" i="9"/>
  <c r="AU61" i="9" s="1"/>
  <c r="AQ61" i="9"/>
  <c r="AP61" i="9"/>
  <c r="AT61" i="9" s="1"/>
  <c r="AW60" i="9"/>
  <c r="AV60" i="9" s="1"/>
  <c r="AS60" i="9"/>
  <c r="AR60" i="9"/>
  <c r="AU60" i="9" s="1"/>
  <c r="AQ60" i="9"/>
  <c r="AP60" i="9"/>
  <c r="AT60" i="9" s="1"/>
  <c r="AW59" i="9"/>
  <c r="AV59" i="9" s="1"/>
  <c r="AS59" i="9"/>
  <c r="AR59" i="9"/>
  <c r="AU59" i="9" s="1"/>
  <c r="AQ59" i="9"/>
  <c r="AP59" i="9"/>
  <c r="AT59" i="9" s="1"/>
  <c r="AW58" i="9"/>
  <c r="AV58" i="9" s="1"/>
  <c r="AS58" i="9"/>
  <c r="AR58" i="9"/>
  <c r="AU58" i="9" s="1"/>
  <c r="AQ58" i="9"/>
  <c r="AP58" i="9"/>
  <c r="AT58" i="9" s="1"/>
  <c r="AW57" i="9"/>
  <c r="AV57" i="9" s="1"/>
  <c r="AS57" i="9"/>
  <c r="AR57" i="9"/>
  <c r="AU57" i="9" s="1"/>
  <c r="AQ57" i="9"/>
  <c r="AP57" i="9"/>
  <c r="AT57" i="9" s="1"/>
  <c r="AW56" i="9"/>
  <c r="AV56" i="9" s="1"/>
  <c r="AS56" i="9"/>
  <c r="AR56" i="9"/>
  <c r="AQ56" i="9"/>
  <c r="AP56" i="9"/>
  <c r="AT56" i="9" s="1"/>
  <c r="AW55" i="9"/>
  <c r="AV55" i="9" s="1"/>
  <c r="AS55" i="9"/>
  <c r="AR55" i="9"/>
  <c r="AU55" i="9" s="1"/>
  <c r="AQ55" i="9"/>
  <c r="AP55" i="9"/>
  <c r="AT55" i="9" s="1"/>
  <c r="AW54" i="9"/>
  <c r="AV54" i="9" s="1"/>
  <c r="AS54" i="9"/>
  <c r="AR54" i="9"/>
  <c r="AQ54" i="9"/>
  <c r="AP54" i="9"/>
  <c r="AT54" i="9" s="1"/>
  <c r="AW53" i="9"/>
  <c r="AV53" i="9" s="1"/>
  <c r="AS53" i="9"/>
  <c r="AR53" i="9"/>
  <c r="AU53" i="9" s="1"/>
  <c r="AQ53" i="9"/>
  <c r="AP53" i="9"/>
  <c r="AT53" i="9" s="1"/>
  <c r="AW52" i="9"/>
  <c r="AV52" i="9" s="1"/>
  <c r="AS52" i="9"/>
  <c r="AR52" i="9"/>
  <c r="AU52" i="9" s="1"/>
  <c r="AQ52" i="9"/>
  <c r="AP52" i="9"/>
  <c r="AT52" i="9" s="1"/>
  <c r="AW51" i="9"/>
  <c r="AV51" i="9" s="1"/>
  <c r="AS51" i="9"/>
  <c r="AR51" i="9"/>
  <c r="AU51" i="9" s="1"/>
  <c r="AQ51" i="9"/>
  <c r="AP51" i="9"/>
  <c r="AT51" i="9" s="1"/>
  <c r="AW50" i="9"/>
  <c r="AV50" i="9" s="1"/>
  <c r="AS50" i="9"/>
  <c r="AR50" i="9"/>
  <c r="AU50" i="9" s="1"/>
  <c r="AQ50" i="9"/>
  <c r="AP50" i="9"/>
  <c r="AW49" i="9"/>
  <c r="AV49" i="9" s="1"/>
  <c r="AS49" i="9"/>
  <c r="AR49" i="9"/>
  <c r="AU49" i="9" s="1"/>
  <c r="AQ49" i="9"/>
  <c r="AP49" i="9"/>
  <c r="AT49" i="9" s="1"/>
  <c r="AW48" i="9"/>
  <c r="AV48" i="9" s="1"/>
  <c r="AS48" i="9"/>
  <c r="AR48" i="9"/>
  <c r="AQ48" i="9"/>
  <c r="AP48" i="9"/>
  <c r="AW47" i="9"/>
  <c r="AV47" i="9" s="1"/>
  <c r="AS47" i="9"/>
  <c r="AR47" i="9"/>
  <c r="AU47" i="9" s="1"/>
  <c r="AQ47" i="9"/>
  <c r="AP47" i="9"/>
  <c r="AT47" i="9" s="1"/>
  <c r="AW46" i="9"/>
  <c r="AV46" i="9" s="1"/>
  <c r="AS46" i="9"/>
  <c r="AR46" i="9"/>
  <c r="AQ46" i="9"/>
  <c r="AP46" i="9"/>
  <c r="AT46" i="9" s="1"/>
  <c r="AW45" i="9"/>
  <c r="AV45" i="9" s="1"/>
  <c r="AS45" i="9"/>
  <c r="AR45" i="9"/>
  <c r="AU45" i="9" s="1"/>
  <c r="AQ45" i="9"/>
  <c r="AP45" i="9"/>
  <c r="AT45" i="9" s="1"/>
  <c r="AW44" i="9"/>
  <c r="AV44" i="9" s="1"/>
  <c r="AS44" i="9"/>
  <c r="AR44" i="9"/>
  <c r="AU44" i="9" s="1"/>
  <c r="AQ44" i="9"/>
  <c r="AP44" i="9"/>
  <c r="AT44" i="9" s="1"/>
  <c r="AW43" i="9"/>
  <c r="AV43" i="9" s="1"/>
  <c r="AS43" i="9"/>
  <c r="AR43" i="9"/>
  <c r="AQ43" i="9"/>
  <c r="AP43" i="9"/>
  <c r="AT43" i="9" s="1"/>
  <c r="AW42" i="9"/>
  <c r="AV42" i="9" s="1"/>
  <c r="AS42" i="9"/>
  <c r="AR42" i="9"/>
  <c r="AQ42" i="9"/>
  <c r="AT42" i="9" s="1"/>
  <c r="AP42" i="9"/>
  <c r="AW41" i="9"/>
  <c r="AV41" i="9" s="1"/>
  <c r="AS41" i="9"/>
  <c r="AR41" i="9"/>
  <c r="AU41" i="9" s="1"/>
  <c r="AQ41" i="9"/>
  <c r="AP41" i="9"/>
  <c r="AT41" i="9" s="1"/>
  <c r="AW40" i="9"/>
  <c r="AV40" i="9" s="1"/>
  <c r="AS40" i="9"/>
  <c r="AR40" i="9"/>
  <c r="AU40" i="9" s="1"/>
  <c r="AQ40" i="9"/>
  <c r="AP40" i="9"/>
  <c r="AT40" i="9" s="1"/>
  <c r="AW39" i="9"/>
  <c r="AV39" i="9" s="1"/>
  <c r="AS39" i="9"/>
  <c r="AR39" i="9"/>
  <c r="AQ39" i="9"/>
  <c r="AP39" i="9"/>
  <c r="AT39" i="9" s="1"/>
  <c r="AW38" i="9"/>
  <c r="AV38" i="9"/>
  <c r="AT38" i="9"/>
  <c r="AS38" i="9"/>
  <c r="AR38" i="9"/>
  <c r="AU38" i="9" s="1"/>
  <c r="AQ38" i="9"/>
  <c r="AP38" i="9"/>
  <c r="AW37" i="9"/>
  <c r="AV37" i="9"/>
  <c r="AS37" i="9"/>
  <c r="AR37" i="9"/>
  <c r="AQ37" i="9"/>
  <c r="AT37" i="9" s="1"/>
  <c r="AP37" i="9"/>
  <c r="AW36" i="9"/>
  <c r="AV36" i="9"/>
  <c r="AS36" i="9"/>
  <c r="AR36" i="9"/>
  <c r="AU36" i="9" s="1"/>
  <c r="AQ36" i="9"/>
  <c r="AP36" i="9"/>
  <c r="AT36" i="9" s="1"/>
  <c r="AW35" i="9"/>
  <c r="AV35" i="9"/>
  <c r="AS35" i="9"/>
  <c r="AR35" i="9"/>
  <c r="AU35" i="9" s="1"/>
  <c r="AQ35" i="9"/>
  <c r="AP35" i="9"/>
  <c r="AT35" i="9" s="1"/>
  <c r="AW34" i="9"/>
  <c r="AV34" i="9" s="1"/>
  <c r="AS34" i="9"/>
  <c r="AR34" i="9"/>
  <c r="AU34" i="9" s="1"/>
  <c r="AQ34" i="9"/>
  <c r="AP34" i="9"/>
  <c r="AT34" i="9" s="1"/>
  <c r="AW33" i="9"/>
  <c r="AV33" i="9"/>
  <c r="AS33" i="9"/>
  <c r="AR33" i="9"/>
  <c r="AU33" i="9" s="1"/>
  <c r="AQ33" i="9"/>
  <c r="AP33" i="9"/>
  <c r="AT33" i="9" s="1"/>
  <c r="AW32" i="9"/>
  <c r="AV32" i="9" s="1"/>
  <c r="AT32" i="9"/>
  <c r="AS32" i="9"/>
  <c r="AR32" i="9"/>
  <c r="AU32" i="9" s="1"/>
  <c r="AQ32" i="9"/>
  <c r="AP32" i="9"/>
  <c r="AW31" i="9"/>
  <c r="AV31" i="9"/>
  <c r="AS31" i="9"/>
  <c r="AR31" i="9"/>
  <c r="AQ31" i="9"/>
  <c r="AP31" i="9"/>
  <c r="AT31" i="9" s="1"/>
  <c r="AW30" i="9"/>
  <c r="AV30" i="9"/>
  <c r="AT30" i="9"/>
  <c r="AS30" i="9"/>
  <c r="AR30" i="9"/>
  <c r="AU30" i="9" s="1"/>
  <c r="AQ30" i="9"/>
  <c r="AP30" i="9"/>
  <c r="AW29" i="9"/>
  <c r="AV29" i="9"/>
  <c r="AS29" i="9"/>
  <c r="AR29" i="9"/>
  <c r="AQ29" i="9"/>
  <c r="AT29" i="9" s="1"/>
  <c r="AP29" i="9"/>
  <c r="AW28" i="9"/>
  <c r="AV28" i="9"/>
  <c r="AS28" i="9"/>
  <c r="AR28" i="9"/>
  <c r="AU28" i="9" s="1"/>
  <c r="AQ28" i="9"/>
  <c r="AP28" i="9"/>
  <c r="AT28" i="9" s="1"/>
  <c r="AW27" i="9"/>
  <c r="AV27" i="9"/>
  <c r="AS27" i="9"/>
  <c r="AR27" i="9"/>
  <c r="AU27" i="9" s="1"/>
  <c r="AQ27" i="9"/>
  <c r="AP27" i="9"/>
  <c r="AT27" i="9" s="1"/>
  <c r="AW26" i="9"/>
  <c r="AV26" i="9" s="1"/>
  <c r="AS26" i="9"/>
  <c r="AR26" i="9"/>
  <c r="AU26" i="9" s="1"/>
  <c r="AQ26" i="9"/>
  <c r="AP26" i="9"/>
  <c r="AT26" i="9" s="1"/>
  <c r="AW25" i="9"/>
  <c r="AV25" i="9"/>
  <c r="AS25" i="9"/>
  <c r="AR25" i="9"/>
  <c r="AU25" i="9" s="1"/>
  <c r="AQ25" i="9"/>
  <c r="AP25" i="9"/>
  <c r="AT25" i="9" s="1"/>
  <c r="AW24" i="9"/>
  <c r="AV24" i="9" s="1"/>
  <c r="AT24" i="9"/>
  <c r="AS24" i="9"/>
  <c r="AR24" i="9"/>
  <c r="AU24" i="9" s="1"/>
  <c r="AQ24" i="9"/>
  <c r="AP24" i="9"/>
  <c r="AW23" i="9"/>
  <c r="AV23" i="9"/>
  <c r="AS23" i="9"/>
  <c r="AR23" i="9"/>
  <c r="AQ23" i="9"/>
  <c r="AP23" i="9"/>
  <c r="AT23" i="9" s="1"/>
  <c r="AW22" i="9"/>
  <c r="AV22" i="9"/>
  <c r="AT22" i="9"/>
  <c r="AS22" i="9"/>
  <c r="AR22" i="9"/>
  <c r="AU22" i="9" s="1"/>
  <c r="AQ22" i="9"/>
  <c r="AP22" i="9"/>
  <c r="AW21" i="9"/>
  <c r="AV21" i="9"/>
  <c r="AS21" i="9"/>
  <c r="AR21" i="9"/>
  <c r="AQ21" i="9"/>
  <c r="AT21" i="9" s="1"/>
  <c r="AP21" i="9"/>
  <c r="AW20" i="9"/>
  <c r="AV20" i="9"/>
  <c r="AS20" i="9"/>
  <c r="AR20" i="9"/>
  <c r="AU20" i="9" s="1"/>
  <c r="AQ20" i="9"/>
  <c r="AP20" i="9"/>
  <c r="AT20" i="9" s="1"/>
  <c r="AW19" i="9"/>
  <c r="AV19" i="9"/>
  <c r="AS19" i="9"/>
  <c r="AR19" i="9"/>
  <c r="AU19" i="9" s="1"/>
  <c r="AQ19" i="9"/>
  <c r="AP19" i="9"/>
  <c r="AT19" i="9" s="1"/>
  <c r="AW18" i="9"/>
  <c r="AV18" i="9" s="1"/>
  <c r="AS18" i="9"/>
  <c r="AR18" i="9"/>
  <c r="AU18" i="9" s="1"/>
  <c r="AQ18" i="9"/>
  <c r="AP18" i="9"/>
  <c r="AT18" i="9" s="1"/>
  <c r="AW17" i="9"/>
  <c r="AV17" i="9"/>
  <c r="AS17" i="9"/>
  <c r="AR17" i="9"/>
  <c r="AU17" i="9" s="1"/>
  <c r="AQ17" i="9"/>
  <c r="AP17" i="9"/>
  <c r="AT17" i="9" s="1"/>
  <c r="AW16" i="9"/>
  <c r="AV16" i="9" s="1"/>
  <c r="AT16" i="9"/>
  <c r="AS16" i="9"/>
  <c r="AR16" i="9"/>
  <c r="AU16" i="9" s="1"/>
  <c r="AQ16" i="9"/>
  <c r="AP16" i="9"/>
  <c r="AW15" i="9"/>
  <c r="AV15" i="9"/>
  <c r="AT15" i="9"/>
  <c r="AS15" i="9"/>
  <c r="AR15" i="9"/>
  <c r="AQ15" i="9"/>
  <c r="AP15" i="9"/>
  <c r="AW14" i="9"/>
  <c r="AV14" i="9"/>
  <c r="AT14" i="9"/>
  <c r="AS14" i="9"/>
  <c r="AR14" i="9"/>
  <c r="AU14" i="9" s="1"/>
  <c r="AQ14" i="9"/>
  <c r="AP14" i="9"/>
  <c r="AW13" i="9"/>
  <c r="AV13" i="9"/>
  <c r="AS13" i="9"/>
  <c r="AR13" i="9"/>
  <c r="AQ13" i="9"/>
  <c r="AT13" i="9" s="1"/>
  <c r="AP13" i="9"/>
  <c r="AW12" i="9"/>
  <c r="AV12" i="9"/>
  <c r="AS12" i="9"/>
  <c r="AR12" i="9"/>
  <c r="AU12" i="9" s="1"/>
  <c r="AQ12" i="9"/>
  <c r="AP12" i="9"/>
  <c r="AT12" i="9" s="1"/>
  <c r="AW11" i="9"/>
  <c r="AV11" i="9"/>
  <c r="AS11" i="9"/>
  <c r="AR11" i="9"/>
  <c r="AU11" i="9" s="1"/>
  <c r="AQ11" i="9"/>
  <c r="AP11" i="9"/>
  <c r="AT11" i="9" s="1"/>
  <c r="AW10" i="9"/>
  <c r="AV10" i="9" s="1"/>
  <c r="AS10" i="9"/>
  <c r="AR10" i="9"/>
  <c r="AU10" i="9" s="1"/>
  <c r="AQ10" i="9"/>
  <c r="AP10" i="9"/>
  <c r="AT10" i="9" s="1"/>
  <c r="AW9" i="9"/>
  <c r="AV9" i="9"/>
  <c r="AS9" i="9"/>
  <c r="AR9" i="9"/>
  <c r="AU9" i="9" s="1"/>
  <c r="AQ9" i="9"/>
  <c r="AP9" i="9"/>
  <c r="AT9" i="9" s="1"/>
  <c r="AW8" i="9"/>
  <c r="AV8" i="9" s="1"/>
  <c r="AT8" i="9"/>
  <c r="AS8" i="9"/>
  <c r="AR8" i="9"/>
  <c r="AU8" i="9" s="1"/>
  <c r="AQ8" i="9"/>
  <c r="AP8" i="9"/>
  <c r="AW7" i="9"/>
  <c r="AV7" i="9"/>
  <c r="AT7" i="9"/>
  <c r="AS7" i="9"/>
  <c r="AR7" i="9"/>
  <c r="AQ7" i="9"/>
  <c r="AP7" i="9"/>
  <c r="AW6" i="9"/>
  <c r="AV6" i="9"/>
  <c r="AT6" i="9"/>
  <c r="AS6" i="9"/>
  <c r="AR6" i="9"/>
  <c r="AU6" i="9" s="1"/>
  <c r="AQ6" i="9"/>
  <c r="AP6" i="9"/>
  <c r="AW5" i="9"/>
  <c r="AV5" i="9"/>
  <c r="AS5" i="9"/>
  <c r="AR5" i="9"/>
  <c r="AQ5" i="9"/>
  <c r="AT5" i="9" s="1"/>
  <c r="AP5" i="9"/>
  <c r="AW4" i="9"/>
  <c r="AV4" i="9"/>
  <c r="AS4" i="9"/>
  <c r="AR4" i="9"/>
  <c r="AU4" i="9" s="1"/>
  <c r="AQ4" i="9"/>
  <c r="AP4" i="9"/>
  <c r="AT4" i="9" s="1"/>
  <c r="AT5" i="12" l="1"/>
  <c r="AU17" i="12"/>
  <c r="AT20" i="12"/>
  <c r="AU21" i="12"/>
  <c r="AT34" i="12"/>
  <c r="AU35" i="12"/>
  <c r="AT38" i="12"/>
  <c r="AT45" i="12"/>
  <c r="AU49" i="12"/>
  <c r="AT52" i="12"/>
  <c r="AU53" i="12"/>
  <c r="AT66" i="12"/>
  <c r="AU67" i="12"/>
  <c r="AT70" i="12"/>
  <c r="AU100" i="12"/>
  <c r="AU108" i="12"/>
  <c r="AT110" i="12"/>
  <c r="AU111" i="12"/>
  <c r="AT113" i="12"/>
  <c r="AU114" i="12"/>
  <c r="AU117" i="12"/>
  <c r="AT119" i="12"/>
  <c r="AU141" i="12"/>
  <c r="AT158" i="12"/>
  <c r="AU159" i="12"/>
  <c r="AU163" i="12"/>
  <c r="AT169" i="12"/>
  <c r="AU170" i="12"/>
  <c r="AT176" i="12"/>
  <c r="AT180" i="12"/>
  <c r="AT193" i="12"/>
  <c r="AU194" i="12"/>
  <c r="AT197" i="12"/>
  <c r="AT147" i="12"/>
  <c r="AT150" i="12"/>
  <c r="AU162" i="12"/>
  <c r="AT30" i="12"/>
  <c r="AT62" i="12"/>
  <c r="AT96" i="12"/>
  <c r="AU102" i="12"/>
  <c r="AT104" i="12"/>
  <c r="AU116" i="12"/>
  <c r="AU119" i="12"/>
  <c r="AU122" i="12"/>
  <c r="AU125" i="12"/>
  <c r="AT127" i="12"/>
  <c r="AU183" i="12"/>
  <c r="AU187" i="12"/>
  <c r="AT196" i="12"/>
  <c r="AT8" i="12"/>
  <c r="AT7" i="12"/>
  <c r="AU12" i="12"/>
  <c r="AU23" i="12"/>
  <c r="AT40" i="12"/>
  <c r="AT47" i="12"/>
  <c r="AU55" i="12"/>
  <c r="AT82" i="12"/>
  <c r="AT90" i="12"/>
  <c r="AT98" i="12"/>
  <c r="AU99" i="12"/>
  <c r="AT106" i="12"/>
  <c r="AU107" i="12"/>
  <c r="AT109" i="12"/>
  <c r="AU110" i="12"/>
  <c r="AU113" i="12"/>
  <c r="AT115" i="12"/>
  <c r="AT139" i="12"/>
  <c r="AT142" i="12"/>
  <c r="AU143" i="12"/>
  <c r="AU150" i="12"/>
  <c r="AT157" i="12"/>
  <c r="AT160" i="12"/>
  <c r="AU186" i="12"/>
  <c r="AT189" i="12"/>
  <c r="AT14" i="12"/>
  <c r="AT32" i="12"/>
  <c r="AT64" i="12"/>
  <c r="AT71" i="12"/>
  <c r="AT79" i="12"/>
  <c r="AT87" i="12"/>
  <c r="AT95" i="12"/>
  <c r="AU101" i="12"/>
  <c r="AT103" i="12"/>
  <c r="AU112" i="12"/>
  <c r="AU115" i="12"/>
  <c r="AU118" i="12"/>
  <c r="AU121" i="12"/>
  <c r="AT123" i="12"/>
  <c r="AT149" i="12"/>
  <c r="AU175" i="12"/>
  <c r="AU179" i="12"/>
  <c r="AT188" i="12"/>
  <c r="AT205" i="12"/>
  <c r="AT6" i="12"/>
  <c r="AT21" i="12"/>
  <c r="AU25" i="12"/>
  <c r="AT28" i="12"/>
  <c r="AU29" i="12"/>
  <c r="AT42" i="12"/>
  <c r="AU43" i="12"/>
  <c r="AT46" i="12"/>
  <c r="AT53" i="12"/>
  <c r="AU57" i="12"/>
  <c r="AT60" i="12"/>
  <c r="AU61" i="12"/>
  <c r="AT73" i="12"/>
  <c r="AT81" i="12"/>
  <c r="AT89" i="12"/>
  <c r="AT92" i="12"/>
  <c r="AT97" i="12"/>
  <c r="AU98" i="12"/>
  <c r="AT100" i="12"/>
  <c r="AT105" i="12"/>
  <c r="AU106" i="12"/>
  <c r="AU109" i="12"/>
  <c r="AT111" i="12"/>
  <c r="AU132" i="12"/>
  <c r="AT134" i="12"/>
  <c r="AU135" i="12"/>
  <c r="AU139" i="12"/>
  <c r="AU149" i="12"/>
  <c r="AT155" i="12"/>
  <c r="AU178" i="12"/>
  <c r="AT181" i="12"/>
  <c r="AU198" i="12"/>
  <c r="AU36" i="11"/>
  <c r="AT39" i="11"/>
  <c r="AU42" i="11"/>
  <c r="AT45" i="11"/>
  <c r="AU46" i="11"/>
  <c r="AT48" i="11"/>
  <c r="AU49" i="11"/>
  <c r="AT51" i="11"/>
  <c r="AU55" i="11"/>
  <c r="AT70" i="11"/>
  <c r="AT73" i="11"/>
  <c r="AU80" i="11"/>
  <c r="M99" i="11"/>
  <c r="M100" i="11" s="1"/>
  <c r="M101" i="11" s="1"/>
  <c r="AB99" i="11"/>
  <c r="AB100" i="11" s="1"/>
  <c r="AB101" i="11" s="1"/>
  <c r="AK99" i="11"/>
  <c r="AK100" i="11" s="1"/>
  <c r="AK101" i="11" s="1"/>
  <c r="AT41" i="11"/>
  <c r="AU67" i="11"/>
  <c r="AU73" i="11"/>
  <c r="AT79" i="11"/>
  <c r="AQ97" i="11"/>
  <c r="AT4" i="11"/>
  <c r="AT8" i="11"/>
  <c r="AT86" i="11" s="1"/>
  <c r="AQ105" i="11" s="1"/>
  <c r="AU16" i="11"/>
  <c r="AT22" i="11"/>
  <c r="AT25" i="11"/>
  <c r="AU32" i="11"/>
  <c r="AU51" i="11"/>
  <c r="AT53" i="11"/>
  <c r="AU54" i="11"/>
  <c r="AT56" i="11"/>
  <c r="AU57" i="11"/>
  <c r="AT59" i="11"/>
  <c r="AU60" i="11"/>
  <c r="AT63" i="11"/>
  <c r="AU66" i="11"/>
  <c r="AU79" i="11"/>
  <c r="AU82" i="11"/>
  <c r="G99" i="11"/>
  <c r="G100" i="11" s="1"/>
  <c r="G101" i="11" s="1"/>
  <c r="P99" i="11"/>
  <c r="P100" i="11" s="1"/>
  <c r="P101" i="11" s="1"/>
  <c r="AE99" i="11"/>
  <c r="AE100" i="11" s="1"/>
  <c r="AE101" i="11" s="1"/>
  <c r="AU25" i="11"/>
  <c r="AT65" i="11"/>
  <c r="I99" i="11"/>
  <c r="I100" i="11" s="1"/>
  <c r="I101" i="11" s="1"/>
  <c r="R99" i="11"/>
  <c r="R100" i="11" s="1"/>
  <c r="R101" i="11" s="1"/>
  <c r="AH99" i="11"/>
  <c r="AH100" i="11" s="1"/>
  <c r="AH101" i="11" s="1"/>
  <c r="AT15" i="11"/>
  <c r="AT31" i="11"/>
  <c r="AU15" i="11"/>
  <c r="AU31" i="11"/>
  <c r="AU40" i="11"/>
  <c r="AT46" i="11"/>
  <c r="AT49" i="11"/>
  <c r="AU68" i="11"/>
  <c r="AT71" i="11"/>
  <c r="AU74" i="11"/>
  <c r="AT77" i="11"/>
  <c r="AU78" i="11"/>
  <c r="AT80" i="11"/>
  <c r="J99" i="11"/>
  <c r="J100" i="11" s="1"/>
  <c r="J101" i="11" s="1"/>
  <c r="S99" i="11"/>
  <c r="S100" i="11" s="1"/>
  <c r="S101" i="11" s="1"/>
  <c r="AI99" i="11"/>
  <c r="AI100" i="11" s="1"/>
  <c r="AI101" i="11" s="1"/>
  <c r="AU22" i="10"/>
  <c r="AT12" i="10"/>
  <c r="AT33" i="10"/>
  <c r="AU34" i="10"/>
  <c r="AT17" i="10"/>
  <c r="AU46" i="10"/>
  <c r="AU55" i="10"/>
  <c r="AT57" i="10"/>
  <c r="AT8" i="10"/>
  <c r="AU5" i="10"/>
  <c r="AU14" i="10"/>
  <c r="G81" i="10"/>
  <c r="G82" i="10" s="1"/>
  <c r="G83" i="10" s="1"/>
  <c r="AE81" i="10"/>
  <c r="AE82" i="10" s="1"/>
  <c r="AE83" i="10" s="1"/>
  <c r="AU13" i="10"/>
  <c r="AU30" i="10"/>
  <c r="AU53" i="10"/>
  <c r="H81" i="10"/>
  <c r="H82" i="10" s="1"/>
  <c r="H83" i="10" s="1"/>
  <c r="Q81" i="10"/>
  <c r="Q82" i="10" s="1"/>
  <c r="Q83" i="10" s="1"/>
  <c r="AG81" i="10"/>
  <c r="AG82" i="10" s="1"/>
  <c r="AG83" i="10" s="1"/>
  <c r="P81" i="10"/>
  <c r="P82" i="10" s="1"/>
  <c r="P83" i="10" s="1"/>
  <c r="AU19" i="10"/>
  <c r="AT25" i="10"/>
  <c r="I81" i="10"/>
  <c r="I82" i="10" s="1"/>
  <c r="I83" i="10" s="1"/>
  <c r="R81" i="10"/>
  <c r="R82" i="10" s="1"/>
  <c r="R83" i="10" s="1"/>
  <c r="AH81" i="10"/>
  <c r="AH82" i="10" s="1"/>
  <c r="AH83" i="10" s="1"/>
  <c r="AU4" i="10"/>
  <c r="AT7" i="10"/>
  <c r="AU8" i="10"/>
  <c r="AT11" i="10"/>
  <c r="AU12" i="10"/>
  <c r="AT14" i="10"/>
  <c r="AT21" i="10"/>
  <c r="AU29" i="10"/>
  <c r="AU59" i="10"/>
  <c r="AU63" i="10"/>
  <c r="J81" i="10"/>
  <c r="J82" i="10" s="1"/>
  <c r="J83" i="10" s="1"/>
  <c r="S81" i="10"/>
  <c r="S82" i="10" s="1"/>
  <c r="S83" i="10" s="1"/>
  <c r="AI81" i="10"/>
  <c r="AI82" i="10" s="1"/>
  <c r="AI83" i="10" s="1"/>
  <c r="K81" i="10"/>
  <c r="K82" i="10" s="1"/>
  <c r="K83" i="10" s="1"/>
  <c r="AA81" i="10"/>
  <c r="AA82" i="10" s="1"/>
  <c r="AA83" i="10" s="1"/>
  <c r="AJ81" i="10"/>
  <c r="AJ82" i="10" s="1"/>
  <c r="AJ83" i="10" s="1"/>
  <c r="AT6" i="10"/>
  <c r="AU7" i="10"/>
  <c r="AT10" i="10"/>
  <c r="AU11" i="10"/>
  <c r="AU21" i="10"/>
  <c r="AU25" i="10"/>
  <c r="AT35" i="10"/>
  <c r="AU36" i="10"/>
  <c r="AU40" i="10"/>
  <c r="AT50" i="10"/>
  <c r="AT65" i="10"/>
  <c r="M81" i="10"/>
  <c r="M82" i="10" s="1"/>
  <c r="M83" i="10" s="1"/>
  <c r="AB81" i="10"/>
  <c r="AB82" i="10" s="1"/>
  <c r="AB83" i="10" s="1"/>
  <c r="AK81" i="10"/>
  <c r="AK82" i="10" s="1"/>
  <c r="AK83" i="10" s="1"/>
  <c r="N81" i="10"/>
  <c r="N82" i="10" s="1"/>
  <c r="N83" i="10" s="1"/>
  <c r="AL81" i="10"/>
  <c r="AL82" i="10" s="1"/>
  <c r="AL83" i="10" s="1"/>
  <c r="AT5" i="10"/>
  <c r="AU6" i="10"/>
  <c r="AT9" i="10"/>
  <c r="AU10" i="10"/>
  <c r="AU17" i="10"/>
  <c r="AU35" i="10"/>
  <c r="AU39" i="10"/>
  <c r="AU43" i="10"/>
  <c r="AT45" i="10"/>
  <c r="AT49" i="10"/>
  <c r="AU61" i="10"/>
  <c r="AU7" i="9"/>
  <c r="AU15" i="9"/>
  <c r="AU23" i="9"/>
  <c r="AU31" i="9"/>
  <c r="AU39" i="9"/>
  <c r="AU43" i="9"/>
  <c r="AU46" i="9"/>
  <c r="AT48" i="9"/>
  <c r="AU54" i="9"/>
  <c r="AU5" i="9"/>
  <c r="AU13" i="9"/>
  <c r="AU21" i="9"/>
  <c r="AU29" i="9"/>
  <c r="AU67" i="9" s="1"/>
  <c r="AQ87" i="9" s="1"/>
  <c r="AU37" i="9"/>
  <c r="AU42" i="9"/>
  <c r="AU48" i="9"/>
  <c r="AT50" i="9"/>
  <c r="AU56" i="9"/>
  <c r="M80" i="9"/>
  <c r="M81" i="9" s="1"/>
  <c r="M82" i="9" s="1"/>
  <c r="AB80" i="9"/>
  <c r="AB81" i="9" s="1"/>
  <c r="AB82" i="9" s="1"/>
  <c r="AK80" i="9"/>
  <c r="AK81" i="9" s="1"/>
  <c r="AK82" i="9" s="1"/>
  <c r="N80" i="9"/>
  <c r="N81" i="9" s="1"/>
  <c r="N82" i="9" s="1"/>
  <c r="AC80" i="9"/>
  <c r="AC81" i="9" s="1"/>
  <c r="AC82" i="9" s="1"/>
  <c r="AL80" i="9"/>
  <c r="AL81" i="9" s="1"/>
  <c r="AL82" i="9" s="1"/>
  <c r="O80" i="9"/>
  <c r="O81" i="9" s="1"/>
  <c r="O82" i="9" s="1"/>
  <c r="AD80" i="9"/>
  <c r="AD81" i="9" s="1"/>
  <c r="AD82" i="9" s="1"/>
  <c r="AM80" i="9"/>
  <c r="AM81" i="9" s="1"/>
  <c r="AM82" i="9" s="1"/>
  <c r="G80" i="9"/>
  <c r="G81" i="9" s="1"/>
  <c r="G82" i="9" s="1"/>
  <c r="P80" i="9"/>
  <c r="P81" i="9" s="1"/>
  <c r="P82" i="9" s="1"/>
  <c r="AE80" i="9"/>
  <c r="AE81" i="9" s="1"/>
  <c r="AE82" i="9" s="1"/>
  <c r="H80" i="9"/>
  <c r="H81" i="9" s="1"/>
  <c r="H82" i="9" s="1"/>
  <c r="Q80" i="9"/>
  <c r="Q81" i="9" s="1"/>
  <c r="Q82" i="9" s="1"/>
  <c r="AG80" i="9"/>
  <c r="AG81" i="9" s="1"/>
  <c r="AG82" i="9" s="1"/>
  <c r="I80" i="9"/>
  <c r="I81" i="9" s="1"/>
  <c r="I82" i="9" s="1"/>
  <c r="R80" i="9"/>
  <c r="R81" i="9" s="1"/>
  <c r="R82" i="9" s="1"/>
  <c r="AH80" i="9"/>
  <c r="AH81" i="9" s="1"/>
  <c r="AH82" i="9" s="1"/>
  <c r="J80" i="9"/>
  <c r="J81" i="9" s="1"/>
  <c r="J82" i="9" s="1"/>
  <c r="S80" i="9"/>
  <c r="S81" i="9" s="1"/>
  <c r="S82" i="9" s="1"/>
  <c r="AI80" i="9"/>
  <c r="AI81" i="9" s="1"/>
  <c r="AI82" i="9" s="1"/>
  <c r="K80" i="9"/>
  <c r="K81" i="9" s="1"/>
  <c r="K82" i="9" s="1"/>
  <c r="AA80" i="9"/>
  <c r="AA81" i="9" s="1"/>
  <c r="AA82" i="9" s="1"/>
  <c r="AJ80" i="9"/>
  <c r="AJ81" i="9" s="1"/>
  <c r="AJ82" i="9" s="1"/>
  <c r="AU8" i="12"/>
  <c r="AU16" i="12"/>
  <c r="AU24" i="12"/>
  <c r="AU32" i="12"/>
  <c r="AU40" i="12"/>
  <c r="AU48" i="12"/>
  <c r="AU56" i="12"/>
  <c r="AU64" i="12"/>
  <c r="AU71" i="12"/>
  <c r="AU75" i="12"/>
  <c r="AU79" i="12"/>
  <c r="AU83" i="12"/>
  <c r="AU87" i="12"/>
  <c r="AU91" i="12"/>
  <c r="AU95" i="12"/>
  <c r="AT185" i="12"/>
  <c r="AU190" i="12"/>
  <c r="AT177" i="12"/>
  <c r="AU182" i="12"/>
  <c r="AU6" i="12"/>
  <c r="AU14" i="12"/>
  <c r="AU22" i="12"/>
  <c r="AU30" i="12"/>
  <c r="AU38" i="12"/>
  <c r="AU46" i="12"/>
  <c r="AU54" i="12"/>
  <c r="AU62" i="12"/>
  <c r="AU70" i="12"/>
  <c r="AU74" i="12"/>
  <c r="AU78" i="12"/>
  <c r="AU82" i="12"/>
  <c r="AU86" i="12"/>
  <c r="AU90" i="12"/>
  <c r="AU94" i="12"/>
  <c r="AT137" i="12"/>
  <c r="AT161" i="12"/>
  <c r="AU166" i="12"/>
  <c r="AU20" i="12"/>
  <c r="AU28" i="12"/>
  <c r="AU36" i="12"/>
  <c r="AU44" i="12"/>
  <c r="AU52" i="12"/>
  <c r="AU60" i="12"/>
  <c r="AU68" i="12"/>
  <c r="AU73" i="12"/>
  <c r="AU77" i="12"/>
  <c r="AU81" i="12"/>
  <c r="AU85" i="12"/>
  <c r="AU89" i="12"/>
  <c r="AU93" i="12"/>
  <c r="AU10" i="12"/>
  <c r="AU18" i="12"/>
  <c r="AU26" i="12"/>
  <c r="AU34" i="12"/>
  <c r="AU42" i="12"/>
  <c r="AU50" i="12"/>
  <c r="AU58" i="12"/>
  <c r="AU66" i="12"/>
  <c r="AU72" i="12"/>
  <c r="AU76" i="12"/>
  <c r="AU80" i="12"/>
  <c r="AU84" i="12"/>
  <c r="AU88" i="12"/>
  <c r="AU92" i="12"/>
  <c r="AU96" i="12"/>
  <c r="AT201" i="12"/>
  <c r="AU206" i="12"/>
  <c r="AU86" i="11"/>
  <c r="AQ106" i="11" s="1"/>
  <c r="AQ96" i="11"/>
  <c r="AQ95" i="11"/>
  <c r="AQ93" i="11"/>
  <c r="AR93" i="11" s="1"/>
  <c r="AQ94" i="11"/>
  <c r="AR94" i="11" s="1"/>
  <c r="AQ92" i="11"/>
  <c r="AR92" i="11" s="1"/>
  <c r="AQ91" i="11"/>
  <c r="AR91" i="11" s="1"/>
  <c r="AV86" i="11"/>
  <c r="O99" i="11"/>
  <c r="O100" i="11" s="1"/>
  <c r="O101" i="11" s="1"/>
  <c r="AD99" i="11"/>
  <c r="AD100" i="11" s="1"/>
  <c r="AD101" i="11" s="1"/>
  <c r="AM99" i="11"/>
  <c r="AM100" i="11" s="1"/>
  <c r="AM101" i="11" s="1"/>
  <c r="AQ78" i="10"/>
  <c r="AQ77" i="10"/>
  <c r="AQ75" i="10"/>
  <c r="AR75" i="10" s="1"/>
  <c r="AQ76" i="10"/>
  <c r="AR76" i="10" s="1"/>
  <c r="AQ74" i="10"/>
  <c r="AR74" i="10" s="1"/>
  <c r="AQ73" i="10"/>
  <c r="AR73" i="10" s="1"/>
  <c r="AV68" i="10"/>
  <c r="AT13" i="10"/>
  <c r="AT18" i="10"/>
  <c r="AT22" i="10"/>
  <c r="AU24" i="10"/>
  <c r="AU60" i="10"/>
  <c r="AT27" i="10"/>
  <c r="AU28" i="10"/>
  <c r="AU52" i="10"/>
  <c r="AT26" i="10"/>
  <c r="AT30" i="10"/>
  <c r="AU32" i="10"/>
  <c r="AU44" i="10"/>
  <c r="AU48" i="10"/>
  <c r="AT58" i="10"/>
  <c r="AT16" i="10"/>
  <c r="AT24" i="10"/>
  <c r="AT32" i="10"/>
  <c r="AT40" i="10"/>
  <c r="AT48" i="10"/>
  <c r="AT56" i="10"/>
  <c r="AT64" i="10"/>
  <c r="AT15" i="10"/>
  <c r="AT23" i="10"/>
  <c r="AT31" i="10"/>
  <c r="AT39" i="10"/>
  <c r="AT47" i="10"/>
  <c r="AT55" i="10"/>
  <c r="AT63" i="10"/>
  <c r="AT38" i="10"/>
  <c r="AT46" i="10"/>
  <c r="AT54" i="10"/>
  <c r="AT62" i="10"/>
  <c r="AT20" i="10"/>
  <c r="AT28" i="10"/>
  <c r="AT36" i="10"/>
  <c r="AT44" i="10"/>
  <c r="AT52" i="10"/>
  <c r="AT60" i="10"/>
  <c r="AT43" i="10"/>
  <c r="AT51" i="10"/>
  <c r="AT59" i="10"/>
  <c r="O81" i="10"/>
  <c r="O82" i="10" s="1"/>
  <c r="O83" i="10" s="1"/>
  <c r="AD81" i="10"/>
  <c r="AD82" i="10" s="1"/>
  <c r="AD83" i="10" s="1"/>
  <c r="AM81" i="10"/>
  <c r="AM82" i="10" s="1"/>
  <c r="AM83" i="10" s="1"/>
  <c r="AQ79" i="10"/>
  <c r="AQ77" i="9"/>
  <c r="AQ76" i="9"/>
  <c r="AQ74" i="9"/>
  <c r="AR74" i="9" s="1"/>
  <c r="AQ72" i="9"/>
  <c r="AR72" i="9" s="1"/>
  <c r="AQ75" i="9"/>
  <c r="AR75" i="9" s="1"/>
  <c r="AQ73" i="9"/>
  <c r="AR73" i="9" s="1"/>
  <c r="AV67" i="9"/>
  <c r="AT67" i="9"/>
  <c r="AQ78" i="9"/>
  <c r="AP206" i="1"/>
  <c r="AQ206" i="1"/>
  <c r="AR206" i="1"/>
  <c r="AS206" i="1"/>
  <c r="AW206" i="1"/>
  <c r="AV206" i="1" s="1"/>
  <c r="AP205" i="1"/>
  <c r="AQ205" i="1"/>
  <c r="AR205" i="1"/>
  <c r="AS205" i="1"/>
  <c r="AW205" i="1"/>
  <c r="AV205" i="1" s="1"/>
  <c r="AU68" i="10" l="1"/>
  <c r="AQ88" i="10" s="1"/>
  <c r="AT68" i="10"/>
  <c r="AQ87" i="10" s="1"/>
  <c r="AQ86" i="9"/>
  <c r="AQ109" i="11"/>
  <c r="AR95" i="11"/>
  <c r="AQ107" i="11"/>
  <c r="AQ108" i="11"/>
  <c r="AR96" i="11"/>
  <c r="AQ104" i="11"/>
  <c r="AQ90" i="11"/>
  <c r="AR90" i="11" s="1"/>
  <c r="AQ90" i="10"/>
  <c r="AR78" i="10"/>
  <c r="AQ91" i="10"/>
  <c r="AR77" i="10"/>
  <c r="AQ89" i="10"/>
  <c r="AQ86" i="10"/>
  <c r="AQ72" i="10"/>
  <c r="AR72" i="10" s="1"/>
  <c r="AQ85" i="9"/>
  <c r="AQ71" i="9"/>
  <c r="AR71" i="9" s="1"/>
  <c r="AQ90" i="9"/>
  <c r="AR76" i="9"/>
  <c r="AQ88" i="9"/>
  <c r="AQ89" i="9"/>
  <c r="AR77" i="9"/>
  <c r="AT206" i="1"/>
  <c r="AU206" i="1"/>
  <c r="AT205" i="1"/>
  <c r="AU205" i="1"/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V50" i="1" l="1"/>
  <c r="AS50" i="1"/>
  <c r="AP95" i="1" l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4" i="1" l="1"/>
  <c r="AQ4" i="1"/>
  <c r="AR4" i="1"/>
  <c r="AS4" i="1"/>
  <c r="AW4" i="1"/>
  <c r="AV4" i="1" s="1"/>
  <c r="AP5" i="1"/>
  <c r="AQ5" i="1"/>
  <c r="AR5" i="1"/>
  <c r="AS5" i="1"/>
  <c r="AV5" i="1"/>
  <c r="AP6" i="1"/>
  <c r="AQ6" i="1"/>
  <c r="AR6" i="1"/>
  <c r="AS6" i="1"/>
  <c r="AV6" i="1"/>
  <c r="AP7" i="1"/>
  <c r="AQ7" i="1"/>
  <c r="AR7" i="1"/>
  <c r="AS7" i="1"/>
  <c r="AV7" i="1"/>
  <c r="AP8" i="1"/>
  <c r="AQ8" i="1"/>
  <c r="AR8" i="1"/>
  <c r="AS8" i="1"/>
  <c r="AV8" i="1"/>
  <c r="AP9" i="1"/>
  <c r="AQ9" i="1"/>
  <c r="AR9" i="1"/>
  <c r="AS9" i="1"/>
  <c r="AV9" i="1"/>
  <c r="AP10" i="1"/>
  <c r="AQ10" i="1"/>
  <c r="AR10" i="1"/>
  <c r="AS10" i="1"/>
  <c r="AV10" i="1"/>
  <c r="AP11" i="1"/>
  <c r="AQ11" i="1"/>
  <c r="AR11" i="1"/>
  <c r="AS11" i="1"/>
  <c r="AV11" i="1"/>
  <c r="AP12" i="1"/>
  <c r="AQ12" i="1"/>
  <c r="AR12" i="1"/>
  <c r="AS12" i="1"/>
  <c r="AV12" i="1"/>
  <c r="AP13" i="1"/>
  <c r="AQ13" i="1"/>
  <c r="AR13" i="1"/>
  <c r="AS13" i="1"/>
  <c r="AV13" i="1"/>
  <c r="AP14" i="1"/>
  <c r="AQ14" i="1"/>
  <c r="AR14" i="1"/>
  <c r="AS14" i="1"/>
  <c r="AV14" i="1"/>
  <c r="AP15" i="1"/>
  <c r="AQ15" i="1"/>
  <c r="AR15" i="1"/>
  <c r="AS15" i="1"/>
  <c r="AV15" i="1"/>
  <c r="AP16" i="1"/>
  <c r="AQ16" i="1"/>
  <c r="AR16" i="1"/>
  <c r="AS16" i="1"/>
  <c r="AV16" i="1"/>
  <c r="AP17" i="1"/>
  <c r="AQ17" i="1"/>
  <c r="AR17" i="1"/>
  <c r="AS17" i="1"/>
  <c r="AV17" i="1"/>
  <c r="AP18" i="1"/>
  <c r="AQ18" i="1"/>
  <c r="AR18" i="1"/>
  <c r="AS18" i="1"/>
  <c r="AP19" i="1"/>
  <c r="AQ19" i="1"/>
  <c r="AR19" i="1"/>
  <c r="AS19" i="1"/>
  <c r="AV19" i="1"/>
  <c r="AP20" i="1"/>
  <c r="AQ20" i="1"/>
  <c r="AR20" i="1"/>
  <c r="AS20" i="1"/>
  <c r="AV20" i="1"/>
  <c r="AP21" i="1"/>
  <c r="AQ21" i="1"/>
  <c r="AR21" i="1"/>
  <c r="AS21" i="1"/>
  <c r="AV21" i="1"/>
  <c r="AP22" i="1"/>
  <c r="AQ22" i="1"/>
  <c r="AR22" i="1"/>
  <c r="AS22" i="1"/>
  <c r="AV22" i="1"/>
  <c r="AP23" i="1"/>
  <c r="AQ23" i="1"/>
  <c r="AR23" i="1"/>
  <c r="AS23" i="1"/>
  <c r="AV23" i="1"/>
  <c r="AP24" i="1"/>
  <c r="AQ24" i="1"/>
  <c r="AR24" i="1"/>
  <c r="AS24" i="1"/>
  <c r="AV24" i="1"/>
  <c r="AP25" i="1"/>
  <c r="AQ25" i="1"/>
  <c r="AR25" i="1"/>
  <c r="AS25" i="1"/>
  <c r="AV25" i="1"/>
  <c r="AP26" i="1"/>
  <c r="AQ26" i="1"/>
  <c r="AR26" i="1"/>
  <c r="AS26" i="1"/>
  <c r="AV26" i="1"/>
  <c r="AP27" i="1"/>
  <c r="AQ27" i="1"/>
  <c r="AR27" i="1"/>
  <c r="AS27" i="1"/>
  <c r="AV27" i="1"/>
  <c r="AP28" i="1"/>
  <c r="AQ28" i="1"/>
  <c r="AR28" i="1"/>
  <c r="AS28" i="1"/>
  <c r="AV28" i="1"/>
  <c r="AP29" i="1"/>
  <c r="AQ29" i="1"/>
  <c r="AR29" i="1"/>
  <c r="AS29" i="1"/>
  <c r="AV29" i="1"/>
  <c r="AP30" i="1"/>
  <c r="AQ30" i="1"/>
  <c r="AR30" i="1"/>
  <c r="AS30" i="1"/>
  <c r="AV30" i="1"/>
  <c r="AP31" i="1"/>
  <c r="AQ31" i="1"/>
  <c r="AR31" i="1"/>
  <c r="AS31" i="1"/>
  <c r="AV31" i="1"/>
  <c r="AP32" i="1"/>
  <c r="AQ32" i="1"/>
  <c r="AR32" i="1"/>
  <c r="AS32" i="1"/>
  <c r="AV32" i="1"/>
  <c r="AP33" i="1"/>
  <c r="AQ33" i="1"/>
  <c r="AR33" i="1"/>
  <c r="AS33" i="1"/>
  <c r="AV33" i="1"/>
  <c r="AP34" i="1"/>
  <c r="AQ34" i="1"/>
  <c r="AR34" i="1"/>
  <c r="AS34" i="1"/>
  <c r="AV34" i="1"/>
  <c r="AP35" i="1"/>
  <c r="AQ35" i="1"/>
  <c r="AR35" i="1"/>
  <c r="AS35" i="1"/>
  <c r="AV35" i="1"/>
  <c r="AP36" i="1"/>
  <c r="AQ36" i="1"/>
  <c r="AR36" i="1"/>
  <c r="AS36" i="1"/>
  <c r="AV36" i="1"/>
  <c r="AP37" i="1"/>
  <c r="AQ37" i="1"/>
  <c r="AR37" i="1"/>
  <c r="AS37" i="1"/>
  <c r="AV37" i="1"/>
  <c r="AP38" i="1"/>
  <c r="AQ38" i="1"/>
  <c r="AR38" i="1"/>
  <c r="AS38" i="1"/>
  <c r="AV38" i="1"/>
  <c r="AP39" i="1"/>
  <c r="AQ39" i="1"/>
  <c r="AR39" i="1"/>
  <c r="AS39" i="1"/>
  <c r="AV39" i="1"/>
  <c r="AP40" i="1"/>
  <c r="AQ40" i="1"/>
  <c r="AR40" i="1"/>
  <c r="AS40" i="1"/>
  <c r="AV40" i="1"/>
  <c r="AP41" i="1"/>
  <c r="AQ41" i="1"/>
  <c r="AR41" i="1"/>
  <c r="AS41" i="1"/>
  <c r="AV41" i="1"/>
  <c r="AP42" i="1"/>
  <c r="AQ42" i="1"/>
  <c r="AR42" i="1"/>
  <c r="AS42" i="1"/>
  <c r="AV42" i="1"/>
  <c r="AP43" i="1"/>
  <c r="AQ43" i="1"/>
  <c r="AR43" i="1"/>
  <c r="AS43" i="1"/>
  <c r="AV43" i="1"/>
  <c r="AP44" i="1"/>
  <c r="AQ44" i="1"/>
  <c r="AR44" i="1"/>
  <c r="AS44" i="1"/>
  <c r="AV44" i="1"/>
  <c r="AP45" i="1"/>
  <c r="AQ45" i="1"/>
  <c r="AR45" i="1"/>
  <c r="AS45" i="1"/>
  <c r="AV45" i="1"/>
  <c r="AP46" i="1"/>
  <c r="AQ46" i="1"/>
  <c r="AR46" i="1"/>
  <c r="AS46" i="1"/>
  <c r="AV46" i="1"/>
  <c r="AP47" i="1"/>
  <c r="AQ47" i="1"/>
  <c r="AR47" i="1"/>
  <c r="AS47" i="1"/>
  <c r="AV47" i="1"/>
  <c r="AP48" i="1"/>
  <c r="AQ48" i="1"/>
  <c r="AR48" i="1"/>
  <c r="AS48" i="1"/>
  <c r="AV48" i="1"/>
  <c r="AP49" i="1"/>
  <c r="AQ49" i="1"/>
  <c r="AR49" i="1"/>
  <c r="AS49" i="1"/>
  <c r="AV49" i="1"/>
  <c r="AP50" i="1"/>
  <c r="AQ50" i="1"/>
  <c r="AR50" i="1"/>
  <c r="AP51" i="1"/>
  <c r="AQ51" i="1"/>
  <c r="AR51" i="1"/>
  <c r="AS51" i="1"/>
  <c r="AV51" i="1"/>
  <c r="AP52" i="1"/>
  <c r="AQ52" i="1"/>
  <c r="AR52" i="1"/>
  <c r="AS52" i="1"/>
  <c r="AV52" i="1"/>
  <c r="AP53" i="1"/>
  <c r="AQ53" i="1"/>
  <c r="AR53" i="1"/>
  <c r="AS53" i="1"/>
  <c r="AV53" i="1"/>
  <c r="AP54" i="1"/>
  <c r="AQ54" i="1"/>
  <c r="AR54" i="1"/>
  <c r="AS54" i="1"/>
  <c r="AV54" i="1"/>
  <c r="AP55" i="1"/>
  <c r="AQ55" i="1"/>
  <c r="AR55" i="1"/>
  <c r="AS55" i="1"/>
  <c r="AV55" i="1"/>
  <c r="AP56" i="1"/>
  <c r="AQ56" i="1"/>
  <c r="AR56" i="1"/>
  <c r="AS56" i="1"/>
  <c r="AV56" i="1"/>
  <c r="AP57" i="1"/>
  <c r="AQ57" i="1"/>
  <c r="AR57" i="1"/>
  <c r="AS57" i="1"/>
  <c r="AV57" i="1"/>
  <c r="AP58" i="1"/>
  <c r="AQ58" i="1"/>
  <c r="AR58" i="1"/>
  <c r="AS58" i="1"/>
  <c r="AV58" i="1"/>
  <c r="AP59" i="1"/>
  <c r="AQ59" i="1"/>
  <c r="AR59" i="1"/>
  <c r="AS59" i="1"/>
  <c r="AV59" i="1"/>
  <c r="AP60" i="1"/>
  <c r="AQ60" i="1"/>
  <c r="AR60" i="1"/>
  <c r="AS60" i="1"/>
  <c r="AV60" i="1"/>
  <c r="AP61" i="1"/>
  <c r="AQ61" i="1"/>
  <c r="AR61" i="1"/>
  <c r="AS61" i="1"/>
  <c r="AV61" i="1"/>
  <c r="AP62" i="1"/>
  <c r="AQ62" i="1"/>
  <c r="AR62" i="1"/>
  <c r="AS62" i="1"/>
  <c r="AV62" i="1"/>
  <c r="AP63" i="1"/>
  <c r="AQ63" i="1"/>
  <c r="AR63" i="1"/>
  <c r="AS63" i="1"/>
  <c r="AV63" i="1"/>
  <c r="AP64" i="1"/>
  <c r="AQ64" i="1"/>
  <c r="AR64" i="1"/>
  <c r="AS64" i="1"/>
  <c r="AV64" i="1"/>
  <c r="AP65" i="1"/>
  <c r="AQ65" i="1"/>
  <c r="AR65" i="1"/>
  <c r="AS65" i="1"/>
  <c r="AV65" i="1"/>
  <c r="AP66" i="1"/>
  <c r="AQ66" i="1"/>
  <c r="AR66" i="1"/>
  <c r="AS66" i="1"/>
  <c r="AV66" i="1"/>
  <c r="AP67" i="1"/>
  <c r="AQ67" i="1"/>
  <c r="AR67" i="1"/>
  <c r="AS67" i="1"/>
  <c r="AV67" i="1"/>
  <c r="AP68" i="1"/>
  <c r="AQ68" i="1"/>
  <c r="AR68" i="1"/>
  <c r="AS68" i="1"/>
  <c r="AV68" i="1"/>
  <c r="AP69" i="1"/>
  <c r="AQ69" i="1"/>
  <c r="AR69" i="1"/>
  <c r="AS69" i="1"/>
  <c r="AV69" i="1"/>
  <c r="AP70" i="1"/>
  <c r="AQ70" i="1"/>
  <c r="AR70" i="1"/>
  <c r="AS70" i="1"/>
  <c r="AV70" i="1"/>
  <c r="AP71" i="1"/>
  <c r="AQ71" i="1"/>
  <c r="AR71" i="1"/>
  <c r="AS71" i="1"/>
  <c r="AV71" i="1"/>
  <c r="AP72" i="1"/>
  <c r="AQ72" i="1"/>
  <c r="AR72" i="1"/>
  <c r="AS72" i="1"/>
  <c r="AV72" i="1"/>
  <c r="AP73" i="1"/>
  <c r="AQ73" i="1"/>
  <c r="AR73" i="1"/>
  <c r="AS73" i="1"/>
  <c r="AV73" i="1"/>
  <c r="AP74" i="1"/>
  <c r="AQ74" i="1"/>
  <c r="AR74" i="1"/>
  <c r="AS74" i="1"/>
  <c r="AV74" i="1"/>
  <c r="AP75" i="1"/>
  <c r="AQ75" i="1"/>
  <c r="AR75" i="1"/>
  <c r="AS75" i="1"/>
  <c r="AV75" i="1"/>
  <c r="AP76" i="1"/>
  <c r="AQ76" i="1"/>
  <c r="AR76" i="1"/>
  <c r="AS76" i="1"/>
  <c r="AV76" i="1"/>
  <c r="AP77" i="1"/>
  <c r="AQ77" i="1"/>
  <c r="AR77" i="1"/>
  <c r="AS77" i="1"/>
  <c r="AV77" i="1"/>
  <c r="AP78" i="1"/>
  <c r="AQ78" i="1"/>
  <c r="AR78" i="1"/>
  <c r="AS78" i="1"/>
  <c r="AV78" i="1"/>
  <c r="AP79" i="1"/>
  <c r="AQ79" i="1"/>
  <c r="AR79" i="1"/>
  <c r="AS79" i="1"/>
  <c r="AV79" i="1"/>
  <c r="AP80" i="1"/>
  <c r="AQ80" i="1"/>
  <c r="AR80" i="1"/>
  <c r="AS80" i="1"/>
  <c r="AV80" i="1"/>
  <c r="AP81" i="1"/>
  <c r="AQ81" i="1"/>
  <c r="AR81" i="1"/>
  <c r="AS81" i="1"/>
  <c r="AV81" i="1"/>
  <c r="AP82" i="1"/>
  <c r="AQ82" i="1"/>
  <c r="AR82" i="1"/>
  <c r="AS82" i="1"/>
  <c r="AV82" i="1"/>
  <c r="AP83" i="1"/>
  <c r="AQ83" i="1"/>
  <c r="AR83" i="1"/>
  <c r="AS83" i="1"/>
  <c r="AV83" i="1"/>
  <c r="AP84" i="1"/>
  <c r="AQ84" i="1"/>
  <c r="AR84" i="1"/>
  <c r="AS84" i="1"/>
  <c r="AV84" i="1"/>
  <c r="AP85" i="1"/>
  <c r="AQ85" i="1"/>
  <c r="AR85" i="1"/>
  <c r="AS85" i="1"/>
  <c r="AV85" i="1"/>
  <c r="AP86" i="1"/>
  <c r="AQ86" i="1"/>
  <c r="AR86" i="1"/>
  <c r="AS86" i="1"/>
  <c r="AV86" i="1"/>
  <c r="AP87" i="1"/>
  <c r="AQ87" i="1"/>
  <c r="AR87" i="1"/>
  <c r="AS87" i="1"/>
  <c r="AV87" i="1"/>
  <c r="AP88" i="1"/>
  <c r="AQ88" i="1"/>
  <c r="AR88" i="1"/>
  <c r="AS88" i="1"/>
  <c r="AV88" i="1"/>
  <c r="AP89" i="1"/>
  <c r="AQ89" i="1"/>
  <c r="AR89" i="1"/>
  <c r="AS89" i="1"/>
  <c r="AV89" i="1"/>
  <c r="AP90" i="1"/>
  <c r="AQ90" i="1"/>
  <c r="AR90" i="1"/>
  <c r="AS90" i="1"/>
  <c r="AV90" i="1"/>
  <c r="AP91" i="1"/>
  <c r="AQ91" i="1"/>
  <c r="AR91" i="1"/>
  <c r="AS91" i="1"/>
  <c r="AV91" i="1"/>
  <c r="AP92" i="1"/>
  <c r="AQ92" i="1"/>
  <c r="AR92" i="1"/>
  <c r="AS92" i="1"/>
  <c r="AV92" i="1"/>
  <c r="AP93" i="1"/>
  <c r="AQ93" i="1"/>
  <c r="AR93" i="1"/>
  <c r="AS93" i="1"/>
  <c r="AV93" i="1"/>
  <c r="AP94" i="1"/>
  <c r="AQ94" i="1"/>
  <c r="AR94" i="1"/>
  <c r="AS94" i="1"/>
  <c r="AV94" i="1"/>
  <c r="AQ95" i="1"/>
  <c r="AR95" i="1"/>
  <c r="AS95" i="1"/>
  <c r="AV95" i="1"/>
  <c r="AQ96" i="1"/>
  <c r="AR96" i="1"/>
  <c r="AS96" i="1"/>
  <c r="AV96" i="1"/>
  <c r="AQ97" i="1"/>
  <c r="AR97" i="1"/>
  <c r="AS97" i="1"/>
  <c r="AV97" i="1"/>
  <c r="AQ98" i="1"/>
  <c r="AR98" i="1"/>
  <c r="AS98" i="1"/>
  <c r="AV98" i="1"/>
  <c r="AQ99" i="1"/>
  <c r="AR99" i="1"/>
  <c r="AS99" i="1"/>
  <c r="AV99" i="1"/>
  <c r="AQ100" i="1"/>
  <c r="AR100" i="1"/>
  <c r="AS100" i="1"/>
  <c r="AV100" i="1"/>
  <c r="AQ101" i="1"/>
  <c r="AR101" i="1"/>
  <c r="AS101" i="1"/>
  <c r="AV101" i="1"/>
  <c r="AQ102" i="1"/>
  <c r="AR102" i="1"/>
  <c r="AS102" i="1"/>
  <c r="AV102" i="1"/>
  <c r="AQ103" i="1"/>
  <c r="AR103" i="1"/>
  <c r="AS103" i="1"/>
  <c r="AV103" i="1"/>
  <c r="AQ104" i="1"/>
  <c r="AR104" i="1"/>
  <c r="AS104" i="1"/>
  <c r="AV104" i="1"/>
  <c r="AQ105" i="1"/>
  <c r="AR105" i="1"/>
  <c r="AS105" i="1"/>
  <c r="AV105" i="1"/>
  <c r="AQ106" i="1"/>
  <c r="AT106" i="1" s="1"/>
  <c r="AR106" i="1"/>
  <c r="AS106" i="1"/>
  <c r="AV106" i="1"/>
  <c r="AQ107" i="1"/>
  <c r="AR107" i="1"/>
  <c r="AS107" i="1"/>
  <c r="AV107" i="1"/>
  <c r="AP108" i="1"/>
  <c r="AQ108" i="1"/>
  <c r="AR108" i="1"/>
  <c r="AS108" i="1"/>
  <c r="AV108" i="1"/>
  <c r="AP109" i="1"/>
  <c r="AQ109" i="1"/>
  <c r="AR109" i="1"/>
  <c r="AS109" i="1"/>
  <c r="AV109" i="1"/>
  <c r="AP110" i="1"/>
  <c r="AQ110" i="1"/>
  <c r="AR110" i="1"/>
  <c r="AS110" i="1"/>
  <c r="AV110" i="1"/>
  <c r="AP111" i="1"/>
  <c r="AQ111" i="1"/>
  <c r="AR111" i="1"/>
  <c r="AS111" i="1"/>
  <c r="AV111" i="1"/>
  <c r="AP112" i="1"/>
  <c r="AQ112" i="1"/>
  <c r="AR112" i="1"/>
  <c r="AS112" i="1"/>
  <c r="AV112" i="1"/>
  <c r="AP113" i="1"/>
  <c r="AQ113" i="1"/>
  <c r="AR113" i="1"/>
  <c r="AS113" i="1"/>
  <c r="AV113" i="1"/>
  <c r="AP114" i="1"/>
  <c r="AQ114" i="1"/>
  <c r="AR114" i="1"/>
  <c r="AS114" i="1"/>
  <c r="AV114" i="1"/>
  <c r="AP115" i="1"/>
  <c r="AQ115" i="1"/>
  <c r="AR115" i="1"/>
  <c r="AS115" i="1"/>
  <c r="AV115" i="1"/>
  <c r="AP116" i="1"/>
  <c r="AQ116" i="1"/>
  <c r="AR116" i="1"/>
  <c r="AS116" i="1"/>
  <c r="AV116" i="1"/>
  <c r="AP117" i="1"/>
  <c r="AQ117" i="1"/>
  <c r="AR117" i="1"/>
  <c r="AS117" i="1"/>
  <c r="AV117" i="1"/>
  <c r="AP118" i="1"/>
  <c r="AQ118" i="1"/>
  <c r="AR118" i="1"/>
  <c r="AS118" i="1"/>
  <c r="AV118" i="1"/>
  <c r="AP119" i="1"/>
  <c r="AQ119" i="1"/>
  <c r="AR119" i="1"/>
  <c r="AS119" i="1"/>
  <c r="AV119" i="1"/>
  <c r="AP120" i="1"/>
  <c r="AQ120" i="1"/>
  <c r="AR120" i="1"/>
  <c r="AS120" i="1"/>
  <c r="AV120" i="1"/>
  <c r="AP121" i="1"/>
  <c r="AQ121" i="1"/>
  <c r="AR121" i="1"/>
  <c r="AS121" i="1"/>
  <c r="AV121" i="1"/>
  <c r="AP122" i="1"/>
  <c r="AQ122" i="1"/>
  <c r="AR122" i="1"/>
  <c r="AS122" i="1"/>
  <c r="AV122" i="1"/>
  <c r="AP123" i="1"/>
  <c r="AQ123" i="1"/>
  <c r="AR123" i="1"/>
  <c r="AS123" i="1"/>
  <c r="AV123" i="1"/>
  <c r="AP124" i="1"/>
  <c r="AQ124" i="1"/>
  <c r="AR124" i="1"/>
  <c r="AS124" i="1"/>
  <c r="AV124" i="1"/>
  <c r="AP125" i="1"/>
  <c r="AQ125" i="1"/>
  <c r="AR125" i="1"/>
  <c r="AS125" i="1"/>
  <c r="AV125" i="1"/>
  <c r="AP126" i="1"/>
  <c r="AQ126" i="1"/>
  <c r="AR126" i="1"/>
  <c r="AS126" i="1"/>
  <c r="AV126" i="1"/>
  <c r="AP127" i="1"/>
  <c r="AQ127" i="1"/>
  <c r="AR127" i="1"/>
  <c r="AS127" i="1"/>
  <c r="AV127" i="1"/>
  <c r="AP128" i="1"/>
  <c r="AQ128" i="1"/>
  <c r="AR128" i="1"/>
  <c r="AS128" i="1"/>
  <c r="AV128" i="1"/>
  <c r="AP129" i="1"/>
  <c r="AQ129" i="1"/>
  <c r="AR129" i="1"/>
  <c r="AS129" i="1"/>
  <c r="AV129" i="1"/>
  <c r="AP130" i="1"/>
  <c r="AQ130" i="1"/>
  <c r="AR130" i="1"/>
  <c r="AS130" i="1"/>
  <c r="AV130" i="1"/>
  <c r="AP131" i="1"/>
  <c r="AQ131" i="1"/>
  <c r="AR131" i="1"/>
  <c r="AS131" i="1"/>
  <c r="AV131" i="1"/>
  <c r="AP132" i="1"/>
  <c r="AQ132" i="1"/>
  <c r="AR132" i="1"/>
  <c r="AS132" i="1"/>
  <c r="AV132" i="1"/>
  <c r="AP133" i="1"/>
  <c r="AQ133" i="1"/>
  <c r="AR133" i="1"/>
  <c r="AS133" i="1"/>
  <c r="AV133" i="1"/>
  <c r="AP134" i="1"/>
  <c r="AQ134" i="1"/>
  <c r="AR134" i="1"/>
  <c r="AS134" i="1"/>
  <c r="AV134" i="1"/>
  <c r="AP135" i="1"/>
  <c r="AQ135" i="1"/>
  <c r="AR135" i="1"/>
  <c r="AS135" i="1"/>
  <c r="AV135" i="1"/>
  <c r="AP136" i="1"/>
  <c r="AQ136" i="1"/>
  <c r="AR136" i="1"/>
  <c r="AS136" i="1"/>
  <c r="AV136" i="1"/>
  <c r="AP137" i="1"/>
  <c r="AQ137" i="1"/>
  <c r="AR137" i="1"/>
  <c r="AS137" i="1"/>
  <c r="AV137" i="1"/>
  <c r="AP138" i="1"/>
  <c r="AQ138" i="1"/>
  <c r="AR138" i="1"/>
  <c r="AS138" i="1"/>
  <c r="AV138" i="1"/>
  <c r="AP139" i="1"/>
  <c r="AQ139" i="1"/>
  <c r="AR139" i="1"/>
  <c r="AS139" i="1"/>
  <c r="AV139" i="1"/>
  <c r="AP140" i="1"/>
  <c r="AQ140" i="1"/>
  <c r="AR140" i="1"/>
  <c r="AS140" i="1"/>
  <c r="AV140" i="1"/>
  <c r="AP141" i="1"/>
  <c r="AQ141" i="1"/>
  <c r="AR141" i="1"/>
  <c r="AS141" i="1"/>
  <c r="AV141" i="1"/>
  <c r="AP142" i="1"/>
  <c r="AQ142" i="1"/>
  <c r="AR142" i="1"/>
  <c r="AS142" i="1"/>
  <c r="AV142" i="1"/>
  <c r="AP143" i="1"/>
  <c r="AQ143" i="1"/>
  <c r="AR143" i="1"/>
  <c r="AS143" i="1"/>
  <c r="AV143" i="1"/>
  <c r="AP144" i="1"/>
  <c r="AQ144" i="1"/>
  <c r="AR144" i="1"/>
  <c r="AS144" i="1"/>
  <c r="AV144" i="1"/>
  <c r="AP145" i="1"/>
  <c r="AQ145" i="1"/>
  <c r="AR145" i="1"/>
  <c r="AS145" i="1"/>
  <c r="AV145" i="1"/>
  <c r="AP146" i="1"/>
  <c r="AQ146" i="1"/>
  <c r="AR146" i="1"/>
  <c r="AS146" i="1"/>
  <c r="AV146" i="1"/>
  <c r="AP147" i="1"/>
  <c r="AQ147" i="1"/>
  <c r="AR147" i="1"/>
  <c r="AS147" i="1"/>
  <c r="AV147" i="1"/>
  <c r="AP148" i="1"/>
  <c r="AQ148" i="1"/>
  <c r="AR148" i="1"/>
  <c r="AS148" i="1"/>
  <c r="AV148" i="1"/>
  <c r="AP149" i="1"/>
  <c r="AQ149" i="1"/>
  <c r="AR149" i="1"/>
  <c r="AS149" i="1"/>
  <c r="AV149" i="1"/>
  <c r="AP150" i="1"/>
  <c r="AQ150" i="1"/>
  <c r="AR150" i="1"/>
  <c r="AS150" i="1"/>
  <c r="AV150" i="1"/>
  <c r="AP151" i="1"/>
  <c r="AQ151" i="1"/>
  <c r="AR151" i="1"/>
  <c r="AS151" i="1"/>
  <c r="AV151" i="1"/>
  <c r="AP152" i="1"/>
  <c r="AQ152" i="1"/>
  <c r="AR152" i="1"/>
  <c r="AS152" i="1"/>
  <c r="AV152" i="1"/>
  <c r="AP153" i="1"/>
  <c r="AQ153" i="1"/>
  <c r="AR153" i="1"/>
  <c r="AS153" i="1"/>
  <c r="AV153" i="1"/>
  <c r="AP154" i="1"/>
  <c r="AQ154" i="1"/>
  <c r="AR154" i="1"/>
  <c r="AS154" i="1"/>
  <c r="AV154" i="1"/>
  <c r="AP155" i="1"/>
  <c r="AQ155" i="1"/>
  <c r="AR155" i="1"/>
  <c r="AS155" i="1"/>
  <c r="AV155" i="1"/>
  <c r="AP156" i="1"/>
  <c r="AQ156" i="1"/>
  <c r="AR156" i="1"/>
  <c r="AS156" i="1"/>
  <c r="AV156" i="1"/>
  <c r="AP157" i="1"/>
  <c r="AQ157" i="1"/>
  <c r="AR157" i="1"/>
  <c r="AS157" i="1"/>
  <c r="AV157" i="1"/>
  <c r="AP158" i="1"/>
  <c r="AQ158" i="1"/>
  <c r="AR158" i="1"/>
  <c r="AS158" i="1"/>
  <c r="AV158" i="1"/>
  <c r="AP159" i="1"/>
  <c r="AQ159" i="1"/>
  <c r="AR159" i="1"/>
  <c r="AS159" i="1"/>
  <c r="AV159" i="1"/>
  <c r="AP160" i="1"/>
  <c r="AQ160" i="1"/>
  <c r="AR160" i="1"/>
  <c r="AS160" i="1"/>
  <c r="AV160" i="1"/>
  <c r="AP161" i="1"/>
  <c r="AQ161" i="1"/>
  <c r="AR161" i="1"/>
  <c r="AS161" i="1"/>
  <c r="AV161" i="1"/>
  <c r="AP162" i="1"/>
  <c r="AQ162" i="1"/>
  <c r="AR162" i="1"/>
  <c r="AS162" i="1"/>
  <c r="AV162" i="1"/>
  <c r="AP163" i="1"/>
  <c r="AQ163" i="1"/>
  <c r="AR163" i="1"/>
  <c r="AS163" i="1"/>
  <c r="AV163" i="1"/>
  <c r="AP164" i="1"/>
  <c r="AQ164" i="1"/>
  <c r="AR164" i="1"/>
  <c r="AS164" i="1"/>
  <c r="AV164" i="1"/>
  <c r="AP165" i="1"/>
  <c r="AQ165" i="1"/>
  <c r="AR165" i="1"/>
  <c r="AS165" i="1"/>
  <c r="AV165" i="1"/>
  <c r="AP166" i="1"/>
  <c r="AQ166" i="1"/>
  <c r="AR166" i="1"/>
  <c r="AS166" i="1"/>
  <c r="AV166" i="1"/>
  <c r="AP167" i="1"/>
  <c r="AQ167" i="1"/>
  <c r="AR167" i="1"/>
  <c r="AS167" i="1"/>
  <c r="AV167" i="1"/>
  <c r="AP168" i="1"/>
  <c r="AQ168" i="1"/>
  <c r="AR168" i="1"/>
  <c r="AS168" i="1"/>
  <c r="AV168" i="1"/>
  <c r="AP169" i="1"/>
  <c r="AQ169" i="1"/>
  <c r="AR169" i="1"/>
  <c r="AS169" i="1"/>
  <c r="AV169" i="1"/>
  <c r="AP170" i="1"/>
  <c r="AQ170" i="1"/>
  <c r="AR170" i="1"/>
  <c r="AS170" i="1"/>
  <c r="AV170" i="1"/>
  <c r="AP171" i="1"/>
  <c r="AQ171" i="1"/>
  <c r="AR171" i="1"/>
  <c r="AS171" i="1"/>
  <c r="AV171" i="1"/>
  <c r="AP172" i="1"/>
  <c r="AQ172" i="1"/>
  <c r="AR172" i="1"/>
  <c r="AS172" i="1"/>
  <c r="AV172" i="1"/>
  <c r="AP173" i="1"/>
  <c r="AQ173" i="1"/>
  <c r="AR173" i="1"/>
  <c r="AS173" i="1"/>
  <c r="AV173" i="1"/>
  <c r="AP174" i="1"/>
  <c r="AQ174" i="1"/>
  <c r="AR174" i="1"/>
  <c r="AS174" i="1"/>
  <c r="AV174" i="1"/>
  <c r="AP175" i="1"/>
  <c r="AQ175" i="1"/>
  <c r="AR175" i="1"/>
  <c r="AS175" i="1"/>
  <c r="AV175" i="1"/>
  <c r="AP176" i="1"/>
  <c r="AQ176" i="1"/>
  <c r="AR176" i="1"/>
  <c r="AS176" i="1"/>
  <c r="AV176" i="1"/>
  <c r="AP177" i="1"/>
  <c r="AQ177" i="1"/>
  <c r="AR177" i="1"/>
  <c r="AS177" i="1"/>
  <c r="AV177" i="1"/>
  <c r="AP178" i="1"/>
  <c r="AQ178" i="1"/>
  <c r="AR178" i="1"/>
  <c r="AS178" i="1"/>
  <c r="AV178" i="1"/>
  <c r="AP179" i="1"/>
  <c r="AQ179" i="1"/>
  <c r="AR179" i="1"/>
  <c r="AS179" i="1"/>
  <c r="AV179" i="1"/>
  <c r="AP180" i="1"/>
  <c r="AQ180" i="1"/>
  <c r="AR180" i="1"/>
  <c r="AS180" i="1"/>
  <c r="AV180" i="1"/>
  <c r="AP181" i="1"/>
  <c r="AQ181" i="1"/>
  <c r="AR181" i="1"/>
  <c r="AS181" i="1"/>
  <c r="AV181" i="1"/>
  <c r="AP182" i="1"/>
  <c r="AQ182" i="1"/>
  <c r="AR182" i="1"/>
  <c r="AS182" i="1"/>
  <c r="AV182" i="1"/>
  <c r="AP183" i="1"/>
  <c r="AQ183" i="1"/>
  <c r="AR183" i="1"/>
  <c r="AS183" i="1"/>
  <c r="AV183" i="1"/>
  <c r="AP184" i="1"/>
  <c r="AQ184" i="1"/>
  <c r="AR184" i="1"/>
  <c r="AS184" i="1"/>
  <c r="AV184" i="1"/>
  <c r="AP185" i="1"/>
  <c r="AQ185" i="1"/>
  <c r="AR185" i="1"/>
  <c r="AS185" i="1"/>
  <c r="AV185" i="1"/>
  <c r="AP186" i="1"/>
  <c r="AQ186" i="1"/>
  <c r="AR186" i="1"/>
  <c r="AS186" i="1"/>
  <c r="AV186" i="1"/>
  <c r="AP187" i="1"/>
  <c r="AQ187" i="1"/>
  <c r="AR187" i="1"/>
  <c r="AS187" i="1"/>
  <c r="AV187" i="1"/>
  <c r="AP188" i="1"/>
  <c r="AQ188" i="1"/>
  <c r="AR188" i="1"/>
  <c r="AS188" i="1"/>
  <c r="AV188" i="1"/>
  <c r="AP189" i="1"/>
  <c r="AQ189" i="1"/>
  <c r="AR189" i="1"/>
  <c r="AS189" i="1"/>
  <c r="AV189" i="1"/>
  <c r="AP190" i="1"/>
  <c r="AQ190" i="1"/>
  <c r="AR190" i="1"/>
  <c r="AS190" i="1"/>
  <c r="AV190" i="1"/>
  <c r="AP191" i="1"/>
  <c r="AQ191" i="1"/>
  <c r="AR191" i="1"/>
  <c r="AS191" i="1"/>
  <c r="AV191" i="1"/>
  <c r="AP192" i="1"/>
  <c r="AQ192" i="1"/>
  <c r="AR192" i="1"/>
  <c r="AS192" i="1"/>
  <c r="AV192" i="1"/>
  <c r="AP193" i="1"/>
  <c r="AQ193" i="1"/>
  <c r="AR193" i="1"/>
  <c r="AS193" i="1"/>
  <c r="AV193" i="1"/>
  <c r="AP194" i="1"/>
  <c r="AQ194" i="1"/>
  <c r="AR194" i="1"/>
  <c r="AS194" i="1"/>
  <c r="AV194" i="1"/>
  <c r="AP195" i="1"/>
  <c r="AQ195" i="1"/>
  <c r="AR195" i="1"/>
  <c r="AS195" i="1"/>
  <c r="AV195" i="1"/>
  <c r="AP196" i="1"/>
  <c r="AQ196" i="1"/>
  <c r="AR196" i="1"/>
  <c r="AS196" i="1"/>
  <c r="AV196" i="1"/>
  <c r="AP197" i="1"/>
  <c r="AQ197" i="1"/>
  <c r="AR197" i="1"/>
  <c r="AS197" i="1"/>
  <c r="AV197" i="1"/>
  <c r="AP198" i="1"/>
  <c r="AQ198" i="1"/>
  <c r="AR198" i="1"/>
  <c r="AS198" i="1"/>
  <c r="AV198" i="1"/>
  <c r="AP199" i="1"/>
  <c r="AQ199" i="1"/>
  <c r="AR199" i="1"/>
  <c r="AS199" i="1"/>
  <c r="AV199" i="1"/>
  <c r="AP200" i="1"/>
  <c r="AQ200" i="1"/>
  <c r="AR200" i="1"/>
  <c r="AS200" i="1"/>
  <c r="AV200" i="1"/>
  <c r="AP201" i="1"/>
  <c r="AQ201" i="1"/>
  <c r="AR201" i="1"/>
  <c r="AS201" i="1"/>
  <c r="AV201" i="1"/>
  <c r="AP202" i="1"/>
  <c r="AQ202" i="1"/>
  <c r="AR202" i="1"/>
  <c r="AS202" i="1"/>
  <c r="AV202" i="1"/>
  <c r="AP203" i="1"/>
  <c r="AQ203" i="1"/>
  <c r="AR203" i="1"/>
  <c r="AS203" i="1"/>
  <c r="AV203" i="1"/>
  <c r="AP204" i="1"/>
  <c r="AQ204" i="1"/>
  <c r="AR204" i="1"/>
  <c r="AS204" i="1"/>
  <c r="AV204" i="1"/>
  <c r="AN209" i="1"/>
  <c r="G213" i="1"/>
  <c r="H213" i="1"/>
  <c r="I213" i="1"/>
  <c r="J213" i="1"/>
  <c r="K213" i="1"/>
  <c r="AA213" i="1"/>
  <c r="AB213" i="1"/>
  <c r="AC213" i="1"/>
  <c r="AD213" i="1"/>
  <c r="AE213" i="1"/>
  <c r="G214" i="1"/>
  <c r="H214" i="1"/>
  <c r="I214" i="1"/>
  <c r="J214" i="1"/>
  <c r="K214" i="1"/>
  <c r="AA214" i="1"/>
  <c r="AB214" i="1"/>
  <c r="AC214" i="1"/>
  <c r="AD214" i="1"/>
  <c r="AE214" i="1"/>
  <c r="G215" i="1"/>
  <c r="H215" i="1"/>
  <c r="I215" i="1"/>
  <c r="J215" i="1"/>
  <c r="K215" i="1"/>
  <c r="AA215" i="1"/>
  <c r="AB215" i="1"/>
  <c r="AC215" i="1"/>
  <c r="AD215" i="1"/>
  <c r="AE215" i="1"/>
  <c r="G216" i="1"/>
  <c r="H216" i="1"/>
  <c r="I216" i="1"/>
  <c r="J216" i="1"/>
  <c r="K216" i="1"/>
  <c r="AA216" i="1"/>
  <c r="AB216" i="1"/>
  <c r="AC216" i="1"/>
  <c r="AD216" i="1"/>
  <c r="AE216" i="1"/>
  <c r="G217" i="1"/>
  <c r="H217" i="1"/>
  <c r="I217" i="1"/>
  <c r="J217" i="1"/>
  <c r="K217" i="1"/>
  <c r="AA217" i="1"/>
  <c r="AB217" i="1"/>
  <c r="AC217" i="1"/>
  <c r="AD217" i="1"/>
  <c r="AE217" i="1"/>
  <c r="G218" i="1"/>
  <c r="H218" i="1"/>
  <c r="I218" i="1"/>
  <c r="J218" i="1"/>
  <c r="K218" i="1"/>
  <c r="AA218" i="1"/>
  <c r="AB218" i="1"/>
  <c r="AC218" i="1"/>
  <c r="AD218" i="1"/>
  <c r="AE218" i="1"/>
  <c r="G219" i="1"/>
  <c r="H219" i="1"/>
  <c r="I219" i="1"/>
  <c r="J219" i="1"/>
  <c r="K219" i="1"/>
  <c r="M219" i="1"/>
  <c r="N219" i="1"/>
  <c r="O219" i="1"/>
  <c r="P219" i="1"/>
  <c r="Q219" i="1"/>
  <c r="R219" i="1"/>
  <c r="S219" i="1"/>
  <c r="AA219" i="1"/>
  <c r="AB219" i="1"/>
  <c r="AC219" i="1"/>
  <c r="AD219" i="1"/>
  <c r="AE219" i="1"/>
  <c r="AG219" i="1"/>
  <c r="AH219" i="1"/>
  <c r="AI219" i="1"/>
  <c r="AJ219" i="1"/>
  <c r="AK219" i="1"/>
  <c r="AL219" i="1"/>
  <c r="AM219" i="1"/>
  <c r="G220" i="1"/>
  <c r="H220" i="1"/>
  <c r="I220" i="1"/>
  <c r="J220" i="1"/>
  <c r="K220" i="1"/>
  <c r="M220" i="1"/>
  <c r="N220" i="1"/>
  <c r="O220" i="1"/>
  <c r="P220" i="1"/>
  <c r="Q220" i="1"/>
  <c r="R220" i="1"/>
  <c r="S220" i="1"/>
  <c r="AA220" i="1"/>
  <c r="AB220" i="1"/>
  <c r="AC220" i="1"/>
  <c r="AD220" i="1"/>
  <c r="AE220" i="1"/>
  <c r="AG220" i="1"/>
  <c r="AH220" i="1"/>
  <c r="AI220" i="1"/>
  <c r="AJ220" i="1"/>
  <c r="AK220" i="1"/>
  <c r="AL220" i="1"/>
  <c r="AM220" i="1"/>
  <c r="G221" i="1"/>
  <c r="H221" i="1"/>
  <c r="I221" i="1"/>
  <c r="J221" i="1"/>
  <c r="K221" i="1"/>
  <c r="M221" i="1"/>
  <c r="N221" i="1"/>
  <c r="O221" i="1"/>
  <c r="P221" i="1"/>
  <c r="Q221" i="1"/>
  <c r="R221" i="1"/>
  <c r="S221" i="1"/>
  <c r="AA221" i="1"/>
  <c r="AB221" i="1"/>
  <c r="AC221" i="1"/>
  <c r="AD221" i="1"/>
  <c r="AE221" i="1"/>
  <c r="AG221" i="1"/>
  <c r="AH221" i="1"/>
  <c r="AI221" i="1"/>
  <c r="AJ221" i="1"/>
  <c r="AK221" i="1"/>
  <c r="AL221" i="1"/>
  <c r="AM221" i="1"/>
  <c r="AV18" i="1"/>
  <c r="AT22" i="1"/>
  <c r="AT82" i="1"/>
  <c r="AT117" i="1"/>
  <c r="AT79" i="1"/>
  <c r="AT47" i="1"/>
  <c r="AT4" i="1"/>
  <c r="AU12" i="1"/>
  <c r="AT133" i="1"/>
  <c r="AT123" i="1"/>
  <c r="AU26" i="1"/>
  <c r="AT150" i="1"/>
  <c r="AT115" i="1"/>
  <c r="AU50" i="1"/>
  <c r="AT186" i="1" l="1"/>
  <c r="AT135" i="1"/>
  <c r="AT122" i="1"/>
  <c r="AT175" i="1"/>
  <c r="AT120" i="1"/>
  <c r="AT112" i="1"/>
  <c r="AU46" i="1"/>
  <c r="AU38" i="1"/>
  <c r="AU30" i="1"/>
  <c r="AU22" i="1"/>
  <c r="AU17" i="1"/>
  <c r="AU9" i="1"/>
  <c r="AU8" i="1"/>
  <c r="AU74" i="1"/>
  <c r="AU96" i="1"/>
  <c r="AU94" i="1"/>
  <c r="AU70" i="1"/>
  <c r="AU75" i="1"/>
  <c r="AU67" i="1"/>
  <c r="AU59" i="1"/>
  <c r="AT148" i="1"/>
  <c r="AT132" i="1"/>
  <c r="AU41" i="1"/>
  <c r="AU33" i="1"/>
  <c r="AU25" i="1"/>
  <c r="AT33" i="1"/>
  <c r="AU79" i="1"/>
  <c r="AU71" i="1"/>
  <c r="AU66" i="1"/>
  <c r="AT163" i="1"/>
  <c r="AU61" i="1"/>
  <c r="AT126" i="1"/>
  <c r="AT114" i="1"/>
  <c r="AT110" i="1"/>
  <c r="AU92" i="1"/>
  <c r="AU84" i="1"/>
  <c r="AU76" i="1"/>
  <c r="AU27" i="1"/>
  <c r="AU11" i="1"/>
  <c r="AT109" i="1"/>
  <c r="AT92" i="1"/>
  <c r="AT43" i="1"/>
  <c r="AT39" i="1"/>
  <c r="AU77" i="1"/>
  <c r="AU36" i="1"/>
  <c r="AU20" i="1"/>
  <c r="AT160" i="1"/>
  <c r="AT202" i="1"/>
  <c r="AT200" i="1"/>
  <c r="AT199" i="1"/>
  <c r="AT192" i="1"/>
  <c r="AT191" i="1"/>
  <c r="AT190" i="1"/>
  <c r="AT188" i="1"/>
  <c r="AT185" i="1"/>
  <c r="AT184" i="1"/>
  <c r="AT183" i="1"/>
  <c r="AT181" i="1"/>
  <c r="AT177" i="1"/>
  <c r="AT174" i="1"/>
  <c r="AT172" i="1"/>
  <c r="AT169" i="1"/>
  <c r="AT168" i="1"/>
  <c r="AT167" i="1"/>
  <c r="AT166" i="1"/>
  <c r="AT165" i="1"/>
  <c r="AT164" i="1"/>
  <c r="AT161" i="1"/>
  <c r="AT158" i="1"/>
  <c r="AT157" i="1"/>
  <c r="AT156" i="1"/>
  <c r="AT155" i="1"/>
  <c r="AT154" i="1"/>
  <c r="AT153" i="1"/>
  <c r="AT152" i="1"/>
  <c r="AT151" i="1"/>
  <c r="AT149" i="1"/>
  <c r="AT146" i="1"/>
  <c r="AT145" i="1"/>
  <c r="AT144" i="1"/>
  <c r="AT143" i="1"/>
  <c r="AT142" i="1"/>
  <c r="AT141" i="1"/>
  <c r="AT140" i="1"/>
  <c r="AT139" i="1"/>
  <c r="AT138" i="1"/>
  <c r="AT137" i="1"/>
  <c r="AT136" i="1"/>
  <c r="AT134" i="1"/>
  <c r="AT131" i="1"/>
  <c r="AT130" i="1"/>
  <c r="AT129" i="1"/>
  <c r="AT128" i="1"/>
  <c r="AT127" i="1"/>
  <c r="AT124" i="1"/>
  <c r="AT121" i="1"/>
  <c r="AT118" i="1"/>
  <c r="AT116" i="1"/>
  <c r="AT113" i="1"/>
  <c r="AT107" i="1"/>
  <c r="AT104" i="1"/>
  <c r="AT103" i="1"/>
  <c r="AT101" i="1"/>
  <c r="AT100" i="1"/>
  <c r="AT98" i="1"/>
  <c r="AT97" i="1"/>
  <c r="AT96" i="1"/>
  <c r="AT95" i="1"/>
  <c r="AT94" i="1"/>
  <c r="AT93" i="1"/>
  <c r="AT91" i="1"/>
  <c r="AT90" i="1"/>
  <c r="AT89" i="1"/>
  <c r="AT87" i="1"/>
  <c r="AT86" i="1"/>
  <c r="AT85" i="1"/>
  <c r="AT83" i="1"/>
  <c r="AT80" i="1"/>
  <c r="AT78" i="1"/>
  <c r="AT77" i="1"/>
  <c r="AT76" i="1"/>
  <c r="AT75" i="1"/>
  <c r="AT74" i="1"/>
  <c r="AT72" i="1"/>
  <c r="AT71" i="1"/>
  <c r="AT70" i="1"/>
  <c r="AT69" i="1"/>
  <c r="AT68" i="1"/>
  <c r="AT67" i="1"/>
  <c r="AT65" i="1"/>
  <c r="AT64" i="1"/>
  <c r="AT63" i="1"/>
  <c r="AT62" i="1"/>
  <c r="AT61" i="1"/>
  <c r="AT59" i="1"/>
  <c r="AT57" i="1"/>
  <c r="AT53" i="1"/>
  <c r="AT52" i="1"/>
  <c r="AT51" i="1"/>
  <c r="AT48" i="1"/>
  <c r="AT46" i="1"/>
  <c r="AT45" i="1"/>
  <c r="AT44" i="1"/>
  <c r="AT41" i="1"/>
  <c r="AT40" i="1"/>
  <c r="AT38" i="1"/>
  <c r="AT35" i="1"/>
  <c r="AT34" i="1"/>
  <c r="AT32" i="1"/>
  <c r="AT29" i="1"/>
  <c r="AT27" i="1"/>
  <c r="AT24" i="1"/>
  <c r="AT21" i="1"/>
  <c r="AT19" i="1"/>
  <c r="AT18" i="1"/>
  <c r="AT17" i="1"/>
  <c r="AT15" i="1"/>
  <c r="AT14" i="1"/>
  <c r="AT13" i="1"/>
  <c r="AT11" i="1"/>
  <c r="AA222" i="1"/>
  <c r="AA223" i="1" s="1"/>
  <c r="AA224" i="1" s="1"/>
  <c r="AT10" i="1"/>
  <c r="AT9" i="1"/>
  <c r="AT7" i="1"/>
  <c r="AQ220" i="1"/>
  <c r="AE222" i="1"/>
  <c r="AE223" i="1" s="1"/>
  <c r="AE224" i="1" s="1"/>
  <c r="AT6" i="1"/>
  <c r="AC222" i="1"/>
  <c r="AC223" i="1" s="1"/>
  <c r="AC224" i="1" s="1"/>
  <c r="AB222" i="1"/>
  <c r="AB223" i="1" s="1"/>
  <c r="AB224" i="1" s="1"/>
  <c r="AT5" i="1"/>
  <c r="AD222" i="1"/>
  <c r="AD223" i="1" s="1"/>
  <c r="AD224" i="1" s="1"/>
  <c r="AU203" i="1"/>
  <c r="AU201" i="1"/>
  <c r="AU199" i="1"/>
  <c r="AU198" i="1"/>
  <c r="AU196" i="1"/>
  <c r="AU195" i="1"/>
  <c r="AT195" i="1"/>
  <c r="AT194" i="1"/>
  <c r="AU193" i="1"/>
  <c r="AU189" i="1"/>
  <c r="AU188" i="1"/>
  <c r="AU187" i="1"/>
  <c r="AT187" i="1"/>
  <c r="AU186" i="1"/>
  <c r="AU184" i="1"/>
  <c r="AU181" i="1"/>
  <c r="AU180" i="1"/>
  <c r="AT179" i="1"/>
  <c r="AU177" i="1"/>
  <c r="AU176" i="1"/>
  <c r="AT176" i="1"/>
  <c r="AU175" i="1"/>
  <c r="AU174" i="1"/>
  <c r="AT173" i="1"/>
  <c r="AU172" i="1"/>
  <c r="AU171" i="1"/>
  <c r="AT170" i="1"/>
  <c r="AU169" i="1"/>
  <c r="AU167" i="1"/>
  <c r="AU166" i="1"/>
  <c r="AU164" i="1"/>
  <c r="AU163" i="1"/>
  <c r="AT162" i="1"/>
  <c r="AU161" i="1"/>
  <c r="AU160" i="1"/>
  <c r="AU159" i="1"/>
  <c r="AT159" i="1"/>
  <c r="AU158" i="1"/>
  <c r="AU155" i="1"/>
  <c r="AU154" i="1"/>
  <c r="AU152" i="1"/>
  <c r="AU151" i="1"/>
  <c r="AU150" i="1"/>
  <c r="AU149" i="1"/>
  <c r="AU148" i="1"/>
  <c r="AU147" i="1"/>
  <c r="AT147" i="1"/>
  <c r="AU146" i="1"/>
  <c r="AU144" i="1"/>
  <c r="AU143" i="1"/>
  <c r="AU142" i="1"/>
  <c r="AU141" i="1"/>
  <c r="AU140" i="1"/>
  <c r="AU138" i="1"/>
  <c r="AU137" i="1"/>
  <c r="AU136" i="1"/>
  <c r="AU135" i="1"/>
  <c r="AU134" i="1"/>
  <c r="AU132" i="1"/>
  <c r="AU130" i="1"/>
  <c r="AU129" i="1"/>
  <c r="AU127" i="1"/>
  <c r="AU126" i="1"/>
  <c r="AU125" i="1"/>
  <c r="AU124" i="1"/>
  <c r="AU123" i="1"/>
  <c r="AU121" i="1"/>
  <c r="AU120" i="1"/>
  <c r="AT119" i="1"/>
  <c r="AU118" i="1"/>
  <c r="AU117" i="1"/>
  <c r="AU116" i="1"/>
  <c r="AU115" i="1"/>
  <c r="AU113" i="1"/>
  <c r="AU112" i="1"/>
  <c r="AU111" i="1"/>
  <c r="AT111" i="1"/>
  <c r="AU110" i="1"/>
  <c r="AU109" i="1"/>
  <c r="AU108" i="1"/>
  <c r="AU107" i="1"/>
  <c r="AU106" i="1"/>
  <c r="AT105" i="1"/>
  <c r="AU104" i="1"/>
  <c r="AU103" i="1"/>
  <c r="AU102" i="1"/>
  <c r="AT102" i="1"/>
  <c r="AU100" i="1"/>
  <c r="AU99" i="1"/>
  <c r="AT99" i="1"/>
  <c r="AU97" i="1"/>
  <c r="AU95" i="1"/>
  <c r="AU93" i="1"/>
  <c r="AU89" i="1"/>
  <c r="AT88" i="1"/>
  <c r="AU86" i="1"/>
  <c r="AU85" i="1"/>
  <c r="AT84" i="1"/>
  <c r="AU83" i="1"/>
  <c r="AU82" i="1"/>
  <c r="AU78" i="1"/>
  <c r="AT204" i="1"/>
  <c r="AU72" i="1"/>
  <c r="AT66" i="1"/>
  <c r="AU64" i="1"/>
  <c r="AU63" i="1"/>
  <c r="AU60" i="1"/>
  <c r="AU56" i="1"/>
  <c r="AT55" i="1"/>
  <c r="AU54" i="1"/>
  <c r="AU53" i="1"/>
  <c r="AU44" i="1"/>
  <c r="AU43" i="1"/>
  <c r="AT42" i="1"/>
  <c r="AT37" i="1"/>
  <c r="AU35" i="1"/>
  <c r="AU32" i="1"/>
  <c r="AT31" i="1"/>
  <c r="AU29" i="1"/>
  <c r="AU13" i="1"/>
  <c r="O222" i="1"/>
  <c r="O223" i="1" s="1"/>
  <c r="O224" i="1" s="1"/>
  <c r="N222" i="1"/>
  <c r="N223" i="1" s="1"/>
  <c r="N224" i="1" s="1"/>
  <c r="P222" i="1"/>
  <c r="P223" i="1" s="1"/>
  <c r="P224" i="1" s="1"/>
  <c r="M222" i="1"/>
  <c r="M223" i="1" s="1"/>
  <c r="M224" i="1" s="1"/>
  <c r="J222" i="1"/>
  <c r="J223" i="1" s="1"/>
  <c r="J224" i="1" s="1"/>
  <c r="H222" i="1"/>
  <c r="H223" i="1" s="1"/>
  <c r="H224" i="1" s="1"/>
  <c r="S222" i="1"/>
  <c r="S223" i="1" s="1"/>
  <c r="S224" i="1" s="1"/>
  <c r="R222" i="1"/>
  <c r="R223" i="1" s="1"/>
  <c r="R224" i="1" s="1"/>
  <c r="Q222" i="1"/>
  <c r="Q223" i="1" s="1"/>
  <c r="Q224" i="1" s="1"/>
  <c r="K222" i="1"/>
  <c r="K223" i="1" s="1"/>
  <c r="K224" i="1" s="1"/>
  <c r="I222" i="1"/>
  <c r="I223" i="1" s="1"/>
  <c r="I224" i="1" s="1"/>
  <c r="AU197" i="1"/>
  <c r="AU191" i="1"/>
  <c r="AU182" i="1"/>
  <c r="AU173" i="1"/>
  <c r="AU170" i="1"/>
  <c r="AU165" i="1"/>
  <c r="AU162" i="1"/>
  <c r="AU139" i="1"/>
  <c r="AU133" i="1"/>
  <c r="AU131" i="1"/>
  <c r="AU128" i="1"/>
  <c r="AU122" i="1"/>
  <c r="AU119" i="1"/>
  <c r="AU114" i="1"/>
  <c r="AU105" i="1"/>
  <c r="AU47" i="1"/>
  <c r="AT8" i="1"/>
  <c r="AU202" i="1"/>
  <c r="AT201" i="1"/>
  <c r="AU192" i="1"/>
  <c r="AU185" i="1"/>
  <c r="AU145" i="1"/>
  <c r="AU81" i="1"/>
  <c r="AU39" i="1"/>
  <c r="AU87" i="1"/>
  <c r="AU73" i="1"/>
  <c r="AU65" i="1"/>
  <c r="AU62" i="1"/>
  <c r="AU51" i="1"/>
  <c r="AT50" i="1"/>
  <c r="AU48" i="1"/>
  <c r="AU34" i="1"/>
  <c r="AU15" i="1"/>
  <c r="AU98" i="1"/>
  <c r="AU90" i="1"/>
  <c r="AT81" i="1"/>
  <c r="AU68" i="1"/>
  <c r="AT108" i="1"/>
  <c r="AU200" i="1"/>
  <c r="AU190" i="1"/>
  <c r="AT189" i="1"/>
  <c r="AU178" i="1"/>
  <c r="AT171" i="1"/>
  <c r="AT20" i="1"/>
  <c r="AU5" i="1"/>
  <c r="AT178" i="1"/>
  <c r="AU156" i="1"/>
  <c r="AU101" i="1"/>
  <c r="AU88" i="1"/>
  <c r="AU52" i="1"/>
  <c r="AU49" i="1"/>
  <c r="AT23" i="1"/>
  <c r="AU204" i="1"/>
  <c r="AT203" i="1"/>
  <c r="AU194" i="1"/>
  <c r="AT193" i="1"/>
  <c r="AU91" i="1"/>
  <c r="AU80" i="1"/>
  <c r="AU69" i="1"/>
  <c r="AT60" i="1"/>
  <c r="AU58" i="1"/>
  <c r="AU45" i="1"/>
  <c r="AU42" i="1"/>
  <c r="G222" i="1"/>
  <c r="G223" i="1" s="1"/>
  <c r="G224" i="1" s="1"/>
  <c r="AT182" i="1"/>
  <c r="AU168" i="1"/>
  <c r="AU153" i="1"/>
  <c r="AT30" i="1"/>
  <c r="AU24" i="1"/>
  <c r="AU21" i="1"/>
  <c r="AU18" i="1"/>
  <c r="AT16" i="1"/>
  <c r="AU10" i="1"/>
  <c r="AU183" i="1"/>
  <c r="AU179" i="1"/>
  <c r="AT125" i="1"/>
  <c r="AT197" i="1"/>
  <c r="AT196" i="1"/>
  <c r="AT180" i="1"/>
  <c r="AU157" i="1"/>
  <c r="AT73" i="1"/>
  <c r="AU57" i="1"/>
  <c r="AT56" i="1"/>
  <c r="AU55" i="1"/>
  <c r="AT54" i="1"/>
  <c r="AU37" i="1"/>
  <c r="AT28" i="1"/>
  <c r="AT58" i="1"/>
  <c r="AT26" i="1"/>
  <c r="AT12" i="1"/>
  <c r="AT49" i="1"/>
  <c r="AT36" i="1"/>
  <c r="AT25" i="1"/>
  <c r="AT198" i="1"/>
  <c r="AU31" i="1"/>
  <c r="AU28" i="1"/>
  <c r="AU23" i="1"/>
  <c r="AU14" i="1"/>
  <c r="AU6" i="1"/>
  <c r="AU40" i="1"/>
  <c r="AU19" i="1"/>
  <c r="AU16" i="1"/>
  <c r="AU7" i="1"/>
  <c r="AU4" i="1"/>
  <c r="AM222" i="1"/>
  <c r="AM223" i="1" s="1"/>
  <c r="AM224" i="1" s="1"/>
  <c r="AK222" i="1"/>
  <c r="AK223" i="1" s="1"/>
  <c r="AK224" i="1" s="1"/>
  <c r="AG222" i="1"/>
  <c r="AG223" i="1" s="1"/>
  <c r="AG224" i="1" s="1"/>
  <c r="AI222" i="1"/>
  <c r="AI223" i="1" s="1"/>
  <c r="AI224" i="1" s="1"/>
  <c r="AQ216" i="1"/>
  <c r="AR216" i="1" s="1"/>
  <c r="AQ217" i="1"/>
  <c r="AR217" i="1" s="1"/>
  <c r="AQ215" i="1"/>
  <c r="AR215" i="1" s="1"/>
  <c r="AV209" i="1"/>
  <c r="AL222" i="1"/>
  <c r="AL223" i="1" s="1"/>
  <c r="AL224" i="1" s="1"/>
  <c r="AJ222" i="1"/>
  <c r="AJ223" i="1" s="1"/>
  <c r="AJ224" i="1" s="1"/>
  <c r="AQ214" i="1"/>
  <c r="AR214" i="1" s="1"/>
  <c r="AQ219" i="1"/>
  <c r="AQ218" i="1"/>
  <c r="AH222" i="1"/>
  <c r="AH223" i="1" s="1"/>
  <c r="AH224" i="1" s="1"/>
  <c r="AQ232" i="1" l="1"/>
  <c r="AQ230" i="1"/>
  <c r="AR219" i="1"/>
  <c r="AQ231" i="1"/>
  <c r="AQ227" i="1"/>
  <c r="AT209" i="1"/>
  <c r="AQ228" i="1" s="1"/>
  <c r="AU209" i="1"/>
  <c r="AQ229" i="1" s="1"/>
  <c r="AQ213" i="1"/>
  <c r="AR213" i="1" s="1"/>
  <c r="AR218" i="1"/>
</calcChain>
</file>

<file path=xl/sharedStrings.xml><?xml version="1.0" encoding="utf-8"?>
<sst xmlns="http://schemas.openxmlformats.org/spreadsheetml/2006/main" count="6475" uniqueCount="969">
  <si>
    <t>Type</t>
  </si>
  <si>
    <t>ROll No</t>
  </si>
  <si>
    <t>Seat No</t>
  </si>
  <si>
    <t>Name</t>
  </si>
  <si>
    <t>PRN</t>
  </si>
  <si>
    <t>214446 TW</t>
  </si>
  <si>
    <t>214446 PR</t>
  </si>
  <si>
    <t>214447 TW</t>
  </si>
  <si>
    <t>214447 PR</t>
  </si>
  <si>
    <t>214448 TW</t>
  </si>
  <si>
    <t>214448 PR</t>
  </si>
  <si>
    <t>214449 TW</t>
  </si>
  <si>
    <t>207003 TW</t>
  </si>
  <si>
    <t>214454 TW</t>
  </si>
  <si>
    <t>214454 PR</t>
  </si>
  <si>
    <t>214455 TW</t>
  </si>
  <si>
    <t>214455 PR</t>
  </si>
  <si>
    <t>214456 TW</t>
  </si>
  <si>
    <t>214456 PR</t>
  </si>
  <si>
    <t>SGPA</t>
  </si>
  <si>
    <t>Credit</t>
  </si>
  <si>
    <t>THEORY BACKLOG</t>
  </si>
  <si>
    <t>PRACTICAL BACKLOG</t>
  </si>
  <si>
    <t>AT LEAST ONE FAIL</t>
  </si>
  <si>
    <t>ALL CLEAR</t>
  </si>
  <si>
    <t>CLASS</t>
  </si>
  <si>
    <t>DS-TH</t>
  </si>
  <si>
    <t>COA-TH</t>
  </si>
  <si>
    <t>DELD-TH</t>
  </si>
  <si>
    <t>FDS-TH</t>
  </si>
  <si>
    <t>PSOOP-TH</t>
  </si>
  <si>
    <t>DL-TW(10)</t>
  </si>
  <si>
    <t>DL-PR(20)</t>
  </si>
  <si>
    <t>PL-TW(10)</t>
  </si>
  <si>
    <t>PL-PR(20)</t>
  </si>
  <si>
    <t>OOPL-TW(10)</t>
  </si>
  <si>
    <t>OOPL-PR(20)</t>
  </si>
  <si>
    <t>CS-TW(10)</t>
  </si>
  <si>
    <t>EM3-TH(40)</t>
  </si>
  <si>
    <t>CG-TH(40)</t>
  </si>
  <si>
    <t>PAI-TH(40)</t>
  </si>
  <si>
    <t>DSF-TH(40)</t>
  </si>
  <si>
    <t>FCCN-TH(40)</t>
  </si>
  <si>
    <t>EM3-TW(10)</t>
  </si>
  <si>
    <t>PAI-TW(10)</t>
  </si>
  <si>
    <t>PAI-PR(20)</t>
  </si>
  <si>
    <t>DSFL-TW(10)</t>
  </si>
  <si>
    <t>DSFL-PR(20)</t>
  </si>
  <si>
    <t>CGL-TW(10)</t>
  </si>
  <si>
    <t>CGL-PR(20)</t>
  </si>
  <si>
    <t>SEM-1</t>
  </si>
  <si>
    <t>SEM-2</t>
  </si>
  <si>
    <t>THEORY</t>
  </si>
  <si>
    <t>PRACTICAL</t>
  </si>
  <si>
    <t>R001</t>
  </si>
  <si>
    <t>S150058501</t>
  </si>
  <si>
    <t>FF</t>
  </si>
  <si>
    <t>R002</t>
  </si>
  <si>
    <t>S150058502</t>
  </si>
  <si>
    <t>R003</t>
  </si>
  <si>
    <t>S150058503</t>
  </si>
  <si>
    <t>R004</t>
  </si>
  <si>
    <t>S150058504</t>
  </si>
  <si>
    <t>R005</t>
  </si>
  <si>
    <t>S150058505</t>
  </si>
  <si>
    <t>R006</t>
  </si>
  <si>
    <t>S150058506</t>
  </si>
  <si>
    <t>AB</t>
  </si>
  <si>
    <t>R007</t>
  </si>
  <si>
    <t>S150058507</t>
  </si>
  <si>
    <t>R008</t>
  </si>
  <si>
    <t>S150058508</t>
  </si>
  <si>
    <t>R009</t>
  </si>
  <si>
    <t>S150058509</t>
  </si>
  <si>
    <t>R010</t>
  </si>
  <si>
    <t>S150058510</t>
  </si>
  <si>
    <t>R011</t>
  </si>
  <si>
    <t>S150058511</t>
  </si>
  <si>
    <t>R012</t>
  </si>
  <si>
    <t>S150058512</t>
  </si>
  <si>
    <t>TH</t>
  </si>
  <si>
    <t>PR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</si>
  <si>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</si>
  <si>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</si>
  <si>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</si>
  <si>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</si>
  <si>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</si>
  <si>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</si>
  <si>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</si>
  <si>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</si>
  <si>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</si>
  <si>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</si>
  <si>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</si>
  <si>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</si>
  <si>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</si>
  <si>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</si>
  <si>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</si>
  <si>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</si>
  <si>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</si>
  <si>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</si>
  <si>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</si>
  <si>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</si>
  <si>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</si>
  <si>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</si>
  <si>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</si>
  <si>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</si>
  <si>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</si>
  <si>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</si>
  <si>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</si>
  <si>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</si>
  <si>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</si>
  <si>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</si>
  <si>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</si>
  <si>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</si>
  <si>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</si>
  <si>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</t>
  </si>
  <si>
    <t>Theory</t>
  </si>
  <si>
    <t>FE/SE (MAX :50)</t>
  </si>
  <si>
    <t>TE/BE (MAX : 46)</t>
  </si>
  <si>
    <t>Practical</t>
  </si>
  <si>
    <t>FAILS</t>
  </si>
  <si>
    <t>&lt; 25</t>
  </si>
  <si>
    <t>&lt; 23</t>
  </si>
  <si>
    <t>&gt;= 25</t>
  </si>
  <si>
    <t>&gt;= 23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</si>
  <si>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</si>
  <si>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</si>
  <si>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</si>
  <si>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</si>
  <si>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</si>
  <si>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</si>
  <si>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</si>
  <si>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</si>
  <si>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</si>
  <si>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</si>
  <si>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SE RESULT ANALYSIS MAY-20 (SEM-2)</t>
  </si>
  <si>
    <t>SE RESULT ANALYSIS MAY-20 (SEM-1)</t>
  </si>
  <si>
    <t>71900219C</t>
  </si>
  <si>
    <t>GARJE SHIVAM SUBHASH</t>
  </si>
  <si>
    <t>71900004B</t>
  </si>
  <si>
    <t>THAKUR ABHINAV KUMAR</t>
  </si>
  <si>
    <t>71900012C</t>
  </si>
  <si>
    <t>SRIVASTAVA ADITI</t>
  </si>
  <si>
    <t>71900017D</t>
  </si>
  <si>
    <t>AGARWAL SUYASH RAJAT</t>
  </si>
  <si>
    <t>71900018B</t>
  </si>
  <si>
    <t>AGASHE ABHISHEK DILIP</t>
  </si>
  <si>
    <t>71900019L</t>
  </si>
  <si>
    <t>AGRAWAL AKSHAD GOPAL</t>
  </si>
  <si>
    <t>71900036L</t>
  </si>
  <si>
    <t>AGRAWAL AMISHA ANUP</t>
  </si>
  <si>
    <t>71900021B</t>
  </si>
  <si>
    <t>AGRAWAL HARSHITA MANISH</t>
  </si>
  <si>
    <t>71900620B</t>
  </si>
  <si>
    <t>AGRAWAL SHREYAS SHIRISH</t>
  </si>
  <si>
    <t>71900028K</t>
  </si>
  <si>
    <t>PANDITA AKASHI</t>
  </si>
  <si>
    <t>71900241K</t>
  </si>
  <si>
    <t>GORE AMOL SHANKAR</t>
  </si>
  <si>
    <t>71900038Q</t>
  </si>
  <si>
    <t>KHANDELWAL ANANT NILESH</t>
  </si>
  <si>
    <t>S150058513</t>
  </si>
  <si>
    <t>71900039E</t>
  </si>
  <si>
    <t>SINGH ANANYA</t>
  </si>
  <si>
    <t>S150058514</t>
  </si>
  <si>
    <t>71900459E</t>
  </si>
  <si>
    <t>ARANKE PARTH VIVEK</t>
  </si>
  <si>
    <t>S150058515</t>
  </si>
  <si>
    <t>71900061M</t>
  </si>
  <si>
    <t>KAUL ARSH</t>
  </si>
  <si>
    <t>S150058516</t>
  </si>
  <si>
    <t>71900069G</t>
  </si>
  <si>
    <t>ASUDANI GAURAV RAJESH</t>
  </si>
  <si>
    <t>S150058517</t>
  </si>
  <si>
    <t>71900071J</t>
  </si>
  <si>
    <t>CHAVAN ATHARV VIJAY</t>
  </si>
  <si>
    <t>S150058518</t>
  </si>
  <si>
    <t>71900684J</t>
  </si>
  <si>
    <t>ATRE UTKARSH VILAS</t>
  </si>
  <si>
    <t>S150058519</t>
  </si>
  <si>
    <t>71900077H</t>
  </si>
  <si>
    <t>AVHAD ADITYA SANJAY</t>
  </si>
  <si>
    <t>S150058520</t>
  </si>
  <si>
    <t>71900527C</t>
  </si>
  <si>
    <t>AVHAD RANVEER KISHOR</t>
  </si>
  <si>
    <t>S150058521</t>
  </si>
  <si>
    <t>72000069G</t>
  </si>
  <si>
    <t>AWARE NIKITA SOMNATH</t>
  </si>
  <si>
    <t>S150058522</t>
  </si>
  <si>
    <t>71900083B</t>
  </si>
  <si>
    <t>BADGUJAR SAURABH RAMESH</t>
  </si>
  <si>
    <t>S150058524</t>
  </si>
  <si>
    <t>71900088C</t>
  </si>
  <si>
    <t>BAKALE SANSKRUTI HEMANT</t>
  </si>
  <si>
    <t>S150058525</t>
  </si>
  <si>
    <t>71900014K</t>
  </si>
  <si>
    <t>BALDWA ADITYA RAVINDRA</t>
  </si>
  <si>
    <t>S150058526</t>
  </si>
  <si>
    <t>71900089M</t>
  </si>
  <si>
    <t>BANERJI ANKUR</t>
  </si>
  <si>
    <t>S150058527</t>
  </si>
  <si>
    <t>71900094H</t>
  </si>
  <si>
    <t>BARDE UTKARSHA GORAKSHANATH</t>
  </si>
  <si>
    <t>S150058529</t>
  </si>
  <si>
    <t>71900099J</t>
  </si>
  <si>
    <t>BHADALE SAKSHI VISHWAS</t>
  </si>
  <si>
    <t>S150058530</t>
  </si>
  <si>
    <t>71900101D</t>
  </si>
  <si>
    <t>BHAGAT PRINCE SUKHADEV</t>
  </si>
  <si>
    <t>S150058531</t>
  </si>
  <si>
    <t>71900104J</t>
  </si>
  <si>
    <t>BHANDARI RAMAN GOVIND</t>
  </si>
  <si>
    <t>S150058532</t>
  </si>
  <si>
    <t>71900112K</t>
  </si>
  <si>
    <t>THALYARI BHAWANA</t>
  </si>
  <si>
    <t>S150058533</t>
  </si>
  <si>
    <t>72000070L</t>
  </si>
  <si>
    <t>BHAWARI POONAM GENBHAU</t>
  </si>
  <si>
    <t>S150058534</t>
  </si>
  <si>
    <t>71900117L</t>
  </si>
  <si>
    <t>BHOPE OMKAR SANDEEP</t>
  </si>
  <si>
    <t>S150058535</t>
  </si>
  <si>
    <t>71900127H</t>
  </si>
  <si>
    <t>BODAPATI NIKHIL JAGANNADHA</t>
  </si>
  <si>
    <t>S150058536</t>
  </si>
  <si>
    <t>71900129D</t>
  </si>
  <si>
    <t>BORA NIHAL SANDEEP</t>
  </si>
  <si>
    <t>S150058537</t>
  </si>
  <si>
    <t>71900135J</t>
  </si>
  <si>
    <t>BORSE JAYESH PRAKASH</t>
  </si>
  <si>
    <t>S150058538</t>
  </si>
  <si>
    <t>71900027M</t>
  </si>
  <si>
    <t>BRAHMANKAR AJINKYA SOMESHWAR</t>
  </si>
  <si>
    <t>S150058539</t>
  </si>
  <si>
    <t>71900137E</t>
  </si>
  <si>
    <t>BURAD YASH PRAFULLA</t>
  </si>
  <si>
    <t>S150058540</t>
  </si>
  <si>
    <t>71900140E</t>
  </si>
  <si>
    <t>CHANDAK GUNJAN NITIN</t>
  </si>
  <si>
    <t>S150058541</t>
  </si>
  <si>
    <t>71900142M</t>
  </si>
  <si>
    <t>CHANDAK SHREERANG KAMAL</t>
  </si>
  <si>
    <t>S150058542</t>
  </si>
  <si>
    <t>71900157K</t>
  </si>
  <si>
    <t>CHANDRAMORE CHETNA SUNIL</t>
  </si>
  <si>
    <t>S150058543</t>
  </si>
  <si>
    <t>71900153G</t>
  </si>
  <si>
    <t>CHAVAN KUSHANK AVINASH</t>
  </si>
  <si>
    <t>S150058544</t>
  </si>
  <si>
    <t>71900156M</t>
  </si>
  <si>
    <t>CHAWAK PRADYUMNA MILIND</t>
  </si>
  <si>
    <t>S150058545</t>
  </si>
  <si>
    <t>71900159F</t>
  </si>
  <si>
    <t>VOHRA CHIRAG AJAY</t>
  </si>
  <si>
    <t>S150058546</t>
  </si>
  <si>
    <t>71900163D</t>
  </si>
  <si>
    <t>CHORAGE SHUBHAM SANDIP</t>
  </si>
  <si>
    <t>S150058547</t>
  </si>
  <si>
    <t>72000071J</t>
  </si>
  <si>
    <t>CHOUGULE POOJA RAJKUMAR</t>
  </si>
  <si>
    <t>S150058548</t>
  </si>
  <si>
    <t>71900166J</t>
  </si>
  <si>
    <t>CHUTTAR BHAVIKA RAHUL</t>
  </si>
  <si>
    <t>S150058549</t>
  </si>
  <si>
    <t>DABIR OMKAR SANDEEP</t>
  </si>
  <si>
    <t>S150058550</t>
  </si>
  <si>
    <t>71900167G</t>
  </si>
  <si>
    <t>DAIGAVANE PRATIK KISHOR</t>
  </si>
  <si>
    <t>S150058551</t>
  </si>
  <si>
    <t>71900169C</t>
  </si>
  <si>
    <t>DANDAVATE PARTH GIRISH</t>
  </si>
  <si>
    <t>S150058552</t>
  </si>
  <si>
    <t>71900175H</t>
  </si>
  <si>
    <t>DEOKATE VAISHNAVI AVINASH</t>
  </si>
  <si>
    <t>S150058553</t>
  </si>
  <si>
    <t>71900176F</t>
  </si>
  <si>
    <t>DEORE KALPESH SANJAY</t>
  </si>
  <si>
    <t>S150058554</t>
  </si>
  <si>
    <t>71900179L</t>
  </si>
  <si>
    <t>DESHMANE JANHAVI SUDHIR</t>
  </si>
  <si>
    <t>S150058555</t>
  </si>
  <si>
    <t>71900182L</t>
  </si>
  <si>
    <t>DESHMUKH PRITEE ASHOK</t>
  </si>
  <si>
    <t>S150058556</t>
  </si>
  <si>
    <t>71900184G</t>
  </si>
  <si>
    <t>DESHMUKH SOURABH NARESH</t>
  </si>
  <si>
    <t>S150058558</t>
  </si>
  <si>
    <t>72000072G</t>
  </si>
  <si>
    <t>DHANAVATE SHUBHANGI BALASAHEB</t>
  </si>
  <si>
    <t>S150058559</t>
  </si>
  <si>
    <t>71900192H</t>
  </si>
  <si>
    <t>DHANUKA PUNEET SHAILESH</t>
  </si>
  <si>
    <t>S150058560</t>
  </si>
  <si>
    <t>71900195B</t>
  </si>
  <si>
    <t>DHATRAK RUTUJA SUDAM</t>
  </si>
  <si>
    <t>S150058561</t>
  </si>
  <si>
    <t>71900196L</t>
  </si>
  <si>
    <t>DHAVALSHANKH SAKSHI CHANDRAKUMAR</t>
  </si>
  <si>
    <t>S150058562</t>
  </si>
  <si>
    <t>71900198G</t>
  </si>
  <si>
    <t>DHOLE RUSHIKESH ARVIND</t>
  </si>
  <si>
    <t>S150058563</t>
  </si>
  <si>
    <t>72000087E</t>
  </si>
  <si>
    <t>DHONGDI SHILPA PARSHRAM</t>
  </si>
  <si>
    <t>S150058564</t>
  </si>
  <si>
    <t>71900200B</t>
  </si>
  <si>
    <t>NADKAR DHRUV ABHIJEET</t>
  </si>
  <si>
    <t>S150058565</t>
  </si>
  <si>
    <t>72000073E</t>
  </si>
  <si>
    <t>DHULAM SANGEETA SANJAY</t>
  </si>
  <si>
    <t>S150058566</t>
  </si>
  <si>
    <t>71900204E</t>
  </si>
  <si>
    <t>AGRAWAL DIVYANSHI</t>
  </si>
  <si>
    <t>S150058567</t>
  </si>
  <si>
    <t>71900650D</t>
  </si>
  <si>
    <t>DROLIA SPARSH SANJAY</t>
  </si>
  <si>
    <t>S150058568</t>
  </si>
  <si>
    <t>71900209F</t>
  </si>
  <si>
    <t>MISHRA ELLIKA</t>
  </si>
  <si>
    <t>S150058569</t>
  </si>
  <si>
    <t>71900211H</t>
  </si>
  <si>
    <t>GAIKWAD DHANASHREE DHANRAJ</t>
  </si>
  <si>
    <t>S150058571</t>
  </si>
  <si>
    <t>71900123E</t>
  </si>
  <si>
    <t>GAJARE BHUSHAN VISHWANATH</t>
  </si>
  <si>
    <t>S150058573</t>
  </si>
  <si>
    <t>71900216J</t>
  </si>
  <si>
    <t>GANDHI SEJAL MAHESH</t>
  </si>
  <si>
    <t>S150058574</t>
  </si>
  <si>
    <t>71900220G</t>
  </si>
  <si>
    <t>GARJE SHUBHAM RAMESHRAO</t>
  </si>
  <si>
    <t>S150058575</t>
  </si>
  <si>
    <t>71900223M</t>
  </si>
  <si>
    <t>DHOK GAURAV SHAMRAO</t>
  </si>
  <si>
    <t>S150058576</t>
  </si>
  <si>
    <t>71900224K</t>
  </si>
  <si>
    <t>GHATI GAURAV K</t>
  </si>
  <si>
    <t>S150058577</t>
  </si>
  <si>
    <t>71900226F</t>
  </si>
  <si>
    <t>GAVHANE YASHRAJ MAHADEV</t>
  </si>
  <si>
    <t>S150058578</t>
  </si>
  <si>
    <t>71900230D</t>
  </si>
  <si>
    <t>GHAG SHANAY RAJESH</t>
  </si>
  <si>
    <t>S150058579</t>
  </si>
  <si>
    <t>72000074C</t>
  </si>
  <si>
    <t>GHODEGAONKAR YASH SANJAY</t>
  </si>
  <si>
    <t>S150058580</t>
  </si>
  <si>
    <t>71900233J</t>
  </si>
  <si>
    <t>GHUGE AJINKYA SHRINIVAS</t>
  </si>
  <si>
    <t>S150058581</t>
  </si>
  <si>
    <t>71900234G</t>
  </si>
  <si>
    <t>GHULE SHUBHAM SHIVAJI</t>
  </si>
  <si>
    <t>S150058582</t>
  </si>
  <si>
    <t>72000075M</t>
  </si>
  <si>
    <t>GODE CHAKSHUTA PANDHARINATH</t>
  </si>
  <si>
    <t>S150058583</t>
  </si>
  <si>
    <t>71900237M</t>
  </si>
  <si>
    <t>GODE SNEHAL RAMNATH</t>
  </si>
  <si>
    <t>S150058584</t>
  </si>
  <si>
    <t>71900244D</t>
  </si>
  <si>
    <t>GOURKAR VISHWESHWAR NARAYAN</t>
  </si>
  <si>
    <t>S150058585</t>
  </si>
  <si>
    <t>71900249E</t>
  </si>
  <si>
    <t>GUNJAL SAHIL SANJAY</t>
  </si>
  <si>
    <t>S150058586</t>
  </si>
  <si>
    <t>72000076K</t>
  </si>
  <si>
    <t>HARNE ISHA AJAY</t>
  </si>
  <si>
    <t>S150058587</t>
  </si>
  <si>
    <t>71900264J</t>
  </si>
  <si>
    <t>BABAR HRITHVIKA KIRAN</t>
  </si>
  <si>
    <t>S150058588</t>
  </si>
  <si>
    <t>71900265G</t>
  </si>
  <si>
    <t>HUSAIN MURTUZA NADEEM</t>
  </si>
  <si>
    <t>S150058589</t>
  </si>
  <si>
    <t>71900272K</t>
  </si>
  <si>
    <t>JADHAV JAYESH DHANRAJ</t>
  </si>
  <si>
    <t>S150058590</t>
  </si>
  <si>
    <t>71900275D</t>
  </si>
  <si>
    <t>JADHAV OMKAR UDAY</t>
  </si>
  <si>
    <t>S150058591</t>
  </si>
  <si>
    <t>71900276B</t>
  </si>
  <si>
    <t>JADHAV SAHIL SANJEEV</t>
  </si>
  <si>
    <t>S150058592</t>
  </si>
  <si>
    <t>71900172C</t>
  </si>
  <si>
    <t>JAIN DARSHAN LALIT</t>
  </si>
  <si>
    <t>S150058593</t>
  </si>
  <si>
    <t>71900285M</t>
  </si>
  <si>
    <t>JAIN ROSHAN BRAJESH</t>
  </si>
  <si>
    <t>S150058594</t>
  </si>
  <si>
    <t>71900290H</t>
  </si>
  <si>
    <t>JAUNJALE PRITHVI SANJAY</t>
  </si>
  <si>
    <t>S150058595</t>
  </si>
  <si>
    <t>71900294L</t>
  </si>
  <si>
    <t>JITURI ATHARVA MILIND</t>
  </si>
  <si>
    <t>S150058596</t>
  </si>
  <si>
    <t>71900295J</t>
  </si>
  <si>
    <t>JOSHI ADITYA VISHAL</t>
  </si>
  <si>
    <t>S150058597</t>
  </si>
  <si>
    <t>72000077H</t>
  </si>
  <si>
    <t>JOSHI AVANTI RAVINDRA</t>
  </si>
  <si>
    <t>S150058598</t>
  </si>
  <si>
    <t>71900302E</t>
  </si>
  <si>
    <t>KADAM ABHISHEK NARAYAN</t>
  </si>
  <si>
    <t>S150058599</t>
  </si>
  <si>
    <t>71900303C</t>
  </si>
  <si>
    <t>KADAM DHANSHREE GOVINDRAO</t>
  </si>
  <si>
    <t>S150058600</t>
  </si>
  <si>
    <t>71900622J</t>
  </si>
  <si>
    <t>KALRAO SHREYAS SANJAY</t>
  </si>
  <si>
    <t>S150058601</t>
  </si>
  <si>
    <t>71900312B</t>
  </si>
  <si>
    <t>KANADE VAIBHAV CHANDRAKANT</t>
  </si>
  <si>
    <t>S150058602</t>
  </si>
  <si>
    <t>71900315G</t>
  </si>
  <si>
    <t>KANDI ADITYA SHIVNATH</t>
  </si>
  <si>
    <t>S150058603</t>
  </si>
  <si>
    <t>71900618L</t>
  </si>
  <si>
    <t>KAPRATWAR SHREY CHANDRAKANT</t>
  </si>
  <si>
    <t>S150058605</t>
  </si>
  <si>
    <t>71900324F</t>
  </si>
  <si>
    <t>KAVHALE DEEPAK ANKUSH</t>
  </si>
  <si>
    <t>S150058606</t>
  </si>
  <si>
    <t>71900328J</t>
  </si>
  <si>
    <t>KEER PRAJAKTA CHANDRASHEKHAR</t>
  </si>
  <si>
    <t>S150058607</t>
  </si>
  <si>
    <t>71900331J</t>
  </si>
  <si>
    <t>KHAIRE ADITYA KUMAR</t>
  </si>
  <si>
    <t>S150058608</t>
  </si>
  <si>
    <t>71900511G</t>
  </si>
  <si>
    <t>KHANDELWAL RAGHAV RAMESH</t>
  </si>
  <si>
    <t>S150058609</t>
  </si>
  <si>
    <t>71900340H</t>
  </si>
  <si>
    <t>KOCHETA JEEVAN SACHIN</t>
  </si>
  <si>
    <t>S150058610</t>
  </si>
  <si>
    <t>72000078F</t>
  </si>
  <si>
    <t>GAIKWAD KOMAL SUNIL</t>
  </si>
  <si>
    <t>S150058611</t>
  </si>
  <si>
    <t>71900348C</t>
  </si>
  <si>
    <t>MEWANI KRISHIV NIRANJAN</t>
  </si>
  <si>
    <t>S150058612</t>
  </si>
  <si>
    <t>71900359J</t>
  </si>
  <si>
    <t>KULKARNI MIHIR RAJENDRA</t>
  </si>
  <si>
    <t>S150058613</t>
  </si>
  <si>
    <t>71900363G</t>
  </si>
  <si>
    <t>KULKARNI PRATHMESH PRAVIN</t>
  </si>
  <si>
    <t>S150058614</t>
  </si>
  <si>
    <t>71900365C</t>
  </si>
  <si>
    <t>KULKARNI SANYUKTA SANDEEP</t>
  </si>
  <si>
    <t>S150058615</t>
  </si>
  <si>
    <t>71900368H</t>
  </si>
  <si>
    <t>KUMBHAKARNA DARSHANA RAVINDRA</t>
  </si>
  <si>
    <t>S150058616</t>
  </si>
  <si>
    <t>71900376J</t>
  </si>
  <si>
    <t>LANDGE RUSHIKESH VIJAY</t>
  </si>
  <si>
    <t>S150058617</t>
  </si>
  <si>
    <t>71900502H</t>
  </si>
  <si>
    <t>MAGDUM PRASAD KUMAR</t>
  </si>
  <si>
    <t>S150058618</t>
  </si>
  <si>
    <t>71900384K</t>
  </si>
  <si>
    <t>MAHAJAN KIRAN SURESH</t>
  </si>
  <si>
    <t>S150058619</t>
  </si>
  <si>
    <t>71900388B</t>
  </si>
  <si>
    <t>MAHINDRAKAR PARIMAL NANDKUMAR</t>
  </si>
  <si>
    <t>S150058620</t>
  </si>
  <si>
    <t>71900552D</t>
  </si>
  <si>
    <t>MALANI SAKSHI MANISH</t>
  </si>
  <si>
    <t>S150058621</t>
  </si>
  <si>
    <t>71900392L</t>
  </si>
  <si>
    <t>MALLAWAT PRIYANKA LAXMINIWAS</t>
  </si>
  <si>
    <t>S150058622</t>
  </si>
  <si>
    <t>71900394G</t>
  </si>
  <si>
    <t>MALU AKSHAY SHYAM</t>
  </si>
  <si>
    <t>S150058623</t>
  </si>
  <si>
    <t>71900402M</t>
  </si>
  <si>
    <t>MANE VAISHNAVI ASHOK</t>
  </si>
  <si>
    <t>S150058624</t>
  </si>
  <si>
    <t>71900403K</t>
  </si>
  <si>
    <t>MANGLANI HARSHAD GUL</t>
  </si>
  <si>
    <t>S150058625</t>
  </si>
  <si>
    <t>71900405F</t>
  </si>
  <si>
    <t>MARDA VIBHA MAHESH</t>
  </si>
  <si>
    <t>S150058627</t>
  </si>
  <si>
    <t>71900416M</t>
  </si>
  <si>
    <t>MORE PRATIK PRASHANT</t>
  </si>
  <si>
    <t>S150058628</t>
  </si>
  <si>
    <t>72000079D</t>
  </si>
  <si>
    <t>MORE RUTUJA RAMKRISHNA</t>
  </si>
  <si>
    <t>S150058630</t>
  </si>
  <si>
    <t>71900005L</t>
  </si>
  <si>
    <t>MUNDADA ABHISHEK ATULKUMAR</t>
  </si>
  <si>
    <t>S150058631</t>
  </si>
  <si>
    <t>71900422F</t>
  </si>
  <si>
    <t>MUNDADA VYANKATESH ASHISH</t>
  </si>
  <si>
    <t>S150058632</t>
  </si>
  <si>
    <t>71900427G</t>
  </si>
  <si>
    <t>NAGRALE MRUDUL NARESH</t>
  </si>
  <si>
    <t>S150058633</t>
  </si>
  <si>
    <t>71900429C</t>
  </si>
  <si>
    <t>NAIR VINAY PREMCHANDRAN</t>
  </si>
  <si>
    <t>S150058634</t>
  </si>
  <si>
    <t>71900432C</t>
  </si>
  <si>
    <t>MAHAJAN NAYAN SUDESH</t>
  </si>
  <si>
    <t>S150058636</t>
  </si>
  <si>
    <t>71900434K</t>
  </si>
  <si>
    <t>NEMADE SHUBHAM NARENDRA</t>
  </si>
  <si>
    <t>S150058638</t>
  </si>
  <si>
    <t>71900449H</t>
  </si>
  <si>
    <t>PALLOD VAIBHAV SHYAMSUNDAR</t>
  </si>
  <si>
    <t>S150058639</t>
  </si>
  <si>
    <t>72000080H</t>
  </si>
  <si>
    <t>PANDEY NISHANT DHARMENDRA</t>
  </si>
  <si>
    <t>S150058640</t>
  </si>
  <si>
    <t>72000081F</t>
  </si>
  <si>
    <t>PANGAVHANE RUTURAJ AVINASH</t>
  </si>
  <si>
    <t>S150058641</t>
  </si>
  <si>
    <t>71900452H</t>
  </si>
  <si>
    <t>PARAKH BHAVESH JAYANTILAL</t>
  </si>
  <si>
    <t>S150058642</t>
  </si>
  <si>
    <t>71900540L</t>
  </si>
  <si>
    <t>PARDESHI ROHIT MILIND</t>
  </si>
  <si>
    <t>S150058643</t>
  </si>
  <si>
    <t>71900664D</t>
  </si>
  <si>
    <t>PARDESHI TANMAY SUDHIR</t>
  </si>
  <si>
    <t>S150058644</t>
  </si>
  <si>
    <t>71900454D</t>
  </si>
  <si>
    <t>PARMAR MANASI RAJU</t>
  </si>
  <si>
    <t>S150058645</t>
  </si>
  <si>
    <t>71900496K</t>
  </si>
  <si>
    <t>PATANKAR PRAJWAL PRAKASH</t>
  </si>
  <si>
    <t>S150058646</t>
  </si>
  <si>
    <t>71900460J</t>
  </si>
  <si>
    <t>PATANKAR TANAY PRADIP</t>
  </si>
  <si>
    <t>S150058647</t>
  </si>
  <si>
    <t>71900466H</t>
  </si>
  <si>
    <t>PATIL HRUSHIKESH SUBHASH</t>
  </si>
  <si>
    <t>S150058648</t>
  </si>
  <si>
    <t>71900469B</t>
  </si>
  <si>
    <t>PATIL KSHITIJ VILAS</t>
  </si>
  <si>
    <t>S150058649</t>
  </si>
  <si>
    <t>71900470F</t>
  </si>
  <si>
    <t>PATIL MANASI MANASING</t>
  </si>
  <si>
    <t>S150058650</t>
  </si>
  <si>
    <t>72000082D</t>
  </si>
  <si>
    <t>PATIL MANORAMA PANDITRAO</t>
  </si>
  <si>
    <t>S150058651</t>
  </si>
  <si>
    <t>71900474J</t>
  </si>
  <si>
    <t>PATIL RUTWIJ PRASHANT</t>
  </si>
  <si>
    <t>S150058652</t>
  </si>
  <si>
    <t>71900475G</t>
  </si>
  <si>
    <t>PATIL SANKET DIGAMBAR</t>
  </si>
  <si>
    <t>S150058653</t>
  </si>
  <si>
    <t>71900476E</t>
  </si>
  <si>
    <t>PATIL SATYAJEET MAHENDRA</t>
  </si>
  <si>
    <t>S150058654</t>
  </si>
  <si>
    <t>71900477C</t>
  </si>
  <si>
    <t>PATIL SAURABH VITTHAL</t>
  </si>
  <si>
    <t>S150058655</t>
  </si>
  <si>
    <t>71900043C</t>
  </si>
  <si>
    <t>PATWARDHAN ANIRUDDHA MANISH</t>
  </si>
  <si>
    <t>S150058656</t>
  </si>
  <si>
    <t>71829087K</t>
  </si>
  <si>
    <t>PAWAR PRATIK RAJU</t>
  </si>
  <si>
    <t>S150058657</t>
  </si>
  <si>
    <t>72000083B</t>
  </si>
  <si>
    <t>PAWAR RITU BALIRAM</t>
  </si>
  <si>
    <t>S150058658</t>
  </si>
  <si>
    <t>71900539G</t>
  </si>
  <si>
    <t>PAWAR ROHIT ARUN</t>
  </si>
  <si>
    <t>S150058659</t>
  </si>
  <si>
    <t>71900487L</t>
  </si>
  <si>
    <t>PHADE SAKSHEE SANDEEP</t>
  </si>
  <si>
    <t>S150058660</t>
  </si>
  <si>
    <t>71900505B</t>
  </si>
  <si>
    <t>SANGAOKAR PRATYUSH SACHIN</t>
  </si>
  <si>
    <t>S150058661</t>
  </si>
  <si>
    <t>71900523L</t>
  </si>
  <si>
    <t>RANBHARE ROHIT SUBHASH</t>
  </si>
  <si>
    <t>S150058662</t>
  </si>
  <si>
    <t>71900525G</t>
  </si>
  <si>
    <t>RANE TANISHK SHAILENDRA</t>
  </si>
  <si>
    <t>S150058663</t>
  </si>
  <si>
    <t>72000084L</t>
  </si>
  <si>
    <t>RANMALE RASHMI SANTOSH</t>
  </si>
  <si>
    <t>S150058664</t>
  </si>
  <si>
    <t>71900531M</t>
  </si>
  <si>
    <t>RATHI JAYESH PRAVIN</t>
  </si>
  <si>
    <t>S150058665</t>
  </si>
  <si>
    <t>71900532K</t>
  </si>
  <si>
    <t>RATHI VAISHNAVI VINOD</t>
  </si>
  <si>
    <t>S150058667</t>
  </si>
  <si>
    <t>71900706C</t>
  </si>
  <si>
    <t>RATHI YASH SUNIL</t>
  </si>
  <si>
    <t>S150058669</t>
  </si>
  <si>
    <t>71900533H</t>
  </si>
  <si>
    <t>RATHOD KIRAN ARJUN</t>
  </si>
  <si>
    <t>S150058670</t>
  </si>
  <si>
    <t>71900534F</t>
  </si>
  <si>
    <t>RATHOD SHAM DARASING</t>
  </si>
  <si>
    <t>S150058671</t>
  </si>
  <si>
    <t>72000085J</t>
  </si>
  <si>
    <t>KORADE RUSHIKESH SHRIKANT</t>
  </si>
  <si>
    <t>S150058672</t>
  </si>
  <si>
    <t>71900545M</t>
  </si>
  <si>
    <t>DESHPANDE SAARTH</t>
  </si>
  <si>
    <t>S150058673</t>
  </si>
  <si>
    <t>71900551F</t>
  </si>
  <si>
    <t>SAKHRANI HARSH SANTOSH</t>
  </si>
  <si>
    <t>S150058674</t>
  </si>
  <si>
    <t>71900178B</t>
  </si>
  <si>
    <t>DEORE SAKSHI DINESH</t>
  </si>
  <si>
    <t>S150058675</t>
  </si>
  <si>
    <t>71900517F</t>
  </si>
  <si>
    <t>RAJPUT SAKSHI KISHOR</t>
  </si>
  <si>
    <t>S150058676</t>
  </si>
  <si>
    <t>71900554L</t>
  </si>
  <si>
    <t>SALAVE AKASH ADHIKRAO</t>
  </si>
  <si>
    <t>S150058677</t>
  </si>
  <si>
    <t>71900555J</t>
  </si>
  <si>
    <t>PAREKH SALONI PURAN</t>
  </si>
  <si>
    <t>S150058678</t>
  </si>
  <si>
    <t>71900556G</t>
  </si>
  <si>
    <t>SALUNKE SHUBHAM RAJU</t>
  </si>
  <si>
    <t>S150058679</t>
  </si>
  <si>
    <t>71900557E</t>
  </si>
  <si>
    <t>SALUNKHE SANJANA SATISH</t>
  </si>
  <si>
    <t>S150058680</t>
  </si>
  <si>
    <t>72000086G</t>
  </si>
  <si>
    <t>SALUNKHE SWAPNA RAMDAS</t>
  </si>
  <si>
    <t>S150058681</t>
  </si>
  <si>
    <t>71900492G</t>
  </si>
  <si>
    <t>SALVE POOJA NITIN</t>
  </si>
  <si>
    <t>Bklog</t>
  </si>
  <si>
    <t>S150058682</t>
  </si>
  <si>
    <t>71829161B</t>
  </si>
  <si>
    <t>SANAP YOGESH RAMNATH</t>
  </si>
  <si>
    <t>S150058683</t>
  </si>
  <si>
    <t>71900568L</t>
  </si>
  <si>
    <t>SAOJI ANUJ ANAND</t>
  </si>
  <si>
    <t>S150058684</t>
  </si>
  <si>
    <t>71900581H</t>
  </si>
  <si>
    <t>SURANGLIKAR SAVANI</t>
  </si>
  <si>
    <t>S150058685</t>
  </si>
  <si>
    <t>71900583D</t>
  </si>
  <si>
    <t>Ayush Shah</t>
  </si>
  <si>
    <t>S150058686</t>
  </si>
  <si>
    <t>71900593M</t>
  </si>
  <si>
    <t>SHARMA ONKAR ANIL</t>
  </si>
  <si>
    <t>S150058687</t>
  </si>
  <si>
    <t>72000088C</t>
  </si>
  <si>
    <t>SHINDE MANASI SHASHIKANT</t>
  </si>
  <si>
    <t>S150058688</t>
  </si>
  <si>
    <t>71900606G</t>
  </si>
  <si>
    <t>SHINDE VIPUL VIKAS</t>
  </si>
  <si>
    <t>S150058689</t>
  </si>
  <si>
    <t>71900607E</t>
  </si>
  <si>
    <t>SHIRALKAR PRATHAMESH NARENDRA</t>
  </si>
  <si>
    <t>S150058690</t>
  </si>
  <si>
    <t>71900610E</t>
  </si>
  <si>
    <t>SHIRNATH KIRTI RAJU</t>
  </si>
  <si>
    <t>S150058691</t>
  </si>
  <si>
    <t>71900612M</t>
  </si>
  <si>
    <t>JAJU SHIVAM MANOJ</t>
  </si>
  <si>
    <t>S150058692</t>
  </si>
  <si>
    <t>71900616D</t>
  </si>
  <si>
    <t>SHRAOGI MUSKAAN CHETANKUMAR</t>
  </si>
  <si>
    <t>S150058693</t>
  </si>
  <si>
    <t>71900625C</t>
  </si>
  <si>
    <t>PARKHE SHUBHAM NAVNATH</t>
  </si>
  <si>
    <t>S150058694</t>
  </si>
  <si>
    <t>71900627K</t>
  </si>
  <si>
    <t>RATHI SIDDHANT SACHIN</t>
  </si>
  <si>
    <t>S150058695</t>
  </si>
  <si>
    <t>71900639C</t>
  </si>
  <si>
    <t>GAIKWAD SOMESHWAR KIRAN</t>
  </si>
  <si>
    <t>S150058696</t>
  </si>
  <si>
    <t>71900495M</t>
  </si>
  <si>
    <t>SONAWANE PRAJWAL JANARDHAN</t>
  </si>
  <si>
    <t>S150058697</t>
  </si>
  <si>
    <t>71900643M</t>
  </si>
  <si>
    <t>SONAWANE SANDESH CHANDRAKANT</t>
  </si>
  <si>
    <t>S150058698</t>
  </si>
  <si>
    <t>71900647D</t>
  </si>
  <si>
    <t>SONTAKKE SUSHANT MOHAN</t>
  </si>
  <si>
    <t>S150058700</t>
  </si>
  <si>
    <t>71900649L</t>
  </si>
  <si>
    <t>MALGONDE SOUMYA PRAKASH</t>
  </si>
  <si>
    <t>S150058701</t>
  </si>
  <si>
    <t>71900655E</t>
  </si>
  <si>
    <t>SURYAWANSHI VENKATESH TUKARAM</t>
  </si>
  <si>
    <t>S150058702</t>
  </si>
  <si>
    <t>71900658K</t>
  </si>
  <si>
    <t>MUJTABA HADI JAFRI SYED</t>
  </si>
  <si>
    <t>S150058703</t>
  </si>
  <si>
    <t>71900444G</t>
  </si>
  <si>
    <t>TELWANE OJAS SANTOSH</t>
  </si>
  <si>
    <t>S150058704</t>
  </si>
  <si>
    <t>71900670J</t>
  </si>
  <si>
    <t>THAKARE ROHIT BHASKAR</t>
  </si>
  <si>
    <t>S150058705</t>
  </si>
  <si>
    <t>71900026C</t>
  </si>
  <si>
    <t>TIKHE AJINKYA ANIL</t>
  </si>
  <si>
    <t>S150058706</t>
  </si>
  <si>
    <t>71900675K</t>
  </si>
  <si>
    <t>TODMAL PRIYADARSHAN SATISH</t>
  </si>
  <si>
    <t>S150058707</t>
  </si>
  <si>
    <t>71900676H</t>
  </si>
  <si>
    <t>TOPE ARNAV AMOL</t>
  </si>
  <si>
    <t>S150058708</t>
  </si>
  <si>
    <t>71900679B</t>
  </si>
  <si>
    <t>UNDE NAVNEETA ASHOK</t>
  </si>
  <si>
    <t>S150058709</t>
  </si>
  <si>
    <t>72000090E</t>
  </si>
  <si>
    <t>UPADHYAY VISHAL CHANDRAPRAKASH</t>
  </si>
  <si>
    <t>S150058710</t>
  </si>
  <si>
    <t>71900687C</t>
  </si>
  <si>
    <t>BHARDWAJ VANSHREE</t>
  </si>
  <si>
    <t>S150058711</t>
  </si>
  <si>
    <t>71900692K</t>
  </si>
  <si>
    <t>VELANKAR ABHISHEK VISHWAS</t>
  </si>
  <si>
    <t>S150058712</t>
  </si>
  <si>
    <t>71900174K</t>
  </si>
  <si>
    <t>VETAL DATTATRAY VIJAY</t>
  </si>
  <si>
    <t>S150058714</t>
  </si>
  <si>
    <t>72000091C</t>
  </si>
  <si>
    <t>WAGHAMARE VAIBHAV RAMKRUSHN</t>
  </si>
  <si>
    <t>S150058715</t>
  </si>
  <si>
    <t>72000092M</t>
  </si>
  <si>
    <t>WAGHMODE SURESH MANIK</t>
  </si>
  <si>
    <t>S150058716</t>
  </si>
  <si>
    <t>71900258D</t>
  </si>
  <si>
    <t>ZAMAD HITESH DHANRAJ</t>
  </si>
  <si>
    <t>MIS No</t>
  </si>
  <si>
    <t xml:space="preserve">MARK ABSENT </t>
  </si>
  <si>
    <t>MARK FAIL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</si>
  <si>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</si>
  <si>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</si>
  <si>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</si>
  <si>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</si>
  <si>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</si>
  <si>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</si>
  <si>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</si>
  <si>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</si>
  <si>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</si>
  <si>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</si>
  <si>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</si>
  <si>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</si>
  <si>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</si>
  <si>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</si>
  <si>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</si>
  <si>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</si>
  <si>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</si>
  <si>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</si>
  <si>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</si>
  <si>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</si>
  <si>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</si>
  <si>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</si>
  <si>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</si>
  <si>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</si>
  <si>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</si>
  <si>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</si>
  <si>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</si>
  <si>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</si>
  <si>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</si>
  <si>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</si>
  <si>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</si>
  <si>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</si>
  <si>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</si>
  <si>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</si>
  <si>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</si>
  <si>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</si>
  <si>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</si>
  <si>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</si>
  <si>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</si>
  <si>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</si>
  <si>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</si>
  <si>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</si>
  <si>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</si>
  <si>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</si>
  <si>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</si>
  <si>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</si>
  <si>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</si>
  <si>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</si>
  <si>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</si>
  <si>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</si>
  <si>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</si>
  <si>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</si>
  <si>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</si>
  <si>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</si>
  <si>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</si>
  <si>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</si>
  <si>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</si>
  <si>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</si>
  <si>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</si>
  <si>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</si>
  <si>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</si>
  <si>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</si>
  <si>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</si>
  <si>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</si>
  <si>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</si>
  <si>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</si>
  <si>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</si>
  <si>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</si>
  <si>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</si>
  <si>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</si>
  <si>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</si>
  <si>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</si>
  <si>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</si>
  <si>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</si>
  <si>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</si>
  <si>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</si>
  <si>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</si>
  <si>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</si>
  <si>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</si>
  <si>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</si>
  <si>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</si>
  <si>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</si>
  <si>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</si>
  <si>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</si>
  <si>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</si>
  <si>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</si>
  <si>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</si>
  <si>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</si>
  <si>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</si>
  <si>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</si>
  <si>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</si>
  <si>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</si>
  <si>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</si>
  <si>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</si>
  <si>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</si>
  <si>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</si>
  <si>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</si>
  <si>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</si>
  <si>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</si>
  <si>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</si>
  <si>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</si>
  <si>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</si>
  <si>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</si>
  <si>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</si>
  <si>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</si>
  <si>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</si>
  <si>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</si>
  <si>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</si>
  <si>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</si>
  <si>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</si>
  <si>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</si>
  <si>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</si>
  <si>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</si>
  <si>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</si>
  <si>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</si>
  <si>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</si>
  <si>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</si>
  <si>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</si>
  <si>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</si>
  <si>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</si>
  <si>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</si>
  <si>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</si>
  <si>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</si>
  <si>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</si>
  <si>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</si>
  <si>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</si>
  <si>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</si>
  <si>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</si>
  <si>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</si>
  <si>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</si>
  <si>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</si>
  <si>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</si>
  <si>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</si>
  <si>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</si>
  <si>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</si>
  <si>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</si>
  <si>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</si>
  <si>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</si>
  <si>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</si>
  <si>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</si>
  <si>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</si>
  <si>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</si>
  <si>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</si>
  <si>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</si>
  <si>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</si>
  <si>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</si>
  <si>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</si>
  <si>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</si>
  <si>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</si>
  <si>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</si>
  <si>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</si>
  <si>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</si>
  <si>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</si>
  <si>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</si>
  <si>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</si>
  <si>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</si>
  <si>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</si>
  <si>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</si>
  <si>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</si>
  <si>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</si>
  <si>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</si>
  <si>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</si>
  <si>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</si>
  <si>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</si>
  <si>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</si>
  <si>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</si>
  <si>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</si>
  <si>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</si>
  <si>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</si>
  <si>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</si>
  <si>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</si>
  <si>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</si>
  <si>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</si>
  <si>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</si>
  <si>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</si>
  <si>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</si>
  <si>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</si>
  <si>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</si>
  <si>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</si>
  <si>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</si>
  <si>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</si>
  <si>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</si>
  <si>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</si>
  <si>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</si>
  <si>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</si>
  <si>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</si>
  <si>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</si>
  <si>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</si>
  <si>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</si>
  <si>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EXTRA</t>
  </si>
  <si>
    <t>S150058523</t>
  </si>
  <si>
    <t>71828551E</t>
  </si>
  <si>
    <t>BADLANI SAGAR</t>
  </si>
  <si>
    <t>S150058528</t>
  </si>
  <si>
    <t>71700738D</t>
  </si>
  <si>
    <t>BAREWAD PRAVIN BALAJI</t>
  </si>
  <si>
    <t>S150058557</t>
  </si>
  <si>
    <t>DESHPANDE SHUBHAM VINAYAK</t>
  </si>
  <si>
    <t>71828670H</t>
  </si>
  <si>
    <t>71828711J</t>
  </si>
  <si>
    <t>GAIKWAD UMESH SURESHRAO</t>
  </si>
  <si>
    <t>S150058570</t>
  </si>
  <si>
    <t>S150058572</t>
  </si>
  <si>
    <t>71924019M</t>
  </si>
  <si>
    <t>GANDHARE ANIRUDDHA SAHEBRAO</t>
  </si>
  <si>
    <t>71700938G</t>
  </si>
  <si>
    <t>KAUTE HARSHAL JANARDHAN</t>
  </si>
  <si>
    <t>S150058604</t>
  </si>
  <si>
    <t>S150058626</t>
  </si>
  <si>
    <t>MORE CHANDRAKANTESH PRAKASH</t>
  </si>
  <si>
    <t>71828979L</t>
  </si>
  <si>
    <t>S150058629</t>
  </si>
  <si>
    <t>71924030B</t>
  </si>
  <si>
    <t>MOSE SWATI SHIVRAM</t>
  </si>
  <si>
    <t>S150058635</t>
  </si>
  <si>
    <t>71829006C</t>
  </si>
  <si>
    <t>NEELANJNEY PILARISETTY</t>
  </si>
  <si>
    <t>S150058637</t>
  </si>
  <si>
    <t>71829039K</t>
  </si>
  <si>
    <t>PALLAVI DHANANJAY DADAPE</t>
  </si>
  <si>
    <t>S150058666</t>
  </si>
  <si>
    <t>RATHI VEDANSH RADHESAHYAM</t>
  </si>
  <si>
    <t>71701150L</t>
  </si>
  <si>
    <t>S150058668</t>
  </si>
  <si>
    <t>71527522E</t>
  </si>
  <si>
    <t>RATHOD DHIRAJ SHIVAJI</t>
  </si>
  <si>
    <t>(ATKT + FAIL )</t>
  </si>
  <si>
    <t>S150058721</t>
  </si>
  <si>
    <t>71900015H</t>
  </si>
  <si>
    <t>ADSULE NIKITA RAJENDRAKUMAR</t>
  </si>
  <si>
    <t>SALUJA SHARSHDEEP SATBIR</t>
  </si>
  <si>
    <t>S150058722</t>
  </si>
  <si>
    <t>71900595H</t>
  </si>
  <si>
    <t>R202</t>
  </si>
  <si>
    <t>R203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</si>
</sst>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Lato"/>
      <family val="2"/>
    </font>
    <font>
      <b/>
      <sz val="11"/>
      <name val="Lato"/>
      <family val="2"/>
    </font>
    <font>
      <b/>
      <sz val="12"/>
      <name val="Courier New"/>
      <family val="3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7" fillId="11" borderId="1" xfId="0" applyFont="1" applyFill="1" applyBorder="1">
      <alignment vertical="center"/>
    </xf>
    <xf numFmtId="0" fontId="7" fillId="11" borderId="1" xfId="0" applyFont="1" applyFill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7" fillId="0" borderId="0" xfId="0" applyFont="1">
      <alignment vertical="center"/>
    </xf>
    <xf numFmtId="0" fontId="7" fillId="6" borderId="1" xfId="0" applyFont="1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10" borderId="1" xfId="0" applyFill="1" applyBorder="1" applyProtection="1">
      <alignment vertical="center"/>
      <protection locked="0"/>
    </xf>
    <xf numFmtId="0" fontId="12" fillId="10" borderId="0" xfId="0" applyFont="1" applyFill="1" applyProtection="1">
      <alignment vertical="center"/>
      <protection locked="0"/>
    </xf>
    <xf numFmtId="0" fontId="0" fillId="7" borderId="0" xfId="0" applyFill="1">
      <alignment vertical="center"/>
    </xf>
    <xf numFmtId="0" fontId="5" fillId="7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Fill="1" applyBorder="1" applyProtection="1">
      <alignment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4" fontId="7" fillId="7" borderId="1" xfId="0" applyNumberFormat="1" applyFont="1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9" fillId="11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0" borderId="1" xfId="0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ill>
        <patternFill>
          <bgColor rgb="FFFF0000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FF4949"/>
        </patternFill>
      </fill>
    </dxf>
    <dxf>
      <fill>
        <patternFill patternType="solid">
          <fgColor indexed="64"/>
          <bgColor rgb="FFFF6F6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07"/>
  <sheetViews>
    <sheetView tabSelected="1" zoomScale="70" zoomScaleNormal="70" workbookViewId="0">
      <pane ySplit="3" topLeftCell="A4" activePane="bottomLeft" state="frozenSplit"/>
      <selection activeCell="G1" sqref="G1"/>
      <selection pane="bottomLeft" activeCell="A4" sqref="A4:AW206"/>
    </sheetView>
  </sheetViews>
  <sheetFormatPr defaultColWidth="10.33203125" defaultRowHeight="14.4"/>
  <cols>
    <col min="1" max="1" width="6.88671875" customWidth="1"/>
    <col min="2" max="2" width="10.109375" bestFit="1" customWidth="1"/>
    <col min="3" max="3" width="14.109375" customWidth="1"/>
    <col min="4" max="4" width="11.109375" style="42" bestFit="1" customWidth="1"/>
    <col min="5" max="5" width="36.5546875" customWidth="1"/>
    <col min="6" max="6" width="21.5546875" bestFit="1" customWidth="1"/>
    <col min="7" max="7" width="8.88671875" style="1" customWidth="1"/>
    <col min="8" max="8" width="8.44140625" style="1" customWidth="1"/>
    <col min="9" max="9" width="9" style="1" customWidth="1"/>
    <col min="10" max="10" width="7.88671875" style="1" customWidth="1"/>
    <col min="11" max="11" width="10.88671875" style="1" customWidth="1"/>
    <col min="12" max="12" width="1.33203125" style="1" customWidth="1"/>
    <col min="13" max="13" width="11" style="1" customWidth="1"/>
    <col min="14" max="14" width="10.33203125" style="1" customWidth="1"/>
    <col min="15" max="15" width="11" style="1" customWidth="1"/>
    <col min="16" max="16" width="10.33203125" style="1" customWidth="1"/>
    <col min="17" max="17" width="13.88671875" style="1" customWidth="1"/>
    <col min="18" max="18" width="13.109375" style="1" customWidth="1"/>
    <col min="19" max="19" width="11" style="1" customWidth="1"/>
    <col min="20" max="20" width="1.6640625" style="2" customWidth="1"/>
    <col min="21" max="22" width="6.88671875" hidden="1" customWidth="1"/>
    <col min="23" max="23" width="13.5546875" hidden="1" customWidth="1"/>
    <col min="24" max="24" width="34.109375" hidden="1" customWidth="1"/>
    <col min="25" max="25" width="37.109375" hidden="1" customWidth="1"/>
    <col min="26" max="26" width="22.5546875" hidden="1" customWidth="1"/>
    <col min="27" max="27" width="11.88671875" style="1" customWidth="1"/>
    <col min="28" max="28" width="10.44140625" style="1" customWidth="1"/>
    <col min="29" max="29" width="11.109375" style="1" customWidth="1"/>
    <col min="30" max="30" width="11.44140625" style="1" customWidth="1"/>
    <col min="31" max="31" width="13" style="1" customWidth="1"/>
    <col min="32" max="32" width="0.88671875" style="1" customWidth="1"/>
    <col min="33" max="33" width="14" style="1" customWidth="1"/>
    <col min="34" max="34" width="14.44140625" style="1" customWidth="1"/>
    <col min="35" max="35" width="13.88671875" style="1" customWidth="1"/>
    <col min="36" max="36" width="13" style="1" customWidth="1"/>
    <col min="37" max="37" width="13.33203125" style="1" customWidth="1"/>
    <col min="38" max="38" width="13.109375" style="1" customWidth="1"/>
    <col min="39" max="39" width="11.44140625" style="1" customWidth="1"/>
    <col min="40" max="40" width="6.33203125" style="1" customWidth="1"/>
    <col min="41" max="41" width="7" style="1" customWidth="1"/>
    <col min="42" max="42" width="15.5546875" customWidth="1"/>
    <col min="43" max="43" width="12.6640625" customWidth="1"/>
    <col min="44" max="44" width="11.44140625" customWidth="1"/>
    <col min="45" max="47" width="10.44140625" customWidth="1"/>
    <col min="48" max="48" width="12.109375" customWidth="1"/>
    <col min="49" max="197" width="10.44140625" customWidth="1"/>
    <col min="198" max="198" width="10.44140625" bestFit="1" customWidth="1"/>
  </cols>
  <sheetData>
    <row r="1" spans="1:49" ht="23.4">
      <c r="A1" s="84" t="s">
        <v>136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U1" s="84" t="s">
        <v>135</v>
      </c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1:49" s="60" customFormat="1" ht="26.4">
      <c r="A2" s="56" t="s">
        <v>0</v>
      </c>
      <c r="B2" s="56" t="s">
        <v>1</v>
      </c>
      <c r="C2" s="56" t="s">
        <v>2</v>
      </c>
      <c r="D2" s="57" t="s">
        <v>4</v>
      </c>
      <c r="E2" s="61" t="s">
        <v>3</v>
      </c>
      <c r="F2" s="61" t="s">
        <v>731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58"/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11</v>
      </c>
      <c r="T2" s="59"/>
      <c r="U2" s="61" t="s">
        <v>0</v>
      </c>
      <c r="V2" s="61" t="s">
        <v>1</v>
      </c>
      <c r="W2" s="61" t="s">
        <v>2</v>
      </c>
      <c r="X2" s="61" t="s">
        <v>4</v>
      </c>
      <c r="Y2" s="61" t="s">
        <v>3</v>
      </c>
      <c r="Z2" s="61" t="s">
        <v>731</v>
      </c>
      <c r="AA2" s="11">
        <v>207003</v>
      </c>
      <c r="AB2" s="11">
        <v>214450</v>
      </c>
      <c r="AC2" s="11">
        <v>214451</v>
      </c>
      <c r="AD2" s="11">
        <v>214452</v>
      </c>
      <c r="AE2" s="11">
        <v>214453</v>
      </c>
      <c r="AF2" s="58"/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80" t="s">
        <v>21</v>
      </c>
      <c r="AQ2" s="81"/>
      <c r="AR2" s="82" t="s">
        <v>22</v>
      </c>
      <c r="AS2" s="83"/>
      <c r="AT2" s="7" t="s">
        <v>23</v>
      </c>
      <c r="AU2" s="7" t="s">
        <v>23</v>
      </c>
      <c r="AV2" s="8" t="s">
        <v>24</v>
      </c>
      <c r="AW2" s="15" t="s">
        <v>25</v>
      </c>
    </row>
    <row r="3" spans="1:49" s="60" customFormat="1">
      <c r="A3" s="56"/>
      <c r="B3" s="56"/>
      <c r="C3" s="56"/>
      <c r="D3" s="57"/>
      <c r="E3" s="61"/>
      <c r="F3" s="61"/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58"/>
      <c r="M3" s="11" t="s">
        <v>31</v>
      </c>
      <c r="N3" s="11" t="s">
        <v>32</v>
      </c>
      <c r="O3" s="11" t="s">
        <v>33</v>
      </c>
      <c r="P3" s="11" t="s">
        <v>34</v>
      </c>
      <c r="Q3" s="11" t="s">
        <v>35</v>
      </c>
      <c r="R3" s="11" t="s">
        <v>36</v>
      </c>
      <c r="S3" s="11" t="s">
        <v>37</v>
      </c>
      <c r="T3" s="59"/>
      <c r="U3" s="61"/>
      <c r="V3" s="61"/>
      <c r="W3" s="61"/>
      <c r="X3" s="61"/>
      <c r="Y3" s="61"/>
      <c r="Z3" s="61"/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58"/>
      <c r="AG3" s="11" t="s">
        <v>43</v>
      </c>
      <c r="AH3" s="11" t="s">
        <v>44</v>
      </c>
      <c r="AI3" s="11" t="s">
        <v>45</v>
      </c>
      <c r="AJ3" s="11" t="s">
        <v>46</v>
      </c>
      <c r="AK3" s="11" t="s">
        <v>47</v>
      </c>
      <c r="AL3" s="11" t="s">
        <v>48</v>
      </c>
      <c r="AM3" s="11" t="s">
        <v>49</v>
      </c>
      <c r="AN3" s="11"/>
      <c r="AO3" s="11"/>
      <c r="AP3" s="9" t="s">
        <v>50</v>
      </c>
      <c r="AQ3" s="9" t="s">
        <v>51</v>
      </c>
      <c r="AR3" s="10" t="s">
        <v>50</v>
      </c>
      <c r="AS3" s="10" t="s">
        <v>51</v>
      </c>
      <c r="AT3" s="11" t="s">
        <v>52</v>
      </c>
      <c r="AU3" s="11" t="s">
        <v>53</v>
      </c>
      <c r="AV3" s="11"/>
      <c r="AW3" s="11"/>
    </row>
    <row r="4" spans="1:49">
      <c r="A4" s="68" t="s">
        <v>802</v>
      </c>
      <c r="B4" s="68">
        <v>23222</v>
      </c>
      <c r="C4" s="68" t="s">
        <v>55</v>
      </c>
      <c r="D4" s="62" t="s">
        <v>137</v>
      </c>
      <c r="E4" s="68" t="s">
        <v>138</v>
      </c>
      <c r="F4" s="68"/>
      <c r="G4" s="62">
        <v>75</v>
      </c>
      <c r="H4" s="62">
        <v>52</v>
      </c>
      <c r="I4" s="62">
        <v>62</v>
      </c>
      <c r="J4" s="62">
        <v>70</v>
      </c>
      <c r="K4" s="62">
        <v>67</v>
      </c>
      <c r="L4" s="63"/>
      <c r="M4" s="62">
        <v>22</v>
      </c>
      <c r="N4" s="62">
        <v>42</v>
      </c>
      <c r="O4" s="62">
        <v>18</v>
      </c>
      <c r="P4" s="62">
        <v>33</v>
      </c>
      <c r="Q4" s="62">
        <v>18</v>
      </c>
      <c r="R4" s="62">
        <v>35</v>
      </c>
      <c r="S4" s="62">
        <v>20</v>
      </c>
      <c r="T4" s="67"/>
      <c r="U4" s="68" t="s">
        <v>54</v>
      </c>
      <c r="V4" s="68">
        <v>23222</v>
      </c>
      <c r="W4" s="68" t="s">
        <v>55</v>
      </c>
      <c r="X4" s="68" t="s">
        <v>137</v>
      </c>
      <c r="Y4" s="68" t="s">
        <v>138</v>
      </c>
      <c r="Z4" s="68"/>
      <c r="AA4" s="62">
        <v>71</v>
      </c>
      <c r="AB4" s="62">
        <v>76</v>
      </c>
      <c r="AC4" s="62">
        <v>77</v>
      </c>
      <c r="AD4" s="62">
        <v>61</v>
      </c>
      <c r="AE4" s="62">
        <v>77</v>
      </c>
      <c r="AF4" s="63"/>
      <c r="AG4" s="62">
        <v>20</v>
      </c>
      <c r="AH4" s="62">
        <v>22</v>
      </c>
      <c r="AI4" s="62">
        <v>41</v>
      </c>
      <c r="AJ4" s="62">
        <v>15</v>
      </c>
      <c r="AK4" s="62">
        <v>32</v>
      </c>
      <c r="AL4" s="62">
        <v>19</v>
      </c>
      <c r="AM4" s="62">
        <v>39</v>
      </c>
      <c r="AN4" s="62">
        <v>8.5399999999999991</v>
      </c>
      <c r="AO4" s="62">
        <v>50</v>
      </c>
      <c r="AP4" s="12" t="str">
        <f>IF(COUNTIF(G4:K4,"FF"),"FAIL",IF(COUNTIF(G4:K4,"AB"),"FAIL","PASS"))</f>
        <v>PASS</v>
      </c>
      <c r="AQ4" s="12" t="str">
        <f>IF(COUNTIF(AA4:AE4,"FF"),"FAIL",IF(COUNTIF(AA4:AE4,"AB"),"FAIL","PASS"))</f>
        <v>PASS</v>
      </c>
      <c r="AR4" s="13" t="str">
        <f>IF(COUNTIF(M4:S4,"FF"),"FAIL",IF(COUNTIF(M4:S4,"AB"),"FAIL","PASS"))</f>
        <v>PASS</v>
      </c>
      <c r="AS4" s="13" t="str">
        <f>IF(COUNTIF(AG4:AM4,"FF"),"FAIL",IF(COUNTIF(AG4:AM4,"AB"),"FAIL","PASS"))</f>
        <v>PASS</v>
      </c>
      <c r="AT4" s="14" t="str">
        <f>IF(AND(AP4="PASS",AQ4="PASS"),"PASS","FAIL")</f>
        <v>PASS</v>
      </c>
      <c r="AU4" s="14" t="str">
        <f>IF(AND(AR4="PASS",AS4="PASS"),"PASS","FAIL")</f>
        <v>PASS</v>
      </c>
      <c r="AV4" s="4" t="str">
        <f>IF(AW4="ATKT","NO",IF(AW4="FAIL","NO","YES"))</f>
        <v>YES</v>
      </c>
      <c r="AW4" s="5" t="str">
        <f>IF(AO4=50,IF(AN4&gt;=7.75,"DIST",IF(AN4&gt;=6.75,"FIRST",IF(AN4&gt;=6.25,"HSC",IF(AN4&gt;=5.5,"SC","FAIL")))),IF(AO4&gt;=25,"ATKT","FAIL"))</f>
        <v>DIST</v>
      </c>
    </row>
    <row r="5" spans="1:49">
      <c r="A5" s="68" t="s">
        <v>54</v>
      </c>
      <c r="B5" s="68">
        <v>23101</v>
      </c>
      <c r="C5" s="68" t="s">
        <v>58</v>
      </c>
      <c r="D5" s="62" t="s">
        <v>139</v>
      </c>
      <c r="E5" s="68" t="s">
        <v>140</v>
      </c>
      <c r="F5" s="68"/>
      <c r="G5" s="62">
        <v>82</v>
      </c>
      <c r="H5" s="62">
        <v>61</v>
      </c>
      <c r="I5" s="62">
        <v>69</v>
      </c>
      <c r="J5" s="62">
        <v>74</v>
      </c>
      <c r="K5" s="62">
        <v>82</v>
      </c>
      <c r="L5" s="63"/>
      <c r="M5" s="62">
        <v>24</v>
      </c>
      <c r="N5" s="62">
        <v>40</v>
      </c>
      <c r="O5" s="62">
        <v>24</v>
      </c>
      <c r="P5" s="62">
        <v>47</v>
      </c>
      <c r="Q5" s="62">
        <v>24</v>
      </c>
      <c r="R5" s="62">
        <v>48</v>
      </c>
      <c r="S5" s="62">
        <v>24</v>
      </c>
      <c r="T5" s="67"/>
      <c r="U5" s="68" t="s">
        <v>57</v>
      </c>
      <c r="V5" s="68">
        <v>23101</v>
      </c>
      <c r="W5" s="68" t="s">
        <v>58</v>
      </c>
      <c r="X5" s="68" t="s">
        <v>139</v>
      </c>
      <c r="Y5" s="68" t="s">
        <v>140</v>
      </c>
      <c r="Z5" s="68"/>
      <c r="AA5" s="62">
        <v>85</v>
      </c>
      <c r="AB5" s="62">
        <v>85</v>
      </c>
      <c r="AC5" s="62">
        <v>83</v>
      </c>
      <c r="AD5" s="62">
        <v>85</v>
      </c>
      <c r="AE5" s="62">
        <v>88</v>
      </c>
      <c r="AF5" s="63"/>
      <c r="AG5" s="62">
        <v>21</v>
      </c>
      <c r="AH5" s="62">
        <v>23</v>
      </c>
      <c r="AI5" s="62">
        <v>44</v>
      </c>
      <c r="AJ5" s="62">
        <v>23</v>
      </c>
      <c r="AK5" s="62">
        <v>45</v>
      </c>
      <c r="AL5" s="62">
        <v>24</v>
      </c>
      <c r="AM5" s="62">
        <v>47</v>
      </c>
      <c r="AN5" s="62">
        <v>9.6</v>
      </c>
      <c r="AO5" s="62">
        <v>50</v>
      </c>
      <c r="AP5" s="12" t="str">
        <f>IF(COUNTIF(G5:K5,"FF"),"FAIL",IF(COUNTIF(G5:K5,"AB"),"FAIL","PASS"))</f>
        <v>PASS</v>
      </c>
      <c r="AQ5" s="12" t="str">
        <f>IF(COUNTIF(AA5:AE5,"FF"),"FAIL",IF(COUNTIF(AA5:AE5,"AB"),"FAIL","PASS"))</f>
        <v>PASS</v>
      </c>
      <c r="AR5" s="13" t="str">
        <f>IF(COUNTIF(M5:S5,"FF"),"FAIL",IF(COUNTIF(M5:S5,"AB"),"FAIL","PASS"))</f>
        <v>PASS</v>
      </c>
      <c r="AS5" s="13" t="str">
        <f>IF(COUNTIF(AG5:AM5,"FF"),"FAIL",IF(COUNTIF(AG5:AM5,"AB"),"FAIL","PASS"))</f>
        <v>PASS</v>
      </c>
      <c r="AT5" s="14" t="str">
        <f>IF(AND(AP5="PASS",AQ5="PASS"),"PASS","FAIL")</f>
        <v>PASS</v>
      </c>
      <c r="AU5" s="14" t="str">
        <f>IF(AND(AR5="PASS",AS5="PASS"),"PASS","FAIL")</f>
        <v>PASS</v>
      </c>
      <c r="AV5" s="4" t="str">
        <f>IF(AW5="ATKT","NO",IF(AW5="FAIL","NO","YES"))</f>
        <v>YES</v>
      </c>
      <c r="AW5" s="5" t="str">
        <f>IF(AO5=50,IF(AN5&gt;=7.75,"DIST",IF(AN5&gt;=6.75,"FIRST",IF(AN5&gt;=6.25,"HSC",IF(AN5&gt;=5.5,"SC","FAIL")))),IF(AO5&gt;=25,"ATKT","FAIL"))</f>
        <v>DIST</v>
      </c>
    </row>
    <row r="6" spans="1:49">
      <c r="A6" s="68" t="s">
        <v>845</v>
      </c>
      <c r="B6" s="68">
        <v>23301</v>
      </c>
      <c r="C6" s="68" t="s">
        <v>60</v>
      </c>
      <c r="D6" s="62" t="s">
        <v>141</v>
      </c>
      <c r="E6" s="68" t="s">
        <v>142</v>
      </c>
      <c r="F6" s="68"/>
      <c r="G6" s="62">
        <v>81</v>
      </c>
      <c r="H6" s="62">
        <v>74</v>
      </c>
      <c r="I6" s="62">
        <v>80</v>
      </c>
      <c r="J6" s="62">
        <v>82</v>
      </c>
      <c r="K6" s="62">
        <v>84</v>
      </c>
      <c r="L6" s="63"/>
      <c r="M6" s="62">
        <v>22</v>
      </c>
      <c r="N6" s="62">
        <v>38</v>
      </c>
      <c r="O6" s="62">
        <v>24</v>
      </c>
      <c r="P6" s="62">
        <v>41</v>
      </c>
      <c r="Q6" s="62">
        <v>24</v>
      </c>
      <c r="R6" s="62">
        <v>42</v>
      </c>
      <c r="S6" s="62">
        <v>23</v>
      </c>
      <c r="T6" s="67"/>
      <c r="U6" s="68" t="s">
        <v>59</v>
      </c>
      <c r="V6" s="68">
        <v>23301</v>
      </c>
      <c r="W6" s="68" t="s">
        <v>60</v>
      </c>
      <c r="X6" s="68" t="s">
        <v>141</v>
      </c>
      <c r="Y6" s="68" t="s">
        <v>142</v>
      </c>
      <c r="Z6" s="68"/>
      <c r="AA6" s="62">
        <v>83</v>
      </c>
      <c r="AB6" s="62">
        <v>83</v>
      </c>
      <c r="AC6" s="62">
        <v>80</v>
      </c>
      <c r="AD6" s="62">
        <v>89</v>
      </c>
      <c r="AE6" s="62">
        <v>86</v>
      </c>
      <c r="AF6" s="63"/>
      <c r="AG6" s="62">
        <v>19</v>
      </c>
      <c r="AH6" s="62">
        <v>23</v>
      </c>
      <c r="AI6" s="62">
        <v>44</v>
      </c>
      <c r="AJ6" s="62">
        <v>23</v>
      </c>
      <c r="AK6" s="62">
        <v>43</v>
      </c>
      <c r="AL6" s="62">
        <v>22</v>
      </c>
      <c r="AM6" s="62">
        <v>42</v>
      </c>
      <c r="AN6" s="62">
        <v>9.9</v>
      </c>
      <c r="AO6" s="62">
        <v>50</v>
      </c>
      <c r="AP6" s="12" t="str">
        <f>IF(COUNTIF(G6:K6,"FF"),"FAIL",IF(COUNTIF(G6:K6,"AB"),"FAIL","PASS"))</f>
        <v>PASS</v>
      </c>
      <c r="AQ6" s="12" t="str">
        <f>IF(COUNTIF(AA6:AE6,"FF"),"FAIL",IF(COUNTIF(AA6:AE6,"AB"),"FAIL","PASS"))</f>
        <v>PASS</v>
      </c>
      <c r="AR6" s="13" t="str">
        <f>IF(COUNTIF(M6:S6,"FF"),"FAIL",IF(COUNTIF(M6:S6,"AB"),"FAIL","PASS"))</f>
        <v>PASS</v>
      </c>
      <c r="AS6" s="13" t="str">
        <f>IF(COUNTIF(AG6:AM6,"FF"),"FAIL",IF(COUNTIF(AG6:AM6,"AB"),"FAIL","PASS"))</f>
        <v>PASS</v>
      </c>
      <c r="AT6" s="14" t="str">
        <f>IF(AND(AP6="PASS",AQ6="PASS"),"PASS","FAIL")</f>
        <v>PASS</v>
      </c>
      <c r="AU6" s="14" t="str">
        <f>IF(AND(AR6="PASS",AS6="PASS"),"PASS","FAIL")</f>
        <v>PASS</v>
      </c>
      <c r="AV6" s="4" t="str">
        <f>IF(AW6="ATKT","NO",IF(AW6="FAIL","NO","YES"))</f>
        <v>YES</v>
      </c>
      <c r="AW6" s="5" t="str">
        <f>IF(AO6=50,IF(AN6&gt;=7.75,"DIST",IF(AN6&gt;=6.75,"FIRST",IF(AN6&gt;=6.25,"HSC",IF(AN6&gt;=5.5,"SC","FAIL")))),IF(AO6&gt;=25,"ATKT","FAIL"))</f>
        <v>DIST</v>
      </c>
    </row>
    <row r="7" spans="1:49">
      <c r="A7" s="68" t="s">
        <v>846</v>
      </c>
      <c r="B7" s="68">
        <v>23302</v>
      </c>
      <c r="C7" s="68" t="s">
        <v>62</v>
      </c>
      <c r="D7" s="62" t="s">
        <v>143</v>
      </c>
      <c r="E7" s="68" t="s">
        <v>144</v>
      </c>
      <c r="F7" s="68"/>
      <c r="G7" s="62">
        <v>71</v>
      </c>
      <c r="H7" s="62">
        <v>48</v>
      </c>
      <c r="I7" s="62">
        <v>56</v>
      </c>
      <c r="J7" s="62">
        <v>63</v>
      </c>
      <c r="K7" s="62">
        <v>51</v>
      </c>
      <c r="L7" s="63"/>
      <c r="M7" s="62">
        <v>21</v>
      </c>
      <c r="N7" s="62">
        <v>39</v>
      </c>
      <c r="O7" s="62">
        <v>23</v>
      </c>
      <c r="P7" s="62">
        <v>32</v>
      </c>
      <c r="Q7" s="62">
        <v>24</v>
      </c>
      <c r="R7" s="62">
        <v>40</v>
      </c>
      <c r="S7" s="62">
        <v>22</v>
      </c>
      <c r="T7" s="67"/>
      <c r="U7" s="68" t="s">
        <v>61</v>
      </c>
      <c r="V7" s="68">
        <v>23302</v>
      </c>
      <c r="W7" s="68" t="s">
        <v>62</v>
      </c>
      <c r="X7" s="68" t="s">
        <v>143</v>
      </c>
      <c r="Y7" s="68" t="s">
        <v>144</v>
      </c>
      <c r="Z7" s="68"/>
      <c r="AA7" s="62">
        <v>87</v>
      </c>
      <c r="AB7" s="62">
        <v>76</v>
      </c>
      <c r="AC7" s="62">
        <v>81</v>
      </c>
      <c r="AD7" s="62">
        <v>69</v>
      </c>
      <c r="AE7" s="62">
        <v>82</v>
      </c>
      <c r="AF7" s="63"/>
      <c r="AG7" s="62">
        <v>21</v>
      </c>
      <c r="AH7" s="62">
        <v>23</v>
      </c>
      <c r="AI7" s="62">
        <v>44</v>
      </c>
      <c r="AJ7" s="62">
        <v>21</v>
      </c>
      <c r="AK7" s="62">
        <v>42</v>
      </c>
      <c r="AL7" s="62">
        <v>22</v>
      </c>
      <c r="AM7" s="62">
        <v>42</v>
      </c>
      <c r="AN7" s="62">
        <v>8.5399999999999991</v>
      </c>
      <c r="AO7" s="62">
        <v>50</v>
      </c>
      <c r="AP7" s="12" t="str">
        <f>IF(COUNTIF(G7:K7,"FF"),"FAIL",IF(COUNTIF(G7:K7,"AB"),"FAIL","PASS"))</f>
        <v>PASS</v>
      </c>
      <c r="AQ7" s="12" t="str">
        <f>IF(COUNTIF(AA7:AE7,"FF"),"FAIL",IF(COUNTIF(AA7:AE7,"AB"),"FAIL","PASS"))</f>
        <v>PASS</v>
      </c>
      <c r="AR7" s="13" t="str">
        <f>IF(COUNTIF(M7:S7,"FF"),"FAIL",IF(COUNTIF(M7:S7,"AB"),"FAIL","PASS"))</f>
        <v>PASS</v>
      </c>
      <c r="AS7" s="13" t="str">
        <f>IF(COUNTIF(AG7:AM7,"FF"),"FAIL",IF(COUNTIF(AG7:AM7,"AB"),"FAIL","PASS"))</f>
        <v>PASS</v>
      </c>
      <c r="AT7" s="14" t="str">
        <f>IF(AND(AP7="PASS",AQ7="PASS"),"PASS","FAIL")</f>
        <v>PASS</v>
      </c>
      <c r="AU7" s="14" t="str">
        <f>IF(AND(AR7="PASS",AS7="PASS"),"PASS","FAIL")</f>
        <v>PASS</v>
      </c>
      <c r="AV7" s="4" t="str">
        <f>IF(AW7="ATKT","NO",IF(AW7="FAIL","NO","YES"))</f>
        <v>YES</v>
      </c>
      <c r="AW7" s="5" t="str">
        <f>IF(AO7=50,IF(AN7&gt;=7.75,"DIST",IF(AN7&gt;=6.75,"FIRST",IF(AN7&gt;=6.25,"HSC",IF(AN7&gt;=5.5,"SC","FAIL")))),IF(AO7&gt;=25,"ATKT","FAIL"))</f>
        <v>DIST</v>
      </c>
    </row>
    <row r="8" spans="1:49">
      <c r="A8" s="68" t="s">
        <v>59</v>
      </c>
      <c r="B8" s="68">
        <v>23103</v>
      </c>
      <c r="C8" s="68" t="s">
        <v>64</v>
      </c>
      <c r="D8" s="62" t="s">
        <v>145</v>
      </c>
      <c r="E8" s="68" t="s">
        <v>146</v>
      </c>
      <c r="F8" s="68"/>
      <c r="G8" s="62">
        <v>77</v>
      </c>
      <c r="H8" s="62">
        <v>58</v>
      </c>
      <c r="I8" s="62">
        <v>50</v>
      </c>
      <c r="J8" s="62">
        <v>62</v>
      </c>
      <c r="K8" s="62">
        <v>69</v>
      </c>
      <c r="L8" s="63">
        <v>17</v>
      </c>
      <c r="M8" s="62">
        <v>17</v>
      </c>
      <c r="N8" s="62">
        <v>30</v>
      </c>
      <c r="O8" s="62">
        <v>11</v>
      </c>
      <c r="P8" s="62">
        <v>35</v>
      </c>
      <c r="Q8" s="62">
        <v>18</v>
      </c>
      <c r="R8" s="62">
        <v>43</v>
      </c>
      <c r="S8" s="62">
        <v>17</v>
      </c>
      <c r="T8" s="67"/>
      <c r="U8" s="68" t="s">
        <v>63</v>
      </c>
      <c r="V8" s="68">
        <v>23103</v>
      </c>
      <c r="W8" s="68" t="s">
        <v>64</v>
      </c>
      <c r="X8" s="68" t="s">
        <v>145</v>
      </c>
      <c r="Y8" s="68" t="s">
        <v>146</v>
      </c>
      <c r="Z8" s="68"/>
      <c r="AA8" s="62">
        <v>67</v>
      </c>
      <c r="AB8" s="62">
        <v>67</v>
      </c>
      <c r="AC8" s="62">
        <v>69</v>
      </c>
      <c r="AD8" s="62">
        <v>67</v>
      </c>
      <c r="AE8" s="62">
        <v>69</v>
      </c>
      <c r="AF8" s="63"/>
      <c r="AG8" s="62">
        <v>18</v>
      </c>
      <c r="AH8" s="62">
        <v>18</v>
      </c>
      <c r="AI8" s="62">
        <v>36</v>
      </c>
      <c r="AJ8" s="62">
        <v>16</v>
      </c>
      <c r="AK8" s="62">
        <v>37</v>
      </c>
      <c r="AL8" s="62">
        <v>16</v>
      </c>
      <c r="AM8" s="62">
        <v>31</v>
      </c>
      <c r="AN8" s="62">
        <v>7.98</v>
      </c>
      <c r="AO8" s="62">
        <v>50</v>
      </c>
      <c r="AP8" s="12" t="str">
        <f>IF(COUNTIF(G8:K8,"FF"),"FAIL",IF(COUNTIF(G8:K8,"AB"),"FAIL","PASS"))</f>
        <v>PASS</v>
      </c>
      <c r="AQ8" s="12" t="str">
        <f>IF(COUNTIF(AA8:AE8,"FF"),"FAIL",IF(COUNTIF(AA8:AE8,"AB"),"FAIL","PASS"))</f>
        <v>PASS</v>
      </c>
      <c r="AR8" s="13" t="str">
        <f>IF(COUNTIF(M8:S8,"FF"),"FAIL",IF(COUNTIF(M8:S8,"AB"),"FAIL","PASS"))</f>
        <v>PASS</v>
      </c>
      <c r="AS8" s="13" t="str">
        <f>IF(COUNTIF(AG8:AM8,"FF"),"FAIL",IF(COUNTIF(AG8:AM8,"AB"),"FAIL","PASS"))</f>
        <v>PASS</v>
      </c>
      <c r="AT8" s="14" t="str">
        <f>IF(AND(AP8="PASS",AQ8="PASS"),"PASS","FAIL")</f>
        <v>PASS</v>
      </c>
      <c r="AU8" s="14" t="str">
        <f>IF(AND(AR8="PASS",AS8="PASS"),"PASS","FAIL")</f>
        <v>PASS</v>
      </c>
      <c r="AV8" s="4" t="str">
        <f>IF(AW8="ATKT","NO",IF(AW8="FAIL","NO","YES"))</f>
        <v>YES</v>
      </c>
      <c r="AW8" s="5" t="str">
        <f>IF(AO8=50,IF(AN8&gt;=7.75,"DIST",IF(AN8&gt;=6.75,"FIRST",IF(AN8&gt;=6.25,"HSC",IF(AN8&gt;=5.5,"SC","FAIL")))),IF(AO8&gt;=25,"ATKT","FAIL"))</f>
        <v>DIST</v>
      </c>
    </row>
    <row r="9" spans="1:49">
      <c r="A9" s="68" t="s">
        <v>785</v>
      </c>
      <c r="B9" s="68">
        <v>23203</v>
      </c>
      <c r="C9" s="68" t="s">
        <v>66</v>
      </c>
      <c r="D9" s="62" t="s">
        <v>147</v>
      </c>
      <c r="E9" s="68" t="s">
        <v>148</v>
      </c>
      <c r="F9" s="68"/>
      <c r="G9" s="62">
        <v>76</v>
      </c>
      <c r="H9" s="62">
        <v>68</v>
      </c>
      <c r="I9" s="62">
        <v>60</v>
      </c>
      <c r="J9" s="62">
        <v>71</v>
      </c>
      <c r="K9" s="62">
        <v>63</v>
      </c>
      <c r="L9" s="63"/>
      <c r="M9" s="62">
        <v>21</v>
      </c>
      <c r="N9" s="62">
        <v>32</v>
      </c>
      <c r="O9" s="62">
        <v>20</v>
      </c>
      <c r="P9" s="62">
        <v>40</v>
      </c>
      <c r="Q9" s="62">
        <v>18</v>
      </c>
      <c r="R9" s="62">
        <v>34</v>
      </c>
      <c r="S9" s="62">
        <v>22</v>
      </c>
      <c r="T9" s="67"/>
      <c r="U9" s="68" t="s">
        <v>65</v>
      </c>
      <c r="V9" s="68">
        <v>23203</v>
      </c>
      <c r="W9" s="68" t="s">
        <v>66</v>
      </c>
      <c r="X9" s="68" t="s">
        <v>147</v>
      </c>
      <c r="Y9" s="68" t="s">
        <v>148</v>
      </c>
      <c r="Z9" s="68"/>
      <c r="AA9" s="62">
        <v>74</v>
      </c>
      <c r="AB9" s="62">
        <v>56</v>
      </c>
      <c r="AC9" s="62">
        <v>80</v>
      </c>
      <c r="AD9" s="62">
        <v>75</v>
      </c>
      <c r="AE9" s="62">
        <v>81</v>
      </c>
      <c r="AF9" s="63"/>
      <c r="AG9" s="62">
        <v>18</v>
      </c>
      <c r="AH9" s="62">
        <v>21</v>
      </c>
      <c r="AI9" s="62">
        <v>42</v>
      </c>
      <c r="AJ9" s="62">
        <v>18</v>
      </c>
      <c r="AK9" s="62">
        <v>39</v>
      </c>
      <c r="AL9" s="62">
        <v>19</v>
      </c>
      <c r="AM9" s="62">
        <v>38</v>
      </c>
      <c r="AN9" s="62">
        <v>8.8800000000000008</v>
      </c>
      <c r="AO9" s="62">
        <v>50</v>
      </c>
      <c r="AP9" s="12" t="str">
        <f>IF(COUNTIF(G9:K9,"FF"),"FAIL",IF(COUNTIF(G9:K9,"AB"),"FAIL","PASS"))</f>
        <v>PASS</v>
      </c>
      <c r="AQ9" s="12" t="str">
        <f>IF(COUNTIF(AA9:AE9,"FF"),"FAIL",IF(COUNTIF(AA9:AE9,"AB"),"FAIL","PASS"))</f>
        <v>PASS</v>
      </c>
      <c r="AR9" s="13" t="str">
        <f>IF(COUNTIF(M9:S9,"FF"),"FAIL",IF(COUNTIF(M9:S9,"AB"),"FAIL","PASS"))</f>
        <v>PASS</v>
      </c>
      <c r="AS9" s="13" t="str">
        <f>IF(COUNTIF(AG9:AM9,"FF"),"FAIL",IF(COUNTIF(AG9:AM9,"AB"),"FAIL","PASS"))</f>
        <v>PASS</v>
      </c>
      <c r="AT9" s="14" t="str">
        <f>IF(AND(AP9="PASS",AQ9="PASS"),"PASS","FAIL")</f>
        <v>PASS</v>
      </c>
      <c r="AU9" s="14" t="str">
        <f>IF(AND(AR9="PASS",AS9="PASS"),"PASS","FAIL")</f>
        <v>PASS</v>
      </c>
      <c r="AV9" s="4" t="str">
        <f>IF(AW9="ATKT","NO",IF(AW9="FAIL","NO","YES"))</f>
        <v>YES</v>
      </c>
      <c r="AW9" s="5" t="str">
        <f>IF(AO9=50,IF(AN9&gt;=7.75,"DIST",IF(AN9&gt;=6.75,"FIRST",IF(AN9&gt;=6.25,"HSC",IF(AN9&gt;=5.5,"SC","FAIL")))),IF(AO9&gt;=25,"ATKT","FAIL"))</f>
        <v>DIST</v>
      </c>
    </row>
    <row r="10" spans="1:49">
      <c r="A10" s="68" t="s">
        <v>844</v>
      </c>
      <c r="B10" s="68">
        <v>23270</v>
      </c>
      <c r="C10" s="68" t="s">
        <v>69</v>
      </c>
      <c r="D10" s="62" t="s">
        <v>149</v>
      </c>
      <c r="E10" s="68" t="s">
        <v>150</v>
      </c>
      <c r="F10" s="68"/>
      <c r="G10" s="62">
        <v>85</v>
      </c>
      <c r="H10" s="62">
        <v>78</v>
      </c>
      <c r="I10" s="62">
        <v>62</v>
      </c>
      <c r="J10" s="62">
        <v>90</v>
      </c>
      <c r="K10" s="62">
        <v>81</v>
      </c>
      <c r="L10" s="63"/>
      <c r="M10" s="62">
        <v>20</v>
      </c>
      <c r="N10" s="62">
        <v>41</v>
      </c>
      <c r="O10" s="62">
        <v>20</v>
      </c>
      <c r="P10" s="62">
        <v>35</v>
      </c>
      <c r="Q10" s="62">
        <v>20</v>
      </c>
      <c r="R10" s="62">
        <v>40</v>
      </c>
      <c r="S10" s="62">
        <v>23</v>
      </c>
      <c r="T10" s="67"/>
      <c r="U10" s="68" t="s">
        <v>68</v>
      </c>
      <c r="V10" s="68">
        <v>23270</v>
      </c>
      <c r="W10" s="68" t="s">
        <v>69</v>
      </c>
      <c r="X10" s="68" t="s">
        <v>149</v>
      </c>
      <c r="Y10" s="68" t="s">
        <v>150</v>
      </c>
      <c r="Z10" s="68"/>
      <c r="AA10" s="62">
        <v>89</v>
      </c>
      <c r="AB10" s="62">
        <v>86</v>
      </c>
      <c r="AC10" s="62">
        <v>85</v>
      </c>
      <c r="AD10" s="62">
        <v>88</v>
      </c>
      <c r="AE10" s="62">
        <v>88</v>
      </c>
      <c r="AF10" s="63"/>
      <c r="AG10" s="62">
        <v>21</v>
      </c>
      <c r="AH10" s="62">
        <v>23</v>
      </c>
      <c r="AI10" s="62">
        <v>44</v>
      </c>
      <c r="AJ10" s="62">
        <v>22</v>
      </c>
      <c r="AK10" s="62">
        <v>40</v>
      </c>
      <c r="AL10" s="62">
        <v>23</v>
      </c>
      <c r="AM10" s="62">
        <v>44</v>
      </c>
      <c r="AN10" s="62">
        <v>9.7200000000000006</v>
      </c>
      <c r="AO10" s="62">
        <v>50</v>
      </c>
      <c r="AP10" s="12" t="str">
        <f>IF(COUNTIF(G10:K10,"FF"),"FAIL",IF(COUNTIF(G10:K10,"AB"),"FAIL","PASS"))</f>
        <v>PASS</v>
      </c>
      <c r="AQ10" s="12" t="str">
        <f>IF(COUNTIF(AA10:AE10,"FF"),"FAIL",IF(COUNTIF(AA10:AE10,"AB"),"FAIL","PASS"))</f>
        <v>PASS</v>
      </c>
      <c r="AR10" s="13" t="str">
        <f>IF(COUNTIF(M10:S10,"FF"),"FAIL",IF(COUNTIF(M10:S10,"AB"),"FAIL","PASS"))</f>
        <v>PASS</v>
      </c>
      <c r="AS10" s="13" t="str">
        <f>IF(COUNTIF(AG10:AM10,"FF"),"FAIL",IF(COUNTIF(AG10:AM10,"AB"),"FAIL","PASS"))</f>
        <v>PASS</v>
      </c>
      <c r="AT10" s="14" t="str">
        <f>IF(AND(AP10="PASS",AQ10="PASS"),"PASS","FAIL")</f>
        <v>PASS</v>
      </c>
      <c r="AU10" s="14" t="str">
        <f>IF(AND(AR10="PASS",AS10="PASS"),"PASS","FAIL")</f>
        <v>PASS</v>
      </c>
      <c r="AV10" s="4" t="str">
        <f>IF(AW10="ATKT","NO",IF(AW10="FAIL","NO","YES"))</f>
        <v>YES</v>
      </c>
      <c r="AW10" s="5" t="str">
        <f>IF(AO10=50,IF(AN10&gt;=7.75,"DIST",IF(AN10&gt;=6.75,"FIRST",IF(AN10&gt;=6.25,"HSC",IF(AN10&gt;=5.5,"SC","FAIL")))),IF(AO10&gt;=25,"ATKT","FAIL"))</f>
        <v>DIST</v>
      </c>
    </row>
    <row r="11" spans="1:49">
      <c r="A11" s="68" t="s">
        <v>847</v>
      </c>
      <c r="B11" s="68">
        <v>23303</v>
      </c>
      <c r="C11" s="68" t="s">
        <v>71</v>
      </c>
      <c r="D11" s="62" t="s">
        <v>151</v>
      </c>
      <c r="E11" s="68" t="s">
        <v>152</v>
      </c>
      <c r="F11" s="68"/>
      <c r="G11" s="62">
        <v>81</v>
      </c>
      <c r="H11" s="62">
        <v>67</v>
      </c>
      <c r="I11" s="62">
        <v>73</v>
      </c>
      <c r="J11" s="62">
        <v>79</v>
      </c>
      <c r="K11" s="62">
        <v>80</v>
      </c>
      <c r="L11" s="63"/>
      <c r="M11" s="62">
        <v>22</v>
      </c>
      <c r="N11" s="62">
        <v>37</v>
      </c>
      <c r="O11" s="62">
        <v>20</v>
      </c>
      <c r="P11" s="62">
        <v>40</v>
      </c>
      <c r="Q11" s="62">
        <v>23</v>
      </c>
      <c r="R11" s="62">
        <v>43</v>
      </c>
      <c r="S11" s="62">
        <v>23</v>
      </c>
      <c r="T11" s="67"/>
      <c r="U11" s="68" t="s">
        <v>70</v>
      </c>
      <c r="V11" s="68">
        <v>23303</v>
      </c>
      <c r="W11" s="68" t="s">
        <v>71</v>
      </c>
      <c r="X11" s="68" t="s">
        <v>151</v>
      </c>
      <c r="Y11" s="68" t="s">
        <v>152</v>
      </c>
      <c r="Z11" s="68"/>
      <c r="AA11" s="62">
        <v>86</v>
      </c>
      <c r="AB11" s="62">
        <v>82</v>
      </c>
      <c r="AC11" s="62">
        <v>82</v>
      </c>
      <c r="AD11" s="62">
        <v>70</v>
      </c>
      <c r="AE11" s="62">
        <v>79</v>
      </c>
      <c r="AF11" s="63"/>
      <c r="AG11" s="62">
        <v>18</v>
      </c>
      <c r="AH11" s="62">
        <v>20</v>
      </c>
      <c r="AI11" s="62">
        <v>42</v>
      </c>
      <c r="AJ11" s="62">
        <v>19</v>
      </c>
      <c r="AK11" s="62">
        <v>38</v>
      </c>
      <c r="AL11" s="62">
        <v>21</v>
      </c>
      <c r="AM11" s="62">
        <v>42</v>
      </c>
      <c r="AN11" s="62">
        <v>9.44</v>
      </c>
      <c r="AO11" s="62">
        <v>50</v>
      </c>
      <c r="AP11" s="12" t="str">
        <f>IF(COUNTIF(G11:K11,"FF"),"FAIL",IF(COUNTIF(G11:K11,"AB"),"FAIL","PASS"))</f>
        <v>PASS</v>
      </c>
      <c r="AQ11" s="12" t="str">
        <f>IF(COUNTIF(AA11:AE11,"FF"),"FAIL",IF(COUNTIF(AA11:AE11,"AB"),"FAIL","PASS"))</f>
        <v>PASS</v>
      </c>
      <c r="AR11" s="13" t="str">
        <f>IF(COUNTIF(M11:S11,"FF"),"FAIL",IF(COUNTIF(M11:S11,"AB"),"FAIL","PASS"))</f>
        <v>PASS</v>
      </c>
      <c r="AS11" s="13" t="str">
        <f>IF(COUNTIF(AG11:AM11,"FF"),"FAIL",IF(COUNTIF(AG11:AM11,"AB"),"FAIL","PASS"))</f>
        <v>PASS</v>
      </c>
      <c r="AT11" s="14" t="str">
        <f>IF(AND(AP11="PASS",AQ11="PASS"),"PASS","FAIL")</f>
        <v>PASS</v>
      </c>
      <c r="AU11" s="14" t="str">
        <f>IF(AND(AR11="PASS",AS11="PASS"),"PASS","FAIL")</f>
        <v>PASS</v>
      </c>
      <c r="AV11" s="4" t="str">
        <f>IF(AW11="ATKT","NO",IF(AW11="FAIL","NO","YES"))</f>
        <v>YES</v>
      </c>
      <c r="AW11" s="5" t="str">
        <f>IF(AO11=50,IF(AN11&gt;=7.75,"DIST",IF(AN11&gt;=6.75,"FIRST",IF(AN11&gt;=6.25,"HSC",IF(AN11&gt;=5.5,"SC","FAIL")))),IF(AO11&gt;=25,"ATKT","FAIL"))</f>
        <v>DIST</v>
      </c>
    </row>
    <row r="12" spans="1:49">
      <c r="A12" s="68" t="s">
        <v>775</v>
      </c>
      <c r="B12" s="68">
        <v>23156</v>
      </c>
      <c r="C12" s="68" t="s">
        <v>73</v>
      </c>
      <c r="D12" s="62" t="s">
        <v>153</v>
      </c>
      <c r="E12" s="68" t="s">
        <v>154</v>
      </c>
      <c r="F12" s="68"/>
      <c r="G12" s="62">
        <v>66</v>
      </c>
      <c r="H12" s="62">
        <v>62</v>
      </c>
      <c r="I12" s="62">
        <v>58</v>
      </c>
      <c r="J12" s="62">
        <v>65</v>
      </c>
      <c r="K12" s="62">
        <v>74</v>
      </c>
      <c r="L12" s="63"/>
      <c r="M12" s="62">
        <v>21</v>
      </c>
      <c r="N12" s="62">
        <v>41</v>
      </c>
      <c r="O12" s="62">
        <v>18</v>
      </c>
      <c r="P12" s="62">
        <v>43</v>
      </c>
      <c r="Q12" s="62">
        <v>20</v>
      </c>
      <c r="R12" s="62">
        <v>44</v>
      </c>
      <c r="S12" s="62">
        <v>18</v>
      </c>
      <c r="T12" s="67"/>
      <c r="U12" s="68" t="s">
        <v>72</v>
      </c>
      <c r="V12" s="68">
        <v>23156</v>
      </c>
      <c r="W12" s="68" t="s">
        <v>73</v>
      </c>
      <c r="X12" s="68" t="s">
        <v>153</v>
      </c>
      <c r="Y12" s="68" t="s">
        <v>154</v>
      </c>
      <c r="Z12" s="68"/>
      <c r="AA12" s="62">
        <v>78</v>
      </c>
      <c r="AB12" s="62">
        <v>81</v>
      </c>
      <c r="AC12" s="62">
        <v>74</v>
      </c>
      <c r="AD12" s="62">
        <v>72</v>
      </c>
      <c r="AE12" s="62">
        <v>81</v>
      </c>
      <c r="AF12" s="63"/>
      <c r="AG12" s="62">
        <v>18</v>
      </c>
      <c r="AH12" s="62">
        <v>22</v>
      </c>
      <c r="AI12" s="62">
        <v>44</v>
      </c>
      <c r="AJ12" s="62">
        <v>18</v>
      </c>
      <c r="AK12" s="62">
        <v>36</v>
      </c>
      <c r="AL12" s="62">
        <v>19</v>
      </c>
      <c r="AM12" s="62">
        <v>38</v>
      </c>
      <c r="AN12" s="62">
        <v>8.86</v>
      </c>
      <c r="AO12" s="62">
        <v>50</v>
      </c>
      <c r="AP12" s="12" t="str">
        <f>IF(COUNTIF(G12:K12,"FF"),"FAIL",IF(COUNTIF(G12:K12,"AB"),"FAIL","PASS"))</f>
        <v>PASS</v>
      </c>
      <c r="AQ12" s="12" t="str">
        <f>IF(COUNTIF(AA12:AE12,"FF"),"FAIL",IF(COUNTIF(AA12:AE12,"AB"),"FAIL","PASS"))</f>
        <v>PASS</v>
      </c>
      <c r="AR12" s="13" t="str">
        <f>IF(COUNTIF(M12:S12,"FF"),"FAIL",IF(COUNTIF(M12:S12,"AB"),"FAIL","PASS"))</f>
        <v>PASS</v>
      </c>
      <c r="AS12" s="13" t="str">
        <f>IF(COUNTIF(AG12:AM12,"FF"),"FAIL",IF(COUNTIF(AG12:AM12,"AB"),"FAIL","PASS"))</f>
        <v>PASS</v>
      </c>
      <c r="AT12" s="14" t="str">
        <f>IF(AND(AP12="PASS",AQ12="PASS"),"PASS","FAIL")</f>
        <v>PASS</v>
      </c>
      <c r="AU12" s="14" t="str">
        <f>IF(AND(AR12="PASS",AS12="PASS"),"PASS","FAIL")</f>
        <v>PASS</v>
      </c>
      <c r="AV12" s="4" t="str">
        <f>IF(AW12="ATKT","NO",IF(AW12="FAIL","NO","YES"))</f>
        <v>YES</v>
      </c>
      <c r="AW12" s="5" t="str">
        <f>IF(AO12=50,IF(AN12&gt;=7.75,"DIST",IF(AN12&gt;=6.75,"FIRST",IF(AN12&gt;=6.25,"HSC",IF(AN12&gt;=5.5,"SC","FAIL")))),IF(AO12&gt;=25,"ATKT","FAIL"))</f>
        <v>DIST</v>
      </c>
    </row>
    <row r="13" spans="1:49">
      <c r="A13" s="68" t="s">
        <v>848</v>
      </c>
      <c r="B13" s="68">
        <v>23304</v>
      </c>
      <c r="C13" s="68" t="s">
        <v>75</v>
      </c>
      <c r="D13" s="62" t="s">
        <v>155</v>
      </c>
      <c r="E13" s="68" t="s">
        <v>156</v>
      </c>
      <c r="F13" s="68"/>
      <c r="G13" s="62">
        <v>80</v>
      </c>
      <c r="H13" s="62">
        <v>68</v>
      </c>
      <c r="I13" s="62">
        <v>71</v>
      </c>
      <c r="J13" s="62">
        <v>80</v>
      </c>
      <c r="K13" s="62">
        <v>82</v>
      </c>
      <c r="L13" s="63"/>
      <c r="M13" s="62">
        <v>21</v>
      </c>
      <c r="N13" s="62">
        <v>38</v>
      </c>
      <c r="O13" s="62">
        <v>23</v>
      </c>
      <c r="P13" s="62">
        <v>41</v>
      </c>
      <c r="Q13" s="62">
        <v>23</v>
      </c>
      <c r="R13" s="62">
        <v>42</v>
      </c>
      <c r="S13" s="62">
        <v>21</v>
      </c>
      <c r="T13" s="67"/>
      <c r="U13" s="68" t="s">
        <v>74</v>
      </c>
      <c r="V13" s="68">
        <v>23304</v>
      </c>
      <c r="W13" s="68" t="s">
        <v>75</v>
      </c>
      <c r="X13" s="68" t="s">
        <v>155</v>
      </c>
      <c r="Y13" s="68" t="s">
        <v>156</v>
      </c>
      <c r="Z13" s="68"/>
      <c r="AA13" s="62">
        <v>95</v>
      </c>
      <c r="AB13" s="62">
        <v>82</v>
      </c>
      <c r="AC13" s="62">
        <v>83</v>
      </c>
      <c r="AD13" s="62">
        <v>77</v>
      </c>
      <c r="AE13" s="62">
        <v>82</v>
      </c>
      <c r="AF13" s="63"/>
      <c r="AG13" s="62">
        <v>19</v>
      </c>
      <c r="AH13" s="62">
        <v>20</v>
      </c>
      <c r="AI13" s="62">
        <v>42</v>
      </c>
      <c r="AJ13" s="62">
        <v>21</v>
      </c>
      <c r="AK13" s="62">
        <v>44</v>
      </c>
      <c r="AL13" s="62">
        <v>20</v>
      </c>
      <c r="AM13" s="62">
        <v>41</v>
      </c>
      <c r="AN13" s="62">
        <v>9.64</v>
      </c>
      <c r="AO13" s="62">
        <v>50</v>
      </c>
      <c r="AP13" s="12" t="str">
        <f>IF(COUNTIF(G13:K13,"FF"),"FAIL",IF(COUNTIF(G13:K13,"AB"),"FAIL","PASS"))</f>
        <v>PASS</v>
      </c>
      <c r="AQ13" s="12" t="str">
        <f>IF(COUNTIF(AA13:AE13,"FF"),"FAIL",IF(COUNTIF(AA13:AE13,"AB"),"FAIL","PASS"))</f>
        <v>PASS</v>
      </c>
      <c r="AR13" s="13" t="str">
        <f>IF(COUNTIF(M13:S13,"FF"),"FAIL",IF(COUNTIF(M13:S13,"AB"),"FAIL","PASS"))</f>
        <v>PASS</v>
      </c>
      <c r="AS13" s="13" t="str">
        <f>IF(COUNTIF(AG13:AM13,"FF"),"FAIL",IF(COUNTIF(AG13:AM13,"AB"),"FAIL","PASS"))</f>
        <v>PASS</v>
      </c>
      <c r="AT13" s="14" t="str">
        <f>IF(AND(AP13="PASS",AQ13="PASS"),"PASS","FAIL")</f>
        <v>PASS</v>
      </c>
      <c r="AU13" s="14" t="str">
        <f>IF(AND(AR13="PASS",AS13="PASS"),"PASS","FAIL")</f>
        <v>PASS</v>
      </c>
      <c r="AV13" s="4" t="str">
        <f>IF(AW13="ATKT","NO",IF(AW13="FAIL","NO","YES"))</f>
        <v>YES</v>
      </c>
      <c r="AW13" s="5" t="str">
        <f>IF(AO13=50,IF(AN13&gt;=7.75,"DIST",IF(AN13&gt;=6.75,"FIRST",IF(AN13&gt;=6.25,"HSC",IF(AN13&gt;=5.5,"SC","FAIL")))),IF(AO13&gt;=25,"ATKT","FAIL"))</f>
        <v>DIST</v>
      </c>
    </row>
    <row r="14" spans="1:49">
      <c r="A14" s="68" t="s">
        <v>868</v>
      </c>
      <c r="B14" s="68">
        <v>23325</v>
      </c>
      <c r="C14" s="68" t="s">
        <v>77</v>
      </c>
      <c r="D14" s="62" t="s">
        <v>157</v>
      </c>
      <c r="E14" s="68" t="s">
        <v>158</v>
      </c>
      <c r="F14" s="68"/>
      <c r="G14" s="62">
        <v>73</v>
      </c>
      <c r="H14" s="62" t="s">
        <v>56</v>
      </c>
      <c r="I14" s="62">
        <v>59</v>
      </c>
      <c r="J14" s="62">
        <v>65</v>
      </c>
      <c r="K14" s="62">
        <v>67</v>
      </c>
      <c r="L14" s="63"/>
      <c r="M14" s="62">
        <v>20</v>
      </c>
      <c r="N14" s="62" t="s">
        <v>67</v>
      </c>
      <c r="O14" s="62">
        <v>17</v>
      </c>
      <c r="P14" s="62">
        <v>28</v>
      </c>
      <c r="Q14" s="62">
        <v>19</v>
      </c>
      <c r="R14" s="62">
        <v>40</v>
      </c>
      <c r="S14" s="62">
        <v>23</v>
      </c>
      <c r="T14" s="67"/>
      <c r="U14" s="68" t="s">
        <v>76</v>
      </c>
      <c r="V14" s="68">
        <v>23325</v>
      </c>
      <c r="W14" s="68" t="s">
        <v>77</v>
      </c>
      <c r="X14" s="68" t="s">
        <v>157</v>
      </c>
      <c r="Y14" s="68" t="s">
        <v>158</v>
      </c>
      <c r="Z14" s="68"/>
      <c r="AA14" s="62">
        <v>84</v>
      </c>
      <c r="AB14" s="62">
        <v>78</v>
      </c>
      <c r="AC14" s="62">
        <v>69</v>
      </c>
      <c r="AD14" s="62">
        <v>60</v>
      </c>
      <c r="AE14" s="62">
        <v>74</v>
      </c>
      <c r="AF14" s="63"/>
      <c r="AG14" s="62">
        <v>17</v>
      </c>
      <c r="AH14" s="62">
        <v>20</v>
      </c>
      <c r="AI14" s="62">
        <v>38</v>
      </c>
      <c r="AJ14" s="62">
        <v>17</v>
      </c>
      <c r="AK14" s="62">
        <v>40</v>
      </c>
      <c r="AL14" s="62">
        <v>20</v>
      </c>
      <c r="AM14" s="62">
        <v>41</v>
      </c>
      <c r="AN14" s="62"/>
      <c r="AO14" s="62">
        <v>45</v>
      </c>
      <c r="AP14" s="12" t="str">
        <f>IF(COUNTIF(G14:K14,"FF"),"FAIL",IF(COUNTIF(G14:K14,"AB"),"FAIL","PASS"))</f>
        <v>FAIL</v>
      </c>
      <c r="AQ14" s="12" t="str">
        <f>IF(COUNTIF(AA14:AE14,"FF"),"FAIL",IF(COUNTIF(AA14:AE14,"AB"),"FAIL","PASS"))</f>
        <v>PASS</v>
      </c>
      <c r="AR14" s="13" t="str">
        <f>IF(COUNTIF(M14:S14,"FF"),"FAIL",IF(COUNTIF(M14:S14,"AB"),"FAIL","PASS"))</f>
        <v>FAIL</v>
      </c>
      <c r="AS14" s="13" t="str">
        <f>IF(COUNTIF(AG14:AM14,"FF"),"FAIL",IF(COUNTIF(AG14:AM14,"AB"),"FAIL","PASS"))</f>
        <v>PASS</v>
      </c>
      <c r="AT14" s="14" t="str">
        <f>IF(AND(AP14="PASS",AQ14="PASS"),"PASS","FAIL")</f>
        <v>FAIL</v>
      </c>
      <c r="AU14" s="14" t="str">
        <f>IF(AND(AR14="PASS",AS14="PASS"),"PASS","FAIL")</f>
        <v>FAIL</v>
      </c>
      <c r="AV14" s="4" t="str">
        <f>IF(AW14="ATKT","NO",IF(AW14="FAIL","NO","YES"))</f>
        <v>NO</v>
      </c>
      <c r="AW14" s="5" t="str">
        <f>IF(AO14=50,IF(AN14&gt;=7.75,"DIST",IF(AN14&gt;=6.75,"FIRST",IF(AN14&gt;=6.25,"HSC",IF(AN14&gt;=5.5,"SC","FAIL")))),IF(AO14&gt;=25,"ATKT","FAIL"))</f>
        <v>ATKT</v>
      </c>
    </row>
    <row r="15" spans="1:49">
      <c r="A15" s="68" t="s">
        <v>787</v>
      </c>
      <c r="B15" s="68">
        <v>23205</v>
      </c>
      <c r="C15" s="68" t="s">
        <v>79</v>
      </c>
      <c r="D15" s="62" t="s">
        <v>159</v>
      </c>
      <c r="E15" s="68" t="s">
        <v>160</v>
      </c>
      <c r="F15" s="68"/>
      <c r="G15" s="62">
        <v>83</v>
      </c>
      <c r="H15" s="62">
        <v>67</v>
      </c>
      <c r="I15" s="62">
        <v>73</v>
      </c>
      <c r="J15" s="62">
        <v>72</v>
      </c>
      <c r="K15" s="62">
        <v>64</v>
      </c>
      <c r="L15" s="63"/>
      <c r="M15" s="62">
        <v>23</v>
      </c>
      <c r="N15" s="62">
        <v>26</v>
      </c>
      <c r="O15" s="62">
        <v>21</v>
      </c>
      <c r="P15" s="62">
        <v>38</v>
      </c>
      <c r="Q15" s="62">
        <v>20</v>
      </c>
      <c r="R15" s="62">
        <v>45</v>
      </c>
      <c r="S15" s="62">
        <v>24</v>
      </c>
      <c r="T15" s="67"/>
      <c r="U15" s="68" t="s">
        <v>78</v>
      </c>
      <c r="V15" s="68">
        <v>23205</v>
      </c>
      <c r="W15" s="68" t="s">
        <v>79</v>
      </c>
      <c r="X15" s="68" t="s">
        <v>159</v>
      </c>
      <c r="Y15" s="68" t="s">
        <v>160</v>
      </c>
      <c r="Z15" s="68"/>
      <c r="AA15" s="62">
        <v>69</v>
      </c>
      <c r="AB15" s="62">
        <v>82</v>
      </c>
      <c r="AC15" s="62">
        <v>84</v>
      </c>
      <c r="AD15" s="62">
        <v>76</v>
      </c>
      <c r="AE15" s="62">
        <v>82</v>
      </c>
      <c r="AF15" s="63"/>
      <c r="AG15" s="62">
        <v>18</v>
      </c>
      <c r="AH15" s="62">
        <v>20</v>
      </c>
      <c r="AI15" s="62">
        <v>41</v>
      </c>
      <c r="AJ15" s="62">
        <v>21</v>
      </c>
      <c r="AK15" s="62">
        <v>41</v>
      </c>
      <c r="AL15" s="62">
        <v>19</v>
      </c>
      <c r="AM15" s="62">
        <v>37</v>
      </c>
      <c r="AN15" s="62">
        <v>9.16</v>
      </c>
      <c r="AO15" s="62">
        <v>50</v>
      </c>
      <c r="AP15" s="12" t="str">
        <f>IF(COUNTIF(G15:K15,"FF"),"FAIL",IF(COUNTIF(G15:K15,"AB"),"FAIL","PASS"))</f>
        <v>PASS</v>
      </c>
      <c r="AQ15" s="12" t="str">
        <f>IF(COUNTIF(AA15:AE15,"FF"),"FAIL",IF(COUNTIF(AA15:AE15,"AB"),"FAIL","PASS"))</f>
        <v>PASS</v>
      </c>
      <c r="AR15" s="13" t="str">
        <f>IF(COUNTIF(M15:S15,"FF"),"FAIL",IF(COUNTIF(M15:S15,"AB"),"FAIL","PASS"))</f>
        <v>PASS</v>
      </c>
      <c r="AS15" s="13" t="str">
        <f>IF(COUNTIF(AG15:AM15,"FF"),"FAIL",IF(COUNTIF(AG15:AM15,"AB"),"FAIL","PASS"))</f>
        <v>PASS</v>
      </c>
      <c r="AT15" s="14" t="str">
        <f>IF(AND(AP15="PASS",AQ15="PASS"),"PASS","FAIL")</f>
        <v>PASS</v>
      </c>
      <c r="AU15" s="14" t="str">
        <f>IF(AND(AR15="PASS",AS15="PASS"),"PASS","FAIL")</f>
        <v>PASS</v>
      </c>
      <c r="AV15" s="4" t="str">
        <f>IF(AW15="ATKT","NO",IF(AW15="FAIL","NO","YES"))</f>
        <v>YES</v>
      </c>
      <c r="AW15" s="5" t="str">
        <f>IF(AO15=50,IF(AN15&gt;=7.75,"DIST",IF(AN15&gt;=6.75,"FIRST",IF(AN15&gt;=6.25,"HSC",IF(AN15&gt;=5.5,"SC","FAIL")))),IF(AO15&gt;=25,"ATKT","FAIL"))</f>
        <v>DIST</v>
      </c>
    </row>
    <row r="16" spans="1:49">
      <c r="A16" s="68" t="s">
        <v>849</v>
      </c>
      <c r="B16" s="68">
        <v>23305</v>
      </c>
      <c r="C16" s="68" t="s">
        <v>161</v>
      </c>
      <c r="D16" s="62" t="s">
        <v>162</v>
      </c>
      <c r="E16" s="68" t="s">
        <v>163</v>
      </c>
      <c r="F16" s="68"/>
      <c r="G16" s="62">
        <v>80</v>
      </c>
      <c r="H16" s="62">
        <v>73</v>
      </c>
      <c r="I16" s="62">
        <v>68</v>
      </c>
      <c r="J16" s="62">
        <v>81</v>
      </c>
      <c r="K16" s="62">
        <v>86</v>
      </c>
      <c r="L16" s="63"/>
      <c r="M16" s="62">
        <v>21</v>
      </c>
      <c r="N16" s="62">
        <v>36</v>
      </c>
      <c r="O16" s="62">
        <v>24</v>
      </c>
      <c r="P16" s="62">
        <v>30</v>
      </c>
      <c r="Q16" s="62">
        <v>24</v>
      </c>
      <c r="R16" s="62">
        <v>46</v>
      </c>
      <c r="S16" s="62">
        <v>24</v>
      </c>
      <c r="T16" s="67"/>
      <c r="U16" s="68" t="s">
        <v>734</v>
      </c>
      <c r="V16" s="68">
        <v>23305</v>
      </c>
      <c r="W16" s="68" t="s">
        <v>161</v>
      </c>
      <c r="X16" s="68" t="s">
        <v>162</v>
      </c>
      <c r="Y16" s="68" t="s">
        <v>163</v>
      </c>
      <c r="Z16" s="68"/>
      <c r="AA16" s="62">
        <v>91</v>
      </c>
      <c r="AB16" s="62">
        <v>80</v>
      </c>
      <c r="AC16" s="62">
        <v>83</v>
      </c>
      <c r="AD16" s="62">
        <v>80</v>
      </c>
      <c r="AE16" s="62">
        <v>82</v>
      </c>
      <c r="AF16" s="63"/>
      <c r="AG16" s="62">
        <v>19</v>
      </c>
      <c r="AH16" s="62">
        <v>20</v>
      </c>
      <c r="AI16" s="62">
        <v>40</v>
      </c>
      <c r="AJ16" s="62">
        <v>21</v>
      </c>
      <c r="AK16" s="62">
        <v>40</v>
      </c>
      <c r="AL16" s="62">
        <v>22</v>
      </c>
      <c r="AM16" s="62">
        <v>42</v>
      </c>
      <c r="AN16" s="62">
        <v>9.68</v>
      </c>
      <c r="AO16" s="62">
        <v>50</v>
      </c>
      <c r="AP16" s="12" t="str">
        <f>IF(COUNTIF(G16:K16,"FF"),"FAIL",IF(COUNTIF(G16:K16,"AB"),"FAIL","PASS"))</f>
        <v>PASS</v>
      </c>
      <c r="AQ16" s="12" t="str">
        <f>IF(COUNTIF(AA16:AE16,"FF"),"FAIL",IF(COUNTIF(AA16:AE16,"AB"),"FAIL","PASS"))</f>
        <v>PASS</v>
      </c>
      <c r="AR16" s="13" t="str">
        <f>IF(COUNTIF(M16:S16,"FF"),"FAIL",IF(COUNTIF(M16:S16,"AB"),"FAIL","PASS"))</f>
        <v>PASS</v>
      </c>
      <c r="AS16" s="13" t="str">
        <f>IF(COUNTIF(AG16:AM16,"FF"),"FAIL",IF(COUNTIF(AG16:AM16,"AB"),"FAIL","PASS"))</f>
        <v>PASS</v>
      </c>
      <c r="AT16" s="14" t="str">
        <f>IF(AND(AP16="PASS",AQ16="PASS"),"PASS","FAIL")</f>
        <v>PASS</v>
      </c>
      <c r="AU16" s="14" t="str">
        <f>IF(AND(AR16="PASS",AS16="PASS"),"PASS","FAIL")</f>
        <v>PASS</v>
      </c>
      <c r="AV16" s="4" t="str">
        <f>IF(AW16="ATKT","NO",IF(AW16="FAIL","NO","YES"))</f>
        <v>YES</v>
      </c>
      <c r="AW16" s="5" t="str">
        <f>IF(AO16=50,IF(AN16&gt;=7.75,"DIST",IF(AN16&gt;=6.75,"FIRST",IF(AN16&gt;=6.25,"HSC",IF(AN16&gt;=5.5,"SC","FAIL")))),IF(AO16&gt;=25,"ATKT","FAIL"))</f>
        <v>DIST</v>
      </c>
    </row>
    <row r="17" spans="1:49">
      <c r="A17" s="68" t="s">
        <v>818</v>
      </c>
      <c r="B17" s="68">
        <v>23241</v>
      </c>
      <c r="C17" s="68" t="s">
        <v>164</v>
      </c>
      <c r="D17" s="62" t="s">
        <v>165</v>
      </c>
      <c r="E17" s="68" t="s">
        <v>166</v>
      </c>
      <c r="F17" s="68"/>
      <c r="G17" s="62">
        <v>58</v>
      </c>
      <c r="H17" s="62" t="s">
        <v>56</v>
      </c>
      <c r="I17" s="62">
        <v>56</v>
      </c>
      <c r="J17" s="62">
        <v>68</v>
      </c>
      <c r="K17" s="62">
        <v>56</v>
      </c>
      <c r="L17" s="63"/>
      <c r="M17" s="62">
        <v>13</v>
      </c>
      <c r="N17" s="62" t="s">
        <v>67</v>
      </c>
      <c r="O17" s="62">
        <v>12</v>
      </c>
      <c r="P17" s="62" t="s">
        <v>67</v>
      </c>
      <c r="Q17" s="62">
        <v>14</v>
      </c>
      <c r="R17" s="62">
        <v>25</v>
      </c>
      <c r="S17" s="62">
        <v>10</v>
      </c>
      <c r="T17" s="67"/>
      <c r="U17" s="68" t="s">
        <v>735</v>
      </c>
      <c r="V17" s="68">
        <v>23241</v>
      </c>
      <c r="W17" s="68" t="s">
        <v>164</v>
      </c>
      <c r="X17" s="68" t="s">
        <v>165</v>
      </c>
      <c r="Y17" s="68" t="s">
        <v>166</v>
      </c>
      <c r="Z17" s="68"/>
      <c r="AA17" s="62">
        <v>42</v>
      </c>
      <c r="AB17" s="62">
        <v>45</v>
      </c>
      <c r="AC17" s="62">
        <v>71</v>
      </c>
      <c r="AD17" s="62">
        <v>51</v>
      </c>
      <c r="AE17" s="62">
        <v>69</v>
      </c>
      <c r="AF17" s="63"/>
      <c r="AG17" s="62">
        <v>17</v>
      </c>
      <c r="AH17" s="62">
        <v>20</v>
      </c>
      <c r="AI17" s="62">
        <v>38</v>
      </c>
      <c r="AJ17" s="62">
        <v>12</v>
      </c>
      <c r="AK17" s="62">
        <v>33</v>
      </c>
      <c r="AL17" s="62">
        <v>16</v>
      </c>
      <c r="AM17" s="62">
        <v>34</v>
      </c>
      <c r="AN17" s="62"/>
      <c r="AO17" s="62">
        <v>43</v>
      </c>
      <c r="AP17" s="12" t="str">
        <f>IF(COUNTIF(G17:K17,"FF"),"FAIL",IF(COUNTIF(G17:K17,"AB"),"FAIL","PASS"))</f>
        <v>FAIL</v>
      </c>
      <c r="AQ17" s="12" t="str">
        <f>IF(COUNTIF(AA17:AE17,"FF"),"FAIL",IF(COUNTIF(AA17:AE17,"AB"),"FAIL","PASS"))</f>
        <v>PASS</v>
      </c>
      <c r="AR17" s="13" t="str">
        <f>IF(COUNTIF(M17:S17,"FF"),"FAIL",IF(COUNTIF(M17:S17,"AB"),"FAIL","PASS"))</f>
        <v>FAIL</v>
      </c>
      <c r="AS17" s="13" t="str">
        <f>IF(COUNTIF(AG17:AM17,"FF"),"FAIL",IF(COUNTIF(AG17:AM17,"AB"),"FAIL","PASS"))</f>
        <v>PASS</v>
      </c>
      <c r="AT17" s="14" t="str">
        <f>IF(AND(AP17="PASS",AQ17="PASS"),"PASS","FAIL")</f>
        <v>FAIL</v>
      </c>
      <c r="AU17" s="14" t="str">
        <f>IF(AND(AR17="PASS",AS17="PASS"),"PASS","FAIL")</f>
        <v>FAIL</v>
      </c>
      <c r="AV17" s="4" t="str">
        <f>IF(AW17="ATKT","NO",IF(AW17="FAIL","NO","YES"))</f>
        <v>NO</v>
      </c>
      <c r="AW17" s="5" t="str">
        <f>IF(AO17=50,IF(AN17&gt;=7.75,"DIST",IF(AN17&gt;=6.75,"FIRST",IF(AN17&gt;=6.25,"HSC",IF(AN17&gt;=5.5,"SC","FAIL")))),IF(AO17&gt;=25,"ATKT","FAIL"))</f>
        <v>ATKT</v>
      </c>
    </row>
    <row r="18" spans="1:49">
      <c r="A18" s="68" t="s">
        <v>850</v>
      </c>
      <c r="B18" s="68">
        <v>23306</v>
      </c>
      <c r="C18" s="68" t="s">
        <v>167</v>
      </c>
      <c r="D18" s="62" t="s">
        <v>168</v>
      </c>
      <c r="E18" s="68" t="s">
        <v>169</v>
      </c>
      <c r="F18" s="68"/>
      <c r="G18" s="62">
        <v>59</v>
      </c>
      <c r="H18" s="62">
        <v>59</v>
      </c>
      <c r="I18" s="62">
        <v>62</v>
      </c>
      <c r="J18" s="62">
        <v>74</v>
      </c>
      <c r="K18" s="62">
        <v>79</v>
      </c>
      <c r="L18" s="63"/>
      <c r="M18" s="62">
        <v>19</v>
      </c>
      <c r="N18" s="62">
        <v>32</v>
      </c>
      <c r="O18" s="62">
        <v>18</v>
      </c>
      <c r="P18" s="62">
        <v>38</v>
      </c>
      <c r="Q18" s="62">
        <v>20</v>
      </c>
      <c r="R18" s="62">
        <v>35</v>
      </c>
      <c r="S18" s="62">
        <v>19</v>
      </c>
      <c r="T18" s="67"/>
      <c r="U18" s="68" t="s">
        <v>736</v>
      </c>
      <c r="V18" s="68">
        <v>23306</v>
      </c>
      <c r="W18" s="68" t="s">
        <v>167</v>
      </c>
      <c r="X18" s="68" t="s">
        <v>168</v>
      </c>
      <c r="Y18" s="68" t="s">
        <v>169</v>
      </c>
      <c r="Z18" s="68"/>
      <c r="AA18" s="62">
        <v>71</v>
      </c>
      <c r="AB18" s="62">
        <v>77</v>
      </c>
      <c r="AC18" s="62">
        <v>77</v>
      </c>
      <c r="AD18" s="62">
        <v>65</v>
      </c>
      <c r="AE18" s="62">
        <v>76</v>
      </c>
      <c r="AF18" s="63"/>
      <c r="AG18" s="62">
        <v>19</v>
      </c>
      <c r="AH18" s="62">
        <v>18</v>
      </c>
      <c r="AI18" s="62">
        <v>36</v>
      </c>
      <c r="AJ18" s="62">
        <v>18</v>
      </c>
      <c r="AK18" s="62">
        <v>40</v>
      </c>
      <c r="AL18" s="62">
        <v>20</v>
      </c>
      <c r="AM18" s="62">
        <v>38</v>
      </c>
      <c r="AN18" s="62">
        <v>8.5</v>
      </c>
      <c r="AO18" s="62">
        <v>50</v>
      </c>
      <c r="AP18" s="12" t="str">
        <f>IF(COUNTIF(G18:K18,"FF"),"FAIL",IF(COUNTIF(G18:K18,"AB"),"FAIL","PASS"))</f>
        <v>PASS</v>
      </c>
      <c r="AQ18" s="12" t="str">
        <f>IF(COUNTIF(AA18:AE18,"FF"),"FAIL",IF(COUNTIF(AA18:AE18,"AB"),"FAIL","PASS"))</f>
        <v>PASS</v>
      </c>
      <c r="AR18" s="13" t="str">
        <f>IF(COUNTIF(M18:S18,"FF"),"FAIL",IF(COUNTIF(M18:S18,"AB"),"FAIL","PASS"))</f>
        <v>PASS</v>
      </c>
      <c r="AS18" s="13" t="str">
        <f>IF(COUNTIF(AG18:AM18,"FF"),"FAIL",IF(COUNTIF(AG18:AM18,"AB"),"FAIL","PASS"))</f>
        <v>PASS</v>
      </c>
      <c r="AT18" s="14" t="str">
        <f>IF(AND(AP18="PASS",AQ18="PASS"),"PASS","FAIL")</f>
        <v>PASS</v>
      </c>
      <c r="AU18" s="14" t="str">
        <f>IF(AND(AR18="PASS",AS18="PASS"),"PASS","FAIL")</f>
        <v>PASS</v>
      </c>
      <c r="AV18" s="4" t="str">
        <f>IF(AW18="ATKT","NO",IF(AW18="FAIL","NO","YES"))</f>
        <v>YES</v>
      </c>
      <c r="AW18" s="5" t="str">
        <f>IF(AO18=50,IF(AN18&gt;=7.75,"DIST",IF(AN18&gt;=6.75,"FIRST",IF(AN18&gt;=6.25,"HSC",IF(AN18&gt;=5.5,"SC","FAIL")))),IF(AO18&gt;=25,"ATKT","FAIL"))</f>
        <v>DIST</v>
      </c>
    </row>
    <row r="19" spans="1:49">
      <c r="A19" s="68" t="s">
        <v>65</v>
      </c>
      <c r="B19" s="68">
        <v>23107</v>
      </c>
      <c r="C19" s="68" t="s">
        <v>170</v>
      </c>
      <c r="D19" s="62" t="s">
        <v>171</v>
      </c>
      <c r="E19" s="68" t="s">
        <v>172</v>
      </c>
      <c r="F19" s="68"/>
      <c r="G19" s="62">
        <v>74</v>
      </c>
      <c r="H19" s="62">
        <v>64</v>
      </c>
      <c r="I19" s="62">
        <v>74</v>
      </c>
      <c r="J19" s="62">
        <v>87</v>
      </c>
      <c r="K19" s="62">
        <v>69</v>
      </c>
      <c r="L19" s="63"/>
      <c r="M19" s="62">
        <v>20</v>
      </c>
      <c r="N19" s="62">
        <v>40</v>
      </c>
      <c r="O19" s="62">
        <v>17</v>
      </c>
      <c r="P19" s="62">
        <v>40</v>
      </c>
      <c r="Q19" s="62">
        <v>22</v>
      </c>
      <c r="R19" s="62">
        <v>42</v>
      </c>
      <c r="S19" s="62">
        <v>21</v>
      </c>
      <c r="T19" s="67"/>
      <c r="U19" s="68" t="s">
        <v>737</v>
      </c>
      <c r="V19" s="68">
        <v>23107</v>
      </c>
      <c r="W19" s="68" t="s">
        <v>170</v>
      </c>
      <c r="X19" s="68" t="s">
        <v>171</v>
      </c>
      <c r="Y19" s="68" t="s">
        <v>172</v>
      </c>
      <c r="Z19" s="68"/>
      <c r="AA19" s="62">
        <v>75</v>
      </c>
      <c r="AB19" s="62">
        <v>61</v>
      </c>
      <c r="AC19" s="62">
        <v>81</v>
      </c>
      <c r="AD19" s="62">
        <v>78</v>
      </c>
      <c r="AE19" s="62">
        <v>75</v>
      </c>
      <c r="AF19" s="63"/>
      <c r="AG19" s="62">
        <v>18</v>
      </c>
      <c r="AH19" s="62">
        <v>19</v>
      </c>
      <c r="AI19" s="62">
        <v>38</v>
      </c>
      <c r="AJ19" s="62">
        <v>20</v>
      </c>
      <c r="AK19" s="62">
        <v>40</v>
      </c>
      <c r="AL19" s="62">
        <v>20</v>
      </c>
      <c r="AM19" s="62">
        <v>39</v>
      </c>
      <c r="AN19" s="62">
        <v>9.0399999999999991</v>
      </c>
      <c r="AO19" s="62">
        <v>50</v>
      </c>
      <c r="AP19" s="12" t="str">
        <f>IF(COUNTIF(G19:K19,"FF"),"FAIL",IF(COUNTIF(G19:K19,"AB"),"FAIL","PASS"))</f>
        <v>PASS</v>
      </c>
      <c r="AQ19" s="12" t="str">
        <f>IF(COUNTIF(AA19:AE19,"FF"),"FAIL",IF(COUNTIF(AA19:AE19,"AB"),"FAIL","PASS"))</f>
        <v>PASS</v>
      </c>
      <c r="AR19" s="13" t="str">
        <f>IF(COUNTIF(M19:S19,"FF"),"FAIL",IF(COUNTIF(M19:S19,"AB"),"FAIL","PASS"))</f>
        <v>PASS</v>
      </c>
      <c r="AS19" s="13" t="str">
        <f>IF(COUNTIF(AG19:AM19,"FF"),"FAIL",IF(COUNTIF(AG19:AM19,"AB"),"FAIL","PASS"))</f>
        <v>PASS</v>
      </c>
      <c r="AT19" s="14" t="str">
        <f>IF(AND(AP19="PASS",AQ19="PASS"),"PASS","FAIL")</f>
        <v>PASS</v>
      </c>
      <c r="AU19" s="14" t="str">
        <f>IF(AND(AR19="PASS",AS19="PASS"),"PASS","FAIL")</f>
        <v>PASS</v>
      </c>
      <c r="AV19" s="4" t="str">
        <f>IF(AW19="ATKT","NO",IF(AW19="FAIL","NO","YES"))</f>
        <v>YES</v>
      </c>
      <c r="AW19" s="5" t="str">
        <f>IF(AO19=50,IF(AN19&gt;=7.75,"DIST",IF(AN19&gt;=6.75,"FIRST",IF(AN19&gt;=6.25,"HSC",IF(AN19&gt;=5.5,"SC","FAIL")))),IF(AO19&gt;=25,"ATKT","FAIL"))</f>
        <v>DIST</v>
      </c>
    </row>
    <row r="20" spans="1:49">
      <c r="A20" s="68" t="s">
        <v>788</v>
      </c>
      <c r="B20" s="68">
        <v>23207</v>
      </c>
      <c r="C20" s="68" t="s">
        <v>173</v>
      </c>
      <c r="D20" s="62" t="s">
        <v>174</v>
      </c>
      <c r="E20" s="68" t="s">
        <v>175</v>
      </c>
      <c r="F20" s="68"/>
      <c r="G20" s="62">
        <v>90</v>
      </c>
      <c r="H20" s="62">
        <v>61</v>
      </c>
      <c r="I20" s="62">
        <v>70</v>
      </c>
      <c r="J20" s="62">
        <v>83</v>
      </c>
      <c r="K20" s="62">
        <v>61</v>
      </c>
      <c r="L20" s="63"/>
      <c r="M20" s="62">
        <v>23</v>
      </c>
      <c r="N20" s="62">
        <v>38</v>
      </c>
      <c r="O20" s="62">
        <v>21</v>
      </c>
      <c r="P20" s="62">
        <v>41</v>
      </c>
      <c r="Q20" s="62">
        <v>21</v>
      </c>
      <c r="R20" s="62">
        <v>40</v>
      </c>
      <c r="S20" s="62">
        <v>23</v>
      </c>
      <c r="T20" s="67"/>
      <c r="U20" s="68" t="s">
        <v>738</v>
      </c>
      <c r="V20" s="68">
        <v>23207</v>
      </c>
      <c r="W20" s="68" t="s">
        <v>173</v>
      </c>
      <c r="X20" s="68" t="s">
        <v>174</v>
      </c>
      <c r="Y20" s="68" t="s">
        <v>175</v>
      </c>
      <c r="Z20" s="68"/>
      <c r="AA20" s="62">
        <v>90</v>
      </c>
      <c r="AB20" s="62">
        <v>87</v>
      </c>
      <c r="AC20" s="62">
        <v>82</v>
      </c>
      <c r="AD20" s="62">
        <v>78</v>
      </c>
      <c r="AE20" s="62">
        <v>84</v>
      </c>
      <c r="AF20" s="63"/>
      <c r="AG20" s="62">
        <v>20</v>
      </c>
      <c r="AH20" s="62">
        <v>22</v>
      </c>
      <c r="AI20" s="62">
        <v>43</v>
      </c>
      <c r="AJ20" s="62">
        <v>21</v>
      </c>
      <c r="AK20" s="62">
        <v>38</v>
      </c>
      <c r="AL20" s="62">
        <v>20</v>
      </c>
      <c r="AM20" s="62">
        <v>39</v>
      </c>
      <c r="AN20" s="62">
        <v>9.4600000000000009</v>
      </c>
      <c r="AO20" s="62">
        <v>50</v>
      </c>
      <c r="AP20" s="12" t="str">
        <f>IF(COUNTIF(G20:K20,"FF"),"FAIL",IF(COUNTIF(G20:K20,"AB"),"FAIL","PASS"))</f>
        <v>PASS</v>
      </c>
      <c r="AQ20" s="12" t="str">
        <f>IF(COUNTIF(AA20:AE20,"FF"),"FAIL",IF(COUNTIF(AA20:AE20,"AB"),"FAIL","PASS"))</f>
        <v>PASS</v>
      </c>
      <c r="AR20" s="13" t="str">
        <f>IF(COUNTIF(M20:S20,"FF"),"FAIL",IF(COUNTIF(M20:S20,"AB"),"FAIL","PASS"))</f>
        <v>PASS</v>
      </c>
      <c r="AS20" s="13" t="str">
        <f>IF(COUNTIF(AG20:AM20,"FF"),"FAIL",IF(COUNTIF(AG20:AM20,"AB"),"FAIL","PASS"))</f>
        <v>PASS</v>
      </c>
      <c r="AT20" s="14" t="str">
        <f>IF(AND(AP20="PASS",AQ20="PASS"),"PASS","FAIL")</f>
        <v>PASS</v>
      </c>
      <c r="AU20" s="14" t="str">
        <f>IF(AND(AR20="PASS",AS20="PASS"),"PASS","FAIL")</f>
        <v>PASS</v>
      </c>
      <c r="AV20" s="4" t="str">
        <f>IF(AW20="ATKT","NO",IF(AW20="FAIL","NO","YES"))</f>
        <v>YES</v>
      </c>
      <c r="AW20" s="5" t="str">
        <f>IF(AO20=50,IF(AN20&gt;=7.75,"DIST",IF(AN20&gt;=6.75,"FIRST",IF(AN20&gt;=6.25,"HSC",IF(AN20&gt;=5.5,"SC","FAIL")))),IF(AO20&gt;=25,"ATKT","FAIL"))</f>
        <v>DIST</v>
      </c>
    </row>
    <row r="21" spans="1:49">
      <c r="A21" s="68" t="s">
        <v>839</v>
      </c>
      <c r="B21" s="68">
        <v>23262</v>
      </c>
      <c r="C21" s="68" t="s">
        <v>176</v>
      </c>
      <c r="D21" s="62" t="s">
        <v>177</v>
      </c>
      <c r="E21" s="68" t="s">
        <v>178</v>
      </c>
      <c r="F21" s="68"/>
      <c r="G21" s="62">
        <v>82</v>
      </c>
      <c r="H21" s="62">
        <v>65</v>
      </c>
      <c r="I21" s="62">
        <v>59</v>
      </c>
      <c r="J21" s="62">
        <v>63</v>
      </c>
      <c r="K21" s="62">
        <v>68</v>
      </c>
      <c r="L21" s="63"/>
      <c r="M21" s="62">
        <v>21</v>
      </c>
      <c r="N21" s="62">
        <v>36</v>
      </c>
      <c r="O21" s="62">
        <v>16</v>
      </c>
      <c r="P21" s="62">
        <v>39</v>
      </c>
      <c r="Q21" s="62">
        <v>15</v>
      </c>
      <c r="R21" s="62">
        <v>44</v>
      </c>
      <c r="S21" s="62">
        <v>20</v>
      </c>
      <c r="T21" s="67"/>
      <c r="U21" s="68" t="s">
        <v>739</v>
      </c>
      <c r="V21" s="68">
        <v>23262</v>
      </c>
      <c r="W21" s="68" t="s">
        <v>176</v>
      </c>
      <c r="X21" s="68" t="s">
        <v>177</v>
      </c>
      <c r="Y21" s="68" t="s">
        <v>178</v>
      </c>
      <c r="Z21" s="68"/>
      <c r="AA21" s="62">
        <v>74</v>
      </c>
      <c r="AB21" s="62">
        <v>66</v>
      </c>
      <c r="AC21" s="62">
        <v>81</v>
      </c>
      <c r="AD21" s="62">
        <v>84</v>
      </c>
      <c r="AE21" s="62">
        <v>83</v>
      </c>
      <c r="AF21" s="63"/>
      <c r="AG21" s="62">
        <v>21</v>
      </c>
      <c r="AH21" s="62">
        <v>24</v>
      </c>
      <c r="AI21" s="62">
        <v>46</v>
      </c>
      <c r="AJ21" s="62">
        <v>23</v>
      </c>
      <c r="AK21" s="62">
        <v>39</v>
      </c>
      <c r="AL21" s="62">
        <v>21</v>
      </c>
      <c r="AM21" s="62">
        <v>43</v>
      </c>
      <c r="AN21" s="62">
        <v>9</v>
      </c>
      <c r="AO21" s="62">
        <v>50</v>
      </c>
      <c r="AP21" s="12" t="str">
        <f>IF(COUNTIF(G21:K21,"FF"),"FAIL",IF(COUNTIF(G21:K21,"AB"),"FAIL","PASS"))</f>
        <v>PASS</v>
      </c>
      <c r="AQ21" s="12" t="str">
        <f>IF(COUNTIF(AA21:AE21,"FF"),"FAIL",IF(COUNTIF(AA21:AE21,"AB"),"FAIL","PASS"))</f>
        <v>PASS</v>
      </c>
      <c r="AR21" s="13" t="str">
        <f>IF(COUNTIF(M21:S21,"FF"),"FAIL",IF(COUNTIF(M21:S21,"AB"),"FAIL","PASS"))</f>
        <v>PASS</v>
      </c>
      <c r="AS21" s="13" t="str">
        <f>IF(COUNTIF(AG21:AM21,"FF"),"FAIL",IF(COUNTIF(AG21:AM21,"AB"),"FAIL","PASS"))</f>
        <v>PASS</v>
      </c>
      <c r="AT21" s="14" t="str">
        <f>IF(AND(AP21="PASS",AQ21="PASS"),"PASS","FAIL")</f>
        <v>PASS</v>
      </c>
      <c r="AU21" s="14" t="str">
        <f>IF(AND(AR21="PASS",AS21="PASS"),"PASS","FAIL")</f>
        <v>PASS</v>
      </c>
      <c r="AV21" s="4" t="str">
        <f>IF(AW21="ATKT","NO",IF(AW21="FAIL","NO","YES"))</f>
        <v>YES</v>
      </c>
      <c r="AW21" s="5" t="str">
        <f>IF(AO21=50,IF(AN21&gt;=7.75,"DIST",IF(AN21&gt;=6.75,"FIRST",IF(AN21&gt;=6.25,"HSC",IF(AN21&gt;=5.5,"SC","FAIL")))),IF(AO21&gt;=25,"ATKT","FAIL"))</f>
        <v>DIST</v>
      </c>
    </row>
    <row r="22" spans="1:49">
      <c r="A22" s="68" t="s">
        <v>851</v>
      </c>
      <c r="B22" s="68">
        <v>23307</v>
      </c>
      <c r="C22" s="68" t="s">
        <v>179</v>
      </c>
      <c r="D22" s="62" t="s">
        <v>180</v>
      </c>
      <c r="E22" s="68" t="s">
        <v>181</v>
      </c>
      <c r="F22" s="68"/>
      <c r="G22" s="62">
        <v>63</v>
      </c>
      <c r="H22" s="62">
        <v>59</v>
      </c>
      <c r="I22" s="62">
        <v>62</v>
      </c>
      <c r="J22" s="62">
        <v>67</v>
      </c>
      <c r="K22" s="62">
        <v>65</v>
      </c>
      <c r="L22" s="63"/>
      <c r="M22" s="62">
        <v>19</v>
      </c>
      <c r="N22" s="62">
        <v>25</v>
      </c>
      <c r="O22" s="62">
        <v>21</v>
      </c>
      <c r="P22" s="62">
        <v>30</v>
      </c>
      <c r="Q22" s="62">
        <v>24</v>
      </c>
      <c r="R22" s="62">
        <v>38</v>
      </c>
      <c r="S22" s="62">
        <v>22</v>
      </c>
      <c r="T22" s="67"/>
      <c r="U22" s="68" t="s">
        <v>740</v>
      </c>
      <c r="V22" s="68">
        <v>23307</v>
      </c>
      <c r="W22" s="68" t="s">
        <v>179</v>
      </c>
      <c r="X22" s="68" t="s">
        <v>180</v>
      </c>
      <c r="Y22" s="68" t="s">
        <v>181</v>
      </c>
      <c r="Z22" s="68"/>
      <c r="AA22" s="62">
        <v>83</v>
      </c>
      <c r="AB22" s="62">
        <v>77</v>
      </c>
      <c r="AC22" s="62">
        <v>74</v>
      </c>
      <c r="AD22" s="62">
        <v>73</v>
      </c>
      <c r="AE22" s="62">
        <v>79</v>
      </c>
      <c r="AF22" s="63"/>
      <c r="AG22" s="62">
        <v>17</v>
      </c>
      <c r="AH22" s="62">
        <v>18</v>
      </c>
      <c r="AI22" s="62">
        <v>36</v>
      </c>
      <c r="AJ22" s="62">
        <v>16</v>
      </c>
      <c r="AK22" s="62">
        <v>40</v>
      </c>
      <c r="AL22" s="62">
        <v>22</v>
      </c>
      <c r="AM22" s="62">
        <v>43</v>
      </c>
      <c r="AN22" s="62">
        <v>8.56</v>
      </c>
      <c r="AO22" s="62">
        <v>50</v>
      </c>
      <c r="AP22" s="12" t="str">
        <f>IF(COUNTIF(G22:K22,"FF"),"FAIL",IF(COUNTIF(G22:K22,"AB"),"FAIL","PASS"))</f>
        <v>PASS</v>
      </c>
      <c r="AQ22" s="12" t="str">
        <f>IF(COUNTIF(AA22:AE22,"FF"),"FAIL",IF(COUNTIF(AA22:AE22,"AB"),"FAIL","PASS"))</f>
        <v>PASS</v>
      </c>
      <c r="AR22" s="13" t="str">
        <f>IF(COUNTIF(M22:S22,"FF"),"FAIL",IF(COUNTIF(M22:S22,"AB"),"FAIL","PASS"))</f>
        <v>PASS</v>
      </c>
      <c r="AS22" s="13" t="str">
        <f>IF(COUNTIF(AG22:AM22,"FF"),"FAIL",IF(COUNTIF(AG22:AM22,"AB"),"FAIL","PASS"))</f>
        <v>PASS</v>
      </c>
      <c r="AT22" s="14" t="str">
        <f>IF(AND(AP22="PASS",AQ22="PASS"),"PASS","FAIL")</f>
        <v>PASS</v>
      </c>
      <c r="AU22" s="14" t="str">
        <f>IF(AND(AR22="PASS",AS22="PASS"),"PASS","FAIL")</f>
        <v>PASS</v>
      </c>
      <c r="AV22" s="4" t="str">
        <f>IF(AW22="ATKT","NO",IF(AW22="FAIL","NO","YES"))</f>
        <v>YES</v>
      </c>
      <c r="AW22" s="5" t="str">
        <f>IF(AO22=50,IF(AN22&gt;=7.75,"DIST",IF(AN22&gt;=6.75,"FIRST",IF(AN22&gt;=6.25,"HSC",IF(AN22&gt;=5.5,"SC","FAIL")))),IF(AO22&gt;=25,"ATKT","FAIL"))</f>
        <v>DIST</v>
      </c>
    </row>
    <row r="23" spans="1:49">
      <c r="A23" s="68" t="s">
        <v>888</v>
      </c>
      <c r="B23" s="68">
        <v>23347</v>
      </c>
      <c r="C23" s="68" t="s">
        <v>182</v>
      </c>
      <c r="D23" s="62" t="s">
        <v>183</v>
      </c>
      <c r="E23" s="68" t="s">
        <v>184</v>
      </c>
      <c r="F23" s="68"/>
      <c r="G23" s="62">
        <v>80</v>
      </c>
      <c r="H23" s="62">
        <v>79</v>
      </c>
      <c r="I23" s="62">
        <v>75</v>
      </c>
      <c r="J23" s="62">
        <v>69</v>
      </c>
      <c r="K23" s="62">
        <v>74</v>
      </c>
      <c r="L23" s="63"/>
      <c r="M23" s="62">
        <v>20</v>
      </c>
      <c r="N23" s="62">
        <v>32</v>
      </c>
      <c r="O23" s="62">
        <v>24</v>
      </c>
      <c r="P23" s="62">
        <v>34</v>
      </c>
      <c r="Q23" s="62">
        <v>23</v>
      </c>
      <c r="R23" s="62">
        <v>37</v>
      </c>
      <c r="S23" s="62">
        <v>20</v>
      </c>
      <c r="T23" s="67"/>
      <c r="U23" s="68" t="s">
        <v>741</v>
      </c>
      <c r="V23" s="68">
        <v>23347</v>
      </c>
      <c r="W23" s="68" t="s">
        <v>182</v>
      </c>
      <c r="X23" s="68" t="s">
        <v>183</v>
      </c>
      <c r="Y23" s="68" t="s">
        <v>184</v>
      </c>
      <c r="Z23" s="68"/>
      <c r="AA23" s="62">
        <v>76</v>
      </c>
      <c r="AB23" s="62">
        <v>82</v>
      </c>
      <c r="AC23" s="62">
        <v>76</v>
      </c>
      <c r="AD23" s="62">
        <v>64</v>
      </c>
      <c r="AE23" s="62">
        <v>79</v>
      </c>
      <c r="AF23" s="63"/>
      <c r="AG23" s="62">
        <v>18</v>
      </c>
      <c r="AH23" s="62">
        <v>22</v>
      </c>
      <c r="AI23" s="62">
        <v>42</v>
      </c>
      <c r="AJ23" s="62">
        <v>18</v>
      </c>
      <c r="AK23" s="62">
        <v>38</v>
      </c>
      <c r="AL23" s="62">
        <v>22</v>
      </c>
      <c r="AM23" s="62">
        <v>41</v>
      </c>
      <c r="AN23" s="62">
        <v>9.06</v>
      </c>
      <c r="AO23" s="62">
        <v>50</v>
      </c>
      <c r="AP23" s="12" t="str">
        <f>IF(COUNTIF(G23:K23,"FF"),"FAIL",IF(COUNTIF(G23:K23,"AB"),"FAIL","PASS"))</f>
        <v>PASS</v>
      </c>
      <c r="AQ23" s="12" t="str">
        <f>IF(COUNTIF(AA23:AE23,"FF"),"FAIL",IF(COUNTIF(AA23:AE23,"AB"),"FAIL","PASS"))</f>
        <v>PASS</v>
      </c>
      <c r="AR23" s="13" t="str">
        <f>IF(COUNTIF(M23:S23,"FF"),"FAIL",IF(COUNTIF(M23:S23,"AB"),"FAIL","PASS"))</f>
        <v>PASS</v>
      </c>
      <c r="AS23" s="13" t="str">
        <f>IF(COUNTIF(AG23:AM23,"FF"),"FAIL",IF(COUNTIF(AG23:AM23,"AB"),"FAIL","PASS"))</f>
        <v>PASS</v>
      </c>
      <c r="AT23" s="14" t="str">
        <f>IF(AND(AP23="PASS",AQ23="PASS"),"PASS","FAIL")</f>
        <v>PASS</v>
      </c>
      <c r="AU23" s="14" t="str">
        <f>IF(AND(AR23="PASS",AS23="PASS"),"PASS","FAIL")</f>
        <v>PASS</v>
      </c>
      <c r="AV23" s="4" t="str">
        <f>IF(AW23="ATKT","NO",IF(AW23="FAIL","NO","YES"))</f>
        <v>YES</v>
      </c>
      <c r="AW23" s="5" t="str">
        <f>IF(AO23=50,IF(AN23&gt;=7.75,"DIST",IF(AN23&gt;=6.75,"FIRST",IF(AN23&gt;=6.25,"HSC",IF(AN23&gt;=5.5,"SC","FAIL")))),IF(AO23&gt;=25,"ATKT","FAIL"))</f>
        <v>DIST</v>
      </c>
    </row>
    <row r="24" spans="1:49">
      <c r="A24" s="68" t="s">
        <v>911</v>
      </c>
      <c r="B24" s="68">
        <v>23370</v>
      </c>
      <c r="C24" s="68" t="s">
        <v>185</v>
      </c>
      <c r="D24" s="62" t="s">
        <v>186</v>
      </c>
      <c r="E24" s="68" t="s">
        <v>187</v>
      </c>
      <c r="F24" s="68"/>
      <c r="G24" s="62">
        <v>81</v>
      </c>
      <c r="H24" s="62">
        <v>82</v>
      </c>
      <c r="I24" s="62">
        <v>75</v>
      </c>
      <c r="J24" s="62">
        <v>86</v>
      </c>
      <c r="K24" s="62">
        <v>87</v>
      </c>
      <c r="L24" s="63"/>
      <c r="M24" s="62">
        <v>22</v>
      </c>
      <c r="N24" s="62">
        <v>23</v>
      </c>
      <c r="O24" s="62">
        <v>22</v>
      </c>
      <c r="P24" s="62">
        <v>44</v>
      </c>
      <c r="Q24" s="62">
        <v>24</v>
      </c>
      <c r="R24" s="62">
        <v>47</v>
      </c>
      <c r="S24" s="62">
        <v>23</v>
      </c>
      <c r="T24" s="67"/>
      <c r="U24" s="68" t="s">
        <v>742</v>
      </c>
      <c r="V24" s="68">
        <v>23370</v>
      </c>
      <c r="W24" s="68" t="s">
        <v>185</v>
      </c>
      <c r="X24" s="68" t="s">
        <v>186</v>
      </c>
      <c r="Y24" s="68" t="s">
        <v>187</v>
      </c>
      <c r="Z24" s="68"/>
      <c r="AA24" s="62">
        <v>75</v>
      </c>
      <c r="AB24" s="62">
        <v>83</v>
      </c>
      <c r="AC24" s="62">
        <v>77</v>
      </c>
      <c r="AD24" s="62">
        <v>81</v>
      </c>
      <c r="AE24" s="62">
        <v>84</v>
      </c>
      <c r="AF24" s="63"/>
      <c r="AG24" s="62">
        <v>20</v>
      </c>
      <c r="AH24" s="62">
        <v>19</v>
      </c>
      <c r="AI24" s="62">
        <v>44</v>
      </c>
      <c r="AJ24" s="62">
        <v>21</v>
      </c>
      <c r="AK24" s="62">
        <v>45</v>
      </c>
      <c r="AL24" s="62">
        <v>23</v>
      </c>
      <c r="AM24" s="62">
        <v>42</v>
      </c>
      <c r="AN24" s="62">
        <v>9.7200000000000006</v>
      </c>
      <c r="AO24" s="62">
        <v>50</v>
      </c>
      <c r="AP24" s="12" t="str">
        <f>IF(COUNTIF(G24:K24,"FF"),"FAIL",IF(COUNTIF(G24:K24,"AB"),"FAIL","PASS"))</f>
        <v>PASS</v>
      </c>
      <c r="AQ24" s="12" t="str">
        <f>IF(COUNTIF(AA24:AE24,"FF"),"FAIL",IF(COUNTIF(AA24:AE24,"AB"),"FAIL","PASS"))</f>
        <v>PASS</v>
      </c>
      <c r="AR24" s="13" t="str">
        <f>IF(COUNTIF(M24:S24,"FF"),"FAIL",IF(COUNTIF(M24:S24,"AB"),"FAIL","PASS"))</f>
        <v>PASS</v>
      </c>
      <c r="AS24" s="13" t="str">
        <f>IF(COUNTIF(AG24:AM24,"FF"),"FAIL",IF(COUNTIF(AG24:AM24,"AB"),"FAIL","PASS"))</f>
        <v>PASS</v>
      </c>
      <c r="AT24" s="14" t="str">
        <f>IF(AND(AP24="PASS",AQ24="PASS"),"PASS","FAIL")</f>
        <v>PASS</v>
      </c>
      <c r="AU24" s="14" t="str">
        <f>IF(AND(AR24="PASS",AS24="PASS"),"PASS","FAIL")</f>
        <v>PASS</v>
      </c>
      <c r="AV24" s="4" t="str">
        <f>IF(AW24="ATKT","NO",IF(AW24="FAIL","NO","YES"))</f>
        <v>YES</v>
      </c>
      <c r="AW24" s="5" t="str">
        <f>IF(AO24=50,IF(AN24&gt;=7.75,"DIST",IF(AN24&gt;=6.75,"FIRST",IF(AN24&gt;=6.25,"HSC",IF(AN24&gt;=5.5,"SC","FAIL")))),IF(AO24&gt;=25,"ATKT","FAIL"))</f>
        <v>DIST</v>
      </c>
    </row>
    <row r="25" spans="1:49">
      <c r="A25" s="68" t="s">
        <v>68</v>
      </c>
      <c r="B25" s="68">
        <v>23108</v>
      </c>
      <c r="C25" s="68" t="s">
        <v>188</v>
      </c>
      <c r="D25" s="62" t="s">
        <v>189</v>
      </c>
      <c r="E25" s="68" t="s">
        <v>190</v>
      </c>
      <c r="F25" s="68"/>
      <c r="G25" s="62">
        <v>85</v>
      </c>
      <c r="H25" s="62">
        <v>80</v>
      </c>
      <c r="I25" s="62">
        <v>81</v>
      </c>
      <c r="J25" s="62">
        <v>89</v>
      </c>
      <c r="K25" s="62">
        <v>80</v>
      </c>
      <c r="L25" s="63"/>
      <c r="M25" s="62">
        <v>24</v>
      </c>
      <c r="N25" s="62">
        <v>40</v>
      </c>
      <c r="O25" s="62">
        <v>24</v>
      </c>
      <c r="P25" s="62">
        <v>47</v>
      </c>
      <c r="Q25" s="62">
        <v>24</v>
      </c>
      <c r="R25" s="62">
        <v>48</v>
      </c>
      <c r="S25" s="62">
        <v>24</v>
      </c>
      <c r="T25" s="67"/>
      <c r="U25" s="68" t="s">
        <v>743</v>
      </c>
      <c r="V25" s="68">
        <v>23108</v>
      </c>
      <c r="W25" s="68" t="s">
        <v>188</v>
      </c>
      <c r="X25" s="68" t="s">
        <v>189</v>
      </c>
      <c r="Y25" s="68" t="s">
        <v>190</v>
      </c>
      <c r="Z25" s="68"/>
      <c r="AA25" s="62">
        <v>93</v>
      </c>
      <c r="AB25" s="62">
        <v>84</v>
      </c>
      <c r="AC25" s="62">
        <v>93</v>
      </c>
      <c r="AD25" s="62">
        <v>90</v>
      </c>
      <c r="AE25" s="62">
        <v>91</v>
      </c>
      <c r="AF25" s="63"/>
      <c r="AG25" s="62">
        <v>23</v>
      </c>
      <c r="AH25" s="62">
        <v>24</v>
      </c>
      <c r="AI25" s="62">
        <v>44</v>
      </c>
      <c r="AJ25" s="62">
        <v>24</v>
      </c>
      <c r="AK25" s="62">
        <v>45</v>
      </c>
      <c r="AL25" s="62">
        <v>24</v>
      </c>
      <c r="AM25" s="62">
        <v>47</v>
      </c>
      <c r="AN25" s="62">
        <v>10</v>
      </c>
      <c r="AO25" s="62">
        <v>50</v>
      </c>
      <c r="AP25" s="12" t="str">
        <f>IF(COUNTIF(G25:K25,"FF"),"FAIL",IF(COUNTIF(G25:K25,"AB"),"FAIL","PASS"))</f>
        <v>PASS</v>
      </c>
      <c r="AQ25" s="12" t="str">
        <f>IF(COUNTIF(AA25:AE25,"FF"),"FAIL",IF(COUNTIF(AA25:AE25,"AB"),"FAIL","PASS"))</f>
        <v>PASS</v>
      </c>
      <c r="AR25" s="13" t="str">
        <f>IF(COUNTIF(M25:S25,"FF"),"FAIL",IF(COUNTIF(M25:S25,"AB"),"FAIL","PASS"))</f>
        <v>PASS</v>
      </c>
      <c r="AS25" s="13" t="str">
        <f>IF(COUNTIF(AG25:AM25,"FF"),"FAIL",IF(COUNTIF(AG25:AM25,"AB"),"FAIL","PASS"))</f>
        <v>PASS</v>
      </c>
      <c r="AT25" s="14" t="str">
        <f>IF(AND(AP25="PASS",AQ25="PASS"),"PASS","FAIL")</f>
        <v>PASS</v>
      </c>
      <c r="AU25" s="14" t="str">
        <f>IF(AND(AR25="PASS",AS25="PASS"),"PASS","FAIL")</f>
        <v>PASS</v>
      </c>
      <c r="AV25" s="4" t="str">
        <f>IF(AW25="ATKT","NO",IF(AW25="FAIL","NO","YES"))</f>
        <v>YES</v>
      </c>
      <c r="AW25" s="5" t="str">
        <f>IF(AO25=50,IF(AN25&gt;=7.75,"DIST",IF(AN25&gt;=6.75,"FIRST",IF(AN25&gt;=6.25,"HSC",IF(AN25&gt;=5.5,"SC","FAIL")))),IF(AO25&gt;=25,"ATKT","FAIL"))</f>
        <v>DIST</v>
      </c>
    </row>
    <row r="26" spans="1:49">
      <c r="A26" s="68" t="s">
        <v>852</v>
      </c>
      <c r="B26" s="68">
        <v>23308</v>
      </c>
      <c r="C26" s="68" t="s">
        <v>191</v>
      </c>
      <c r="D26" s="62" t="s">
        <v>192</v>
      </c>
      <c r="E26" s="68" t="s">
        <v>193</v>
      </c>
      <c r="F26" s="68"/>
      <c r="G26" s="62">
        <v>83</v>
      </c>
      <c r="H26" s="62">
        <v>79</v>
      </c>
      <c r="I26" s="62">
        <v>69</v>
      </c>
      <c r="J26" s="62">
        <v>78</v>
      </c>
      <c r="K26" s="62">
        <v>79</v>
      </c>
      <c r="L26" s="63"/>
      <c r="M26" s="62">
        <v>22</v>
      </c>
      <c r="N26" s="62">
        <v>41</v>
      </c>
      <c r="O26" s="62">
        <v>23</v>
      </c>
      <c r="P26" s="62">
        <v>41</v>
      </c>
      <c r="Q26" s="62">
        <v>21</v>
      </c>
      <c r="R26" s="62">
        <v>40</v>
      </c>
      <c r="S26" s="62">
        <v>23</v>
      </c>
      <c r="T26" s="67"/>
      <c r="U26" s="68" t="s">
        <v>744</v>
      </c>
      <c r="V26" s="68">
        <v>23308</v>
      </c>
      <c r="W26" s="68" t="s">
        <v>191</v>
      </c>
      <c r="X26" s="68" t="s">
        <v>192</v>
      </c>
      <c r="Y26" s="68" t="s">
        <v>193</v>
      </c>
      <c r="Z26" s="68"/>
      <c r="AA26" s="62">
        <v>86</v>
      </c>
      <c r="AB26" s="62">
        <v>80</v>
      </c>
      <c r="AC26" s="62">
        <v>73</v>
      </c>
      <c r="AD26" s="62">
        <v>88</v>
      </c>
      <c r="AE26" s="62">
        <v>86</v>
      </c>
      <c r="AF26" s="63"/>
      <c r="AG26" s="62">
        <v>22</v>
      </c>
      <c r="AH26" s="62">
        <v>23</v>
      </c>
      <c r="AI26" s="62">
        <v>44</v>
      </c>
      <c r="AJ26" s="62">
        <v>24</v>
      </c>
      <c r="AK26" s="62">
        <v>45</v>
      </c>
      <c r="AL26" s="62">
        <v>22</v>
      </c>
      <c r="AM26" s="62">
        <v>43</v>
      </c>
      <c r="AN26" s="62">
        <v>9.52</v>
      </c>
      <c r="AO26" s="62">
        <v>50</v>
      </c>
      <c r="AP26" s="12" t="str">
        <f>IF(COUNTIF(G26:K26,"FF"),"FAIL",IF(COUNTIF(G26:K26,"AB"),"FAIL","PASS"))</f>
        <v>PASS</v>
      </c>
      <c r="AQ26" s="12" t="str">
        <f>IF(COUNTIF(AA26:AE26,"FF"),"FAIL",IF(COUNTIF(AA26:AE26,"AB"),"FAIL","PASS"))</f>
        <v>PASS</v>
      </c>
      <c r="AR26" s="13" t="str">
        <f>IF(COUNTIF(M26:S26,"FF"),"FAIL",IF(COUNTIF(M26:S26,"AB"),"FAIL","PASS"))</f>
        <v>PASS</v>
      </c>
      <c r="AS26" s="13" t="str">
        <f>IF(COUNTIF(AG26:AM26,"FF"),"FAIL",IF(COUNTIF(AG26:AM26,"AB"),"FAIL","PASS"))</f>
        <v>PASS</v>
      </c>
      <c r="AT26" s="14" t="str">
        <f>IF(AND(AP26="PASS",AQ26="PASS"),"PASS","FAIL")</f>
        <v>PASS</v>
      </c>
      <c r="AU26" s="14" t="str">
        <f>IF(AND(AR26="PASS",AS26="PASS"),"PASS","FAIL")</f>
        <v>PASS</v>
      </c>
      <c r="AV26" s="4" t="str">
        <f>IF(AW26="ATKT","NO",IF(AW26="FAIL","NO","YES"))</f>
        <v>YES</v>
      </c>
      <c r="AW26" s="5" t="str">
        <f>IF(AO26=50,IF(AN26&gt;=7.75,"DIST",IF(AN26&gt;=6.75,"FIRST",IF(AN26&gt;=6.25,"HSC",IF(AN26&gt;=5.5,"SC","FAIL")))),IF(AO26&gt;=25,"ATKT","FAIL"))</f>
        <v>DIST</v>
      </c>
    </row>
    <row r="27" spans="1:49">
      <c r="A27" s="68" t="s">
        <v>57</v>
      </c>
      <c r="B27" s="68">
        <v>23102</v>
      </c>
      <c r="C27" s="68" t="s">
        <v>194</v>
      </c>
      <c r="D27" s="62" t="s">
        <v>195</v>
      </c>
      <c r="E27" s="68" t="s">
        <v>196</v>
      </c>
      <c r="F27" s="68"/>
      <c r="G27" s="62">
        <v>81</v>
      </c>
      <c r="H27" s="62">
        <v>64</v>
      </c>
      <c r="I27" s="62">
        <v>73</v>
      </c>
      <c r="J27" s="62">
        <v>60</v>
      </c>
      <c r="K27" s="62">
        <v>58</v>
      </c>
      <c r="L27" s="63"/>
      <c r="M27" s="62">
        <v>21</v>
      </c>
      <c r="N27" s="62">
        <v>37</v>
      </c>
      <c r="O27" s="62">
        <v>13</v>
      </c>
      <c r="P27" s="62">
        <v>25</v>
      </c>
      <c r="Q27" s="62">
        <v>18</v>
      </c>
      <c r="R27" s="62">
        <v>38</v>
      </c>
      <c r="S27" s="62">
        <v>21</v>
      </c>
      <c r="T27" s="67"/>
      <c r="U27" s="68" t="s">
        <v>745</v>
      </c>
      <c r="V27" s="68">
        <v>23102</v>
      </c>
      <c r="W27" s="68" t="s">
        <v>194</v>
      </c>
      <c r="X27" s="68" t="s">
        <v>195</v>
      </c>
      <c r="Y27" s="68" t="s">
        <v>196</v>
      </c>
      <c r="Z27" s="68"/>
      <c r="AA27" s="62">
        <v>74</v>
      </c>
      <c r="AB27" s="62">
        <v>79</v>
      </c>
      <c r="AC27" s="62">
        <v>74</v>
      </c>
      <c r="AD27" s="62">
        <v>76</v>
      </c>
      <c r="AE27" s="62">
        <v>79</v>
      </c>
      <c r="AF27" s="63"/>
      <c r="AG27" s="62">
        <v>20</v>
      </c>
      <c r="AH27" s="62">
        <v>19</v>
      </c>
      <c r="AI27" s="62">
        <v>38</v>
      </c>
      <c r="AJ27" s="62">
        <v>19</v>
      </c>
      <c r="AK27" s="62">
        <v>38</v>
      </c>
      <c r="AL27" s="62">
        <v>19</v>
      </c>
      <c r="AM27" s="62">
        <v>37</v>
      </c>
      <c r="AN27" s="62">
        <v>8.68</v>
      </c>
      <c r="AO27" s="62">
        <v>50</v>
      </c>
      <c r="AP27" s="12" t="str">
        <f>IF(COUNTIF(G27:K27,"FF"),"FAIL",IF(COUNTIF(G27:K27,"AB"),"FAIL","PASS"))</f>
        <v>PASS</v>
      </c>
      <c r="AQ27" s="12" t="str">
        <f>IF(COUNTIF(AA27:AE27,"FF"),"FAIL",IF(COUNTIF(AA27:AE27,"AB"),"FAIL","PASS"))</f>
        <v>PASS</v>
      </c>
      <c r="AR27" s="13" t="str">
        <f>IF(COUNTIF(M27:S27,"FF"),"FAIL",IF(COUNTIF(M27:S27,"AB"),"FAIL","PASS"))</f>
        <v>PASS</v>
      </c>
      <c r="AS27" s="13" t="str">
        <f>IF(COUNTIF(AG27:AM27,"FF"),"FAIL",IF(COUNTIF(AG27:AM27,"AB"),"FAIL","PASS"))</f>
        <v>PASS</v>
      </c>
      <c r="AT27" s="14" t="str">
        <f>IF(AND(AP27="PASS",AQ27="PASS"),"PASS","FAIL")</f>
        <v>PASS</v>
      </c>
      <c r="AU27" s="14" t="str">
        <f>IF(AND(AR27="PASS",AS27="PASS"),"PASS","FAIL")</f>
        <v>PASS</v>
      </c>
      <c r="AV27" s="4" t="str">
        <f>IF(AW27="ATKT","NO",IF(AW27="FAIL","NO","YES"))</f>
        <v>YES</v>
      </c>
      <c r="AW27" s="5" t="str">
        <f>IF(AO27=50,IF(AN27&gt;=7.75,"DIST",IF(AN27&gt;=6.75,"FIRST",IF(AN27&gt;=6.25,"HSC",IF(AN27&gt;=5.5,"SC","FAIL")))),IF(AO27&gt;=25,"ATKT","FAIL"))</f>
        <v>DIST</v>
      </c>
    </row>
    <row r="28" spans="1:49">
      <c r="A28" s="68" t="s">
        <v>70</v>
      </c>
      <c r="B28" s="68">
        <v>23109</v>
      </c>
      <c r="C28" s="68" t="s">
        <v>197</v>
      </c>
      <c r="D28" s="62" t="s">
        <v>198</v>
      </c>
      <c r="E28" s="68" t="s">
        <v>199</v>
      </c>
      <c r="F28" s="68"/>
      <c r="G28" s="62">
        <v>77</v>
      </c>
      <c r="H28" s="62">
        <v>71</v>
      </c>
      <c r="I28" s="62">
        <v>79</v>
      </c>
      <c r="J28" s="62">
        <v>80</v>
      </c>
      <c r="K28" s="62">
        <v>78</v>
      </c>
      <c r="L28" s="63"/>
      <c r="M28" s="62">
        <v>21</v>
      </c>
      <c r="N28" s="62">
        <v>21</v>
      </c>
      <c r="O28" s="62">
        <v>21</v>
      </c>
      <c r="P28" s="62">
        <v>35</v>
      </c>
      <c r="Q28" s="62">
        <v>23</v>
      </c>
      <c r="R28" s="62">
        <v>42</v>
      </c>
      <c r="S28" s="62">
        <v>23</v>
      </c>
      <c r="T28" s="67"/>
      <c r="U28" s="68" t="s">
        <v>746</v>
      </c>
      <c r="V28" s="68">
        <v>23109</v>
      </c>
      <c r="W28" s="68" t="s">
        <v>197</v>
      </c>
      <c r="X28" s="68" t="s">
        <v>198</v>
      </c>
      <c r="Y28" s="68" t="s">
        <v>199</v>
      </c>
      <c r="Z28" s="68"/>
      <c r="AA28" s="62">
        <v>88</v>
      </c>
      <c r="AB28" s="62">
        <v>64</v>
      </c>
      <c r="AC28" s="62">
        <v>84</v>
      </c>
      <c r="AD28" s="62">
        <v>76</v>
      </c>
      <c r="AE28" s="62">
        <v>82</v>
      </c>
      <c r="AF28" s="63"/>
      <c r="AG28" s="62">
        <v>22</v>
      </c>
      <c r="AH28" s="62">
        <v>24</v>
      </c>
      <c r="AI28" s="62">
        <v>44</v>
      </c>
      <c r="AJ28" s="62">
        <v>22</v>
      </c>
      <c r="AK28" s="62">
        <v>37</v>
      </c>
      <c r="AL28" s="62">
        <v>23</v>
      </c>
      <c r="AM28" s="62">
        <v>45</v>
      </c>
      <c r="AN28" s="62">
        <v>9.34</v>
      </c>
      <c r="AO28" s="62">
        <v>50</v>
      </c>
      <c r="AP28" s="12" t="str">
        <f>IF(COUNTIF(G28:K28,"FF"),"FAIL",IF(COUNTIF(G28:K28,"AB"),"FAIL","PASS"))</f>
        <v>PASS</v>
      </c>
      <c r="AQ28" s="12" t="str">
        <f>IF(COUNTIF(AA28:AE28,"FF"),"FAIL",IF(COUNTIF(AA28:AE28,"AB"),"FAIL","PASS"))</f>
        <v>PASS</v>
      </c>
      <c r="AR28" s="13" t="str">
        <f>IF(COUNTIF(M28:S28,"FF"),"FAIL",IF(COUNTIF(M28:S28,"AB"),"FAIL","PASS"))</f>
        <v>PASS</v>
      </c>
      <c r="AS28" s="13" t="str">
        <f>IF(COUNTIF(AG28:AM28,"FF"),"FAIL",IF(COUNTIF(AG28:AM28,"AB"),"FAIL","PASS"))</f>
        <v>PASS</v>
      </c>
      <c r="AT28" s="14" t="str">
        <f>IF(AND(AP28="PASS",AQ28="PASS"),"PASS","FAIL")</f>
        <v>PASS</v>
      </c>
      <c r="AU28" s="14" t="str">
        <f>IF(AND(AR28="PASS",AS28="PASS"),"PASS","FAIL")</f>
        <v>PASS</v>
      </c>
      <c r="AV28" s="4" t="str">
        <f>IF(AW28="ATKT","NO",IF(AW28="FAIL","NO","YES"))</f>
        <v>YES</v>
      </c>
      <c r="AW28" s="5" t="str">
        <f>IF(AO28=50,IF(AN28&gt;=7.75,"DIST",IF(AN28&gt;=6.75,"FIRST",IF(AN28&gt;=6.25,"HSC",IF(AN28&gt;=5.5,"SC","FAIL")))),IF(AO28&gt;=25,"ATKT","FAIL"))</f>
        <v>DIST</v>
      </c>
    </row>
    <row r="29" spans="1:49">
      <c r="A29" s="68" t="s">
        <v>789</v>
      </c>
      <c r="B29" s="68">
        <v>23209</v>
      </c>
      <c r="C29" s="68" t="s">
        <v>200</v>
      </c>
      <c r="D29" s="62" t="s">
        <v>201</v>
      </c>
      <c r="E29" s="68" t="s">
        <v>202</v>
      </c>
      <c r="F29" s="68"/>
      <c r="G29" s="62">
        <v>76</v>
      </c>
      <c r="H29" s="62">
        <v>64</v>
      </c>
      <c r="I29" s="62">
        <v>59</v>
      </c>
      <c r="J29" s="62">
        <v>72</v>
      </c>
      <c r="K29" s="62">
        <v>78</v>
      </c>
      <c r="L29" s="63"/>
      <c r="M29" s="62">
        <v>23</v>
      </c>
      <c r="N29" s="62">
        <v>40</v>
      </c>
      <c r="O29" s="62">
        <v>18</v>
      </c>
      <c r="P29" s="62">
        <v>30</v>
      </c>
      <c r="Q29" s="62">
        <v>19</v>
      </c>
      <c r="R29" s="62">
        <v>38</v>
      </c>
      <c r="S29" s="62">
        <v>22</v>
      </c>
      <c r="T29" s="67"/>
      <c r="U29" s="68" t="s">
        <v>747</v>
      </c>
      <c r="V29" s="68">
        <v>23209</v>
      </c>
      <c r="W29" s="68" t="s">
        <v>200</v>
      </c>
      <c r="X29" s="68" t="s">
        <v>201</v>
      </c>
      <c r="Y29" s="68" t="s">
        <v>202</v>
      </c>
      <c r="Z29" s="68"/>
      <c r="AA29" s="62">
        <v>80</v>
      </c>
      <c r="AB29" s="62">
        <v>72</v>
      </c>
      <c r="AC29" s="62">
        <v>80</v>
      </c>
      <c r="AD29" s="62">
        <v>74</v>
      </c>
      <c r="AE29" s="62">
        <v>81</v>
      </c>
      <c r="AF29" s="63"/>
      <c r="AG29" s="62">
        <v>20</v>
      </c>
      <c r="AH29" s="62">
        <v>21</v>
      </c>
      <c r="AI29" s="62">
        <v>42</v>
      </c>
      <c r="AJ29" s="62">
        <v>18</v>
      </c>
      <c r="AK29" s="62">
        <v>36</v>
      </c>
      <c r="AL29" s="62">
        <v>17</v>
      </c>
      <c r="AM29" s="62">
        <v>34</v>
      </c>
      <c r="AN29" s="62">
        <v>9.0399999999999991</v>
      </c>
      <c r="AO29" s="62">
        <v>50</v>
      </c>
      <c r="AP29" s="12" t="str">
        <f>IF(COUNTIF(G29:K29,"FF"),"FAIL",IF(COUNTIF(G29:K29,"AB"),"FAIL","PASS"))</f>
        <v>PASS</v>
      </c>
      <c r="AQ29" s="12" t="str">
        <f>IF(COUNTIF(AA29:AE29,"FF"),"FAIL",IF(COUNTIF(AA29:AE29,"AB"),"FAIL","PASS"))</f>
        <v>PASS</v>
      </c>
      <c r="AR29" s="13" t="str">
        <f>IF(COUNTIF(M29:S29,"FF"),"FAIL",IF(COUNTIF(M29:S29,"AB"),"FAIL","PASS"))</f>
        <v>PASS</v>
      </c>
      <c r="AS29" s="13" t="str">
        <f>IF(COUNTIF(AG29:AM29,"FF"),"FAIL",IF(COUNTIF(AG29:AM29,"AB"),"FAIL","PASS"))</f>
        <v>PASS</v>
      </c>
      <c r="AT29" s="14" t="str">
        <f>IF(AND(AP29="PASS",AQ29="PASS"),"PASS","FAIL")</f>
        <v>PASS</v>
      </c>
      <c r="AU29" s="14" t="str">
        <f>IF(AND(AR29="PASS",AS29="PASS"),"PASS","FAIL")</f>
        <v>PASS</v>
      </c>
      <c r="AV29" s="4" t="str">
        <f>IF(AW29="ATKT","NO",IF(AW29="FAIL","NO","YES"))</f>
        <v>YES</v>
      </c>
      <c r="AW29" s="5" t="str">
        <f>IF(AO29=50,IF(AN29&gt;=7.75,"DIST",IF(AN29&gt;=6.75,"FIRST",IF(AN29&gt;=6.25,"HSC",IF(AN29&gt;=5.5,"SC","FAIL")))),IF(AO29&gt;=25,"ATKT","FAIL"))</f>
        <v>DIST</v>
      </c>
    </row>
    <row r="30" spans="1:49">
      <c r="A30" s="68" t="s">
        <v>853</v>
      </c>
      <c r="B30" s="68">
        <v>23309</v>
      </c>
      <c r="C30" s="68" t="s">
        <v>203</v>
      </c>
      <c r="D30" s="62" t="s">
        <v>204</v>
      </c>
      <c r="E30" s="68" t="s">
        <v>205</v>
      </c>
      <c r="F30" s="68"/>
      <c r="G30" s="62">
        <v>75</v>
      </c>
      <c r="H30" s="62">
        <v>71</v>
      </c>
      <c r="I30" s="62">
        <v>72</v>
      </c>
      <c r="J30" s="62">
        <v>80</v>
      </c>
      <c r="K30" s="62">
        <v>77</v>
      </c>
      <c r="L30" s="63"/>
      <c r="M30" s="62">
        <v>21</v>
      </c>
      <c r="N30" s="62">
        <v>33</v>
      </c>
      <c r="O30" s="62">
        <v>21</v>
      </c>
      <c r="P30" s="62">
        <v>45</v>
      </c>
      <c r="Q30" s="62">
        <v>20</v>
      </c>
      <c r="R30" s="62">
        <v>40</v>
      </c>
      <c r="S30" s="62">
        <v>22</v>
      </c>
      <c r="T30" s="67"/>
      <c r="U30" s="68" t="s">
        <v>748</v>
      </c>
      <c r="V30" s="68">
        <v>23309</v>
      </c>
      <c r="W30" s="68" t="s">
        <v>203</v>
      </c>
      <c r="X30" s="68" t="s">
        <v>204</v>
      </c>
      <c r="Y30" s="68" t="s">
        <v>205</v>
      </c>
      <c r="Z30" s="68"/>
      <c r="AA30" s="62">
        <v>79</v>
      </c>
      <c r="AB30" s="62">
        <v>79</v>
      </c>
      <c r="AC30" s="62">
        <v>72</v>
      </c>
      <c r="AD30" s="62">
        <v>82</v>
      </c>
      <c r="AE30" s="62">
        <v>82</v>
      </c>
      <c r="AF30" s="63"/>
      <c r="AG30" s="62">
        <v>20</v>
      </c>
      <c r="AH30" s="62">
        <v>21</v>
      </c>
      <c r="AI30" s="62">
        <v>42</v>
      </c>
      <c r="AJ30" s="62">
        <v>22</v>
      </c>
      <c r="AK30" s="62">
        <v>40</v>
      </c>
      <c r="AL30" s="62">
        <v>21</v>
      </c>
      <c r="AM30" s="62">
        <v>41</v>
      </c>
      <c r="AN30" s="62">
        <v>9.44</v>
      </c>
      <c r="AO30" s="62">
        <v>50</v>
      </c>
      <c r="AP30" s="12" t="str">
        <f>IF(COUNTIF(G30:K30,"FF"),"FAIL",IF(COUNTIF(G30:K30,"AB"),"FAIL","PASS"))</f>
        <v>PASS</v>
      </c>
      <c r="AQ30" s="12" t="str">
        <f>IF(COUNTIF(AA30:AE30,"FF"),"FAIL",IF(COUNTIF(AA30:AE30,"AB"),"FAIL","PASS"))</f>
        <v>PASS</v>
      </c>
      <c r="AR30" s="13" t="str">
        <f>IF(COUNTIF(M30:S30,"FF"),"FAIL",IF(COUNTIF(M30:S30,"AB"),"FAIL","PASS"))</f>
        <v>PASS</v>
      </c>
      <c r="AS30" s="13" t="str">
        <f>IF(COUNTIF(AG30:AM30,"FF"),"FAIL",IF(COUNTIF(AG30:AM30,"AB"),"FAIL","PASS"))</f>
        <v>PASS</v>
      </c>
      <c r="AT30" s="14" t="str">
        <f>IF(AND(AP30="PASS",AQ30="PASS"),"PASS","FAIL")</f>
        <v>PASS</v>
      </c>
      <c r="AU30" s="14" t="str">
        <f>IF(AND(AR30="PASS",AS30="PASS"),"PASS","FAIL")</f>
        <v>PASS</v>
      </c>
      <c r="AV30" s="4" t="str">
        <f>IF(AW30="ATKT","NO",IF(AW30="FAIL","NO","YES"))</f>
        <v>YES</v>
      </c>
      <c r="AW30" s="5" t="str">
        <f>IF(AO30=50,IF(AN30&gt;=7.75,"DIST",IF(AN30&gt;=6.75,"FIRST",IF(AN30&gt;=6.25,"HSC",IF(AN30&gt;=5.5,"SC","FAIL")))),IF(AO30&gt;=25,"ATKT","FAIL"))</f>
        <v>DIST</v>
      </c>
    </row>
    <row r="31" spans="1:49">
      <c r="A31" s="68" t="s">
        <v>72</v>
      </c>
      <c r="B31" s="68">
        <v>23110</v>
      </c>
      <c r="C31" s="68" t="s">
        <v>206</v>
      </c>
      <c r="D31" s="62" t="s">
        <v>207</v>
      </c>
      <c r="E31" s="68" t="s">
        <v>208</v>
      </c>
      <c r="F31" s="68"/>
      <c r="G31" s="62">
        <v>67</v>
      </c>
      <c r="H31" s="62">
        <v>56</v>
      </c>
      <c r="I31" s="62">
        <v>62</v>
      </c>
      <c r="J31" s="62">
        <v>70</v>
      </c>
      <c r="K31" s="62">
        <v>55</v>
      </c>
      <c r="L31" s="63"/>
      <c r="M31" s="62">
        <v>21</v>
      </c>
      <c r="N31" s="62">
        <v>32</v>
      </c>
      <c r="O31" s="62">
        <v>18</v>
      </c>
      <c r="P31" s="62">
        <v>37</v>
      </c>
      <c r="Q31" s="62">
        <v>22</v>
      </c>
      <c r="R31" s="62">
        <v>45</v>
      </c>
      <c r="S31" s="62">
        <v>24</v>
      </c>
      <c r="T31" s="67"/>
      <c r="U31" s="68" t="s">
        <v>749</v>
      </c>
      <c r="V31" s="68">
        <v>23110</v>
      </c>
      <c r="W31" s="68" t="s">
        <v>206</v>
      </c>
      <c r="X31" s="68" t="s">
        <v>207</v>
      </c>
      <c r="Y31" s="68" t="s">
        <v>208</v>
      </c>
      <c r="Z31" s="68"/>
      <c r="AA31" s="62">
        <v>65</v>
      </c>
      <c r="AB31" s="62">
        <v>47</v>
      </c>
      <c r="AC31" s="62">
        <v>77</v>
      </c>
      <c r="AD31" s="62">
        <v>73</v>
      </c>
      <c r="AE31" s="62">
        <v>77</v>
      </c>
      <c r="AF31" s="63"/>
      <c r="AG31" s="62">
        <v>19</v>
      </c>
      <c r="AH31" s="62">
        <v>21</v>
      </c>
      <c r="AI31" s="62">
        <v>40</v>
      </c>
      <c r="AJ31" s="62">
        <v>19</v>
      </c>
      <c r="AK31" s="62">
        <v>41</v>
      </c>
      <c r="AL31" s="62">
        <v>20</v>
      </c>
      <c r="AM31" s="62">
        <v>39</v>
      </c>
      <c r="AN31" s="62">
        <v>8.32</v>
      </c>
      <c r="AO31" s="62">
        <v>50</v>
      </c>
      <c r="AP31" s="12" t="str">
        <f>IF(COUNTIF(G31:K31,"FF"),"FAIL",IF(COUNTIF(G31:K31,"AB"),"FAIL","PASS"))</f>
        <v>PASS</v>
      </c>
      <c r="AQ31" s="12" t="str">
        <f>IF(COUNTIF(AA31:AE31,"FF"),"FAIL",IF(COUNTIF(AA31:AE31,"AB"),"FAIL","PASS"))</f>
        <v>PASS</v>
      </c>
      <c r="AR31" s="13" t="str">
        <f>IF(COUNTIF(M31:S31,"FF"),"FAIL",IF(COUNTIF(M31:S31,"AB"),"FAIL","PASS"))</f>
        <v>PASS</v>
      </c>
      <c r="AS31" s="13" t="str">
        <f>IF(COUNTIF(AG31:AM31,"FF"),"FAIL",IF(COUNTIF(AG31:AM31,"AB"),"FAIL","PASS"))</f>
        <v>PASS</v>
      </c>
      <c r="AT31" s="14" t="str">
        <f>IF(AND(AP31="PASS",AQ31="PASS"),"PASS","FAIL")</f>
        <v>PASS</v>
      </c>
      <c r="AU31" s="14" t="str">
        <f>IF(AND(AR31="PASS",AS31="PASS"),"PASS","FAIL")</f>
        <v>PASS</v>
      </c>
      <c r="AV31" s="4" t="str">
        <f>IF(AW31="ATKT","NO",IF(AW31="FAIL","NO","YES"))</f>
        <v>YES</v>
      </c>
      <c r="AW31" s="5" t="str">
        <f>IF(AO31=50,IF(AN31&gt;=7.75,"DIST",IF(AN31&gt;=6.75,"FIRST",IF(AN31&gt;=6.25,"HSC",IF(AN31&gt;=5.5,"SC","FAIL")))),IF(AO31&gt;=25,"ATKT","FAIL"))</f>
        <v>DIST</v>
      </c>
    </row>
    <row r="32" spans="1:49">
      <c r="A32" s="68" t="s">
        <v>790</v>
      </c>
      <c r="B32" s="74">
        <v>23210</v>
      </c>
      <c r="C32" s="74" t="s">
        <v>209</v>
      </c>
      <c r="D32" s="62" t="s">
        <v>210</v>
      </c>
      <c r="E32" s="68" t="s">
        <v>211</v>
      </c>
      <c r="F32" s="68"/>
      <c r="G32" s="62">
        <v>76</v>
      </c>
      <c r="H32" s="62">
        <v>60</v>
      </c>
      <c r="I32" s="62">
        <v>59</v>
      </c>
      <c r="J32" s="62">
        <v>65</v>
      </c>
      <c r="K32" s="62">
        <v>59</v>
      </c>
      <c r="L32" s="63"/>
      <c r="M32" s="62">
        <v>20</v>
      </c>
      <c r="N32" s="62">
        <v>34</v>
      </c>
      <c r="O32" s="62">
        <v>12</v>
      </c>
      <c r="P32" s="62" t="s">
        <v>67</v>
      </c>
      <c r="Q32" s="62">
        <v>15</v>
      </c>
      <c r="R32" s="62">
        <v>30</v>
      </c>
      <c r="S32" s="62">
        <v>19</v>
      </c>
      <c r="T32" s="67"/>
      <c r="U32" s="68" t="s">
        <v>750</v>
      </c>
      <c r="V32" s="68">
        <v>23210</v>
      </c>
      <c r="W32" s="68" t="s">
        <v>209</v>
      </c>
      <c r="X32" s="68" t="s">
        <v>210</v>
      </c>
      <c r="Y32" s="68" t="s">
        <v>211</v>
      </c>
      <c r="Z32" s="68"/>
      <c r="AA32" s="62">
        <v>62</v>
      </c>
      <c r="AB32" s="62">
        <v>68</v>
      </c>
      <c r="AC32" s="62">
        <v>74</v>
      </c>
      <c r="AD32" s="62">
        <v>60</v>
      </c>
      <c r="AE32" s="62">
        <v>74</v>
      </c>
      <c r="AF32" s="63"/>
      <c r="AG32" s="62">
        <v>18</v>
      </c>
      <c r="AH32" s="62">
        <v>19</v>
      </c>
      <c r="AI32" s="62">
        <v>39</v>
      </c>
      <c r="AJ32" s="62">
        <v>17</v>
      </c>
      <c r="AK32" s="62">
        <v>45</v>
      </c>
      <c r="AL32" s="62">
        <v>22</v>
      </c>
      <c r="AM32" s="62">
        <v>43</v>
      </c>
      <c r="AN32" s="62"/>
      <c r="AO32" s="62">
        <v>48</v>
      </c>
      <c r="AP32" s="12" t="str">
        <f>IF(COUNTIF(G32:K32,"FF"),"FAIL",IF(COUNTIF(G32:K32,"AB"),"FAIL","PASS"))</f>
        <v>PASS</v>
      </c>
      <c r="AQ32" s="12" t="str">
        <f>IF(COUNTIF(AA32:AE32,"FF"),"FAIL",IF(COUNTIF(AA32:AE32,"AB"),"FAIL","PASS"))</f>
        <v>PASS</v>
      </c>
      <c r="AR32" s="13" t="str">
        <f>IF(COUNTIF(M32:S32,"FF"),"FAIL",IF(COUNTIF(M32:S32,"AB"),"FAIL","PASS"))</f>
        <v>FAIL</v>
      </c>
      <c r="AS32" s="13" t="str">
        <f>IF(COUNTIF(AG32:AM32,"FF"),"FAIL",IF(COUNTIF(AG32:AM32,"AB"),"FAIL","PASS"))</f>
        <v>PASS</v>
      </c>
      <c r="AT32" s="14" t="str">
        <f>IF(AND(AP32="PASS",AQ32="PASS"),"PASS","FAIL")</f>
        <v>PASS</v>
      </c>
      <c r="AU32" s="14" t="str">
        <f>IF(AND(AR32="PASS",AS32="PASS"),"PASS","FAIL")</f>
        <v>FAIL</v>
      </c>
      <c r="AV32" s="4" t="str">
        <f>IF(AW32="ATKT","NO",IF(AW32="FAIL","NO","YES"))</f>
        <v>NO</v>
      </c>
      <c r="AW32" s="5" t="str">
        <f>IF(AO32=50,IF(AN32&gt;=7.75,"DIST",IF(AN32&gt;=6.75,"FIRST",IF(AN32&gt;=6.25,"HSC",IF(AN32&gt;=5.5,"SC","FAIL")))),IF(AO32&gt;=25,"ATKT","FAIL"))</f>
        <v>ATKT</v>
      </c>
    </row>
    <row r="33" spans="1:49">
      <c r="A33" s="68" t="s">
        <v>74</v>
      </c>
      <c r="B33" s="68">
        <v>23111</v>
      </c>
      <c r="C33" s="68" t="s">
        <v>212</v>
      </c>
      <c r="D33" s="62" t="s">
        <v>213</v>
      </c>
      <c r="E33" s="68" t="s">
        <v>214</v>
      </c>
      <c r="F33" s="68"/>
      <c r="G33" s="62">
        <v>78</v>
      </c>
      <c r="H33" s="62" t="s">
        <v>56</v>
      </c>
      <c r="I33" s="62">
        <v>65</v>
      </c>
      <c r="J33" s="62">
        <v>68</v>
      </c>
      <c r="K33" s="62">
        <v>72</v>
      </c>
      <c r="L33" s="63"/>
      <c r="M33" s="62">
        <v>21</v>
      </c>
      <c r="N33" s="62">
        <v>30</v>
      </c>
      <c r="O33" s="62">
        <v>19</v>
      </c>
      <c r="P33" s="62">
        <v>20</v>
      </c>
      <c r="Q33" s="62">
        <v>19</v>
      </c>
      <c r="R33" s="62">
        <v>38</v>
      </c>
      <c r="S33" s="62">
        <v>22</v>
      </c>
      <c r="T33" s="67"/>
      <c r="U33" s="68" t="s">
        <v>751</v>
      </c>
      <c r="V33" s="68">
        <v>23111</v>
      </c>
      <c r="W33" s="68" t="s">
        <v>212</v>
      </c>
      <c r="X33" s="68" t="s">
        <v>213</v>
      </c>
      <c r="Y33" s="68" t="s">
        <v>214</v>
      </c>
      <c r="Z33" s="68"/>
      <c r="AA33" s="62">
        <v>85</v>
      </c>
      <c r="AB33" s="62">
        <v>64</v>
      </c>
      <c r="AC33" s="62">
        <v>58</v>
      </c>
      <c r="AD33" s="62">
        <v>74</v>
      </c>
      <c r="AE33" s="62">
        <v>77</v>
      </c>
      <c r="AF33" s="63"/>
      <c r="AG33" s="62">
        <v>20</v>
      </c>
      <c r="AH33" s="62">
        <v>21</v>
      </c>
      <c r="AI33" s="62">
        <v>40</v>
      </c>
      <c r="AJ33" s="62">
        <v>19</v>
      </c>
      <c r="AK33" s="62">
        <v>38</v>
      </c>
      <c r="AL33" s="62">
        <v>20</v>
      </c>
      <c r="AM33" s="62">
        <v>40</v>
      </c>
      <c r="AN33" s="62"/>
      <c r="AO33" s="62">
        <v>46</v>
      </c>
      <c r="AP33" s="12" t="str">
        <f>IF(COUNTIF(G33:K33,"FF"),"FAIL",IF(COUNTIF(G33:K33,"AB"),"FAIL","PASS"))</f>
        <v>FAIL</v>
      </c>
      <c r="AQ33" s="12" t="str">
        <f>IF(COUNTIF(AA33:AE33,"FF"),"FAIL",IF(COUNTIF(AA33:AE33,"AB"),"FAIL","PASS"))</f>
        <v>PASS</v>
      </c>
      <c r="AR33" s="13" t="str">
        <f>IF(COUNTIF(M33:S33,"FF"),"FAIL",IF(COUNTIF(M33:S33,"AB"),"FAIL","PASS"))</f>
        <v>PASS</v>
      </c>
      <c r="AS33" s="13" t="str">
        <f>IF(COUNTIF(AG33:AM33,"FF"),"FAIL",IF(COUNTIF(AG33:AM33,"AB"),"FAIL","PASS"))</f>
        <v>PASS</v>
      </c>
      <c r="AT33" s="14" t="str">
        <f>IF(AND(AP33="PASS",AQ33="PASS"),"PASS","FAIL")</f>
        <v>FAIL</v>
      </c>
      <c r="AU33" s="14" t="str">
        <f>IF(AND(AR33="PASS",AS33="PASS"),"PASS","FAIL")</f>
        <v>PASS</v>
      </c>
      <c r="AV33" s="4" t="str">
        <f>IF(AW33="ATKT","NO",IF(AW33="FAIL","NO","YES"))</f>
        <v>NO</v>
      </c>
      <c r="AW33" s="5" t="str">
        <f>IF(AO33=50,IF(AN33&gt;=7.75,"DIST",IF(AN33&gt;=6.75,"FIRST",IF(AN33&gt;=6.25,"HSC",IF(AN33&gt;=5.5,"SC","FAIL")))),IF(AO33&gt;=25,"ATKT","FAIL"))</f>
        <v>ATKT</v>
      </c>
    </row>
    <row r="34" spans="1:49">
      <c r="A34" s="68" t="s">
        <v>903</v>
      </c>
      <c r="B34" s="68">
        <v>23362</v>
      </c>
      <c r="C34" s="68" t="s">
        <v>215</v>
      </c>
      <c r="D34" s="62" t="s">
        <v>216</v>
      </c>
      <c r="E34" s="68" t="s">
        <v>217</v>
      </c>
      <c r="F34" s="68"/>
      <c r="G34" s="62">
        <v>55</v>
      </c>
      <c r="H34" s="62">
        <v>73</v>
      </c>
      <c r="I34" s="62">
        <v>58</v>
      </c>
      <c r="J34" s="62">
        <v>61</v>
      </c>
      <c r="K34" s="62">
        <v>71</v>
      </c>
      <c r="L34" s="63"/>
      <c r="M34" s="62">
        <v>22</v>
      </c>
      <c r="N34" s="62">
        <v>39</v>
      </c>
      <c r="O34" s="62">
        <v>21</v>
      </c>
      <c r="P34" s="62">
        <v>28</v>
      </c>
      <c r="Q34" s="62">
        <v>21</v>
      </c>
      <c r="R34" s="62">
        <v>39</v>
      </c>
      <c r="S34" s="62">
        <v>22</v>
      </c>
      <c r="T34" s="67"/>
      <c r="U34" s="68" t="s">
        <v>752</v>
      </c>
      <c r="V34" s="68">
        <v>23362</v>
      </c>
      <c r="W34" s="68" t="s">
        <v>215</v>
      </c>
      <c r="X34" s="68" t="s">
        <v>216</v>
      </c>
      <c r="Y34" s="68" t="s">
        <v>217</v>
      </c>
      <c r="Z34" s="68"/>
      <c r="AA34" s="62">
        <v>83</v>
      </c>
      <c r="AB34" s="62">
        <v>77</v>
      </c>
      <c r="AC34" s="62">
        <v>80</v>
      </c>
      <c r="AD34" s="62">
        <v>70</v>
      </c>
      <c r="AE34" s="62">
        <v>83</v>
      </c>
      <c r="AF34" s="63"/>
      <c r="AG34" s="62">
        <v>22</v>
      </c>
      <c r="AH34" s="62">
        <v>23</v>
      </c>
      <c r="AI34" s="62">
        <v>42</v>
      </c>
      <c r="AJ34" s="62">
        <v>22</v>
      </c>
      <c r="AK34" s="62">
        <v>40</v>
      </c>
      <c r="AL34" s="62">
        <v>21</v>
      </c>
      <c r="AM34" s="62">
        <v>40</v>
      </c>
      <c r="AN34" s="62">
        <v>8.98</v>
      </c>
      <c r="AO34" s="62">
        <v>50</v>
      </c>
      <c r="AP34" s="12" t="str">
        <f>IF(COUNTIF(G34:K34,"FF"),"FAIL",IF(COUNTIF(G34:K34,"AB"),"FAIL","PASS"))</f>
        <v>PASS</v>
      </c>
      <c r="AQ34" s="12" t="str">
        <f>IF(COUNTIF(AA34:AE34,"FF"),"FAIL",IF(COUNTIF(AA34:AE34,"AB"),"FAIL","PASS"))</f>
        <v>PASS</v>
      </c>
      <c r="AR34" s="13" t="str">
        <f>IF(COUNTIF(M34:S34,"FF"),"FAIL",IF(COUNTIF(M34:S34,"AB"),"FAIL","PASS"))</f>
        <v>PASS</v>
      </c>
      <c r="AS34" s="13" t="str">
        <f>IF(COUNTIF(AG34:AM34,"FF"),"FAIL",IF(COUNTIF(AG34:AM34,"AB"),"FAIL","PASS"))</f>
        <v>PASS</v>
      </c>
      <c r="AT34" s="14" t="str">
        <f>IF(AND(AP34="PASS",AQ34="PASS"),"PASS","FAIL")</f>
        <v>PASS</v>
      </c>
      <c r="AU34" s="14" t="str">
        <f>IF(AND(AR34="PASS",AS34="PASS"),"PASS","FAIL")</f>
        <v>PASS</v>
      </c>
      <c r="AV34" s="4" t="str">
        <f>IF(AW34="ATKT","NO",IF(AW34="FAIL","NO","YES"))</f>
        <v>YES</v>
      </c>
      <c r="AW34" s="5" t="str">
        <f>IF(AO34=50,IF(AN34&gt;=7.75,"DIST",IF(AN34&gt;=6.75,"FIRST",IF(AN34&gt;=6.25,"HSC",IF(AN34&gt;=5.5,"SC","FAIL")))),IF(AO34&gt;=25,"ATKT","FAIL"))</f>
        <v>DIST</v>
      </c>
    </row>
    <row r="35" spans="1:49">
      <c r="A35" s="68" t="s">
        <v>791</v>
      </c>
      <c r="B35" s="68">
        <v>23211</v>
      </c>
      <c r="C35" s="68" t="s">
        <v>218</v>
      </c>
      <c r="D35" s="62" t="s">
        <v>219</v>
      </c>
      <c r="E35" s="68" t="s">
        <v>220</v>
      </c>
      <c r="F35" s="68"/>
      <c r="G35" s="62">
        <v>88</v>
      </c>
      <c r="H35" s="62">
        <v>72</v>
      </c>
      <c r="I35" s="62">
        <v>71</v>
      </c>
      <c r="J35" s="62">
        <v>72</v>
      </c>
      <c r="K35" s="62">
        <v>81</v>
      </c>
      <c r="L35" s="63"/>
      <c r="M35" s="62">
        <v>23</v>
      </c>
      <c r="N35" s="62">
        <v>38</v>
      </c>
      <c r="O35" s="62">
        <v>24</v>
      </c>
      <c r="P35" s="62">
        <v>41</v>
      </c>
      <c r="Q35" s="62">
        <v>21</v>
      </c>
      <c r="R35" s="62">
        <v>43</v>
      </c>
      <c r="S35" s="62">
        <v>24</v>
      </c>
      <c r="T35" s="67"/>
      <c r="U35" s="68" t="s">
        <v>753</v>
      </c>
      <c r="V35" s="68">
        <v>23211</v>
      </c>
      <c r="W35" s="68" t="s">
        <v>218</v>
      </c>
      <c r="X35" s="68" t="s">
        <v>219</v>
      </c>
      <c r="Y35" s="68" t="s">
        <v>220</v>
      </c>
      <c r="Z35" s="68"/>
      <c r="AA35" s="62">
        <v>82</v>
      </c>
      <c r="AB35" s="62">
        <v>80</v>
      </c>
      <c r="AC35" s="62">
        <v>88</v>
      </c>
      <c r="AD35" s="62">
        <v>88</v>
      </c>
      <c r="AE35" s="62">
        <v>89</v>
      </c>
      <c r="AF35" s="63"/>
      <c r="AG35" s="62">
        <v>22</v>
      </c>
      <c r="AH35" s="62">
        <v>24</v>
      </c>
      <c r="AI35" s="62">
        <v>46</v>
      </c>
      <c r="AJ35" s="62">
        <v>24</v>
      </c>
      <c r="AK35" s="62">
        <v>44</v>
      </c>
      <c r="AL35" s="62">
        <v>24</v>
      </c>
      <c r="AM35" s="62">
        <v>47</v>
      </c>
      <c r="AN35" s="62">
        <v>9.76</v>
      </c>
      <c r="AO35" s="62">
        <v>50</v>
      </c>
      <c r="AP35" s="12" t="str">
        <f>IF(COUNTIF(G35:K35,"FF"),"FAIL",IF(COUNTIF(G35:K35,"AB"),"FAIL","PASS"))</f>
        <v>PASS</v>
      </c>
      <c r="AQ35" s="12" t="str">
        <f>IF(COUNTIF(AA35:AE35,"FF"),"FAIL",IF(COUNTIF(AA35:AE35,"AB"),"FAIL","PASS"))</f>
        <v>PASS</v>
      </c>
      <c r="AR35" s="13" t="str">
        <f>IF(COUNTIF(M35:S35,"FF"),"FAIL",IF(COUNTIF(M35:S35,"AB"),"FAIL","PASS"))</f>
        <v>PASS</v>
      </c>
      <c r="AS35" s="13" t="str">
        <f>IF(COUNTIF(AG35:AM35,"FF"),"FAIL",IF(COUNTIF(AG35:AM35,"AB"),"FAIL","PASS"))</f>
        <v>PASS</v>
      </c>
      <c r="AT35" s="14" t="str">
        <f>IF(AND(AP35="PASS",AQ35="PASS"),"PASS","FAIL")</f>
        <v>PASS</v>
      </c>
      <c r="AU35" s="14" t="str">
        <f>IF(AND(AR35="PASS",AS35="PASS"),"PASS","FAIL")</f>
        <v>PASS</v>
      </c>
      <c r="AV35" s="4" t="str">
        <f>IF(AW35="ATKT","NO",IF(AW35="FAIL","NO","YES"))</f>
        <v>YES</v>
      </c>
      <c r="AW35" s="5" t="str">
        <f>IF(AO35=50,IF(AN35&gt;=7.75,"DIST",IF(AN35&gt;=6.75,"FIRST",IF(AN35&gt;=6.25,"HSC",IF(AN35&gt;=5.5,"SC","FAIL")))),IF(AO35&gt;=25,"ATKT","FAIL"))</f>
        <v>DIST</v>
      </c>
    </row>
    <row r="36" spans="1:49">
      <c r="A36" s="68" t="s">
        <v>76</v>
      </c>
      <c r="B36" s="68">
        <v>23112</v>
      </c>
      <c r="C36" s="68" t="s">
        <v>221</v>
      </c>
      <c r="D36" s="62" t="s">
        <v>222</v>
      </c>
      <c r="E36" s="68" t="s">
        <v>223</v>
      </c>
      <c r="F36" s="68"/>
      <c r="G36" s="62">
        <v>85</v>
      </c>
      <c r="H36" s="62">
        <v>63</v>
      </c>
      <c r="I36" s="62">
        <v>60</v>
      </c>
      <c r="J36" s="62">
        <v>80</v>
      </c>
      <c r="K36" s="62">
        <v>67</v>
      </c>
      <c r="L36" s="63"/>
      <c r="M36" s="62">
        <v>21</v>
      </c>
      <c r="N36" s="62">
        <v>32</v>
      </c>
      <c r="O36" s="62">
        <v>17</v>
      </c>
      <c r="P36" s="62">
        <v>38</v>
      </c>
      <c r="Q36" s="62">
        <v>23</v>
      </c>
      <c r="R36" s="62">
        <v>41</v>
      </c>
      <c r="S36" s="62">
        <v>20</v>
      </c>
      <c r="T36" s="67"/>
      <c r="U36" s="68" t="s">
        <v>754</v>
      </c>
      <c r="V36" s="68">
        <v>23112</v>
      </c>
      <c r="W36" s="68" t="s">
        <v>221</v>
      </c>
      <c r="X36" s="68" t="s">
        <v>222</v>
      </c>
      <c r="Y36" s="68" t="s">
        <v>223</v>
      </c>
      <c r="Z36" s="68"/>
      <c r="AA36" s="62">
        <v>87</v>
      </c>
      <c r="AB36" s="62">
        <v>75</v>
      </c>
      <c r="AC36" s="62">
        <v>74</v>
      </c>
      <c r="AD36" s="62">
        <v>72</v>
      </c>
      <c r="AE36" s="62">
        <v>77</v>
      </c>
      <c r="AF36" s="63"/>
      <c r="AG36" s="62">
        <v>20</v>
      </c>
      <c r="AH36" s="62">
        <v>20</v>
      </c>
      <c r="AI36" s="62">
        <v>40</v>
      </c>
      <c r="AJ36" s="62">
        <v>19</v>
      </c>
      <c r="AK36" s="62">
        <v>39</v>
      </c>
      <c r="AL36" s="62">
        <v>21</v>
      </c>
      <c r="AM36" s="62">
        <v>41</v>
      </c>
      <c r="AN36" s="62">
        <v>9.1199999999999992</v>
      </c>
      <c r="AO36" s="62">
        <v>50</v>
      </c>
      <c r="AP36" s="12" t="str">
        <f>IF(COUNTIF(G36:K36,"FF"),"FAIL",IF(COUNTIF(G36:K36,"AB"),"FAIL","PASS"))</f>
        <v>PASS</v>
      </c>
      <c r="AQ36" s="12" t="str">
        <f>IF(COUNTIF(AA36:AE36,"FF"),"FAIL",IF(COUNTIF(AA36:AE36,"AB"),"FAIL","PASS"))</f>
        <v>PASS</v>
      </c>
      <c r="AR36" s="13" t="str">
        <f>IF(COUNTIF(M36:S36,"FF"),"FAIL",IF(COUNTIF(M36:S36,"AB"),"FAIL","PASS"))</f>
        <v>PASS</v>
      </c>
      <c r="AS36" s="13" t="str">
        <f>IF(COUNTIF(AG36:AM36,"FF"),"FAIL",IF(COUNTIF(AG36:AM36,"AB"),"FAIL","PASS"))</f>
        <v>PASS</v>
      </c>
      <c r="AT36" s="14" t="str">
        <f>IF(AND(AP36="PASS",AQ36="PASS"),"PASS","FAIL")</f>
        <v>PASS</v>
      </c>
      <c r="AU36" s="14" t="str">
        <f>IF(AND(AR36="PASS",AS36="PASS"),"PASS","FAIL")</f>
        <v>PASS</v>
      </c>
      <c r="AV36" s="4" t="str">
        <f>IF(AW36="ATKT","NO",IF(AW36="FAIL","NO","YES"))</f>
        <v>YES</v>
      </c>
      <c r="AW36" s="5" t="str">
        <f>IF(AO36=50,IF(AN36&gt;=7.75,"DIST",IF(AN36&gt;=6.75,"FIRST",IF(AN36&gt;=6.25,"HSC",IF(AN36&gt;=5.5,"SC","FAIL")))),IF(AO36&gt;=25,"ATKT","FAIL"))</f>
        <v>DIST</v>
      </c>
    </row>
    <row r="37" spans="1:49">
      <c r="A37" s="68" t="s">
        <v>792</v>
      </c>
      <c r="B37" s="68">
        <v>23212</v>
      </c>
      <c r="C37" s="68" t="s">
        <v>224</v>
      </c>
      <c r="D37" s="62" t="s">
        <v>225</v>
      </c>
      <c r="E37" s="68" t="s">
        <v>226</v>
      </c>
      <c r="F37" s="68"/>
      <c r="G37" s="62">
        <v>86</v>
      </c>
      <c r="H37" s="62">
        <v>55</v>
      </c>
      <c r="I37" s="62">
        <v>62</v>
      </c>
      <c r="J37" s="62">
        <v>76</v>
      </c>
      <c r="K37" s="62">
        <v>72</v>
      </c>
      <c r="L37" s="63"/>
      <c r="M37" s="62">
        <v>20</v>
      </c>
      <c r="N37" s="62">
        <v>31</v>
      </c>
      <c r="O37" s="62">
        <v>17</v>
      </c>
      <c r="P37" s="62">
        <v>35</v>
      </c>
      <c r="Q37" s="62">
        <v>15</v>
      </c>
      <c r="R37" s="62">
        <v>33</v>
      </c>
      <c r="S37" s="62">
        <v>21</v>
      </c>
      <c r="T37" s="67"/>
      <c r="U37" s="68" t="s">
        <v>755</v>
      </c>
      <c r="V37" s="68">
        <v>23212</v>
      </c>
      <c r="W37" s="68" t="s">
        <v>224</v>
      </c>
      <c r="X37" s="68" t="s">
        <v>225</v>
      </c>
      <c r="Y37" s="68" t="s">
        <v>226</v>
      </c>
      <c r="Z37" s="68"/>
      <c r="AA37" s="62">
        <v>67</v>
      </c>
      <c r="AB37" s="62">
        <v>77</v>
      </c>
      <c r="AC37" s="62">
        <v>77</v>
      </c>
      <c r="AD37" s="62">
        <v>70</v>
      </c>
      <c r="AE37" s="62">
        <v>77</v>
      </c>
      <c r="AF37" s="63"/>
      <c r="AG37" s="62">
        <v>19</v>
      </c>
      <c r="AH37" s="62">
        <v>20</v>
      </c>
      <c r="AI37" s="62">
        <v>42</v>
      </c>
      <c r="AJ37" s="62">
        <v>18</v>
      </c>
      <c r="AK37" s="62">
        <v>38</v>
      </c>
      <c r="AL37" s="62">
        <v>18</v>
      </c>
      <c r="AM37" s="62">
        <v>38</v>
      </c>
      <c r="AN37" s="62">
        <v>8.74</v>
      </c>
      <c r="AO37" s="62">
        <v>50</v>
      </c>
      <c r="AP37" s="12" t="str">
        <f>IF(COUNTIF(G37:K37,"FF"),"FAIL",IF(COUNTIF(G37:K37,"AB"),"FAIL","PASS"))</f>
        <v>PASS</v>
      </c>
      <c r="AQ37" s="12" t="str">
        <f>IF(COUNTIF(AA37:AE37,"FF"),"FAIL",IF(COUNTIF(AA37:AE37,"AB"),"FAIL","PASS"))</f>
        <v>PASS</v>
      </c>
      <c r="AR37" s="13" t="str">
        <f>IF(COUNTIF(M37:S37,"FF"),"FAIL",IF(COUNTIF(M37:S37,"AB"),"FAIL","PASS"))</f>
        <v>PASS</v>
      </c>
      <c r="AS37" s="13" t="str">
        <f>IF(COUNTIF(AG37:AM37,"FF"),"FAIL",IF(COUNTIF(AG37:AM37,"AB"),"FAIL","PASS"))</f>
        <v>PASS</v>
      </c>
      <c r="AT37" s="14" t="str">
        <f>IF(AND(AP37="PASS",AQ37="PASS"),"PASS","FAIL")</f>
        <v>PASS</v>
      </c>
      <c r="AU37" s="14" t="str">
        <f>IF(AND(AR37="PASS",AS37="PASS"),"PASS","FAIL")</f>
        <v>PASS</v>
      </c>
      <c r="AV37" s="4" t="str">
        <f>IF(AW37="ATKT","NO",IF(AW37="FAIL","NO","YES"))</f>
        <v>YES</v>
      </c>
      <c r="AW37" s="5" t="str">
        <f>IF(AO37=50,IF(AN37&gt;=7.75,"DIST",IF(AN37&gt;=6.75,"FIRST",IF(AN37&gt;=6.25,"HSC",IF(AN37&gt;=5.5,"SC","FAIL")))),IF(AO37&gt;=25,"ATKT","FAIL"))</f>
        <v>DIST</v>
      </c>
    </row>
    <row r="38" spans="1:49">
      <c r="A38" s="68" t="s">
        <v>855</v>
      </c>
      <c r="B38" s="68">
        <v>23312</v>
      </c>
      <c r="C38" s="68" t="s">
        <v>227</v>
      </c>
      <c r="D38" s="62" t="s">
        <v>228</v>
      </c>
      <c r="E38" s="68" t="s">
        <v>229</v>
      </c>
      <c r="F38" s="68"/>
      <c r="G38" s="62">
        <v>86</v>
      </c>
      <c r="H38" s="62">
        <v>62</v>
      </c>
      <c r="I38" s="62">
        <v>84</v>
      </c>
      <c r="J38" s="62">
        <v>76</v>
      </c>
      <c r="K38" s="62">
        <v>76</v>
      </c>
      <c r="L38" s="63"/>
      <c r="M38" s="62">
        <v>21</v>
      </c>
      <c r="N38" s="62">
        <v>40</v>
      </c>
      <c r="O38" s="62">
        <v>18</v>
      </c>
      <c r="P38" s="62">
        <v>32</v>
      </c>
      <c r="Q38" s="62">
        <v>20</v>
      </c>
      <c r="R38" s="62">
        <v>40</v>
      </c>
      <c r="S38" s="62">
        <v>22</v>
      </c>
      <c r="T38" s="67"/>
      <c r="U38" s="68" t="s">
        <v>756</v>
      </c>
      <c r="V38" s="68">
        <v>23312</v>
      </c>
      <c r="W38" s="68" t="s">
        <v>227</v>
      </c>
      <c r="X38" s="68" t="s">
        <v>228</v>
      </c>
      <c r="Y38" s="68" t="s">
        <v>229</v>
      </c>
      <c r="Z38" s="68"/>
      <c r="AA38" s="62">
        <v>87</v>
      </c>
      <c r="AB38" s="62">
        <v>81</v>
      </c>
      <c r="AC38" s="62">
        <v>79</v>
      </c>
      <c r="AD38" s="62">
        <v>69</v>
      </c>
      <c r="AE38" s="62">
        <v>82</v>
      </c>
      <c r="AF38" s="63"/>
      <c r="AG38" s="62">
        <v>21</v>
      </c>
      <c r="AH38" s="62">
        <v>22</v>
      </c>
      <c r="AI38" s="62">
        <v>43</v>
      </c>
      <c r="AJ38" s="62">
        <v>20</v>
      </c>
      <c r="AK38" s="62">
        <v>40</v>
      </c>
      <c r="AL38" s="62">
        <v>22</v>
      </c>
      <c r="AM38" s="62">
        <v>43</v>
      </c>
      <c r="AN38" s="62">
        <v>9.36</v>
      </c>
      <c r="AO38" s="62">
        <v>50</v>
      </c>
      <c r="AP38" s="12" t="str">
        <f>IF(COUNTIF(G38:K38,"FF"),"FAIL",IF(COUNTIF(G38:K38,"AB"),"FAIL","PASS"))</f>
        <v>PASS</v>
      </c>
      <c r="AQ38" s="12" t="str">
        <f>IF(COUNTIF(AA38:AE38,"FF"),"FAIL",IF(COUNTIF(AA38:AE38,"AB"),"FAIL","PASS"))</f>
        <v>PASS</v>
      </c>
      <c r="AR38" s="13" t="str">
        <f>IF(COUNTIF(M38:S38,"FF"),"FAIL",IF(COUNTIF(M38:S38,"AB"),"FAIL","PASS"))</f>
        <v>PASS</v>
      </c>
      <c r="AS38" s="13" t="str">
        <f>IF(COUNTIF(AG38:AM38,"FF"),"FAIL",IF(COUNTIF(AG38:AM38,"AB"),"FAIL","PASS"))</f>
        <v>PASS</v>
      </c>
      <c r="AT38" s="14" t="str">
        <f>IF(AND(AP38="PASS",AQ38="PASS"),"PASS","FAIL")</f>
        <v>PASS</v>
      </c>
      <c r="AU38" s="14" t="str">
        <f>IF(AND(AR38="PASS",AS38="PASS"),"PASS","FAIL")</f>
        <v>PASS</v>
      </c>
      <c r="AV38" s="4" t="str">
        <f>IF(AW38="ATKT","NO",IF(AW38="FAIL","NO","YES"))</f>
        <v>YES</v>
      </c>
      <c r="AW38" s="5" t="str">
        <f>IF(AO38=50,IF(AN38&gt;=7.75,"DIST",IF(AN38&gt;=6.75,"FIRST",IF(AN38&gt;=6.25,"HSC",IF(AN38&gt;=5.5,"SC","FAIL")))),IF(AO38&gt;=25,"ATKT","FAIL"))</f>
        <v>DIST</v>
      </c>
    </row>
    <row r="39" spans="1:49">
      <c r="A39" s="68" t="s">
        <v>786</v>
      </c>
      <c r="B39" s="68">
        <v>23204</v>
      </c>
      <c r="C39" s="68" t="s">
        <v>230</v>
      </c>
      <c r="D39" s="62" t="s">
        <v>231</v>
      </c>
      <c r="E39" s="68" t="s">
        <v>232</v>
      </c>
      <c r="F39" s="68"/>
      <c r="G39" s="62">
        <v>85</v>
      </c>
      <c r="H39" s="62">
        <v>71</v>
      </c>
      <c r="I39" s="62">
        <v>65</v>
      </c>
      <c r="J39" s="62">
        <v>80</v>
      </c>
      <c r="K39" s="62">
        <v>79</v>
      </c>
      <c r="L39" s="63"/>
      <c r="M39" s="62">
        <v>22</v>
      </c>
      <c r="N39" s="62">
        <v>31</v>
      </c>
      <c r="O39" s="62">
        <v>18</v>
      </c>
      <c r="P39" s="62">
        <v>35</v>
      </c>
      <c r="Q39" s="62">
        <v>19</v>
      </c>
      <c r="R39" s="62">
        <v>44</v>
      </c>
      <c r="S39" s="62">
        <v>23</v>
      </c>
      <c r="T39" s="67"/>
      <c r="U39" s="68" t="s">
        <v>757</v>
      </c>
      <c r="V39" s="68">
        <v>23204</v>
      </c>
      <c r="W39" s="68" t="s">
        <v>230</v>
      </c>
      <c r="X39" s="68" t="s">
        <v>231</v>
      </c>
      <c r="Y39" s="68" t="s">
        <v>232</v>
      </c>
      <c r="Z39" s="68"/>
      <c r="AA39" s="62">
        <v>70</v>
      </c>
      <c r="AB39" s="62">
        <v>85</v>
      </c>
      <c r="AC39" s="62">
        <v>82</v>
      </c>
      <c r="AD39" s="62">
        <v>73</v>
      </c>
      <c r="AE39" s="62">
        <v>78</v>
      </c>
      <c r="AF39" s="63"/>
      <c r="AG39" s="62">
        <v>18</v>
      </c>
      <c r="AH39" s="62">
        <v>21</v>
      </c>
      <c r="AI39" s="62">
        <v>44</v>
      </c>
      <c r="AJ39" s="62">
        <v>18</v>
      </c>
      <c r="AK39" s="62">
        <v>35</v>
      </c>
      <c r="AL39" s="62">
        <v>19</v>
      </c>
      <c r="AM39" s="62">
        <v>38</v>
      </c>
      <c r="AN39" s="62">
        <v>9.3000000000000007</v>
      </c>
      <c r="AO39" s="62">
        <v>50</v>
      </c>
      <c r="AP39" s="12" t="str">
        <f>IF(COUNTIF(G39:K39,"FF"),"FAIL",IF(COUNTIF(G39:K39,"AB"),"FAIL","PASS"))</f>
        <v>PASS</v>
      </c>
      <c r="AQ39" s="12" t="str">
        <f>IF(COUNTIF(AA39:AE39,"FF"),"FAIL",IF(COUNTIF(AA39:AE39,"AB"),"FAIL","PASS"))</f>
        <v>PASS</v>
      </c>
      <c r="AR39" s="13" t="str">
        <f>IF(COUNTIF(M39:S39,"FF"),"FAIL",IF(COUNTIF(M39:S39,"AB"),"FAIL","PASS"))</f>
        <v>PASS</v>
      </c>
      <c r="AS39" s="13" t="str">
        <f>IF(COUNTIF(AG39:AM39,"FF"),"FAIL",IF(COUNTIF(AG39:AM39,"AB"),"FAIL","PASS"))</f>
        <v>PASS</v>
      </c>
      <c r="AT39" s="14" t="str">
        <f>IF(AND(AP39="PASS",AQ39="PASS"),"PASS","FAIL")</f>
        <v>PASS</v>
      </c>
      <c r="AU39" s="14" t="str">
        <f>IF(AND(AR39="PASS",AS39="PASS"),"PASS","FAIL")</f>
        <v>PASS</v>
      </c>
      <c r="AV39" s="4" t="str">
        <f>IF(AW39="ATKT","NO",IF(AW39="FAIL","NO","YES"))</f>
        <v>YES</v>
      </c>
      <c r="AW39" s="5" t="str">
        <f>IF(AO39=50,IF(AN39&gt;=7.75,"DIST",IF(AN39&gt;=6.75,"FIRST",IF(AN39&gt;=6.25,"HSC",IF(AN39&gt;=5.5,"SC","FAIL")))),IF(AO39&gt;=25,"ATKT","FAIL"))</f>
        <v>DIST</v>
      </c>
    </row>
    <row r="40" spans="1:49">
      <c r="A40" s="68" t="s">
        <v>78</v>
      </c>
      <c r="B40" s="68">
        <v>23113</v>
      </c>
      <c r="C40" s="68" t="s">
        <v>233</v>
      </c>
      <c r="D40" s="62" t="s">
        <v>234</v>
      </c>
      <c r="E40" s="68" t="s">
        <v>235</v>
      </c>
      <c r="F40" s="68"/>
      <c r="G40" s="62">
        <v>85</v>
      </c>
      <c r="H40" s="62">
        <v>71</v>
      </c>
      <c r="I40" s="62">
        <v>75</v>
      </c>
      <c r="J40" s="62">
        <v>85</v>
      </c>
      <c r="K40" s="62">
        <v>80</v>
      </c>
      <c r="L40" s="63"/>
      <c r="M40" s="62">
        <v>24</v>
      </c>
      <c r="N40" s="62">
        <v>30</v>
      </c>
      <c r="O40" s="62">
        <v>24</v>
      </c>
      <c r="P40" s="62">
        <v>47</v>
      </c>
      <c r="Q40" s="62">
        <v>24</v>
      </c>
      <c r="R40" s="62">
        <v>48</v>
      </c>
      <c r="S40" s="62">
        <v>23</v>
      </c>
      <c r="T40" s="67"/>
      <c r="U40" s="68" t="s">
        <v>758</v>
      </c>
      <c r="V40" s="68">
        <v>23113</v>
      </c>
      <c r="W40" s="68" t="s">
        <v>233</v>
      </c>
      <c r="X40" s="68" t="s">
        <v>234</v>
      </c>
      <c r="Y40" s="68" t="s">
        <v>235</v>
      </c>
      <c r="Z40" s="68"/>
      <c r="AA40" s="62">
        <v>81</v>
      </c>
      <c r="AB40" s="62">
        <v>74</v>
      </c>
      <c r="AC40" s="62">
        <v>87</v>
      </c>
      <c r="AD40" s="62">
        <v>89</v>
      </c>
      <c r="AE40" s="62">
        <v>84</v>
      </c>
      <c r="AF40" s="63"/>
      <c r="AG40" s="62">
        <v>20</v>
      </c>
      <c r="AH40" s="62">
        <v>22</v>
      </c>
      <c r="AI40" s="62">
        <v>42</v>
      </c>
      <c r="AJ40" s="62">
        <v>23</v>
      </c>
      <c r="AK40" s="62">
        <v>43</v>
      </c>
      <c r="AL40" s="62">
        <v>23</v>
      </c>
      <c r="AM40" s="62">
        <v>45</v>
      </c>
      <c r="AN40" s="62">
        <v>9.76</v>
      </c>
      <c r="AO40" s="62">
        <v>50</v>
      </c>
      <c r="AP40" s="12" t="str">
        <f>IF(COUNTIF(G40:K40,"FF"),"FAIL",IF(COUNTIF(G40:K40,"AB"),"FAIL","PASS"))</f>
        <v>PASS</v>
      </c>
      <c r="AQ40" s="12" t="str">
        <f>IF(COUNTIF(AA40:AE40,"FF"),"FAIL",IF(COUNTIF(AA40:AE40,"AB"),"FAIL","PASS"))</f>
        <v>PASS</v>
      </c>
      <c r="AR40" s="13" t="str">
        <f>IF(COUNTIF(M40:S40,"FF"),"FAIL",IF(COUNTIF(M40:S40,"AB"),"FAIL","PASS"))</f>
        <v>PASS</v>
      </c>
      <c r="AS40" s="13" t="str">
        <f>IF(COUNTIF(AG40:AM40,"FF"),"FAIL",IF(COUNTIF(AG40:AM40,"AB"),"FAIL","PASS"))</f>
        <v>PASS</v>
      </c>
      <c r="AT40" s="14" t="str">
        <f>IF(AND(AP40="PASS",AQ40="PASS"),"PASS","FAIL")</f>
        <v>PASS</v>
      </c>
      <c r="AU40" s="14" t="str">
        <f>IF(AND(AR40="PASS",AS40="PASS"),"PASS","FAIL")</f>
        <v>PASS</v>
      </c>
      <c r="AV40" s="4" t="str">
        <f>IF(AW40="ATKT","NO",IF(AW40="FAIL","NO","YES"))</f>
        <v>YES</v>
      </c>
      <c r="AW40" s="5" t="str">
        <f>IF(AO40=50,IF(AN40&gt;=7.75,"DIST",IF(AN40&gt;=6.75,"FIRST",IF(AN40&gt;=6.25,"HSC",IF(AN40&gt;=5.5,"SC","FAIL")))),IF(AO40&gt;=25,"ATKT","FAIL"))</f>
        <v>DIST</v>
      </c>
    </row>
    <row r="41" spans="1:49">
      <c r="A41" s="68" t="s">
        <v>793</v>
      </c>
      <c r="B41" s="68">
        <v>23213</v>
      </c>
      <c r="C41" s="68" t="s">
        <v>236</v>
      </c>
      <c r="D41" s="62" t="s">
        <v>237</v>
      </c>
      <c r="E41" s="68" t="s">
        <v>238</v>
      </c>
      <c r="F41" s="68"/>
      <c r="G41" s="62">
        <v>55</v>
      </c>
      <c r="H41" s="62">
        <v>57</v>
      </c>
      <c r="I41" s="62">
        <v>42</v>
      </c>
      <c r="J41" s="62">
        <v>51</v>
      </c>
      <c r="K41" s="62">
        <v>42</v>
      </c>
      <c r="L41" s="63"/>
      <c r="M41" s="62">
        <v>18</v>
      </c>
      <c r="N41" s="62">
        <v>22</v>
      </c>
      <c r="O41" s="62">
        <v>10</v>
      </c>
      <c r="P41" s="62" t="s">
        <v>67</v>
      </c>
      <c r="Q41" s="62">
        <v>15</v>
      </c>
      <c r="R41" s="62" t="s">
        <v>67</v>
      </c>
      <c r="S41" s="62">
        <v>19</v>
      </c>
      <c r="T41" s="67"/>
      <c r="U41" s="68" t="s">
        <v>759</v>
      </c>
      <c r="V41" s="68">
        <v>23213</v>
      </c>
      <c r="W41" s="68" t="s">
        <v>236</v>
      </c>
      <c r="X41" s="68" t="s">
        <v>237</v>
      </c>
      <c r="Y41" s="68" t="s">
        <v>238</v>
      </c>
      <c r="Z41" s="68"/>
      <c r="AA41" s="62">
        <v>66</v>
      </c>
      <c r="AB41" s="62">
        <v>51</v>
      </c>
      <c r="AC41" s="62">
        <v>66</v>
      </c>
      <c r="AD41" s="62">
        <v>57</v>
      </c>
      <c r="AE41" s="62">
        <v>69</v>
      </c>
      <c r="AF41" s="63"/>
      <c r="AG41" s="62">
        <v>20</v>
      </c>
      <c r="AH41" s="62">
        <v>19</v>
      </c>
      <c r="AI41" s="62">
        <v>40</v>
      </c>
      <c r="AJ41" s="62">
        <v>15</v>
      </c>
      <c r="AK41" s="62">
        <v>34</v>
      </c>
      <c r="AL41" s="62">
        <v>17</v>
      </c>
      <c r="AM41" s="62">
        <v>34</v>
      </c>
      <c r="AN41" s="62"/>
      <c r="AO41" s="62">
        <v>47</v>
      </c>
      <c r="AP41" s="12" t="str">
        <f>IF(COUNTIF(G41:K41,"FF"),"FAIL",IF(COUNTIF(G41:K41,"AB"),"FAIL","PASS"))</f>
        <v>PASS</v>
      </c>
      <c r="AQ41" s="12" t="str">
        <f>IF(COUNTIF(AA41:AE41,"FF"),"FAIL",IF(COUNTIF(AA41:AE41,"AB"),"FAIL","PASS"))</f>
        <v>PASS</v>
      </c>
      <c r="AR41" s="13" t="str">
        <f>IF(COUNTIF(M41:S41,"FF"),"FAIL",IF(COUNTIF(M41:S41,"AB"),"FAIL","PASS"))</f>
        <v>FAIL</v>
      </c>
      <c r="AS41" s="13" t="str">
        <f>IF(COUNTIF(AG41:AM41,"FF"),"FAIL",IF(COUNTIF(AG41:AM41,"AB"),"FAIL","PASS"))</f>
        <v>PASS</v>
      </c>
      <c r="AT41" s="14" t="str">
        <f>IF(AND(AP41="PASS",AQ41="PASS"),"PASS","FAIL")</f>
        <v>PASS</v>
      </c>
      <c r="AU41" s="14" t="str">
        <f>IF(AND(AR41="PASS",AS41="PASS"),"PASS","FAIL")</f>
        <v>FAIL</v>
      </c>
      <c r="AV41" s="4" t="str">
        <f>IF(AW41="ATKT","NO",IF(AW41="FAIL","NO","YES"))</f>
        <v>NO</v>
      </c>
      <c r="AW41" s="5" t="str">
        <f>IF(AO41=50,IF(AN41&gt;=7.75,"DIST",IF(AN41&gt;=6.75,"FIRST",IF(AN41&gt;=6.25,"HSC",IF(AN41&gt;=5.5,"SC","FAIL")))),IF(AO41&gt;=25,"ATKT","FAIL"))</f>
        <v>ATKT</v>
      </c>
    </row>
    <row r="42" spans="1:49">
      <c r="A42" s="68" t="s">
        <v>856</v>
      </c>
      <c r="B42" s="68">
        <v>23313</v>
      </c>
      <c r="C42" s="68" t="s">
        <v>239</v>
      </c>
      <c r="D42" s="62" t="s">
        <v>240</v>
      </c>
      <c r="E42" s="68" t="s">
        <v>241</v>
      </c>
      <c r="F42" s="68"/>
      <c r="G42" s="62">
        <v>90</v>
      </c>
      <c r="H42" s="62">
        <v>66</v>
      </c>
      <c r="I42" s="62">
        <v>79</v>
      </c>
      <c r="J42" s="62">
        <v>83</v>
      </c>
      <c r="K42" s="62">
        <v>77</v>
      </c>
      <c r="L42" s="63"/>
      <c r="M42" s="62">
        <v>23</v>
      </c>
      <c r="N42" s="62">
        <v>39</v>
      </c>
      <c r="O42" s="62">
        <v>20</v>
      </c>
      <c r="P42" s="62">
        <v>41</v>
      </c>
      <c r="Q42" s="62">
        <v>21</v>
      </c>
      <c r="R42" s="62">
        <v>30</v>
      </c>
      <c r="S42" s="62">
        <v>20</v>
      </c>
      <c r="T42" s="67"/>
      <c r="U42" s="68" t="s">
        <v>760</v>
      </c>
      <c r="V42" s="68">
        <v>23313</v>
      </c>
      <c r="W42" s="68" t="s">
        <v>239</v>
      </c>
      <c r="X42" s="68" t="s">
        <v>240</v>
      </c>
      <c r="Y42" s="68" t="s">
        <v>241</v>
      </c>
      <c r="Z42" s="68"/>
      <c r="AA42" s="62">
        <v>88</v>
      </c>
      <c r="AB42" s="62">
        <v>80</v>
      </c>
      <c r="AC42" s="62">
        <v>77</v>
      </c>
      <c r="AD42" s="62">
        <v>73</v>
      </c>
      <c r="AE42" s="62">
        <v>80</v>
      </c>
      <c r="AF42" s="63"/>
      <c r="AG42" s="62">
        <v>20</v>
      </c>
      <c r="AH42" s="62">
        <v>20</v>
      </c>
      <c r="AI42" s="62">
        <v>42</v>
      </c>
      <c r="AJ42" s="62">
        <v>18</v>
      </c>
      <c r="AK42" s="62">
        <v>39</v>
      </c>
      <c r="AL42" s="62">
        <v>21</v>
      </c>
      <c r="AM42" s="62">
        <v>42</v>
      </c>
      <c r="AN42" s="62">
        <v>9.44</v>
      </c>
      <c r="AO42" s="62">
        <v>50</v>
      </c>
      <c r="AP42" s="12" t="str">
        <f>IF(COUNTIF(G42:K42,"FF"),"FAIL",IF(COUNTIF(G42:K42,"AB"),"FAIL","PASS"))</f>
        <v>PASS</v>
      </c>
      <c r="AQ42" s="12" t="str">
        <f>IF(COUNTIF(AA42:AE42,"FF"),"FAIL",IF(COUNTIF(AA42:AE42,"AB"),"FAIL","PASS"))</f>
        <v>PASS</v>
      </c>
      <c r="AR42" s="13" t="str">
        <f>IF(COUNTIF(M42:S42,"FF"),"FAIL",IF(COUNTIF(M42:S42,"AB"),"FAIL","PASS"))</f>
        <v>PASS</v>
      </c>
      <c r="AS42" s="13" t="str">
        <f>IF(COUNTIF(AG42:AM42,"FF"),"FAIL",IF(COUNTIF(AG42:AM42,"AB"),"FAIL","PASS"))</f>
        <v>PASS</v>
      </c>
      <c r="AT42" s="14" t="str">
        <f>IF(AND(AP42="PASS",AQ42="PASS"),"PASS","FAIL")</f>
        <v>PASS</v>
      </c>
      <c r="AU42" s="14" t="str">
        <f>IF(AND(AR42="PASS",AS42="PASS"),"PASS","FAIL")</f>
        <v>PASS</v>
      </c>
      <c r="AV42" s="4" t="str">
        <f>IF(AW42="ATKT","NO",IF(AW42="FAIL","NO","YES"))</f>
        <v>YES</v>
      </c>
      <c r="AW42" s="5" t="str">
        <f>IF(AO42=50,IF(AN42&gt;=7.75,"DIST",IF(AN42&gt;=6.75,"FIRST",IF(AN42&gt;=6.25,"HSC",IF(AN42&gt;=5.5,"SC","FAIL")))),IF(AO42&gt;=25,"ATKT","FAIL"))</f>
        <v>DIST</v>
      </c>
    </row>
    <row r="43" spans="1:49">
      <c r="A43" s="68" t="s">
        <v>857</v>
      </c>
      <c r="B43" s="68">
        <v>23314</v>
      </c>
      <c r="C43" s="68" t="s">
        <v>242</v>
      </c>
      <c r="D43" s="62" t="s">
        <v>243</v>
      </c>
      <c r="E43" s="68" t="s">
        <v>244</v>
      </c>
      <c r="F43" s="68"/>
      <c r="G43" s="62">
        <v>86</v>
      </c>
      <c r="H43" s="62">
        <v>68</v>
      </c>
      <c r="I43" s="62">
        <v>54</v>
      </c>
      <c r="J43" s="62">
        <v>68</v>
      </c>
      <c r="K43" s="62">
        <v>60</v>
      </c>
      <c r="L43" s="63"/>
      <c r="M43" s="62">
        <v>18</v>
      </c>
      <c r="N43" s="62">
        <v>24</v>
      </c>
      <c r="O43" s="62">
        <v>15</v>
      </c>
      <c r="P43" s="62">
        <v>24</v>
      </c>
      <c r="Q43" s="62">
        <v>18</v>
      </c>
      <c r="R43" s="62">
        <v>35</v>
      </c>
      <c r="S43" s="62">
        <v>23</v>
      </c>
      <c r="T43" s="67"/>
      <c r="U43" s="68" t="s">
        <v>761</v>
      </c>
      <c r="V43" s="68">
        <v>23314</v>
      </c>
      <c r="W43" s="68" t="s">
        <v>242</v>
      </c>
      <c r="X43" s="68" t="s">
        <v>243</v>
      </c>
      <c r="Y43" s="68" t="s">
        <v>244</v>
      </c>
      <c r="Z43" s="68"/>
      <c r="AA43" s="62">
        <v>82</v>
      </c>
      <c r="AB43" s="62">
        <v>81</v>
      </c>
      <c r="AC43" s="62">
        <v>76</v>
      </c>
      <c r="AD43" s="62">
        <v>55</v>
      </c>
      <c r="AE43" s="62">
        <v>75</v>
      </c>
      <c r="AF43" s="63"/>
      <c r="AG43" s="62">
        <v>19</v>
      </c>
      <c r="AH43" s="62">
        <v>20</v>
      </c>
      <c r="AI43" s="62">
        <v>42</v>
      </c>
      <c r="AJ43" s="62">
        <v>13</v>
      </c>
      <c r="AK43" s="62">
        <v>30</v>
      </c>
      <c r="AL43" s="62">
        <v>21</v>
      </c>
      <c r="AM43" s="62">
        <v>42</v>
      </c>
      <c r="AN43" s="62">
        <v>8.42</v>
      </c>
      <c r="AO43" s="62">
        <v>50</v>
      </c>
      <c r="AP43" s="12" t="str">
        <f>IF(COUNTIF(G43:K43,"FF"),"FAIL",IF(COUNTIF(G43:K43,"AB"),"FAIL","PASS"))</f>
        <v>PASS</v>
      </c>
      <c r="AQ43" s="12" t="str">
        <f>IF(COUNTIF(AA43:AE43,"FF"),"FAIL",IF(COUNTIF(AA43:AE43,"AB"),"FAIL","PASS"))</f>
        <v>PASS</v>
      </c>
      <c r="AR43" s="13" t="str">
        <f>IF(COUNTIF(M43:S43,"FF"),"FAIL",IF(COUNTIF(M43:S43,"AB"),"FAIL","PASS"))</f>
        <v>PASS</v>
      </c>
      <c r="AS43" s="13" t="str">
        <f>IF(COUNTIF(AG43:AM43,"FF"),"FAIL",IF(COUNTIF(AG43:AM43,"AB"),"FAIL","PASS"))</f>
        <v>PASS</v>
      </c>
      <c r="AT43" s="14" t="str">
        <f>IF(AND(AP43="PASS",AQ43="PASS"),"PASS","FAIL")</f>
        <v>PASS</v>
      </c>
      <c r="AU43" s="14" t="str">
        <f>IF(AND(AR43="PASS",AS43="PASS"),"PASS","FAIL")</f>
        <v>PASS</v>
      </c>
      <c r="AV43" s="4" t="str">
        <f>IF(AW43="ATKT","NO",IF(AW43="FAIL","NO","YES"))</f>
        <v>YES</v>
      </c>
      <c r="AW43" s="5" t="str">
        <f>IF(AO43=50,IF(AN43&gt;=7.75,"DIST",IF(AN43&gt;=6.75,"FIRST",IF(AN43&gt;=6.25,"HSC",IF(AN43&gt;=5.5,"SC","FAIL")))),IF(AO43&gt;=25,"ATKT","FAIL"))</f>
        <v>DIST</v>
      </c>
    </row>
    <row r="44" spans="1:49">
      <c r="A44" s="68" t="s">
        <v>734</v>
      </c>
      <c r="B44" s="68">
        <v>23114</v>
      </c>
      <c r="C44" s="68" t="s">
        <v>245</v>
      </c>
      <c r="D44" s="62" t="s">
        <v>246</v>
      </c>
      <c r="E44" s="68" t="s">
        <v>247</v>
      </c>
      <c r="F44" s="68"/>
      <c r="G44" s="62">
        <v>65</v>
      </c>
      <c r="H44" s="62">
        <v>58</v>
      </c>
      <c r="I44" s="62">
        <v>58</v>
      </c>
      <c r="J44" s="62">
        <v>66</v>
      </c>
      <c r="K44" s="62">
        <v>60</v>
      </c>
      <c r="L44" s="63"/>
      <c r="M44" s="62">
        <v>22</v>
      </c>
      <c r="N44" s="62">
        <v>39</v>
      </c>
      <c r="O44" s="62">
        <v>17</v>
      </c>
      <c r="P44" s="62">
        <v>40</v>
      </c>
      <c r="Q44" s="62">
        <v>19</v>
      </c>
      <c r="R44" s="62">
        <v>41</v>
      </c>
      <c r="S44" s="62">
        <v>23</v>
      </c>
      <c r="T44" s="67"/>
      <c r="U44" s="68" t="s">
        <v>762</v>
      </c>
      <c r="V44" s="68">
        <v>23114</v>
      </c>
      <c r="W44" s="68" t="s">
        <v>245</v>
      </c>
      <c r="X44" s="68" t="s">
        <v>246</v>
      </c>
      <c r="Y44" s="68" t="s">
        <v>247</v>
      </c>
      <c r="Z44" s="68"/>
      <c r="AA44" s="62">
        <v>88</v>
      </c>
      <c r="AB44" s="62">
        <v>77</v>
      </c>
      <c r="AC44" s="62">
        <v>79</v>
      </c>
      <c r="AD44" s="62">
        <v>74</v>
      </c>
      <c r="AE44" s="62">
        <v>79</v>
      </c>
      <c r="AF44" s="63"/>
      <c r="AG44" s="62">
        <v>19</v>
      </c>
      <c r="AH44" s="62">
        <v>20</v>
      </c>
      <c r="AI44" s="62">
        <v>40</v>
      </c>
      <c r="AJ44" s="62">
        <v>19</v>
      </c>
      <c r="AK44" s="62">
        <v>42</v>
      </c>
      <c r="AL44" s="62">
        <v>18</v>
      </c>
      <c r="AM44" s="62">
        <v>35</v>
      </c>
      <c r="AN44" s="62">
        <v>8.66</v>
      </c>
      <c r="AO44" s="62">
        <v>50</v>
      </c>
      <c r="AP44" s="12" t="str">
        <f>IF(COUNTIF(G44:K44,"FF"),"FAIL",IF(COUNTIF(G44:K44,"AB"),"FAIL","PASS"))</f>
        <v>PASS</v>
      </c>
      <c r="AQ44" s="12" t="str">
        <f>IF(COUNTIF(AA44:AE44,"FF"),"FAIL",IF(COUNTIF(AA44:AE44,"AB"),"FAIL","PASS"))</f>
        <v>PASS</v>
      </c>
      <c r="AR44" s="13" t="str">
        <f>IF(COUNTIF(M44:S44,"FF"),"FAIL",IF(COUNTIF(M44:S44,"AB"),"FAIL","PASS"))</f>
        <v>PASS</v>
      </c>
      <c r="AS44" s="13" t="str">
        <f>IF(COUNTIF(AG44:AM44,"FF"),"FAIL",IF(COUNTIF(AG44:AM44,"AB"),"FAIL","PASS"))</f>
        <v>PASS</v>
      </c>
      <c r="AT44" s="14" t="str">
        <f>IF(AND(AP44="PASS",AQ44="PASS"),"PASS","FAIL")</f>
        <v>PASS</v>
      </c>
      <c r="AU44" s="14" t="str">
        <f>IF(AND(AR44="PASS",AS44="PASS"),"PASS","FAIL")</f>
        <v>PASS</v>
      </c>
      <c r="AV44" s="4" t="str">
        <f>IF(AW44="ATKT","NO",IF(AW44="FAIL","NO","YES"))</f>
        <v>YES</v>
      </c>
      <c r="AW44" s="5" t="str">
        <f>IF(AO44=50,IF(AN44&gt;=7.75,"DIST",IF(AN44&gt;=6.75,"FIRST",IF(AN44&gt;=6.25,"HSC",IF(AN44&gt;=5.5,"SC","FAIL")))),IF(AO44&gt;=25,"ATKT","FAIL"))</f>
        <v>DIST</v>
      </c>
    </row>
    <row r="45" spans="1:49">
      <c r="A45" s="68" t="s">
        <v>794</v>
      </c>
      <c r="B45" s="68">
        <v>23214</v>
      </c>
      <c r="C45" s="68" t="s">
        <v>248</v>
      </c>
      <c r="D45" s="62" t="s">
        <v>249</v>
      </c>
      <c r="E45" s="68" t="s">
        <v>250</v>
      </c>
      <c r="F45" s="68"/>
      <c r="G45" s="62">
        <v>71</v>
      </c>
      <c r="H45" s="62">
        <v>64</v>
      </c>
      <c r="I45" s="62">
        <v>61</v>
      </c>
      <c r="J45" s="62">
        <v>69</v>
      </c>
      <c r="K45" s="62">
        <v>66</v>
      </c>
      <c r="L45" s="63"/>
      <c r="M45" s="62">
        <v>23</v>
      </c>
      <c r="N45" s="62">
        <v>41</v>
      </c>
      <c r="O45" s="62">
        <v>24</v>
      </c>
      <c r="P45" s="62">
        <v>41</v>
      </c>
      <c r="Q45" s="62">
        <v>22</v>
      </c>
      <c r="R45" s="62">
        <v>43</v>
      </c>
      <c r="S45" s="62">
        <v>24</v>
      </c>
      <c r="T45" s="67"/>
      <c r="U45" s="68" t="s">
        <v>763</v>
      </c>
      <c r="V45" s="68">
        <v>23214</v>
      </c>
      <c r="W45" s="68" t="s">
        <v>248</v>
      </c>
      <c r="X45" s="68" t="s">
        <v>249</v>
      </c>
      <c r="Y45" s="68" t="s">
        <v>250</v>
      </c>
      <c r="Z45" s="68"/>
      <c r="AA45" s="62">
        <v>80</v>
      </c>
      <c r="AB45" s="62">
        <v>80</v>
      </c>
      <c r="AC45" s="62">
        <v>84</v>
      </c>
      <c r="AD45" s="62">
        <v>87</v>
      </c>
      <c r="AE45" s="62">
        <v>86</v>
      </c>
      <c r="AF45" s="63"/>
      <c r="AG45" s="62">
        <v>23</v>
      </c>
      <c r="AH45" s="62">
        <v>23</v>
      </c>
      <c r="AI45" s="62">
        <v>45</v>
      </c>
      <c r="AJ45" s="62">
        <v>24</v>
      </c>
      <c r="AK45" s="62">
        <v>44</v>
      </c>
      <c r="AL45" s="62">
        <v>24</v>
      </c>
      <c r="AM45" s="62">
        <v>46</v>
      </c>
      <c r="AN45" s="62">
        <v>9.2799999999999994</v>
      </c>
      <c r="AO45" s="62">
        <v>50</v>
      </c>
      <c r="AP45" s="12" t="str">
        <f>IF(COUNTIF(G45:K45,"FF"),"FAIL",IF(COUNTIF(G45:K45,"AB"),"FAIL","PASS"))</f>
        <v>PASS</v>
      </c>
      <c r="AQ45" s="12" t="str">
        <f>IF(COUNTIF(AA45:AE45,"FF"),"FAIL",IF(COUNTIF(AA45:AE45,"AB"),"FAIL","PASS"))</f>
        <v>PASS</v>
      </c>
      <c r="AR45" s="13" t="str">
        <f>IF(COUNTIF(M45:S45,"FF"),"FAIL",IF(COUNTIF(M45:S45,"AB"),"FAIL","PASS"))</f>
        <v>PASS</v>
      </c>
      <c r="AS45" s="13" t="str">
        <f>IF(COUNTIF(AG45:AM45,"FF"),"FAIL",IF(COUNTIF(AG45:AM45,"AB"),"FAIL","PASS"))</f>
        <v>PASS</v>
      </c>
      <c r="AT45" s="14" t="str">
        <f>IF(AND(AP45="PASS",AQ45="PASS"),"PASS","FAIL")</f>
        <v>PASS</v>
      </c>
      <c r="AU45" s="14" t="str">
        <f>IF(AND(AR45="PASS",AS45="PASS"),"PASS","FAIL")</f>
        <v>PASS</v>
      </c>
      <c r="AV45" s="4" t="str">
        <f>IF(AW45="ATKT","NO",IF(AW45="FAIL","NO","YES"))</f>
        <v>YES</v>
      </c>
      <c r="AW45" s="5" t="str">
        <f>IF(AO45=50,IF(AN45&gt;=7.75,"DIST",IF(AN45&gt;=6.75,"FIRST",IF(AN45&gt;=6.25,"HSC",IF(AN45&gt;=5.5,"SC","FAIL")))),IF(AO45&gt;=25,"ATKT","FAIL"))</f>
        <v>DIST</v>
      </c>
    </row>
    <row r="46" spans="1:49">
      <c r="A46" s="68" t="s">
        <v>735</v>
      </c>
      <c r="B46" s="68">
        <v>23115</v>
      </c>
      <c r="C46" s="68" t="s">
        <v>251</v>
      </c>
      <c r="D46" s="62" t="s">
        <v>252</v>
      </c>
      <c r="E46" s="68" t="s">
        <v>253</v>
      </c>
      <c r="F46" s="68"/>
      <c r="G46" s="62">
        <v>88</v>
      </c>
      <c r="H46" s="62">
        <v>74</v>
      </c>
      <c r="I46" s="62">
        <v>76</v>
      </c>
      <c r="J46" s="62">
        <v>83</v>
      </c>
      <c r="K46" s="62">
        <v>78</v>
      </c>
      <c r="L46" s="63"/>
      <c r="M46" s="62">
        <v>23</v>
      </c>
      <c r="N46" s="62">
        <v>42</v>
      </c>
      <c r="O46" s="62">
        <v>24</v>
      </c>
      <c r="P46" s="62">
        <v>46</v>
      </c>
      <c r="Q46" s="62">
        <v>24</v>
      </c>
      <c r="R46" s="62">
        <v>45</v>
      </c>
      <c r="S46" s="62">
        <v>23</v>
      </c>
      <c r="T46" s="67"/>
      <c r="U46" s="68" t="s">
        <v>764</v>
      </c>
      <c r="V46" s="68">
        <v>23115</v>
      </c>
      <c r="W46" s="68" t="s">
        <v>251</v>
      </c>
      <c r="X46" s="68" t="s">
        <v>252</v>
      </c>
      <c r="Y46" s="68" t="s">
        <v>253</v>
      </c>
      <c r="Z46" s="68"/>
      <c r="AA46" s="62">
        <v>83</v>
      </c>
      <c r="AB46" s="62">
        <v>81</v>
      </c>
      <c r="AC46" s="62">
        <v>86</v>
      </c>
      <c r="AD46" s="62">
        <v>83</v>
      </c>
      <c r="AE46" s="62">
        <v>81</v>
      </c>
      <c r="AF46" s="63"/>
      <c r="AG46" s="62">
        <v>20</v>
      </c>
      <c r="AH46" s="62">
        <v>22</v>
      </c>
      <c r="AI46" s="62">
        <v>42</v>
      </c>
      <c r="AJ46" s="62">
        <v>23</v>
      </c>
      <c r="AK46" s="62">
        <v>41</v>
      </c>
      <c r="AL46" s="62">
        <v>24</v>
      </c>
      <c r="AM46" s="62">
        <v>47</v>
      </c>
      <c r="AN46" s="62">
        <v>9.76</v>
      </c>
      <c r="AO46" s="62">
        <v>50</v>
      </c>
      <c r="AP46" s="12" t="str">
        <f>IF(COUNTIF(G46:K46,"FF"),"FAIL",IF(COUNTIF(G46:K46,"AB"),"FAIL","PASS"))</f>
        <v>PASS</v>
      </c>
      <c r="AQ46" s="12" t="str">
        <f>IF(COUNTIF(AA46:AE46,"FF"),"FAIL",IF(COUNTIF(AA46:AE46,"AB"),"FAIL","PASS"))</f>
        <v>PASS</v>
      </c>
      <c r="AR46" s="13" t="str">
        <f>IF(COUNTIF(M46:S46,"FF"),"FAIL",IF(COUNTIF(M46:S46,"AB"),"FAIL","PASS"))</f>
        <v>PASS</v>
      </c>
      <c r="AS46" s="13" t="str">
        <f>IF(COUNTIF(AG46:AM46,"FF"),"FAIL",IF(COUNTIF(AG46:AM46,"AB"),"FAIL","PASS"))</f>
        <v>PASS</v>
      </c>
      <c r="AT46" s="14" t="str">
        <f>IF(AND(AP46="PASS",AQ46="PASS"),"PASS","FAIL")</f>
        <v>PASS</v>
      </c>
      <c r="AU46" s="14" t="str">
        <f>IF(AND(AR46="PASS",AS46="PASS"),"PASS","FAIL")</f>
        <v>PASS</v>
      </c>
      <c r="AV46" s="4" t="str">
        <f>IF(AW46="ATKT","NO",IF(AW46="FAIL","NO","YES"))</f>
        <v>YES</v>
      </c>
      <c r="AW46" s="5" t="str">
        <f>IF(AO46=50,IF(AN46&gt;=7.75,"DIST",IF(AN46&gt;=6.75,"FIRST",IF(AN46&gt;=6.25,"HSC",IF(AN46&gt;=5.5,"SC","FAIL")))),IF(AO46&gt;=25,"ATKT","FAIL"))</f>
        <v>DIST</v>
      </c>
    </row>
    <row r="47" spans="1:49">
      <c r="A47" s="68" t="s">
        <v>795</v>
      </c>
      <c r="B47" s="68">
        <v>23215</v>
      </c>
      <c r="C47" s="68" t="s">
        <v>254</v>
      </c>
      <c r="D47" s="62" t="s">
        <v>255</v>
      </c>
      <c r="E47" s="68" t="s">
        <v>256</v>
      </c>
      <c r="F47" s="68"/>
      <c r="G47" s="62">
        <v>93</v>
      </c>
      <c r="H47" s="62">
        <v>64</v>
      </c>
      <c r="I47" s="62">
        <v>69</v>
      </c>
      <c r="J47" s="62">
        <v>62</v>
      </c>
      <c r="K47" s="62">
        <v>66</v>
      </c>
      <c r="L47" s="63"/>
      <c r="M47" s="62">
        <v>18</v>
      </c>
      <c r="N47" s="62">
        <v>34</v>
      </c>
      <c r="O47" s="62">
        <v>20</v>
      </c>
      <c r="P47" s="62">
        <v>31</v>
      </c>
      <c r="Q47" s="62">
        <v>20</v>
      </c>
      <c r="R47" s="62">
        <v>38</v>
      </c>
      <c r="S47" s="62">
        <v>23</v>
      </c>
      <c r="T47" s="67"/>
      <c r="U47" s="68" t="s">
        <v>765</v>
      </c>
      <c r="V47" s="68">
        <v>23215</v>
      </c>
      <c r="W47" s="68" t="s">
        <v>254</v>
      </c>
      <c r="X47" s="68" t="s">
        <v>255</v>
      </c>
      <c r="Y47" s="68" t="s">
        <v>256</v>
      </c>
      <c r="Z47" s="68"/>
      <c r="AA47" s="62">
        <v>72</v>
      </c>
      <c r="AB47" s="62">
        <v>84</v>
      </c>
      <c r="AC47" s="62">
        <v>81</v>
      </c>
      <c r="AD47" s="62">
        <v>80</v>
      </c>
      <c r="AE47" s="62">
        <v>83</v>
      </c>
      <c r="AF47" s="63"/>
      <c r="AG47" s="62">
        <v>20</v>
      </c>
      <c r="AH47" s="62">
        <v>21</v>
      </c>
      <c r="AI47" s="62">
        <v>43</v>
      </c>
      <c r="AJ47" s="62">
        <v>18</v>
      </c>
      <c r="AK47" s="62">
        <v>36</v>
      </c>
      <c r="AL47" s="62">
        <v>19</v>
      </c>
      <c r="AM47" s="62">
        <v>38</v>
      </c>
      <c r="AN47" s="62">
        <v>9.08</v>
      </c>
      <c r="AO47" s="62">
        <v>50</v>
      </c>
      <c r="AP47" s="12" t="str">
        <f>IF(COUNTIF(G47:K47,"FF"),"FAIL",IF(COUNTIF(G47:K47,"AB"),"FAIL","PASS"))</f>
        <v>PASS</v>
      </c>
      <c r="AQ47" s="12" t="str">
        <f>IF(COUNTIF(AA47:AE47,"FF"),"FAIL",IF(COUNTIF(AA47:AE47,"AB"),"FAIL","PASS"))</f>
        <v>PASS</v>
      </c>
      <c r="AR47" s="13" t="str">
        <f>IF(COUNTIF(M47:S47,"FF"),"FAIL",IF(COUNTIF(M47:S47,"AB"),"FAIL","PASS"))</f>
        <v>PASS</v>
      </c>
      <c r="AS47" s="13" t="str">
        <f>IF(COUNTIF(AG47:AM47,"FF"),"FAIL",IF(COUNTIF(AG47:AM47,"AB"),"FAIL","PASS"))</f>
        <v>PASS</v>
      </c>
      <c r="AT47" s="14" t="str">
        <f>IF(AND(AP47="PASS",AQ47="PASS"),"PASS","FAIL")</f>
        <v>PASS</v>
      </c>
      <c r="AU47" s="14" t="str">
        <f>IF(AND(AR47="PASS",AS47="PASS"),"PASS","FAIL")</f>
        <v>PASS</v>
      </c>
      <c r="AV47" s="4" t="str">
        <f>IF(AW47="ATKT","NO",IF(AW47="FAIL","NO","YES"))</f>
        <v>YES</v>
      </c>
      <c r="AW47" s="5" t="str">
        <f>IF(AO47=50,IF(AN47&gt;=7.75,"DIST",IF(AN47&gt;=6.75,"FIRST",IF(AN47&gt;=6.25,"HSC",IF(AN47&gt;=5.5,"SC","FAIL")))),IF(AO47&gt;=25,"ATKT","FAIL"))</f>
        <v>DIST</v>
      </c>
    </row>
    <row r="48" spans="1:49">
      <c r="A48" s="68" t="s">
        <v>916</v>
      </c>
      <c r="B48" s="68">
        <v>23375</v>
      </c>
      <c r="C48" s="68" t="s">
        <v>257</v>
      </c>
      <c r="D48" s="62" t="s">
        <v>258</v>
      </c>
      <c r="E48" s="68" t="s">
        <v>259</v>
      </c>
      <c r="F48" s="68"/>
      <c r="G48" s="62">
        <v>53</v>
      </c>
      <c r="H48" s="62">
        <v>53</v>
      </c>
      <c r="I48" s="62">
        <v>63</v>
      </c>
      <c r="J48" s="62">
        <v>64</v>
      </c>
      <c r="K48" s="62">
        <v>73</v>
      </c>
      <c r="L48" s="63"/>
      <c r="M48" s="62">
        <v>21</v>
      </c>
      <c r="N48" s="62" t="s">
        <v>67</v>
      </c>
      <c r="O48" s="62">
        <v>19</v>
      </c>
      <c r="P48" s="62">
        <v>20</v>
      </c>
      <c r="Q48" s="62">
        <v>23</v>
      </c>
      <c r="R48" s="62">
        <v>39</v>
      </c>
      <c r="S48" s="62">
        <v>23</v>
      </c>
      <c r="T48" s="67"/>
      <c r="U48" s="68" t="s">
        <v>766</v>
      </c>
      <c r="V48" s="68">
        <v>23375</v>
      </c>
      <c r="W48" s="68" t="s">
        <v>257</v>
      </c>
      <c r="X48" s="68" t="s">
        <v>258</v>
      </c>
      <c r="Y48" s="68" t="s">
        <v>259</v>
      </c>
      <c r="Z48" s="68"/>
      <c r="AA48" s="62">
        <v>77</v>
      </c>
      <c r="AB48" s="62">
        <v>77</v>
      </c>
      <c r="AC48" s="62">
        <v>81</v>
      </c>
      <c r="AD48" s="62">
        <v>63</v>
      </c>
      <c r="AE48" s="62">
        <v>75</v>
      </c>
      <c r="AF48" s="63"/>
      <c r="AG48" s="78">
        <v>19</v>
      </c>
      <c r="AH48" s="78">
        <v>14</v>
      </c>
      <c r="AI48" s="78">
        <v>36</v>
      </c>
      <c r="AJ48" s="78">
        <v>19</v>
      </c>
      <c r="AK48" s="78">
        <v>42</v>
      </c>
      <c r="AL48" s="78">
        <v>20</v>
      </c>
      <c r="AM48" s="78">
        <v>41</v>
      </c>
      <c r="AN48" s="78"/>
      <c r="AO48" s="78">
        <v>49</v>
      </c>
      <c r="AP48" s="12" t="str">
        <f>IF(COUNTIF(G48:K48,"FF"),"FAIL",IF(COUNTIF(G48:K48,"AB"),"FAIL","PASS"))</f>
        <v>PASS</v>
      </c>
      <c r="AQ48" s="12" t="str">
        <f>IF(COUNTIF(AA48:AE48,"FF"),"FAIL",IF(COUNTIF(AA48:AE48,"AB"),"FAIL","PASS"))</f>
        <v>PASS</v>
      </c>
      <c r="AR48" s="13" t="str">
        <f>IF(COUNTIF(M48:S48,"FF"),"FAIL",IF(COUNTIF(M48:S48,"AB"),"FAIL","PASS"))</f>
        <v>FAIL</v>
      </c>
      <c r="AS48" s="13" t="str">
        <f>IF(COUNTIF(AG49:AM49,"FF"),"FAIL",IF(COUNTIF(AG49:AM49,"AB"),"FAIL","PASS"))</f>
        <v>PASS</v>
      </c>
      <c r="AT48" s="14" t="str">
        <f>IF(AND(AP48="PASS",AQ48="PASS"),"PASS","FAIL")</f>
        <v>PASS</v>
      </c>
      <c r="AU48" s="14" t="str">
        <f>IF(AND(AR48="PASS",AS48="PASS"),"PASS","FAIL")</f>
        <v>FAIL</v>
      </c>
      <c r="AV48" s="4" t="str">
        <f>IF(AW48="ATKT","NO",IF(AW48="FAIL","NO","YES"))</f>
        <v>NO</v>
      </c>
      <c r="AW48" s="5" t="str">
        <f>IF(AO48=50,IF(AN48&gt;=7.75,"DIST",IF(AN48&gt;=6.75,"FIRST",IF(AN48&gt;=6.25,"HSC",IF(AN48&gt;=5.5,"SC","FAIL")))),IF(AO48&gt;=25,"ATKT","FAIL"))</f>
        <v>ATKT</v>
      </c>
    </row>
    <row r="49" spans="1:49">
      <c r="A49" s="68" t="s">
        <v>858</v>
      </c>
      <c r="B49" s="68">
        <v>23315</v>
      </c>
      <c r="C49" s="68" t="s">
        <v>260</v>
      </c>
      <c r="D49" s="62" t="s">
        <v>261</v>
      </c>
      <c r="E49" s="68" t="s">
        <v>262</v>
      </c>
      <c r="F49" s="68"/>
      <c r="G49" s="62">
        <v>90</v>
      </c>
      <c r="H49" s="62">
        <v>76</v>
      </c>
      <c r="I49" s="62">
        <v>59</v>
      </c>
      <c r="J49" s="62">
        <v>63</v>
      </c>
      <c r="K49" s="62">
        <v>81</v>
      </c>
      <c r="L49" s="63"/>
      <c r="M49" s="62">
        <v>22</v>
      </c>
      <c r="N49" s="62">
        <v>41</v>
      </c>
      <c r="O49" s="62">
        <v>18</v>
      </c>
      <c r="P49" s="62">
        <v>41</v>
      </c>
      <c r="Q49" s="62">
        <v>18</v>
      </c>
      <c r="R49" s="62">
        <v>40</v>
      </c>
      <c r="S49" s="62">
        <v>22</v>
      </c>
      <c r="T49" s="67"/>
      <c r="U49" s="68" t="s">
        <v>767</v>
      </c>
      <c r="V49" s="68">
        <v>23315</v>
      </c>
      <c r="W49" s="68" t="s">
        <v>260</v>
      </c>
      <c r="X49" s="68" t="s">
        <v>261</v>
      </c>
      <c r="Y49" s="68" t="s">
        <v>262</v>
      </c>
      <c r="Z49" s="68"/>
      <c r="AA49" s="62">
        <v>91</v>
      </c>
      <c r="AB49" s="62">
        <v>79</v>
      </c>
      <c r="AC49" s="62">
        <v>73</v>
      </c>
      <c r="AD49" s="62">
        <v>58</v>
      </c>
      <c r="AE49" s="62">
        <v>78</v>
      </c>
      <c r="AF49" s="63"/>
      <c r="AG49" s="62">
        <v>19</v>
      </c>
      <c r="AH49" s="62">
        <v>23</v>
      </c>
      <c r="AI49" s="62">
        <v>42</v>
      </c>
      <c r="AJ49" s="62">
        <v>14</v>
      </c>
      <c r="AK49" s="62">
        <v>33</v>
      </c>
      <c r="AL49" s="62">
        <v>20</v>
      </c>
      <c r="AM49" s="62">
        <v>41</v>
      </c>
      <c r="AN49" s="62">
        <v>8.09</v>
      </c>
      <c r="AO49" s="62">
        <v>50</v>
      </c>
      <c r="AP49" s="12" t="str">
        <f>IF(COUNTIF(G49:K49,"FF"),"FAIL",IF(COUNTIF(G49:K49,"AB"),"FAIL","PASS"))</f>
        <v>PASS</v>
      </c>
      <c r="AQ49" s="12" t="str">
        <f>IF(COUNTIF(AA49:AE49,"FF"),"FAIL",IF(COUNTIF(AA49:AE49,"AB"),"FAIL","PASS"))</f>
        <v>PASS</v>
      </c>
      <c r="AR49" s="13" t="str">
        <f>IF(COUNTIF(M49:S49,"FF"),"FAIL",IF(COUNTIF(M49:S49,"AB"),"FAIL","PASS"))</f>
        <v>PASS</v>
      </c>
      <c r="AS49" s="13" t="str">
        <f>IF(COUNTIF(AG50:AM50,"FF"),"FAIL",IF(COUNTIF(AG50:AM50,"AB"),"FAIL","PASS"))</f>
        <v>PASS</v>
      </c>
      <c r="AT49" s="14" t="str">
        <f>IF(AND(AP49="PASS",AQ49="PASS"),"PASS","FAIL")</f>
        <v>PASS</v>
      </c>
      <c r="AU49" s="14" t="str">
        <f>IF(AND(AR49="PASS",AS49="PASS"),"PASS","FAIL")</f>
        <v>PASS</v>
      </c>
      <c r="AV49" s="4" t="str">
        <f>IF(AW49="ATKT","NO",IF(AW49="FAIL","NO","YES"))</f>
        <v>YES</v>
      </c>
      <c r="AW49" s="5" t="str">
        <f>IF(AO49=50,IF(AN49&gt;=7.75,"DIST",IF(AN49&gt;=6.75,"FIRST",IF(AN49&gt;=6.25,"HSC",IF(AN49&gt;=5.5,"SC","FAIL")))),IF(AO49&gt;=25,"ATKT","FAIL"))</f>
        <v>DIST</v>
      </c>
    </row>
    <row r="50" spans="1:49">
      <c r="A50" s="68" t="s">
        <v>736</v>
      </c>
      <c r="B50" s="68">
        <v>23116</v>
      </c>
      <c r="C50" s="68" t="s">
        <v>263</v>
      </c>
      <c r="D50" s="62" t="s">
        <v>261</v>
      </c>
      <c r="E50" s="68" t="s">
        <v>264</v>
      </c>
      <c r="F50" s="68"/>
      <c r="G50" s="62">
        <v>85</v>
      </c>
      <c r="H50" s="62">
        <v>68</v>
      </c>
      <c r="I50" s="62">
        <v>68</v>
      </c>
      <c r="J50" s="62">
        <v>84</v>
      </c>
      <c r="K50" s="62">
        <v>81</v>
      </c>
      <c r="L50" s="63"/>
      <c r="M50" s="62">
        <v>22</v>
      </c>
      <c r="N50" s="62">
        <v>45</v>
      </c>
      <c r="O50" s="62">
        <v>19</v>
      </c>
      <c r="P50" s="62">
        <v>45</v>
      </c>
      <c r="Q50" s="62">
        <v>20</v>
      </c>
      <c r="R50" s="62">
        <v>48</v>
      </c>
      <c r="S50" s="62">
        <v>21</v>
      </c>
      <c r="T50" s="67"/>
      <c r="U50" s="68" t="s">
        <v>768</v>
      </c>
      <c r="V50" s="68">
        <v>23116</v>
      </c>
      <c r="W50" s="68" t="s">
        <v>263</v>
      </c>
      <c r="X50" s="68" t="s">
        <v>261</v>
      </c>
      <c r="Y50" s="68" t="s">
        <v>264</v>
      </c>
      <c r="Z50" s="68"/>
      <c r="AA50" s="62">
        <v>85</v>
      </c>
      <c r="AB50" s="62">
        <v>88</v>
      </c>
      <c r="AC50" s="62">
        <v>80</v>
      </c>
      <c r="AD50" s="62">
        <v>77</v>
      </c>
      <c r="AE50" s="62">
        <v>80</v>
      </c>
      <c r="AF50" s="63"/>
      <c r="AG50" s="62">
        <v>18</v>
      </c>
      <c r="AH50" s="62">
        <v>20</v>
      </c>
      <c r="AI50" s="62">
        <v>40</v>
      </c>
      <c r="AJ50" s="62">
        <v>21</v>
      </c>
      <c r="AK50" s="62">
        <v>44</v>
      </c>
      <c r="AL50" s="62">
        <v>20</v>
      </c>
      <c r="AM50" s="62">
        <v>39</v>
      </c>
      <c r="AN50" s="62">
        <v>9.56</v>
      </c>
      <c r="AO50" s="62">
        <v>50</v>
      </c>
      <c r="AP50" s="12" t="str">
        <f>IF(COUNTIF(G50:K50,"FF"),"FAIL",IF(COUNTIF(G50:K50,"AB"),"FAIL","PASS"))</f>
        <v>PASS</v>
      </c>
      <c r="AQ50" s="12" t="str">
        <f>IF(COUNTIF(AA50:AE50,"FF"),"FAIL",IF(COUNTIF(AA50:AE50,"AB"),"FAIL","PASS"))</f>
        <v>PASS</v>
      </c>
      <c r="AR50" s="13" t="str">
        <f>IF(COUNTIF(M50:S50,"FF"),"FAIL",IF(COUNTIF(M50:S50,"AB"),"FAIL","PASS"))</f>
        <v>PASS</v>
      </c>
      <c r="AS50" s="13" t="str">
        <f>IF(COUNTIF(AG51:AM51,"FF"),"FAIL",IF(COUNTIF(AG51:AM51,"AB"),"FAIL","PASS"))</f>
        <v>PASS</v>
      </c>
      <c r="AT50" s="14" t="str">
        <f>IF(AND(AP50="PASS",AQ50="PASS"),"PASS","FAIL")</f>
        <v>PASS</v>
      </c>
      <c r="AU50" s="14" t="str">
        <f>IF(AND(AR50="PASS",AS50="PASS"),"PASS","FAIL")</f>
        <v>PASS</v>
      </c>
      <c r="AV50" s="4" t="str">
        <f>IF(AW50="ATKT","NO",IF(AW50="FAIL","NO","YES"))</f>
        <v>YES</v>
      </c>
      <c r="AW50" s="5" t="str">
        <f>IF(AO50=50,IF(AN50&gt;=7.75,"DIST",IF(AN50&gt;=6.75,"FIRST",IF(AN50&gt;=6.25,"HSC",IF(AN50&gt;=5.5,"SC","FAIL")))),IF(AO50&gt;=25,"ATKT","FAIL"))</f>
        <v>DIST</v>
      </c>
    </row>
    <row r="51" spans="1:49">
      <c r="A51" s="68" t="s">
        <v>796</v>
      </c>
      <c r="B51" s="68">
        <v>23216</v>
      </c>
      <c r="C51" s="68" t="s">
        <v>265</v>
      </c>
      <c r="D51" s="62" t="s">
        <v>266</v>
      </c>
      <c r="E51" s="68" t="s">
        <v>267</v>
      </c>
      <c r="F51" s="68"/>
      <c r="G51" s="62">
        <v>88</v>
      </c>
      <c r="H51" s="62">
        <v>66</v>
      </c>
      <c r="I51" s="62">
        <v>64</v>
      </c>
      <c r="J51" s="62">
        <v>64</v>
      </c>
      <c r="K51" s="62">
        <v>71</v>
      </c>
      <c r="L51" s="63"/>
      <c r="M51" s="62">
        <v>18</v>
      </c>
      <c r="N51" s="62">
        <v>36</v>
      </c>
      <c r="O51" s="62">
        <v>16</v>
      </c>
      <c r="P51" s="62">
        <v>38</v>
      </c>
      <c r="Q51" s="62">
        <v>17</v>
      </c>
      <c r="R51" s="62">
        <v>36</v>
      </c>
      <c r="S51" s="62">
        <v>21</v>
      </c>
      <c r="T51" s="67"/>
      <c r="U51" s="68" t="s">
        <v>769</v>
      </c>
      <c r="V51" s="68">
        <v>23216</v>
      </c>
      <c r="W51" s="68" t="s">
        <v>265</v>
      </c>
      <c r="X51" s="68" t="s">
        <v>266</v>
      </c>
      <c r="Y51" s="68" t="s">
        <v>267</v>
      </c>
      <c r="Z51" s="68"/>
      <c r="AA51" s="62">
        <v>74</v>
      </c>
      <c r="AB51" s="62">
        <v>81</v>
      </c>
      <c r="AC51" s="62">
        <v>78</v>
      </c>
      <c r="AD51" s="62">
        <v>77</v>
      </c>
      <c r="AE51" s="62">
        <v>83</v>
      </c>
      <c r="AF51" s="63"/>
      <c r="AG51" s="62">
        <v>20</v>
      </c>
      <c r="AH51" s="62">
        <v>22</v>
      </c>
      <c r="AI51" s="62">
        <v>44</v>
      </c>
      <c r="AJ51" s="62">
        <v>20</v>
      </c>
      <c r="AK51" s="62">
        <v>40</v>
      </c>
      <c r="AL51" s="62">
        <v>22</v>
      </c>
      <c r="AM51" s="62">
        <v>43</v>
      </c>
      <c r="AN51" s="62">
        <v>9.1199999999999992</v>
      </c>
      <c r="AO51" s="62">
        <v>50</v>
      </c>
      <c r="AP51" s="12" t="str">
        <f>IF(COUNTIF(G51:K51,"FF"),"FAIL",IF(COUNTIF(G51:K51,"AB"),"FAIL","PASS"))</f>
        <v>PASS</v>
      </c>
      <c r="AQ51" s="12" t="str">
        <f>IF(COUNTIF(AA51:AE51,"FF"),"FAIL",IF(COUNTIF(AA51:AE51,"AB"),"FAIL","PASS"))</f>
        <v>PASS</v>
      </c>
      <c r="AR51" s="13" t="str">
        <f>IF(COUNTIF(M51:S51,"FF"),"FAIL",IF(COUNTIF(M51:S51,"AB"),"FAIL","PASS"))</f>
        <v>PASS</v>
      </c>
      <c r="AS51" s="13" t="str">
        <f>IF(COUNTIF(AG51:AM51,"FF"),"FAIL",IF(COUNTIF(AG51:AM51,"AB"),"FAIL","PASS"))</f>
        <v>PASS</v>
      </c>
      <c r="AT51" s="14" t="str">
        <f>IF(AND(AP51="PASS",AQ51="PASS"),"PASS","FAIL")</f>
        <v>PASS</v>
      </c>
      <c r="AU51" s="14" t="str">
        <f>IF(AND(AR51="PASS",AS51="PASS"),"PASS","FAIL")</f>
        <v>PASS</v>
      </c>
      <c r="AV51" s="4" t="str">
        <f>IF(AW51="ATKT","NO",IF(AW51="FAIL","NO","YES"))</f>
        <v>YES</v>
      </c>
      <c r="AW51" s="5" t="str">
        <f>IF(AO51=50,IF(AN51&gt;=7.75,"DIST",IF(AN51&gt;=6.75,"FIRST",IF(AN51&gt;=6.25,"HSC",IF(AN51&gt;=5.5,"SC","FAIL")))),IF(AO51&gt;=25,"ATKT","FAIL"))</f>
        <v>DIST</v>
      </c>
    </row>
    <row r="52" spans="1:49">
      <c r="A52" s="68" t="s">
        <v>859</v>
      </c>
      <c r="B52" s="68">
        <v>23316</v>
      </c>
      <c r="C52" s="68" t="s">
        <v>268</v>
      </c>
      <c r="D52" s="62" t="s">
        <v>269</v>
      </c>
      <c r="E52" s="68" t="s">
        <v>270</v>
      </c>
      <c r="F52" s="68"/>
      <c r="G52" s="62">
        <v>86</v>
      </c>
      <c r="H52" s="62">
        <v>72</v>
      </c>
      <c r="I52" s="62">
        <v>64</v>
      </c>
      <c r="J52" s="62">
        <v>83</v>
      </c>
      <c r="K52" s="62">
        <v>65</v>
      </c>
      <c r="L52" s="63"/>
      <c r="M52" s="62">
        <v>22</v>
      </c>
      <c r="N52" s="62">
        <v>42</v>
      </c>
      <c r="O52" s="62">
        <v>17</v>
      </c>
      <c r="P52" s="62">
        <v>40</v>
      </c>
      <c r="Q52" s="62">
        <v>21</v>
      </c>
      <c r="R52" s="62">
        <v>42</v>
      </c>
      <c r="S52" s="62">
        <v>22</v>
      </c>
      <c r="T52" s="67"/>
      <c r="U52" s="68" t="s">
        <v>770</v>
      </c>
      <c r="V52" s="68">
        <v>23316</v>
      </c>
      <c r="W52" s="68" t="s">
        <v>268</v>
      </c>
      <c r="X52" s="68" t="s">
        <v>269</v>
      </c>
      <c r="Y52" s="68" t="s">
        <v>270</v>
      </c>
      <c r="Z52" s="68"/>
      <c r="AA52" s="62">
        <v>88</v>
      </c>
      <c r="AB52" s="62">
        <v>82</v>
      </c>
      <c r="AC52" s="62">
        <v>76</v>
      </c>
      <c r="AD52" s="62">
        <v>67</v>
      </c>
      <c r="AE52" s="62">
        <v>82</v>
      </c>
      <c r="AF52" s="63"/>
      <c r="AG52" s="62">
        <v>19</v>
      </c>
      <c r="AH52" s="62">
        <v>22</v>
      </c>
      <c r="AI52" s="62">
        <v>44</v>
      </c>
      <c r="AJ52" s="62">
        <v>20</v>
      </c>
      <c r="AK52" s="62">
        <v>41</v>
      </c>
      <c r="AL52" s="62">
        <v>21</v>
      </c>
      <c r="AM52" s="62">
        <v>42</v>
      </c>
      <c r="AN52" s="62">
        <v>9.3000000000000007</v>
      </c>
      <c r="AO52" s="62">
        <v>50</v>
      </c>
      <c r="AP52" s="12" t="str">
        <f>IF(COUNTIF(G52:K52,"FF"),"FAIL",IF(COUNTIF(G52:K52,"AB"),"FAIL","PASS"))</f>
        <v>PASS</v>
      </c>
      <c r="AQ52" s="12" t="str">
        <f>IF(COUNTIF(AA52:AE52,"FF"),"FAIL",IF(COUNTIF(AA52:AE52,"AB"),"FAIL","PASS"))</f>
        <v>PASS</v>
      </c>
      <c r="AR52" s="13" t="str">
        <f>IF(COUNTIF(M52:S52,"FF"),"FAIL",IF(COUNTIF(M52:S52,"AB"),"FAIL","PASS"))</f>
        <v>PASS</v>
      </c>
      <c r="AS52" s="13" t="str">
        <f>IF(COUNTIF(AG52:AM52,"FF"),"FAIL",IF(COUNTIF(AG52:AM52,"AB"),"FAIL","PASS"))</f>
        <v>PASS</v>
      </c>
      <c r="AT52" s="14" t="str">
        <f>IF(AND(AP52="PASS",AQ52="PASS"),"PASS","FAIL")</f>
        <v>PASS</v>
      </c>
      <c r="AU52" s="14" t="str">
        <f>IF(AND(AR52="PASS",AS52="PASS"),"PASS","FAIL")</f>
        <v>PASS</v>
      </c>
      <c r="AV52" s="4" t="str">
        <f>IF(AW52="ATKT","NO",IF(AW52="FAIL","NO","YES"))</f>
        <v>YES</v>
      </c>
      <c r="AW52" s="5" t="str">
        <f>IF(AO52=50,IF(AN52&gt;=7.75,"DIST",IF(AN52&gt;=6.75,"FIRST",IF(AN52&gt;=6.25,"HSC",IF(AN52&gt;=5.5,"SC","FAIL")))),IF(AO52&gt;=25,"ATKT","FAIL"))</f>
        <v>DIST</v>
      </c>
    </row>
    <row r="53" spans="1:49">
      <c r="A53" s="68" t="s">
        <v>860</v>
      </c>
      <c r="B53" s="68">
        <v>23317</v>
      </c>
      <c r="C53" s="68" t="s">
        <v>271</v>
      </c>
      <c r="D53" s="62" t="s">
        <v>272</v>
      </c>
      <c r="E53" s="68" t="s">
        <v>273</v>
      </c>
      <c r="F53" s="68"/>
      <c r="G53" s="62">
        <v>83</v>
      </c>
      <c r="H53" s="62">
        <v>60</v>
      </c>
      <c r="I53" s="62">
        <v>52</v>
      </c>
      <c r="J53" s="62">
        <v>69</v>
      </c>
      <c r="K53" s="62">
        <v>67</v>
      </c>
      <c r="L53" s="63"/>
      <c r="M53" s="62">
        <v>20</v>
      </c>
      <c r="N53" s="62">
        <v>38</v>
      </c>
      <c r="O53" s="62">
        <v>20</v>
      </c>
      <c r="P53" s="62">
        <v>22</v>
      </c>
      <c r="Q53" s="62">
        <v>21</v>
      </c>
      <c r="R53" s="62">
        <v>35</v>
      </c>
      <c r="S53" s="62">
        <v>22</v>
      </c>
      <c r="T53" s="67"/>
      <c r="U53" s="68" t="s">
        <v>771</v>
      </c>
      <c r="V53" s="68">
        <v>23317</v>
      </c>
      <c r="W53" s="68" t="s">
        <v>271</v>
      </c>
      <c r="X53" s="68" t="s">
        <v>272</v>
      </c>
      <c r="Y53" s="68" t="s">
        <v>273</v>
      </c>
      <c r="Z53" s="68"/>
      <c r="AA53" s="62">
        <v>91</v>
      </c>
      <c r="AB53" s="62">
        <v>77</v>
      </c>
      <c r="AC53" s="62">
        <v>80</v>
      </c>
      <c r="AD53" s="62">
        <v>64</v>
      </c>
      <c r="AE53" s="62">
        <v>79</v>
      </c>
      <c r="AF53" s="63"/>
      <c r="AG53" s="62">
        <v>20</v>
      </c>
      <c r="AH53" s="62">
        <v>22</v>
      </c>
      <c r="AI53" s="62">
        <v>44</v>
      </c>
      <c r="AJ53" s="62">
        <v>19</v>
      </c>
      <c r="AK53" s="62">
        <v>40</v>
      </c>
      <c r="AL53" s="62">
        <v>22</v>
      </c>
      <c r="AM53" s="62">
        <v>43</v>
      </c>
      <c r="AN53" s="62">
        <v>8.6999999999999993</v>
      </c>
      <c r="AO53" s="62">
        <v>50</v>
      </c>
      <c r="AP53" s="12" t="str">
        <f>IF(COUNTIF(G53:K53,"FF"),"FAIL",IF(COUNTIF(G53:K53,"AB"),"FAIL","PASS"))</f>
        <v>PASS</v>
      </c>
      <c r="AQ53" s="12" t="str">
        <f>IF(COUNTIF(AA53:AE53,"FF"),"FAIL",IF(COUNTIF(AA53:AE53,"AB"),"FAIL","PASS"))</f>
        <v>PASS</v>
      </c>
      <c r="AR53" s="13" t="str">
        <f>IF(COUNTIF(M53:S53,"FF"),"FAIL",IF(COUNTIF(M53:S53,"AB"),"FAIL","PASS"))</f>
        <v>PASS</v>
      </c>
      <c r="AS53" s="13" t="str">
        <f>IF(COUNTIF(AG53:AM53,"FF"),"FAIL",IF(COUNTIF(AG53:AM53,"AB"),"FAIL","PASS"))</f>
        <v>PASS</v>
      </c>
      <c r="AT53" s="14" t="str">
        <f>IF(AND(AP53="PASS",AQ53="PASS"),"PASS","FAIL")</f>
        <v>PASS</v>
      </c>
      <c r="AU53" s="14" t="str">
        <f>IF(AND(AR53="PASS",AS53="PASS"),"PASS","FAIL")</f>
        <v>PASS</v>
      </c>
      <c r="AV53" s="4" t="str">
        <f>IF(AW53="ATKT","NO",IF(AW53="FAIL","NO","YES"))</f>
        <v>YES</v>
      </c>
      <c r="AW53" s="5" t="str">
        <f>IF(AO53=50,IF(AN53&gt;=7.75,"DIST",IF(AN53&gt;=6.75,"FIRST",IF(AN53&gt;=6.25,"HSC",IF(AN53&gt;=5.5,"SC","FAIL")))),IF(AO53&gt;=25,"ATKT","FAIL"))</f>
        <v>DIST</v>
      </c>
    </row>
    <row r="54" spans="1:49">
      <c r="A54" s="68" t="s">
        <v>738</v>
      </c>
      <c r="B54" s="68">
        <v>23118</v>
      </c>
      <c r="C54" s="68" t="s">
        <v>274</v>
      </c>
      <c r="D54" s="62" t="s">
        <v>275</v>
      </c>
      <c r="E54" s="68" t="s">
        <v>276</v>
      </c>
      <c r="F54" s="68"/>
      <c r="G54" s="62">
        <v>84</v>
      </c>
      <c r="H54" s="62">
        <v>68</v>
      </c>
      <c r="I54" s="62">
        <v>63</v>
      </c>
      <c r="J54" s="62">
        <v>76</v>
      </c>
      <c r="K54" s="62">
        <v>72</v>
      </c>
      <c r="L54" s="63"/>
      <c r="M54" s="62">
        <v>21</v>
      </c>
      <c r="N54" s="62">
        <v>37</v>
      </c>
      <c r="O54" s="62">
        <v>22</v>
      </c>
      <c r="P54" s="62">
        <v>39</v>
      </c>
      <c r="Q54" s="62">
        <v>22</v>
      </c>
      <c r="R54" s="62">
        <v>43</v>
      </c>
      <c r="S54" s="62">
        <v>22</v>
      </c>
      <c r="T54" s="67"/>
      <c r="U54" s="68" t="s">
        <v>772</v>
      </c>
      <c r="V54" s="68">
        <v>23118</v>
      </c>
      <c r="W54" s="68" t="s">
        <v>274</v>
      </c>
      <c r="X54" s="68" t="s">
        <v>275</v>
      </c>
      <c r="Y54" s="68" t="s">
        <v>276</v>
      </c>
      <c r="Z54" s="68"/>
      <c r="AA54" s="62">
        <v>73</v>
      </c>
      <c r="AB54" s="62">
        <v>78</v>
      </c>
      <c r="AC54" s="62">
        <v>82</v>
      </c>
      <c r="AD54" s="62">
        <v>76</v>
      </c>
      <c r="AE54" s="62">
        <v>82</v>
      </c>
      <c r="AF54" s="63"/>
      <c r="AG54" s="62">
        <v>19</v>
      </c>
      <c r="AH54" s="62">
        <v>18</v>
      </c>
      <c r="AI54" s="62">
        <v>41</v>
      </c>
      <c r="AJ54" s="62">
        <v>19</v>
      </c>
      <c r="AK54" s="62">
        <v>41</v>
      </c>
      <c r="AL54" s="62">
        <v>20</v>
      </c>
      <c r="AM54" s="62">
        <v>39</v>
      </c>
      <c r="AN54" s="62">
        <v>9.1999999999999993</v>
      </c>
      <c r="AO54" s="62">
        <v>50</v>
      </c>
      <c r="AP54" s="12" t="str">
        <f>IF(COUNTIF(G54:K54,"FF"),"FAIL",IF(COUNTIF(G54:K54,"AB"),"FAIL","PASS"))</f>
        <v>PASS</v>
      </c>
      <c r="AQ54" s="12" t="str">
        <f>IF(COUNTIF(AA54:AE54,"FF"),"FAIL",IF(COUNTIF(AA54:AE54,"AB"),"FAIL","PASS"))</f>
        <v>PASS</v>
      </c>
      <c r="AR54" s="13" t="str">
        <f>IF(COUNTIF(M54:S54,"FF"),"FAIL",IF(COUNTIF(M54:S54,"AB"),"FAIL","PASS"))</f>
        <v>PASS</v>
      </c>
      <c r="AS54" s="13" t="str">
        <f>IF(COUNTIF(AG54:AM54,"FF"),"FAIL",IF(COUNTIF(AG54:AM54,"AB"),"FAIL","PASS"))</f>
        <v>PASS</v>
      </c>
      <c r="AT54" s="14" t="str">
        <f>IF(AND(AP54="PASS",AQ54="PASS"),"PASS","FAIL")</f>
        <v>PASS</v>
      </c>
      <c r="AU54" s="14" t="str">
        <f>IF(AND(AR54="PASS",AS54="PASS"),"PASS","FAIL")</f>
        <v>PASS</v>
      </c>
      <c r="AV54" s="4" t="str">
        <f>IF(AW54="ATKT","NO",IF(AW54="FAIL","NO","YES"))</f>
        <v>YES</v>
      </c>
      <c r="AW54" s="5" t="str">
        <f>IF(AO54=50,IF(AN54&gt;=7.75,"DIST",IF(AN54&gt;=6.75,"FIRST",IF(AN54&gt;=6.25,"HSC",IF(AN54&gt;=5.5,"SC","FAIL")))),IF(AO54&gt;=25,"ATKT","FAIL"))</f>
        <v>DIST</v>
      </c>
    </row>
    <row r="55" spans="1:49">
      <c r="A55" s="68" t="s">
        <v>798</v>
      </c>
      <c r="B55" s="68">
        <v>23218</v>
      </c>
      <c r="C55" s="68" t="s">
        <v>277</v>
      </c>
      <c r="D55" s="62" t="s">
        <v>278</v>
      </c>
      <c r="E55" s="68" t="s">
        <v>279</v>
      </c>
      <c r="F55" s="68"/>
      <c r="G55" s="62">
        <v>93</v>
      </c>
      <c r="H55" s="62">
        <v>62</v>
      </c>
      <c r="I55" s="62">
        <v>66</v>
      </c>
      <c r="J55" s="62">
        <v>73</v>
      </c>
      <c r="K55" s="62">
        <v>79</v>
      </c>
      <c r="L55" s="63"/>
      <c r="M55" s="62">
        <v>21</v>
      </c>
      <c r="N55" s="62">
        <v>30</v>
      </c>
      <c r="O55" s="62">
        <v>24</v>
      </c>
      <c r="P55" s="62">
        <v>35</v>
      </c>
      <c r="Q55" s="62">
        <v>22</v>
      </c>
      <c r="R55" s="62">
        <v>40</v>
      </c>
      <c r="S55" s="62">
        <v>22</v>
      </c>
      <c r="T55" s="67"/>
      <c r="U55" s="68" t="s">
        <v>773</v>
      </c>
      <c r="V55" s="68">
        <v>23218</v>
      </c>
      <c r="W55" s="68" t="s">
        <v>277</v>
      </c>
      <c r="X55" s="68" t="s">
        <v>278</v>
      </c>
      <c r="Y55" s="68" t="s">
        <v>279</v>
      </c>
      <c r="Z55" s="68"/>
      <c r="AA55" s="62">
        <v>75</v>
      </c>
      <c r="AB55" s="62">
        <v>78</v>
      </c>
      <c r="AC55" s="62">
        <v>82</v>
      </c>
      <c r="AD55" s="62">
        <v>87</v>
      </c>
      <c r="AE55" s="62">
        <v>87</v>
      </c>
      <c r="AF55" s="63"/>
      <c r="AG55" s="62">
        <v>23</v>
      </c>
      <c r="AH55" s="62">
        <v>23</v>
      </c>
      <c r="AI55" s="62">
        <v>42</v>
      </c>
      <c r="AJ55" s="62">
        <v>24</v>
      </c>
      <c r="AK55" s="62">
        <v>44</v>
      </c>
      <c r="AL55" s="62">
        <v>23</v>
      </c>
      <c r="AM55" s="62">
        <v>45</v>
      </c>
      <c r="AN55" s="62">
        <v>9.3000000000000007</v>
      </c>
      <c r="AO55" s="62">
        <v>50</v>
      </c>
      <c r="AP55" s="12" t="str">
        <f>IF(COUNTIF(G55:K55,"FF"),"FAIL",IF(COUNTIF(G55:K55,"AB"),"FAIL","PASS"))</f>
        <v>PASS</v>
      </c>
      <c r="AQ55" s="12" t="str">
        <f>IF(COUNTIF(AA55:AE55,"FF"),"FAIL",IF(COUNTIF(AA55:AE55,"AB"),"FAIL","PASS"))</f>
        <v>PASS</v>
      </c>
      <c r="AR55" s="13" t="str">
        <f>IF(COUNTIF(M55:S55,"FF"),"FAIL",IF(COUNTIF(M55:S55,"AB"),"FAIL","PASS"))</f>
        <v>PASS</v>
      </c>
      <c r="AS55" s="13" t="str">
        <f>IF(COUNTIF(AG55:AM55,"FF"),"FAIL",IF(COUNTIF(AG55:AM55,"AB"),"FAIL","PASS"))</f>
        <v>PASS</v>
      </c>
      <c r="AT55" s="14" t="str">
        <f>IF(AND(AP55="PASS",AQ55="PASS"),"PASS","FAIL")</f>
        <v>PASS</v>
      </c>
      <c r="AU55" s="14" t="str">
        <f>IF(AND(AR55="PASS",AS55="PASS"),"PASS","FAIL")</f>
        <v>PASS</v>
      </c>
      <c r="AV55" s="4" t="str">
        <f>IF(AW55="ATKT","NO",IF(AW55="FAIL","NO","YES"))</f>
        <v>YES</v>
      </c>
      <c r="AW55" s="5" t="str">
        <f>IF(AO55=50,IF(AN55&gt;=7.75,"DIST",IF(AN55&gt;=6.75,"FIRST",IF(AN55&gt;=6.25,"HSC",IF(AN55&gt;=5.5,"SC","FAIL")))),IF(AO55&gt;=25,"ATKT","FAIL"))</f>
        <v>DIST</v>
      </c>
    </row>
    <row r="56" spans="1:49">
      <c r="A56" s="68" t="s">
        <v>861</v>
      </c>
      <c r="B56" s="68">
        <v>23318</v>
      </c>
      <c r="C56" s="68" t="s">
        <v>280</v>
      </c>
      <c r="D56" s="62" t="s">
        <v>281</v>
      </c>
      <c r="E56" s="68" t="s">
        <v>282</v>
      </c>
      <c r="F56" s="68"/>
      <c r="G56" s="62">
        <v>88</v>
      </c>
      <c r="H56" s="62">
        <v>77</v>
      </c>
      <c r="I56" s="62">
        <v>67</v>
      </c>
      <c r="J56" s="62">
        <v>78</v>
      </c>
      <c r="K56" s="62">
        <v>77</v>
      </c>
      <c r="L56" s="63"/>
      <c r="M56" s="62">
        <v>21</v>
      </c>
      <c r="N56" s="62">
        <v>43</v>
      </c>
      <c r="O56" s="62">
        <v>23</v>
      </c>
      <c r="P56" s="62">
        <v>40</v>
      </c>
      <c r="Q56" s="62">
        <v>24</v>
      </c>
      <c r="R56" s="62">
        <v>42</v>
      </c>
      <c r="S56" s="62">
        <v>24</v>
      </c>
      <c r="T56" s="67"/>
      <c r="U56" s="68" t="s">
        <v>774</v>
      </c>
      <c r="V56" s="68">
        <v>23318</v>
      </c>
      <c r="W56" s="68" t="s">
        <v>280</v>
      </c>
      <c r="X56" s="68" t="s">
        <v>281</v>
      </c>
      <c r="Y56" s="68" t="s">
        <v>282</v>
      </c>
      <c r="Z56" s="68"/>
      <c r="AA56" s="62">
        <v>94</v>
      </c>
      <c r="AB56" s="62">
        <v>82</v>
      </c>
      <c r="AC56" s="62">
        <v>85</v>
      </c>
      <c r="AD56" s="62">
        <v>74</v>
      </c>
      <c r="AE56" s="62">
        <v>85</v>
      </c>
      <c r="AF56" s="63"/>
      <c r="AG56" s="62">
        <v>20</v>
      </c>
      <c r="AH56" s="62">
        <v>23</v>
      </c>
      <c r="AI56" s="62">
        <v>45</v>
      </c>
      <c r="AJ56" s="62">
        <v>21</v>
      </c>
      <c r="AK56" s="62">
        <v>40</v>
      </c>
      <c r="AL56" s="62">
        <v>23</v>
      </c>
      <c r="AM56" s="62">
        <v>44</v>
      </c>
      <c r="AN56" s="62">
        <v>9.52</v>
      </c>
      <c r="AO56" s="62">
        <v>50</v>
      </c>
      <c r="AP56" s="12" t="str">
        <f>IF(COUNTIF(G56:K56,"FF"),"FAIL",IF(COUNTIF(G56:K56,"AB"),"FAIL","PASS"))</f>
        <v>PASS</v>
      </c>
      <c r="AQ56" s="12" t="str">
        <f>IF(COUNTIF(AA56:AE56,"FF"),"FAIL",IF(COUNTIF(AA56:AE56,"AB"),"FAIL","PASS"))</f>
        <v>PASS</v>
      </c>
      <c r="AR56" s="13" t="str">
        <f>IF(COUNTIF(M56:S56,"FF"),"FAIL",IF(COUNTIF(M56:S56,"AB"),"FAIL","PASS"))</f>
        <v>PASS</v>
      </c>
      <c r="AS56" s="13" t="str">
        <f>IF(COUNTIF(AG56:AM56,"FF"),"FAIL",IF(COUNTIF(AG56:AM56,"AB"),"FAIL","PASS"))</f>
        <v>PASS</v>
      </c>
      <c r="AT56" s="14" t="str">
        <f>IF(AND(AP56="PASS",AQ56="PASS"),"PASS","FAIL")</f>
        <v>PASS</v>
      </c>
      <c r="AU56" s="14" t="str">
        <f>IF(AND(AR56="PASS",AS56="PASS"),"PASS","FAIL")</f>
        <v>PASS</v>
      </c>
      <c r="AV56" s="4" t="str">
        <f>IF(AW56="ATKT","NO",IF(AW56="FAIL","NO","YES"))</f>
        <v>YES</v>
      </c>
      <c r="AW56" s="5" t="str">
        <f>IF(AO56=50,IF(AN56&gt;=7.75,"DIST",IF(AN56&gt;=6.75,"FIRST",IF(AN56&gt;=6.25,"HSC",IF(AN56&gt;=5.5,"SC","FAIL")))),IF(AO56&gt;=25,"ATKT","FAIL"))</f>
        <v>DIST</v>
      </c>
    </row>
    <row r="57" spans="1:49">
      <c r="A57" s="68" t="s">
        <v>739</v>
      </c>
      <c r="B57" s="68">
        <v>23119</v>
      </c>
      <c r="C57" s="68" t="s">
        <v>283</v>
      </c>
      <c r="D57" s="62" t="s">
        <v>284</v>
      </c>
      <c r="E57" s="68" t="s">
        <v>285</v>
      </c>
      <c r="F57" s="68"/>
      <c r="G57" s="62">
        <v>91</v>
      </c>
      <c r="H57" s="62">
        <v>64</v>
      </c>
      <c r="I57" s="62">
        <v>80</v>
      </c>
      <c r="J57" s="62">
        <v>70</v>
      </c>
      <c r="K57" s="62">
        <v>70</v>
      </c>
      <c r="L57" s="63"/>
      <c r="M57" s="62">
        <v>23</v>
      </c>
      <c r="N57" s="62">
        <v>40</v>
      </c>
      <c r="O57" s="62">
        <v>22</v>
      </c>
      <c r="P57" s="62">
        <v>37</v>
      </c>
      <c r="Q57" s="62">
        <v>23</v>
      </c>
      <c r="R57" s="62">
        <v>44</v>
      </c>
      <c r="S57" s="62">
        <v>18</v>
      </c>
      <c r="T57" s="67"/>
      <c r="U57" s="68" t="s">
        <v>775</v>
      </c>
      <c r="V57" s="68">
        <v>23119</v>
      </c>
      <c r="W57" s="68" t="s">
        <v>283</v>
      </c>
      <c r="X57" s="68" t="s">
        <v>284</v>
      </c>
      <c r="Y57" s="68" t="s">
        <v>285</v>
      </c>
      <c r="Z57" s="68"/>
      <c r="AA57" s="62">
        <v>81</v>
      </c>
      <c r="AB57" s="62">
        <v>69</v>
      </c>
      <c r="AC57" s="62">
        <v>79</v>
      </c>
      <c r="AD57" s="62">
        <v>78</v>
      </c>
      <c r="AE57" s="62">
        <v>82</v>
      </c>
      <c r="AF57" s="63"/>
      <c r="AG57" s="62">
        <v>20</v>
      </c>
      <c r="AH57" s="62">
        <v>17</v>
      </c>
      <c r="AI57" s="62">
        <v>44</v>
      </c>
      <c r="AJ57" s="62">
        <v>20</v>
      </c>
      <c r="AK57" s="62">
        <v>38</v>
      </c>
      <c r="AL57" s="62">
        <v>20</v>
      </c>
      <c r="AM57" s="62">
        <v>40</v>
      </c>
      <c r="AN57" s="62">
        <v>9.3000000000000007</v>
      </c>
      <c r="AO57" s="62">
        <v>50</v>
      </c>
      <c r="AP57" s="12" t="str">
        <f>IF(COUNTIF(G57:K57,"FF"),"FAIL",IF(COUNTIF(G57:K57,"AB"),"FAIL","PASS"))</f>
        <v>PASS</v>
      </c>
      <c r="AQ57" s="12" t="str">
        <f>IF(COUNTIF(AA57:AE57,"FF"),"FAIL",IF(COUNTIF(AA57:AE57,"AB"),"FAIL","PASS"))</f>
        <v>PASS</v>
      </c>
      <c r="AR57" s="13" t="str">
        <f>IF(COUNTIF(M57:S57,"FF"),"FAIL",IF(COUNTIF(M57:S57,"AB"),"FAIL","PASS"))</f>
        <v>PASS</v>
      </c>
      <c r="AS57" s="13" t="str">
        <f>IF(COUNTIF(AG57:AM57,"FF"),"FAIL",IF(COUNTIF(AG57:AM57,"AB"),"FAIL","PASS"))</f>
        <v>PASS</v>
      </c>
      <c r="AT57" s="14" t="str">
        <f>IF(AND(AP57="PASS",AQ57="PASS"),"PASS","FAIL")</f>
        <v>PASS</v>
      </c>
      <c r="AU57" s="14" t="str">
        <f>IF(AND(AR57="PASS",AS57="PASS"),"PASS","FAIL")</f>
        <v>PASS</v>
      </c>
      <c r="AV57" s="4" t="str">
        <f>IF(AW57="ATKT","NO",IF(AW57="FAIL","NO","YES"))</f>
        <v>YES</v>
      </c>
      <c r="AW57" s="5" t="str">
        <f>IF(AO57=50,IF(AN57&gt;=7.75,"DIST",IF(AN57&gt;=6.75,"FIRST",IF(AN57&gt;=6.25,"HSC",IF(AN57&gt;=5.5,"SC","FAIL")))),IF(AO57&gt;=25,"ATKT","FAIL"))</f>
        <v>DIST</v>
      </c>
    </row>
    <row r="58" spans="1:49">
      <c r="A58" s="68" t="s">
        <v>912</v>
      </c>
      <c r="B58" s="68">
        <v>23371</v>
      </c>
      <c r="C58" s="68" t="s">
        <v>286</v>
      </c>
      <c r="D58" s="62" t="s">
        <v>287</v>
      </c>
      <c r="E58" s="68" t="s">
        <v>288</v>
      </c>
      <c r="F58" s="68"/>
      <c r="G58" s="62">
        <v>61</v>
      </c>
      <c r="H58" s="62">
        <v>69</v>
      </c>
      <c r="I58" s="62">
        <v>56</v>
      </c>
      <c r="J58" s="62">
        <v>66</v>
      </c>
      <c r="K58" s="62">
        <v>69</v>
      </c>
      <c r="L58" s="63"/>
      <c r="M58" s="62">
        <v>21</v>
      </c>
      <c r="N58" s="62">
        <v>39</v>
      </c>
      <c r="O58" s="62">
        <v>20</v>
      </c>
      <c r="P58" s="62">
        <v>28</v>
      </c>
      <c r="Q58" s="62">
        <v>23</v>
      </c>
      <c r="R58" s="62">
        <v>43</v>
      </c>
      <c r="S58" s="62">
        <v>22</v>
      </c>
      <c r="T58" s="67"/>
      <c r="U58" s="68" t="s">
        <v>776</v>
      </c>
      <c r="V58" s="68">
        <v>23371</v>
      </c>
      <c r="W58" s="68" t="s">
        <v>286</v>
      </c>
      <c r="X58" s="68" t="s">
        <v>287</v>
      </c>
      <c r="Y58" s="68" t="s">
        <v>288</v>
      </c>
      <c r="Z58" s="68"/>
      <c r="AA58" s="62">
        <v>79</v>
      </c>
      <c r="AB58" s="62">
        <v>79</v>
      </c>
      <c r="AC58" s="62">
        <v>80</v>
      </c>
      <c r="AD58" s="62">
        <v>77</v>
      </c>
      <c r="AE58" s="62">
        <v>85</v>
      </c>
      <c r="AF58" s="63"/>
      <c r="AG58" s="62">
        <v>23</v>
      </c>
      <c r="AH58" s="62">
        <v>22</v>
      </c>
      <c r="AI58" s="62">
        <v>48</v>
      </c>
      <c r="AJ58" s="62">
        <v>23</v>
      </c>
      <c r="AK58" s="62">
        <v>43</v>
      </c>
      <c r="AL58" s="62">
        <v>23</v>
      </c>
      <c r="AM58" s="62">
        <v>43</v>
      </c>
      <c r="AN58" s="62">
        <v>8.82</v>
      </c>
      <c r="AO58" s="62">
        <v>50</v>
      </c>
      <c r="AP58" s="12" t="str">
        <f>IF(COUNTIF(G58:K58,"FF"),"FAIL",IF(COUNTIF(G58:K58,"AB"),"FAIL","PASS"))</f>
        <v>PASS</v>
      </c>
      <c r="AQ58" s="12" t="str">
        <f>IF(COUNTIF(AA58:AE58,"FF"),"FAIL",IF(COUNTIF(AA58:AE58,"AB"),"FAIL","PASS"))</f>
        <v>PASS</v>
      </c>
      <c r="AR58" s="13" t="str">
        <f>IF(COUNTIF(M58:S58,"FF"),"FAIL",IF(COUNTIF(M58:S58,"AB"),"FAIL","PASS"))</f>
        <v>PASS</v>
      </c>
      <c r="AS58" s="13" t="str">
        <f>IF(COUNTIF(AG58:AM58,"FF"),"FAIL",IF(COUNTIF(AG58:AM58,"AB"),"FAIL","PASS"))</f>
        <v>PASS</v>
      </c>
      <c r="AT58" s="14" t="str">
        <f>IF(AND(AP58="PASS",AQ58="PASS"),"PASS","FAIL")</f>
        <v>PASS</v>
      </c>
      <c r="AU58" s="14" t="str">
        <f>IF(AND(AR58="PASS",AS58="PASS"),"PASS","FAIL")</f>
        <v>PASS</v>
      </c>
      <c r="AV58" s="4" t="str">
        <f>IF(AW58="ATKT","NO",IF(AW58="FAIL","NO","YES"))</f>
        <v>YES</v>
      </c>
      <c r="AW58" s="5" t="str">
        <f>IF(AO58=50,IF(AN58&gt;=7.75,"DIST",IF(AN58&gt;=6.75,"FIRST",IF(AN58&gt;=6.25,"HSC",IF(AN58&gt;=5.5,"SC","FAIL")))),IF(AO58&gt;=25,"ATKT","FAIL"))</f>
        <v>DIST</v>
      </c>
    </row>
    <row r="59" spans="1:49">
      <c r="A59" s="68" t="s">
        <v>799</v>
      </c>
      <c r="B59" s="68">
        <v>23219</v>
      </c>
      <c r="C59" s="68" t="s">
        <v>289</v>
      </c>
      <c r="D59" s="62" t="s">
        <v>290</v>
      </c>
      <c r="E59" s="68" t="s">
        <v>291</v>
      </c>
      <c r="F59" s="68"/>
      <c r="G59" s="62">
        <v>90</v>
      </c>
      <c r="H59" s="62">
        <v>70</v>
      </c>
      <c r="I59" s="62">
        <v>62</v>
      </c>
      <c r="J59" s="62">
        <v>77</v>
      </c>
      <c r="K59" s="62">
        <v>85</v>
      </c>
      <c r="L59" s="63"/>
      <c r="M59" s="62">
        <v>20</v>
      </c>
      <c r="N59" s="62">
        <v>34</v>
      </c>
      <c r="O59" s="62">
        <v>19</v>
      </c>
      <c r="P59" s="62">
        <v>40</v>
      </c>
      <c r="Q59" s="62">
        <v>17</v>
      </c>
      <c r="R59" s="62">
        <v>45</v>
      </c>
      <c r="S59" s="62">
        <v>20</v>
      </c>
      <c r="T59" s="67"/>
      <c r="U59" s="68" t="s">
        <v>777</v>
      </c>
      <c r="V59" s="68">
        <v>23219</v>
      </c>
      <c r="W59" s="68" t="s">
        <v>289</v>
      </c>
      <c r="X59" s="68" t="s">
        <v>290</v>
      </c>
      <c r="Y59" s="68" t="s">
        <v>291</v>
      </c>
      <c r="Z59" s="68"/>
      <c r="AA59" s="62">
        <v>70</v>
      </c>
      <c r="AB59" s="62">
        <v>69</v>
      </c>
      <c r="AC59" s="62">
        <v>79</v>
      </c>
      <c r="AD59" s="62">
        <v>64</v>
      </c>
      <c r="AE59" s="62">
        <v>78</v>
      </c>
      <c r="AF59" s="63"/>
      <c r="AG59" s="62">
        <v>16</v>
      </c>
      <c r="AH59" s="62">
        <v>20</v>
      </c>
      <c r="AI59" s="62">
        <v>38</v>
      </c>
      <c r="AJ59" s="62">
        <v>19</v>
      </c>
      <c r="AK59" s="62">
        <v>38</v>
      </c>
      <c r="AL59" s="62">
        <v>19</v>
      </c>
      <c r="AM59" s="62">
        <v>38</v>
      </c>
      <c r="AN59" s="62">
        <v>8.9600000000000009</v>
      </c>
      <c r="AO59" s="62">
        <v>50</v>
      </c>
      <c r="AP59" s="12" t="str">
        <f>IF(COUNTIF(G59:K59,"FF"),"FAIL",IF(COUNTIF(G59:K59,"AB"),"FAIL","PASS"))</f>
        <v>PASS</v>
      </c>
      <c r="AQ59" s="12" t="str">
        <f>IF(COUNTIF(AA59:AE59,"FF"),"FAIL",IF(COUNTIF(AA59:AE59,"AB"),"FAIL","PASS"))</f>
        <v>PASS</v>
      </c>
      <c r="AR59" s="13" t="str">
        <f>IF(COUNTIF(M59:S59,"FF"),"FAIL",IF(COUNTIF(M59:S59,"AB"),"FAIL","PASS"))</f>
        <v>PASS</v>
      </c>
      <c r="AS59" s="13" t="str">
        <f>IF(COUNTIF(AG59:AM59,"FF"),"FAIL",IF(COUNTIF(AG59:AM59,"AB"),"FAIL","PASS"))</f>
        <v>PASS</v>
      </c>
      <c r="AT59" s="14" t="str">
        <f>IF(AND(AP59="PASS",AQ59="PASS"),"PASS","FAIL")</f>
        <v>PASS</v>
      </c>
      <c r="AU59" s="14" t="str">
        <f>IF(AND(AR59="PASS",AS59="PASS"),"PASS","FAIL")</f>
        <v>PASS</v>
      </c>
      <c r="AV59" s="4" t="str">
        <f>IF(AW59="ATKT","NO",IF(AW59="FAIL","NO","YES"))</f>
        <v>YES</v>
      </c>
      <c r="AW59" s="5" t="str">
        <f>IF(AO59=50,IF(AN59&gt;=7.75,"DIST",IF(AN59&gt;=6.75,"FIRST",IF(AN59&gt;=6.25,"HSC",IF(AN59&gt;=5.5,"SC","FAIL")))),IF(AO59&gt;=25,"ATKT","FAIL"))</f>
        <v>DIST</v>
      </c>
    </row>
    <row r="60" spans="1:49">
      <c r="A60" s="68" t="s">
        <v>862</v>
      </c>
      <c r="B60" s="68">
        <v>23319</v>
      </c>
      <c r="C60" s="68" t="s">
        <v>292</v>
      </c>
      <c r="D60" s="62" t="s">
        <v>293</v>
      </c>
      <c r="E60" s="68" t="s">
        <v>294</v>
      </c>
      <c r="F60" s="68"/>
      <c r="G60" s="62">
        <v>78</v>
      </c>
      <c r="H60" s="62">
        <v>54</v>
      </c>
      <c r="I60" s="62">
        <v>54</v>
      </c>
      <c r="J60" s="62">
        <v>63</v>
      </c>
      <c r="K60" s="62">
        <v>77</v>
      </c>
      <c r="L60" s="63"/>
      <c r="M60" s="62">
        <v>19</v>
      </c>
      <c r="N60" s="62">
        <v>28</v>
      </c>
      <c r="O60" s="62">
        <v>20</v>
      </c>
      <c r="P60" s="62">
        <v>31</v>
      </c>
      <c r="Q60" s="62">
        <v>18</v>
      </c>
      <c r="R60" s="62">
        <v>30</v>
      </c>
      <c r="S60" s="62">
        <v>22</v>
      </c>
      <c r="T60" s="67"/>
      <c r="U60" s="68" t="s">
        <v>778</v>
      </c>
      <c r="V60" s="68">
        <v>23319</v>
      </c>
      <c r="W60" s="68" t="s">
        <v>292</v>
      </c>
      <c r="X60" s="68" t="s">
        <v>293</v>
      </c>
      <c r="Y60" s="68" t="s">
        <v>294</v>
      </c>
      <c r="Z60" s="68"/>
      <c r="AA60" s="62">
        <v>90</v>
      </c>
      <c r="AB60" s="62">
        <v>76</v>
      </c>
      <c r="AC60" s="62">
        <v>73</v>
      </c>
      <c r="AD60" s="62">
        <v>69</v>
      </c>
      <c r="AE60" s="62">
        <v>76</v>
      </c>
      <c r="AF60" s="63"/>
      <c r="AG60" s="62">
        <v>19</v>
      </c>
      <c r="AH60" s="62">
        <v>21</v>
      </c>
      <c r="AI60" s="62">
        <v>42</v>
      </c>
      <c r="AJ60" s="62">
        <v>19</v>
      </c>
      <c r="AK60" s="62">
        <v>41</v>
      </c>
      <c r="AL60" s="62">
        <v>20</v>
      </c>
      <c r="AM60" s="62">
        <v>41</v>
      </c>
      <c r="AN60" s="62">
        <v>8.48</v>
      </c>
      <c r="AO60" s="62">
        <v>50</v>
      </c>
      <c r="AP60" s="12" t="str">
        <f>IF(COUNTIF(G60:K60,"FF"),"FAIL",IF(COUNTIF(G60:K60,"AB"),"FAIL","PASS"))</f>
        <v>PASS</v>
      </c>
      <c r="AQ60" s="12" t="str">
        <f>IF(COUNTIF(AA60:AE60,"FF"),"FAIL",IF(COUNTIF(AA60:AE60,"AB"),"FAIL","PASS"))</f>
        <v>PASS</v>
      </c>
      <c r="AR60" s="13" t="str">
        <f>IF(COUNTIF(M60:S60,"FF"),"FAIL",IF(COUNTIF(M60:S60,"AB"),"FAIL","PASS"))</f>
        <v>PASS</v>
      </c>
      <c r="AS60" s="13" t="str">
        <f>IF(COUNTIF(AG60:AM60,"FF"),"FAIL",IF(COUNTIF(AG60:AM60,"AB"),"FAIL","PASS"))</f>
        <v>PASS</v>
      </c>
      <c r="AT60" s="14" t="str">
        <f>IF(AND(AP60="PASS",AQ60="PASS"),"PASS","FAIL")</f>
        <v>PASS</v>
      </c>
      <c r="AU60" s="14" t="str">
        <f>IF(AND(AR60="PASS",AS60="PASS"),"PASS","FAIL")</f>
        <v>PASS</v>
      </c>
      <c r="AV60" s="4" t="str">
        <f>IF(AW60="ATKT","NO",IF(AW60="FAIL","NO","YES"))</f>
        <v>YES</v>
      </c>
      <c r="AW60" s="5" t="str">
        <f>IF(AO60=50,IF(AN60&gt;=7.75,"DIST",IF(AN60&gt;=6.75,"FIRST",IF(AN60&gt;=6.25,"HSC",IF(AN60&gt;=5.5,"SC","FAIL")))),IF(AO60&gt;=25,"ATKT","FAIL"))</f>
        <v>DIST</v>
      </c>
    </row>
    <row r="61" spans="1:49">
      <c r="A61" s="68" t="s">
        <v>740</v>
      </c>
      <c r="B61" s="68">
        <v>23120</v>
      </c>
      <c r="C61" s="68" t="s">
        <v>295</v>
      </c>
      <c r="D61" s="62" t="s">
        <v>296</v>
      </c>
      <c r="E61" s="68" t="s">
        <v>297</v>
      </c>
      <c r="F61" s="68"/>
      <c r="G61" s="62">
        <v>75</v>
      </c>
      <c r="H61" s="62">
        <v>65</v>
      </c>
      <c r="I61" s="62">
        <v>71</v>
      </c>
      <c r="J61" s="62">
        <v>75</v>
      </c>
      <c r="K61" s="62">
        <v>64</v>
      </c>
      <c r="L61" s="63"/>
      <c r="M61" s="62">
        <v>23</v>
      </c>
      <c r="N61" s="62">
        <v>41</v>
      </c>
      <c r="O61" s="62">
        <v>22</v>
      </c>
      <c r="P61" s="62">
        <v>36</v>
      </c>
      <c r="Q61" s="62">
        <v>22</v>
      </c>
      <c r="R61" s="62">
        <v>48</v>
      </c>
      <c r="S61" s="62">
        <v>22</v>
      </c>
      <c r="T61" s="67"/>
      <c r="U61" s="68" t="s">
        <v>779</v>
      </c>
      <c r="V61" s="68">
        <v>23120</v>
      </c>
      <c r="W61" s="68" t="s">
        <v>295</v>
      </c>
      <c r="X61" s="68" t="s">
        <v>296</v>
      </c>
      <c r="Y61" s="68" t="s">
        <v>297</v>
      </c>
      <c r="Z61" s="68"/>
      <c r="AA61" s="62">
        <v>94</v>
      </c>
      <c r="AB61" s="62">
        <v>73</v>
      </c>
      <c r="AC61" s="62">
        <v>78</v>
      </c>
      <c r="AD61" s="62">
        <v>81</v>
      </c>
      <c r="AE61" s="62">
        <v>87</v>
      </c>
      <c r="AF61" s="63"/>
      <c r="AG61" s="62">
        <v>21</v>
      </c>
      <c r="AH61" s="62">
        <v>21</v>
      </c>
      <c r="AI61" s="62">
        <v>48</v>
      </c>
      <c r="AJ61" s="62">
        <v>20</v>
      </c>
      <c r="AK61" s="62">
        <v>41</v>
      </c>
      <c r="AL61" s="62">
        <v>22</v>
      </c>
      <c r="AM61" s="62">
        <v>43</v>
      </c>
      <c r="AN61" s="62">
        <v>9.26</v>
      </c>
      <c r="AO61" s="62">
        <v>50</v>
      </c>
      <c r="AP61" s="12" t="str">
        <f>IF(COUNTIF(G61:K61,"FF"),"FAIL",IF(COUNTIF(G61:K61,"AB"),"FAIL","PASS"))</f>
        <v>PASS</v>
      </c>
      <c r="AQ61" s="12" t="str">
        <f>IF(COUNTIF(AA61:AE61,"FF"),"FAIL",IF(COUNTIF(AA61:AE61,"AB"),"FAIL","PASS"))</f>
        <v>PASS</v>
      </c>
      <c r="AR61" s="13" t="str">
        <f>IF(COUNTIF(M61:S61,"FF"),"FAIL",IF(COUNTIF(M61:S61,"AB"),"FAIL","PASS"))</f>
        <v>PASS</v>
      </c>
      <c r="AS61" s="13" t="str">
        <f>IF(COUNTIF(AG61:AM61,"FF"),"FAIL",IF(COUNTIF(AG61:AM61,"AB"),"FAIL","PASS"))</f>
        <v>PASS</v>
      </c>
      <c r="AT61" s="14" t="str">
        <f>IF(AND(AP61="PASS",AQ61="PASS"),"PASS","FAIL")</f>
        <v>PASS</v>
      </c>
      <c r="AU61" s="14" t="str">
        <f>IF(AND(AR61="PASS",AS61="PASS"),"PASS","FAIL")</f>
        <v>PASS</v>
      </c>
      <c r="AV61" s="4" t="str">
        <f>IF(AW61="ATKT","NO",IF(AW61="FAIL","NO","YES"))</f>
        <v>YES</v>
      </c>
      <c r="AW61" s="5" t="str">
        <f>IF(AO61=50,IF(AN61&gt;=7.75,"DIST",IF(AN61&gt;=6.75,"FIRST",IF(AN61&gt;=6.25,"HSC",IF(AN61&gt;=5.5,"SC","FAIL")))),IF(AO61&gt;=25,"ATKT","FAIL"))</f>
        <v>DIST</v>
      </c>
    </row>
    <row r="62" spans="1:49">
      <c r="A62" s="68" t="s">
        <v>800</v>
      </c>
      <c r="B62" s="68">
        <v>23220</v>
      </c>
      <c r="C62" s="68" t="s">
        <v>298</v>
      </c>
      <c r="D62" s="62" t="s">
        <v>299</v>
      </c>
      <c r="E62" s="68" t="s">
        <v>300</v>
      </c>
      <c r="F62" s="68"/>
      <c r="G62" s="62">
        <v>89</v>
      </c>
      <c r="H62" s="62">
        <v>72</v>
      </c>
      <c r="I62" s="62">
        <v>79</v>
      </c>
      <c r="J62" s="62">
        <v>88</v>
      </c>
      <c r="K62" s="62">
        <v>87</v>
      </c>
      <c r="L62" s="63"/>
      <c r="M62" s="62">
        <v>24</v>
      </c>
      <c r="N62" s="62">
        <v>41</v>
      </c>
      <c r="O62" s="62">
        <v>24</v>
      </c>
      <c r="P62" s="62">
        <v>45</v>
      </c>
      <c r="Q62" s="62">
        <v>21</v>
      </c>
      <c r="R62" s="62">
        <v>40</v>
      </c>
      <c r="S62" s="62">
        <v>22</v>
      </c>
      <c r="T62" s="67"/>
      <c r="U62" s="68" t="s">
        <v>780</v>
      </c>
      <c r="V62" s="68">
        <v>23220</v>
      </c>
      <c r="W62" s="68" t="s">
        <v>298</v>
      </c>
      <c r="X62" s="68" t="s">
        <v>299</v>
      </c>
      <c r="Y62" s="68" t="s">
        <v>300</v>
      </c>
      <c r="Z62" s="68"/>
      <c r="AA62" s="62">
        <v>87</v>
      </c>
      <c r="AB62" s="62">
        <v>65</v>
      </c>
      <c r="AC62" s="62">
        <v>87</v>
      </c>
      <c r="AD62" s="62">
        <v>87</v>
      </c>
      <c r="AE62" s="62">
        <v>84</v>
      </c>
      <c r="AF62" s="63"/>
      <c r="AG62" s="62">
        <v>21</v>
      </c>
      <c r="AH62" s="62">
        <v>23</v>
      </c>
      <c r="AI62" s="62">
        <v>45</v>
      </c>
      <c r="AJ62" s="62">
        <v>22</v>
      </c>
      <c r="AK62" s="62">
        <v>42</v>
      </c>
      <c r="AL62" s="62">
        <v>21</v>
      </c>
      <c r="AM62" s="62">
        <v>42</v>
      </c>
      <c r="AN62" s="62">
        <v>9.7200000000000006</v>
      </c>
      <c r="AO62" s="62">
        <v>50</v>
      </c>
      <c r="AP62" s="12" t="str">
        <f>IF(COUNTIF(G62:K62,"FF"),"FAIL",IF(COUNTIF(G62:K62,"AB"),"FAIL","PASS"))</f>
        <v>PASS</v>
      </c>
      <c r="AQ62" s="12" t="str">
        <f>IF(COUNTIF(AA62:AE62,"FF"),"FAIL",IF(COUNTIF(AA62:AE62,"AB"),"FAIL","PASS"))</f>
        <v>PASS</v>
      </c>
      <c r="AR62" s="13" t="str">
        <f>IF(COUNTIF(M62:S62,"FF"),"FAIL",IF(COUNTIF(M62:S62,"AB"),"FAIL","PASS"))</f>
        <v>PASS</v>
      </c>
      <c r="AS62" s="13" t="str">
        <f>IF(COUNTIF(AG62:AM62,"FF"),"FAIL",IF(COUNTIF(AG62:AM62,"AB"),"FAIL","PASS"))</f>
        <v>PASS</v>
      </c>
      <c r="AT62" s="14" t="str">
        <f>IF(AND(AP62="PASS",AQ62="PASS"),"PASS","FAIL")</f>
        <v>PASS</v>
      </c>
      <c r="AU62" s="14" t="str">
        <f>IF(AND(AR62="PASS",AS62="PASS"),"PASS","FAIL")</f>
        <v>PASS</v>
      </c>
      <c r="AV62" s="4" t="str">
        <f>IF(AW62="ATKT","NO",IF(AW62="FAIL","NO","YES"))</f>
        <v>YES</v>
      </c>
      <c r="AW62" s="5" t="str">
        <f>IF(AO62=50,IF(AN62&gt;=7.75,"DIST",IF(AN62&gt;=6.75,"FIRST",IF(AN62&gt;=6.25,"HSC",IF(AN62&gt;=5.5,"SC","FAIL")))),IF(AO62&gt;=25,"ATKT","FAIL"))</f>
        <v>DIST</v>
      </c>
    </row>
    <row r="63" spans="1:49">
      <c r="A63" s="68" t="s">
        <v>905</v>
      </c>
      <c r="B63" s="68">
        <v>23364</v>
      </c>
      <c r="C63" s="68" t="s">
        <v>301</v>
      </c>
      <c r="D63" s="62" t="s">
        <v>302</v>
      </c>
      <c r="E63" s="68" t="s">
        <v>303</v>
      </c>
      <c r="F63" s="68"/>
      <c r="G63" s="62">
        <v>83</v>
      </c>
      <c r="H63" s="62">
        <v>76</v>
      </c>
      <c r="I63" s="62">
        <v>85</v>
      </c>
      <c r="J63" s="62">
        <v>85</v>
      </c>
      <c r="K63" s="62">
        <v>84</v>
      </c>
      <c r="L63" s="63"/>
      <c r="M63" s="62">
        <v>22</v>
      </c>
      <c r="N63" s="62">
        <v>42</v>
      </c>
      <c r="O63" s="62">
        <v>23</v>
      </c>
      <c r="P63" s="62">
        <v>42</v>
      </c>
      <c r="Q63" s="62">
        <v>24</v>
      </c>
      <c r="R63" s="62">
        <v>48</v>
      </c>
      <c r="S63" s="62">
        <v>23</v>
      </c>
      <c r="T63" s="67"/>
      <c r="U63" s="68" t="s">
        <v>781</v>
      </c>
      <c r="V63" s="68">
        <v>23364</v>
      </c>
      <c r="W63" s="68" t="s">
        <v>301</v>
      </c>
      <c r="X63" s="68" t="s">
        <v>302</v>
      </c>
      <c r="Y63" s="68" t="s">
        <v>303</v>
      </c>
      <c r="Z63" s="68"/>
      <c r="AA63" s="62">
        <v>83</v>
      </c>
      <c r="AB63" s="62">
        <v>81</v>
      </c>
      <c r="AC63" s="62">
        <v>87</v>
      </c>
      <c r="AD63" s="62">
        <v>81</v>
      </c>
      <c r="AE63" s="62">
        <v>86</v>
      </c>
      <c r="AF63" s="63"/>
      <c r="AG63" s="62">
        <v>21</v>
      </c>
      <c r="AH63" s="62">
        <v>15</v>
      </c>
      <c r="AI63" s="62">
        <v>35</v>
      </c>
      <c r="AJ63" s="62">
        <v>22</v>
      </c>
      <c r="AK63" s="62">
        <v>44</v>
      </c>
      <c r="AL63" s="62">
        <v>23</v>
      </c>
      <c r="AM63" s="62">
        <v>41</v>
      </c>
      <c r="AN63" s="62">
        <v>9.48</v>
      </c>
      <c r="AO63" s="62">
        <v>50</v>
      </c>
      <c r="AP63" s="12" t="str">
        <f>IF(COUNTIF(G63:K63,"FF"),"FAIL",IF(COUNTIF(G63:K63,"AB"),"FAIL","PASS"))</f>
        <v>PASS</v>
      </c>
      <c r="AQ63" s="12" t="str">
        <f>IF(COUNTIF(AA63:AE63,"FF"),"FAIL",IF(COUNTIF(AA63:AE63,"AB"),"FAIL","PASS"))</f>
        <v>PASS</v>
      </c>
      <c r="AR63" s="13" t="str">
        <f>IF(COUNTIF(M63:S63,"FF"),"FAIL",IF(COUNTIF(M63:S63,"AB"),"FAIL","PASS"))</f>
        <v>PASS</v>
      </c>
      <c r="AS63" s="13" t="str">
        <f>IF(COUNTIF(AG63:AM63,"FF"),"FAIL",IF(COUNTIF(AG63:AM63,"AB"),"FAIL","PASS"))</f>
        <v>PASS</v>
      </c>
      <c r="AT63" s="14" t="str">
        <f>IF(AND(AP63="PASS",AQ63="PASS"),"PASS","FAIL")</f>
        <v>PASS</v>
      </c>
      <c r="AU63" s="14" t="str">
        <f>IF(AND(AR63="PASS",AS63="PASS"),"PASS","FAIL")</f>
        <v>PASS</v>
      </c>
      <c r="AV63" s="4" t="str">
        <f>IF(AW63="ATKT","NO",IF(AW63="FAIL","NO","YES"))</f>
        <v>YES</v>
      </c>
      <c r="AW63" s="5" t="str">
        <f>IF(AO63=50,IF(AN63&gt;=7.75,"DIST",IF(AN63&gt;=6.75,"FIRST",IF(AN63&gt;=6.25,"HSC",IF(AN63&gt;=5.5,"SC","FAIL")))),IF(AO63&gt;=25,"ATKT","FAIL"))</f>
        <v>DIST</v>
      </c>
    </row>
    <row r="64" spans="1:49">
      <c r="A64" s="68" t="s">
        <v>863</v>
      </c>
      <c r="B64" s="68">
        <v>23320</v>
      </c>
      <c r="C64" s="68" t="s">
        <v>304</v>
      </c>
      <c r="D64" s="62" t="s">
        <v>305</v>
      </c>
      <c r="E64" s="68" t="s">
        <v>306</v>
      </c>
      <c r="F64" s="68"/>
      <c r="G64" s="62" t="s">
        <v>56</v>
      </c>
      <c r="H64" s="62">
        <v>69</v>
      </c>
      <c r="I64" s="62" t="s">
        <v>56</v>
      </c>
      <c r="J64" s="62">
        <v>74</v>
      </c>
      <c r="K64" s="62">
        <v>76</v>
      </c>
      <c r="L64" s="63"/>
      <c r="M64" s="62">
        <v>21</v>
      </c>
      <c r="N64" s="62">
        <v>22</v>
      </c>
      <c r="O64" s="62">
        <v>16</v>
      </c>
      <c r="P64" s="62">
        <v>35</v>
      </c>
      <c r="Q64" s="62">
        <v>22</v>
      </c>
      <c r="R64" s="62">
        <v>36</v>
      </c>
      <c r="S64" s="62">
        <v>22</v>
      </c>
      <c r="T64" s="67"/>
      <c r="U64" s="68" t="s">
        <v>782</v>
      </c>
      <c r="V64" s="68">
        <v>23320</v>
      </c>
      <c r="W64" s="68" t="s">
        <v>304</v>
      </c>
      <c r="X64" s="68" t="s">
        <v>305</v>
      </c>
      <c r="Y64" s="68" t="s">
        <v>306</v>
      </c>
      <c r="Z64" s="68"/>
      <c r="AA64" s="62">
        <v>60</v>
      </c>
      <c r="AB64" s="62">
        <v>76</v>
      </c>
      <c r="AC64" s="62">
        <v>72</v>
      </c>
      <c r="AD64" s="62">
        <v>58</v>
      </c>
      <c r="AE64" s="62">
        <v>76</v>
      </c>
      <c r="AF64" s="63"/>
      <c r="AG64" s="62">
        <v>18</v>
      </c>
      <c r="AH64" s="62">
        <v>21</v>
      </c>
      <c r="AI64" s="62">
        <v>42</v>
      </c>
      <c r="AJ64" s="62">
        <v>15</v>
      </c>
      <c r="AK64" s="62">
        <v>32</v>
      </c>
      <c r="AL64" s="62">
        <v>19</v>
      </c>
      <c r="AM64" s="62">
        <v>40</v>
      </c>
      <c r="AN64" s="62"/>
      <c r="AO64" s="62">
        <v>42</v>
      </c>
      <c r="AP64" s="12" t="str">
        <f>IF(COUNTIF(G64:K64,"FF"),"FAIL",IF(COUNTIF(G64:K64,"AB"),"FAIL","PASS"))</f>
        <v>FAIL</v>
      </c>
      <c r="AQ64" s="12" t="str">
        <f>IF(COUNTIF(AA64:AE64,"FF"),"FAIL",IF(COUNTIF(AA64:AE64,"AB"),"FAIL","PASS"))</f>
        <v>PASS</v>
      </c>
      <c r="AR64" s="13" t="str">
        <f>IF(COUNTIF(M64:S64,"FF"),"FAIL",IF(COUNTIF(M64:S64,"AB"),"FAIL","PASS"))</f>
        <v>PASS</v>
      </c>
      <c r="AS64" s="13" t="str">
        <f>IF(COUNTIF(AG64:AM64,"FF"),"FAIL",IF(COUNTIF(AG64:AM64,"AB"),"FAIL","PASS"))</f>
        <v>PASS</v>
      </c>
      <c r="AT64" s="14" t="str">
        <f>IF(AND(AP64="PASS",AQ64="PASS"),"PASS","FAIL")</f>
        <v>FAIL</v>
      </c>
      <c r="AU64" s="14" t="str">
        <f>IF(AND(AR64="PASS",AS64="PASS"),"PASS","FAIL")</f>
        <v>PASS</v>
      </c>
      <c r="AV64" s="4" t="str">
        <f>IF(AW64="ATKT","NO",IF(AW64="FAIL","NO","YES"))</f>
        <v>NO</v>
      </c>
      <c r="AW64" s="5" t="str">
        <f>IF(AO64=50,IF(AN64&gt;=7.75,"DIST",IF(AN64&gt;=6.75,"FIRST",IF(AN64&gt;=6.25,"HSC",IF(AN64&gt;=5.5,"SC","FAIL")))),IF(AO64&gt;=25,"ATKT","FAIL"))</f>
        <v>ATKT</v>
      </c>
    </row>
    <row r="65" spans="1:49">
      <c r="A65" s="68" t="s">
        <v>918</v>
      </c>
      <c r="B65" s="68">
        <v>23377</v>
      </c>
      <c r="C65" s="68" t="s">
        <v>307</v>
      </c>
      <c r="D65" s="62" t="s">
        <v>308</v>
      </c>
      <c r="E65" s="68" t="s">
        <v>309</v>
      </c>
      <c r="F65" s="68"/>
      <c r="G65" s="62">
        <v>47</v>
      </c>
      <c r="H65" s="62">
        <v>64</v>
      </c>
      <c r="I65" s="62">
        <v>75</v>
      </c>
      <c r="J65" s="62">
        <v>60</v>
      </c>
      <c r="K65" s="62">
        <v>71</v>
      </c>
      <c r="L65" s="63"/>
      <c r="M65" s="62">
        <v>22</v>
      </c>
      <c r="N65" s="62">
        <v>41</v>
      </c>
      <c r="O65" s="62">
        <v>21</v>
      </c>
      <c r="P65" s="62">
        <v>25</v>
      </c>
      <c r="Q65" s="62">
        <v>23</v>
      </c>
      <c r="R65" s="62">
        <v>43</v>
      </c>
      <c r="S65" s="62">
        <v>22</v>
      </c>
      <c r="T65" s="67"/>
      <c r="U65" s="68" t="s">
        <v>783</v>
      </c>
      <c r="V65" s="68">
        <v>23377</v>
      </c>
      <c r="W65" s="68" t="s">
        <v>307</v>
      </c>
      <c r="X65" s="68" t="s">
        <v>308</v>
      </c>
      <c r="Y65" s="68" t="s">
        <v>309</v>
      </c>
      <c r="Z65" s="68"/>
      <c r="AA65" s="62">
        <v>89</v>
      </c>
      <c r="AB65" s="62">
        <v>83</v>
      </c>
      <c r="AC65" s="62">
        <v>80</v>
      </c>
      <c r="AD65" s="62">
        <v>71</v>
      </c>
      <c r="AE65" s="62">
        <v>83</v>
      </c>
      <c r="AF65" s="63"/>
      <c r="AG65" s="62">
        <v>22</v>
      </c>
      <c r="AH65" s="62">
        <v>19</v>
      </c>
      <c r="AI65" s="62">
        <v>44</v>
      </c>
      <c r="AJ65" s="62">
        <v>23</v>
      </c>
      <c r="AK65" s="62">
        <v>43</v>
      </c>
      <c r="AL65" s="62">
        <v>22</v>
      </c>
      <c r="AM65" s="62">
        <v>42</v>
      </c>
      <c r="AN65" s="62">
        <v>8.9600000000000009</v>
      </c>
      <c r="AO65" s="62">
        <v>50</v>
      </c>
      <c r="AP65" s="12" t="str">
        <f>IF(COUNTIF(G65:K65,"FF"),"FAIL",IF(COUNTIF(G65:K65,"AB"),"FAIL","PASS"))</f>
        <v>PASS</v>
      </c>
      <c r="AQ65" s="12" t="str">
        <f>IF(COUNTIF(AA65:AE65,"FF"),"FAIL",IF(COUNTIF(AA65:AE65,"AB"),"FAIL","PASS"))</f>
        <v>PASS</v>
      </c>
      <c r="AR65" s="13" t="str">
        <f>IF(COUNTIF(M65:S65,"FF"),"FAIL",IF(COUNTIF(M65:S65,"AB"),"FAIL","PASS"))</f>
        <v>PASS</v>
      </c>
      <c r="AS65" s="13" t="str">
        <f>IF(COUNTIF(AG65:AM65,"FF"),"FAIL",IF(COUNTIF(AG65:AM65,"AB"),"FAIL","PASS"))</f>
        <v>PASS</v>
      </c>
      <c r="AT65" s="14" t="str">
        <f>IF(AND(AP65="PASS",AQ65="PASS"),"PASS","FAIL")</f>
        <v>PASS</v>
      </c>
      <c r="AU65" s="14" t="str">
        <f>IF(AND(AR65="PASS",AS65="PASS"),"PASS","FAIL")</f>
        <v>PASS</v>
      </c>
      <c r="AV65" s="4" t="str">
        <f>IF(AW65="ATKT","NO",IF(AW65="FAIL","NO","YES"))</f>
        <v>YES</v>
      </c>
      <c r="AW65" s="5" t="str">
        <f>IF(AO65=50,IF(AN65&gt;=7.75,"DIST",IF(AN65&gt;=6.75,"FIRST",IF(AN65&gt;=6.25,"HSC",IF(AN65&gt;=5.5,"SC","FAIL")))),IF(AO65&gt;=25,"ATKT","FAIL"))</f>
        <v>DIST</v>
      </c>
    </row>
    <row r="66" spans="1:49">
      <c r="A66" s="68" t="s">
        <v>741</v>
      </c>
      <c r="B66" s="68">
        <v>23121</v>
      </c>
      <c r="C66" s="68" t="s">
        <v>310</v>
      </c>
      <c r="D66" s="62" t="s">
        <v>311</v>
      </c>
      <c r="E66" s="68" t="s">
        <v>312</v>
      </c>
      <c r="F66" s="68"/>
      <c r="G66" s="62">
        <v>88</v>
      </c>
      <c r="H66" s="62">
        <v>83</v>
      </c>
      <c r="I66" s="62">
        <v>73</v>
      </c>
      <c r="J66" s="62">
        <v>76</v>
      </c>
      <c r="K66" s="62">
        <v>82</v>
      </c>
      <c r="L66" s="63"/>
      <c r="M66" s="62">
        <v>23</v>
      </c>
      <c r="N66" s="62">
        <v>37</v>
      </c>
      <c r="O66" s="62">
        <v>23</v>
      </c>
      <c r="P66" s="62">
        <v>38</v>
      </c>
      <c r="Q66" s="62">
        <v>22</v>
      </c>
      <c r="R66" s="62">
        <v>47</v>
      </c>
      <c r="S66" s="62">
        <v>22</v>
      </c>
      <c r="T66" s="67"/>
      <c r="U66" s="68" t="s">
        <v>784</v>
      </c>
      <c r="V66" s="68">
        <v>23121</v>
      </c>
      <c r="W66" s="68" t="s">
        <v>310</v>
      </c>
      <c r="X66" s="68" t="s">
        <v>311</v>
      </c>
      <c r="Y66" s="68" t="s">
        <v>312</v>
      </c>
      <c r="Z66" s="68"/>
      <c r="AA66" s="62">
        <v>95</v>
      </c>
      <c r="AB66" s="62">
        <v>79</v>
      </c>
      <c r="AC66" s="62">
        <v>88</v>
      </c>
      <c r="AD66" s="62">
        <v>80</v>
      </c>
      <c r="AE66" s="62">
        <v>89</v>
      </c>
      <c r="AF66" s="63"/>
      <c r="AG66" s="62">
        <v>21</v>
      </c>
      <c r="AH66" s="62">
        <v>19</v>
      </c>
      <c r="AI66" s="62">
        <v>44</v>
      </c>
      <c r="AJ66" s="62">
        <v>22</v>
      </c>
      <c r="AK66" s="62">
        <v>40</v>
      </c>
      <c r="AL66" s="62">
        <v>22</v>
      </c>
      <c r="AM66" s="62">
        <v>43</v>
      </c>
      <c r="AN66" s="62">
        <v>9.7799999999999994</v>
      </c>
      <c r="AO66" s="62">
        <v>50</v>
      </c>
      <c r="AP66" s="12" t="str">
        <f>IF(COUNTIF(G66:K66,"FF"),"FAIL",IF(COUNTIF(G66:K66,"AB"),"FAIL","PASS"))</f>
        <v>PASS</v>
      </c>
      <c r="AQ66" s="12" t="str">
        <f>IF(COUNTIF(AA66:AE66,"FF"),"FAIL",IF(COUNTIF(AA66:AE66,"AB"),"FAIL","PASS"))</f>
        <v>PASS</v>
      </c>
      <c r="AR66" s="13" t="str">
        <f>IF(COUNTIF(M66:S66,"FF"),"FAIL",IF(COUNTIF(M66:S66,"AB"),"FAIL","PASS"))</f>
        <v>PASS</v>
      </c>
      <c r="AS66" s="13" t="str">
        <f>IF(COUNTIF(AG66:AM66,"FF"),"FAIL",IF(COUNTIF(AG66:AM66,"AB"),"FAIL","PASS"))</f>
        <v>PASS</v>
      </c>
      <c r="AT66" s="14" t="str">
        <f>IF(AND(AP66="PASS",AQ66="PASS"),"PASS","FAIL")</f>
        <v>PASS</v>
      </c>
      <c r="AU66" s="14" t="str">
        <f>IF(AND(AR66="PASS",AS66="PASS"),"PASS","FAIL")</f>
        <v>PASS</v>
      </c>
      <c r="AV66" s="4" t="str">
        <f>IF(AW66="ATKT","NO",IF(AW66="FAIL","NO","YES"))</f>
        <v>YES</v>
      </c>
      <c r="AW66" s="5" t="str">
        <f>IF(AO66=50,IF(AN66&gt;=7.75,"DIST",IF(AN66&gt;=6.75,"FIRST",IF(AN66&gt;=6.25,"HSC",IF(AN66&gt;=5.5,"SC","FAIL")))),IF(AO66&gt;=25,"ATKT","FAIL"))</f>
        <v>DIST</v>
      </c>
    </row>
    <row r="67" spans="1:49">
      <c r="A67" s="68" t="s">
        <v>777</v>
      </c>
      <c r="B67" s="68">
        <v>23159</v>
      </c>
      <c r="C67" s="68" t="s">
        <v>313</v>
      </c>
      <c r="D67" s="62" t="s">
        <v>314</v>
      </c>
      <c r="E67" s="68" t="s">
        <v>315</v>
      </c>
      <c r="F67" s="68"/>
      <c r="G67" s="62">
        <v>91</v>
      </c>
      <c r="H67" s="62">
        <v>71</v>
      </c>
      <c r="I67" s="62">
        <v>78</v>
      </c>
      <c r="J67" s="62">
        <v>69</v>
      </c>
      <c r="K67" s="62">
        <v>75</v>
      </c>
      <c r="L67" s="63"/>
      <c r="M67" s="62">
        <v>19</v>
      </c>
      <c r="N67" s="62">
        <v>39</v>
      </c>
      <c r="O67" s="62">
        <v>20</v>
      </c>
      <c r="P67" s="62">
        <v>39</v>
      </c>
      <c r="Q67" s="62">
        <v>19</v>
      </c>
      <c r="R67" s="62">
        <v>42</v>
      </c>
      <c r="S67" s="62">
        <v>18</v>
      </c>
      <c r="T67" s="67"/>
      <c r="U67" s="68" t="s">
        <v>785</v>
      </c>
      <c r="V67" s="68">
        <v>23159</v>
      </c>
      <c r="W67" s="68" t="s">
        <v>313</v>
      </c>
      <c r="X67" s="68" t="s">
        <v>314</v>
      </c>
      <c r="Y67" s="68" t="s">
        <v>315</v>
      </c>
      <c r="Z67" s="68"/>
      <c r="AA67" s="62">
        <v>85</v>
      </c>
      <c r="AB67" s="62">
        <v>49</v>
      </c>
      <c r="AC67" s="62">
        <v>79</v>
      </c>
      <c r="AD67" s="62">
        <v>78</v>
      </c>
      <c r="AE67" s="62">
        <v>79</v>
      </c>
      <c r="AF67" s="63"/>
      <c r="AG67" s="62">
        <v>19</v>
      </c>
      <c r="AH67" s="62">
        <v>21</v>
      </c>
      <c r="AI67" s="62">
        <v>43</v>
      </c>
      <c r="AJ67" s="62">
        <v>18</v>
      </c>
      <c r="AK67" s="62">
        <v>38</v>
      </c>
      <c r="AL67" s="62">
        <v>19</v>
      </c>
      <c r="AM67" s="62">
        <v>35</v>
      </c>
      <c r="AN67" s="62">
        <v>8.9</v>
      </c>
      <c r="AO67" s="62">
        <v>50</v>
      </c>
      <c r="AP67" s="12" t="str">
        <f>IF(COUNTIF(G67:K67,"FF"),"FAIL",IF(COUNTIF(G67:K67,"AB"),"FAIL","PASS"))</f>
        <v>PASS</v>
      </c>
      <c r="AQ67" s="12" t="str">
        <f>IF(COUNTIF(AA67:AE67,"FF"),"FAIL",IF(COUNTIF(AA67:AE67,"AB"),"FAIL","PASS"))</f>
        <v>PASS</v>
      </c>
      <c r="AR67" s="13" t="str">
        <f>IF(COUNTIF(M67:S67,"FF"),"FAIL",IF(COUNTIF(M67:S67,"AB"),"FAIL","PASS"))</f>
        <v>PASS</v>
      </c>
      <c r="AS67" s="13" t="str">
        <f>IF(COUNTIF(AG67:AM67,"FF"),"FAIL",IF(COUNTIF(AG67:AM67,"AB"),"FAIL","PASS"))</f>
        <v>PASS</v>
      </c>
      <c r="AT67" s="14" t="str">
        <f>IF(AND(AP67="PASS",AQ67="PASS"),"PASS","FAIL")</f>
        <v>PASS</v>
      </c>
      <c r="AU67" s="14" t="str">
        <f>IF(AND(AR67="PASS",AS67="PASS"),"PASS","FAIL")</f>
        <v>PASS</v>
      </c>
      <c r="AV67" s="4" t="str">
        <f>IF(AW67="ATKT","NO",IF(AW67="FAIL","NO","YES"))</f>
        <v>YES</v>
      </c>
      <c r="AW67" s="5" t="str">
        <f>IF(AO67=50,IF(AN67&gt;=7.75,"DIST",IF(AN67&gt;=6.75,"FIRST",IF(AN67&gt;=6.25,"HSC",IF(AN67&gt;=5.5,"SC","FAIL")))),IF(AO67&gt;=25,"ATKT","FAIL"))</f>
        <v>DIST</v>
      </c>
    </row>
    <row r="68" spans="1:49">
      <c r="A68" s="68" t="s">
        <v>801</v>
      </c>
      <c r="B68" s="68">
        <v>23221</v>
      </c>
      <c r="C68" s="68" t="s">
        <v>316</v>
      </c>
      <c r="D68" s="62" t="s">
        <v>317</v>
      </c>
      <c r="E68" s="68" t="s">
        <v>318</v>
      </c>
      <c r="F68" s="68"/>
      <c r="G68" s="62">
        <v>82</v>
      </c>
      <c r="H68" s="62">
        <v>60</v>
      </c>
      <c r="I68" s="62">
        <v>77</v>
      </c>
      <c r="J68" s="62">
        <v>84</v>
      </c>
      <c r="K68" s="62">
        <v>69</v>
      </c>
      <c r="L68" s="63"/>
      <c r="M68" s="62">
        <v>21</v>
      </c>
      <c r="N68" s="62">
        <v>31</v>
      </c>
      <c r="O68" s="62">
        <v>22</v>
      </c>
      <c r="P68" s="62">
        <v>40</v>
      </c>
      <c r="Q68" s="62">
        <v>19</v>
      </c>
      <c r="R68" s="62">
        <v>44</v>
      </c>
      <c r="S68" s="62">
        <v>22</v>
      </c>
      <c r="T68" s="67"/>
      <c r="U68" s="68" t="s">
        <v>786</v>
      </c>
      <c r="V68" s="68">
        <v>23221</v>
      </c>
      <c r="W68" s="68" t="s">
        <v>316</v>
      </c>
      <c r="X68" s="68" t="s">
        <v>317</v>
      </c>
      <c r="Y68" s="68" t="s">
        <v>318</v>
      </c>
      <c r="Z68" s="68"/>
      <c r="AA68" s="62">
        <v>78</v>
      </c>
      <c r="AB68" s="62">
        <v>75</v>
      </c>
      <c r="AC68" s="62">
        <v>79</v>
      </c>
      <c r="AD68" s="62">
        <v>79</v>
      </c>
      <c r="AE68" s="62">
        <v>82</v>
      </c>
      <c r="AF68" s="63"/>
      <c r="AG68" s="62">
        <v>20</v>
      </c>
      <c r="AH68" s="62">
        <v>21</v>
      </c>
      <c r="AI68" s="62">
        <v>40</v>
      </c>
      <c r="AJ68" s="62">
        <v>20</v>
      </c>
      <c r="AK68" s="62">
        <v>39</v>
      </c>
      <c r="AL68" s="62">
        <v>20</v>
      </c>
      <c r="AM68" s="62">
        <v>41</v>
      </c>
      <c r="AN68" s="62">
        <v>9.2200000000000006</v>
      </c>
      <c r="AO68" s="62">
        <v>50</v>
      </c>
      <c r="AP68" s="12" t="str">
        <f>IF(COUNTIF(G68:K68,"FF"),"FAIL",IF(COUNTIF(G68:K68,"AB"),"FAIL","PASS"))</f>
        <v>PASS</v>
      </c>
      <c r="AQ68" s="12" t="str">
        <f>IF(COUNTIF(AA68:AE68,"FF"),"FAIL",IF(COUNTIF(AA68:AE68,"AB"),"FAIL","PASS"))</f>
        <v>PASS</v>
      </c>
      <c r="AR68" s="13" t="str">
        <f>IF(COUNTIF(M68:S68,"FF"),"FAIL",IF(COUNTIF(M68:S68,"AB"),"FAIL","PASS"))</f>
        <v>PASS</v>
      </c>
      <c r="AS68" s="13" t="str">
        <f>IF(COUNTIF(AG68:AM68,"FF"),"FAIL",IF(COUNTIF(AG68:AM68,"AB"),"FAIL","PASS"))</f>
        <v>PASS</v>
      </c>
      <c r="AT68" s="14" t="str">
        <f>IF(AND(AP68="PASS",AQ68="PASS"),"PASS","FAIL")</f>
        <v>PASS</v>
      </c>
      <c r="AU68" s="14" t="str">
        <f>IF(AND(AR68="PASS",AS68="PASS"),"PASS","FAIL")</f>
        <v>PASS</v>
      </c>
      <c r="AV68" s="4" t="str">
        <f>IF(AW68="ATKT","NO",IF(AW68="FAIL","NO","YES"))</f>
        <v>YES</v>
      </c>
      <c r="AW68" s="5" t="str">
        <f>IF(AO68=50,IF(AN68&gt;=7.75,"DIST",IF(AN68&gt;=6.75,"FIRST",IF(AN68&gt;=6.25,"HSC",IF(AN68&gt;=5.5,"SC","FAIL")))),IF(AO68&gt;=25,"ATKT","FAIL"))</f>
        <v>DIST</v>
      </c>
    </row>
    <row r="69" spans="1:49">
      <c r="A69" s="68" t="s">
        <v>864</v>
      </c>
      <c r="B69" s="68">
        <v>23321</v>
      </c>
      <c r="C69" s="68" t="s">
        <v>319</v>
      </c>
      <c r="D69" s="62" t="s">
        <v>320</v>
      </c>
      <c r="E69" s="68" t="s">
        <v>321</v>
      </c>
      <c r="F69" s="68"/>
      <c r="G69" s="62">
        <v>83</v>
      </c>
      <c r="H69" s="62">
        <v>66</v>
      </c>
      <c r="I69" s="62">
        <v>75</v>
      </c>
      <c r="J69" s="62">
        <v>80</v>
      </c>
      <c r="K69" s="62">
        <v>71</v>
      </c>
      <c r="L69" s="63"/>
      <c r="M69" s="62">
        <v>21</v>
      </c>
      <c r="N69" s="62">
        <v>28</v>
      </c>
      <c r="O69" s="62">
        <v>17</v>
      </c>
      <c r="P69" s="62">
        <v>35</v>
      </c>
      <c r="Q69" s="62">
        <v>20</v>
      </c>
      <c r="R69" s="62">
        <v>40</v>
      </c>
      <c r="S69" s="62">
        <v>23</v>
      </c>
      <c r="T69" s="67"/>
      <c r="U69" s="68" t="s">
        <v>787</v>
      </c>
      <c r="V69" s="68">
        <v>23321</v>
      </c>
      <c r="W69" s="68" t="s">
        <v>319</v>
      </c>
      <c r="X69" s="68" t="s">
        <v>320</v>
      </c>
      <c r="Y69" s="68" t="s">
        <v>321</v>
      </c>
      <c r="Z69" s="68"/>
      <c r="AA69" s="62">
        <v>81</v>
      </c>
      <c r="AB69" s="62">
        <v>79</v>
      </c>
      <c r="AC69" s="62">
        <v>79</v>
      </c>
      <c r="AD69" s="62">
        <v>75</v>
      </c>
      <c r="AE69" s="62">
        <v>82</v>
      </c>
      <c r="AF69" s="63"/>
      <c r="AG69" s="62">
        <v>20</v>
      </c>
      <c r="AH69" s="62">
        <v>22</v>
      </c>
      <c r="AI69" s="62">
        <v>43</v>
      </c>
      <c r="AJ69" s="62">
        <v>22</v>
      </c>
      <c r="AK69" s="62">
        <v>44</v>
      </c>
      <c r="AL69" s="62">
        <v>20</v>
      </c>
      <c r="AM69" s="62">
        <v>40</v>
      </c>
      <c r="AN69" s="62">
        <v>9.34</v>
      </c>
      <c r="AO69" s="62">
        <v>50</v>
      </c>
      <c r="AP69" s="12" t="str">
        <f>IF(COUNTIF(G69:K69,"FF"),"FAIL",IF(COUNTIF(G69:K69,"AB"),"FAIL","PASS"))</f>
        <v>PASS</v>
      </c>
      <c r="AQ69" s="12" t="str">
        <f>IF(COUNTIF(AA69:AE69,"FF"),"FAIL",IF(COUNTIF(AA69:AE69,"AB"),"FAIL","PASS"))</f>
        <v>PASS</v>
      </c>
      <c r="AR69" s="13" t="str">
        <f>IF(COUNTIF(M69:S69,"FF"),"FAIL",IF(COUNTIF(M69:S69,"AB"),"FAIL","PASS"))</f>
        <v>PASS</v>
      </c>
      <c r="AS69" s="13" t="str">
        <f>IF(COUNTIF(AG69:AM69,"FF"),"FAIL",IF(COUNTIF(AG69:AM69,"AB"),"FAIL","PASS"))</f>
        <v>PASS</v>
      </c>
      <c r="AT69" s="14" t="str">
        <f>IF(AND(AP69="PASS",AQ69="PASS"),"PASS","FAIL")</f>
        <v>PASS</v>
      </c>
      <c r="AU69" s="14" t="str">
        <f>IF(AND(AR69="PASS",AS69="PASS"),"PASS","FAIL")</f>
        <v>PASS</v>
      </c>
      <c r="AV69" s="4" t="str">
        <f>IF(AW69="ATKT","NO",IF(AW69="FAIL","NO","YES"))</f>
        <v>YES</v>
      </c>
      <c r="AW69" s="5" t="str">
        <f>IF(AO69=50,IF(AN69&gt;=7.75,"DIST",IF(AN69&gt;=6.75,"FIRST",IF(AN69&gt;=6.25,"HSC",IF(AN69&gt;=5.5,"SC","FAIL")))),IF(AO69&gt;=25,"ATKT","FAIL"))</f>
        <v>DIST</v>
      </c>
    </row>
    <row r="70" spans="1:49">
      <c r="A70" s="68" t="s">
        <v>854</v>
      </c>
      <c r="B70" s="68">
        <v>23311</v>
      </c>
      <c r="C70" s="68" t="s">
        <v>322</v>
      </c>
      <c r="D70" s="62" t="s">
        <v>323</v>
      </c>
      <c r="E70" s="68" t="s">
        <v>324</v>
      </c>
      <c r="F70" s="68"/>
      <c r="G70" s="62">
        <v>83</v>
      </c>
      <c r="H70" s="62">
        <v>60</v>
      </c>
      <c r="I70" s="62">
        <v>67</v>
      </c>
      <c r="J70" s="62">
        <v>81</v>
      </c>
      <c r="K70" s="62">
        <v>79</v>
      </c>
      <c r="L70" s="63"/>
      <c r="M70" s="62">
        <v>20</v>
      </c>
      <c r="N70" s="62">
        <v>32</v>
      </c>
      <c r="O70" s="62">
        <v>20</v>
      </c>
      <c r="P70" s="62">
        <v>36</v>
      </c>
      <c r="Q70" s="62">
        <v>22</v>
      </c>
      <c r="R70" s="62">
        <v>30</v>
      </c>
      <c r="S70" s="62">
        <v>20</v>
      </c>
      <c r="T70" s="67"/>
      <c r="U70" s="68" t="s">
        <v>788</v>
      </c>
      <c r="V70" s="68">
        <v>23311</v>
      </c>
      <c r="W70" s="68" t="s">
        <v>322</v>
      </c>
      <c r="X70" s="68" t="s">
        <v>323</v>
      </c>
      <c r="Y70" s="68" t="s">
        <v>324</v>
      </c>
      <c r="Z70" s="68"/>
      <c r="AA70" s="62">
        <v>78</v>
      </c>
      <c r="AB70" s="62">
        <v>78</v>
      </c>
      <c r="AC70" s="62">
        <v>75</v>
      </c>
      <c r="AD70" s="62">
        <v>63</v>
      </c>
      <c r="AE70" s="62">
        <v>78</v>
      </c>
      <c r="AF70" s="63"/>
      <c r="AG70" s="62">
        <v>18</v>
      </c>
      <c r="AH70" s="62">
        <v>20</v>
      </c>
      <c r="AI70" s="62">
        <v>41</v>
      </c>
      <c r="AJ70" s="62">
        <v>16</v>
      </c>
      <c r="AK70" s="62">
        <v>39</v>
      </c>
      <c r="AL70" s="62">
        <v>21</v>
      </c>
      <c r="AM70" s="62">
        <v>42</v>
      </c>
      <c r="AN70" s="62">
        <v>8.9600000000000009</v>
      </c>
      <c r="AO70" s="62">
        <v>50</v>
      </c>
      <c r="AP70" s="12" t="str">
        <f>IF(COUNTIF(G70:K70,"FF"),"FAIL",IF(COUNTIF(G70:K70,"AB"),"FAIL","PASS"))</f>
        <v>PASS</v>
      </c>
      <c r="AQ70" s="12" t="str">
        <f>IF(COUNTIF(AA70:AE70,"FF"),"FAIL",IF(COUNTIF(AA70:AE70,"AB"),"FAIL","PASS"))</f>
        <v>PASS</v>
      </c>
      <c r="AR70" s="13" t="str">
        <f>IF(COUNTIF(M70:S70,"FF"),"FAIL",IF(COUNTIF(M70:S70,"AB"),"FAIL","PASS"))</f>
        <v>PASS</v>
      </c>
      <c r="AS70" s="13" t="str">
        <f>IF(COUNTIF(AG70:AM70,"FF"),"FAIL",IF(COUNTIF(AG70:AM70,"AB"),"FAIL","PASS"))</f>
        <v>PASS</v>
      </c>
      <c r="AT70" s="14" t="str">
        <f>IF(AND(AP70="PASS",AQ70="PASS"),"PASS","FAIL")</f>
        <v>PASS</v>
      </c>
      <c r="AU70" s="14" t="str">
        <f>IF(AND(AR70="PASS",AS70="PASS"),"PASS","FAIL")</f>
        <v>PASS</v>
      </c>
      <c r="AV70" s="4" t="str">
        <f>IF(AW70="ATKT","NO",IF(AW70="FAIL","NO","YES"))</f>
        <v>YES</v>
      </c>
      <c r="AW70" s="5" t="str">
        <f>IF(AO70=50,IF(AN70&gt;=7.75,"DIST",IF(AN70&gt;=6.75,"FIRST",IF(AN70&gt;=6.25,"HSC",IF(AN70&gt;=5.5,"SC","FAIL")))),IF(AO70&gt;=25,"ATKT","FAIL"))</f>
        <v>DIST</v>
      </c>
    </row>
    <row r="71" spans="1:49">
      <c r="A71" s="68" t="s">
        <v>742</v>
      </c>
      <c r="B71" s="68">
        <v>23122</v>
      </c>
      <c r="C71" s="68" t="s">
        <v>325</v>
      </c>
      <c r="D71" s="62" t="s">
        <v>326</v>
      </c>
      <c r="E71" s="68" t="s">
        <v>327</v>
      </c>
      <c r="F71" s="68"/>
      <c r="G71" s="62">
        <v>87</v>
      </c>
      <c r="H71" s="62">
        <v>80</v>
      </c>
      <c r="I71" s="62">
        <v>80</v>
      </c>
      <c r="J71" s="62">
        <v>77</v>
      </c>
      <c r="K71" s="62">
        <v>68</v>
      </c>
      <c r="L71" s="63"/>
      <c r="M71" s="62">
        <v>23</v>
      </c>
      <c r="N71" s="62">
        <v>42</v>
      </c>
      <c r="O71" s="62">
        <v>24</v>
      </c>
      <c r="P71" s="62">
        <v>35</v>
      </c>
      <c r="Q71" s="62">
        <v>22</v>
      </c>
      <c r="R71" s="62">
        <v>44</v>
      </c>
      <c r="S71" s="62">
        <v>22</v>
      </c>
      <c r="T71" s="67"/>
      <c r="U71" s="68" t="s">
        <v>789</v>
      </c>
      <c r="V71" s="68">
        <v>23122</v>
      </c>
      <c r="W71" s="68" t="s">
        <v>325</v>
      </c>
      <c r="X71" s="68" t="s">
        <v>326</v>
      </c>
      <c r="Y71" s="68" t="s">
        <v>327</v>
      </c>
      <c r="Z71" s="68"/>
      <c r="AA71" s="62">
        <v>94</v>
      </c>
      <c r="AB71" s="62">
        <v>80</v>
      </c>
      <c r="AC71" s="62">
        <v>85</v>
      </c>
      <c r="AD71" s="62">
        <v>77</v>
      </c>
      <c r="AE71" s="62">
        <v>88</v>
      </c>
      <c r="AF71" s="63"/>
      <c r="AG71" s="62">
        <v>20</v>
      </c>
      <c r="AH71" s="62">
        <v>19</v>
      </c>
      <c r="AI71" s="62">
        <v>44</v>
      </c>
      <c r="AJ71" s="62">
        <v>19</v>
      </c>
      <c r="AK71" s="62">
        <v>38</v>
      </c>
      <c r="AL71" s="62">
        <v>23</v>
      </c>
      <c r="AM71" s="62">
        <v>45</v>
      </c>
      <c r="AN71" s="62">
        <v>9.6</v>
      </c>
      <c r="AO71" s="62">
        <v>50</v>
      </c>
      <c r="AP71" s="12" t="str">
        <f>IF(COUNTIF(G71:K71,"FF"),"FAIL",IF(COUNTIF(G71:K71,"AB"),"FAIL","PASS"))</f>
        <v>PASS</v>
      </c>
      <c r="AQ71" s="12" t="str">
        <f>IF(COUNTIF(AA71:AE71,"FF"),"FAIL",IF(COUNTIF(AA71:AE71,"AB"),"FAIL","PASS"))</f>
        <v>PASS</v>
      </c>
      <c r="AR71" s="13" t="str">
        <f>IF(COUNTIF(M71:S71,"FF"),"FAIL",IF(COUNTIF(M71:S71,"AB"),"FAIL","PASS"))</f>
        <v>PASS</v>
      </c>
      <c r="AS71" s="13" t="str">
        <f>IF(COUNTIF(AG71:AM71,"FF"),"FAIL",IF(COUNTIF(AG71:AM71,"AB"),"FAIL","PASS"))</f>
        <v>PASS</v>
      </c>
      <c r="AT71" s="14" t="str">
        <f>IF(AND(AP71="PASS",AQ71="PASS"),"PASS","FAIL")</f>
        <v>PASS</v>
      </c>
      <c r="AU71" s="14" t="str">
        <f>IF(AND(AR71="PASS",AS71="PASS"),"PASS","FAIL")</f>
        <v>PASS</v>
      </c>
      <c r="AV71" s="4" t="str">
        <f>IF(AW71="ATKT","NO",IF(AW71="FAIL","NO","YES"))</f>
        <v>YES</v>
      </c>
      <c r="AW71" s="5" t="str">
        <f>IF(AO71=50,IF(AN71&gt;=7.75,"DIST",IF(AN71&gt;=6.75,"FIRST",IF(AN71&gt;=6.25,"HSC",IF(AN71&gt;=5.5,"SC","FAIL")))),IF(AO71&gt;=25,"ATKT","FAIL"))</f>
        <v>DIST</v>
      </c>
    </row>
    <row r="72" spans="1:49">
      <c r="A72" s="68" t="s">
        <v>865</v>
      </c>
      <c r="B72" s="68">
        <v>23322</v>
      </c>
      <c r="C72" s="68" t="s">
        <v>328</v>
      </c>
      <c r="D72" s="62" t="s">
        <v>329</v>
      </c>
      <c r="E72" s="68" t="s">
        <v>330</v>
      </c>
      <c r="F72" s="68"/>
      <c r="G72" s="62">
        <v>82</v>
      </c>
      <c r="H72" s="62">
        <v>64</v>
      </c>
      <c r="I72" s="62">
        <v>56</v>
      </c>
      <c r="J72" s="62">
        <v>65</v>
      </c>
      <c r="K72" s="62">
        <v>65</v>
      </c>
      <c r="L72" s="63"/>
      <c r="M72" s="62">
        <v>19</v>
      </c>
      <c r="N72" s="62">
        <v>29</v>
      </c>
      <c r="O72" s="62">
        <v>15</v>
      </c>
      <c r="P72" s="62">
        <v>30</v>
      </c>
      <c r="Q72" s="62">
        <v>17</v>
      </c>
      <c r="R72" s="62">
        <v>28</v>
      </c>
      <c r="S72" s="62">
        <v>20</v>
      </c>
      <c r="T72" s="67"/>
      <c r="U72" s="68" t="s">
        <v>790</v>
      </c>
      <c r="V72" s="68">
        <v>23322</v>
      </c>
      <c r="W72" s="68" t="s">
        <v>328</v>
      </c>
      <c r="X72" s="68" t="s">
        <v>329</v>
      </c>
      <c r="Y72" s="68" t="s">
        <v>330</v>
      </c>
      <c r="Z72" s="68"/>
      <c r="AA72" s="62">
        <v>54</v>
      </c>
      <c r="AB72" s="62">
        <v>78</v>
      </c>
      <c r="AC72" s="62">
        <v>76</v>
      </c>
      <c r="AD72" s="62">
        <v>61</v>
      </c>
      <c r="AE72" s="62">
        <v>75</v>
      </c>
      <c r="AF72" s="63"/>
      <c r="AG72" s="62">
        <v>17</v>
      </c>
      <c r="AH72" s="62">
        <v>20</v>
      </c>
      <c r="AI72" s="62">
        <v>39</v>
      </c>
      <c r="AJ72" s="62">
        <v>15</v>
      </c>
      <c r="AK72" s="62">
        <v>33</v>
      </c>
      <c r="AL72" s="62">
        <v>18</v>
      </c>
      <c r="AM72" s="62">
        <v>40</v>
      </c>
      <c r="AN72" s="62">
        <v>8.24</v>
      </c>
      <c r="AO72" s="62">
        <v>50</v>
      </c>
      <c r="AP72" s="12" t="str">
        <f>IF(COUNTIF(G72:K72,"FF"),"FAIL",IF(COUNTIF(G72:K72,"AB"),"FAIL","PASS"))</f>
        <v>PASS</v>
      </c>
      <c r="AQ72" s="12" t="str">
        <f>IF(COUNTIF(AA72:AE72,"FF"),"FAIL",IF(COUNTIF(AA72:AE72,"AB"),"FAIL","PASS"))</f>
        <v>PASS</v>
      </c>
      <c r="AR72" s="13" t="str">
        <f>IF(COUNTIF(M72:S72,"FF"),"FAIL",IF(COUNTIF(M72:S72,"AB"),"FAIL","PASS"))</f>
        <v>PASS</v>
      </c>
      <c r="AS72" s="13" t="str">
        <f>IF(COUNTIF(AG72:AM72,"FF"),"FAIL",IF(COUNTIF(AG72:AM72,"AB"),"FAIL","PASS"))</f>
        <v>PASS</v>
      </c>
      <c r="AT72" s="14" t="str">
        <f>IF(AND(AP72="PASS",AQ72="PASS"),"PASS","FAIL")</f>
        <v>PASS</v>
      </c>
      <c r="AU72" s="14" t="str">
        <f>IF(AND(AR72="PASS",AS72="PASS"),"PASS","FAIL")</f>
        <v>PASS</v>
      </c>
      <c r="AV72" s="4" t="str">
        <f>IF(AW72="ATKT","NO",IF(AW72="FAIL","NO","YES"))</f>
        <v>YES</v>
      </c>
      <c r="AW72" s="5" t="str">
        <f>IF(AO72=50,IF(AN72&gt;=7.75,"DIST",IF(AN72&gt;=6.75,"FIRST",IF(AN72&gt;=6.25,"HSC",IF(AN72&gt;=5.5,"SC","FAIL")))),IF(AO72&gt;=25,"ATKT","FAIL"))</f>
        <v>DIST</v>
      </c>
    </row>
    <row r="73" spans="1:49">
      <c r="A73" s="68" t="s">
        <v>743</v>
      </c>
      <c r="B73" s="68">
        <v>23123</v>
      </c>
      <c r="C73" s="68" t="s">
        <v>331</v>
      </c>
      <c r="D73" s="62" t="s">
        <v>332</v>
      </c>
      <c r="E73" s="68" t="s">
        <v>333</v>
      </c>
      <c r="F73" s="68"/>
      <c r="G73" s="62">
        <v>71</v>
      </c>
      <c r="H73" s="62">
        <v>59</v>
      </c>
      <c r="I73" s="62">
        <v>55</v>
      </c>
      <c r="J73" s="62">
        <v>71</v>
      </c>
      <c r="K73" s="62">
        <v>67</v>
      </c>
      <c r="L73" s="63"/>
      <c r="M73" s="62">
        <v>20</v>
      </c>
      <c r="N73" s="62">
        <v>30</v>
      </c>
      <c r="O73" s="62">
        <v>17</v>
      </c>
      <c r="P73" s="62">
        <v>28</v>
      </c>
      <c r="Q73" s="62">
        <v>20</v>
      </c>
      <c r="R73" s="62">
        <v>38</v>
      </c>
      <c r="S73" s="62">
        <v>17</v>
      </c>
      <c r="T73" s="67"/>
      <c r="U73" s="68" t="s">
        <v>791</v>
      </c>
      <c r="V73" s="68">
        <v>23123</v>
      </c>
      <c r="W73" s="68" t="s">
        <v>331</v>
      </c>
      <c r="X73" s="68" t="s">
        <v>332</v>
      </c>
      <c r="Y73" s="68" t="s">
        <v>333</v>
      </c>
      <c r="Z73" s="68"/>
      <c r="AA73" s="62">
        <v>58</v>
      </c>
      <c r="AB73" s="62">
        <v>67</v>
      </c>
      <c r="AC73" s="62">
        <v>73</v>
      </c>
      <c r="AD73" s="62">
        <v>76</v>
      </c>
      <c r="AE73" s="62">
        <v>73</v>
      </c>
      <c r="AF73" s="63"/>
      <c r="AG73" s="62">
        <v>19</v>
      </c>
      <c r="AH73" s="62">
        <v>19</v>
      </c>
      <c r="AI73" s="62">
        <v>44</v>
      </c>
      <c r="AJ73" s="62">
        <v>21</v>
      </c>
      <c r="AK73" s="62">
        <v>40</v>
      </c>
      <c r="AL73" s="62">
        <v>20</v>
      </c>
      <c r="AM73" s="62">
        <v>39</v>
      </c>
      <c r="AN73" s="62">
        <v>8.3800000000000008</v>
      </c>
      <c r="AO73" s="62">
        <v>50</v>
      </c>
      <c r="AP73" s="12" t="str">
        <f>IF(COUNTIF(G73:K73,"FF"),"FAIL",IF(COUNTIF(G73:K73,"AB"),"FAIL","PASS"))</f>
        <v>PASS</v>
      </c>
      <c r="AQ73" s="12" t="str">
        <f>IF(COUNTIF(AA73:AE73,"FF"),"FAIL",IF(COUNTIF(AA73:AE73,"AB"),"FAIL","PASS"))</f>
        <v>PASS</v>
      </c>
      <c r="AR73" s="13" t="str">
        <f>IF(COUNTIF(M73:S73,"FF"),"FAIL",IF(COUNTIF(M73:S73,"AB"),"FAIL","PASS"))</f>
        <v>PASS</v>
      </c>
      <c r="AS73" s="13" t="str">
        <f>IF(COUNTIF(AG73:AM73,"FF"),"FAIL",IF(COUNTIF(AG73:AM73,"AB"),"FAIL","PASS"))</f>
        <v>PASS</v>
      </c>
      <c r="AT73" s="14" t="str">
        <f>IF(AND(AP73="PASS",AQ73="PASS"),"PASS","FAIL")</f>
        <v>PASS</v>
      </c>
      <c r="AU73" s="14" t="str">
        <f>IF(AND(AR73="PASS",AS73="PASS"),"PASS","FAIL")</f>
        <v>PASS</v>
      </c>
      <c r="AV73" s="4" t="str">
        <f>IF(AW73="ATKT","NO",IF(AW73="FAIL","NO","YES"))</f>
        <v>YES</v>
      </c>
      <c r="AW73" s="5" t="str">
        <f>IF(AO73=50,IF(AN73&gt;=7.75,"DIST",IF(AN73&gt;=6.75,"FIRST",IF(AN73&gt;=6.25,"HSC",IF(AN73&gt;=5.5,"SC","FAIL")))),IF(AO73&gt;=25,"ATKT","FAIL"))</f>
        <v>DIST</v>
      </c>
    </row>
    <row r="74" spans="1:49">
      <c r="A74" s="68" t="s">
        <v>803</v>
      </c>
      <c r="B74" s="68">
        <v>23223</v>
      </c>
      <c r="C74" s="68" t="s">
        <v>334</v>
      </c>
      <c r="D74" s="62" t="s">
        <v>335</v>
      </c>
      <c r="E74" s="68" t="s">
        <v>336</v>
      </c>
      <c r="F74" s="68"/>
      <c r="G74" s="62">
        <v>80</v>
      </c>
      <c r="H74" s="62">
        <v>65</v>
      </c>
      <c r="I74" s="62">
        <v>68</v>
      </c>
      <c r="J74" s="62">
        <v>85</v>
      </c>
      <c r="K74" s="62">
        <v>79</v>
      </c>
      <c r="L74" s="63"/>
      <c r="M74" s="62">
        <v>23</v>
      </c>
      <c r="N74" s="62">
        <v>43</v>
      </c>
      <c r="O74" s="62">
        <v>20</v>
      </c>
      <c r="P74" s="62">
        <v>41</v>
      </c>
      <c r="Q74" s="62">
        <v>17</v>
      </c>
      <c r="R74" s="62" t="s">
        <v>67</v>
      </c>
      <c r="S74" s="62">
        <v>20</v>
      </c>
      <c r="T74" s="67"/>
      <c r="U74" s="68" t="s">
        <v>792</v>
      </c>
      <c r="V74" s="68">
        <v>23223</v>
      </c>
      <c r="W74" s="68" t="s">
        <v>334</v>
      </c>
      <c r="X74" s="68" t="s">
        <v>335</v>
      </c>
      <c r="Y74" s="68" t="s">
        <v>336</v>
      </c>
      <c r="Z74" s="68"/>
      <c r="AA74" s="62">
        <v>59</v>
      </c>
      <c r="AB74" s="62">
        <v>56</v>
      </c>
      <c r="AC74" s="62">
        <v>80</v>
      </c>
      <c r="AD74" s="62">
        <v>59</v>
      </c>
      <c r="AE74" s="62">
        <v>78</v>
      </c>
      <c r="AF74" s="63"/>
      <c r="AG74" s="62">
        <v>17</v>
      </c>
      <c r="AH74" s="62">
        <v>22</v>
      </c>
      <c r="AI74" s="62">
        <v>43</v>
      </c>
      <c r="AJ74" s="62">
        <v>16</v>
      </c>
      <c r="AK74" s="62">
        <v>33</v>
      </c>
      <c r="AL74" s="62">
        <v>19</v>
      </c>
      <c r="AM74" s="62">
        <v>39</v>
      </c>
      <c r="AN74" s="62"/>
      <c r="AO74" s="62">
        <v>49</v>
      </c>
      <c r="AP74" s="12" t="str">
        <f>IF(COUNTIF(G74:K74,"FF"),"FAIL",IF(COUNTIF(G74:K74,"AB"),"FAIL","PASS"))</f>
        <v>PASS</v>
      </c>
      <c r="AQ74" s="12" t="str">
        <f>IF(COUNTIF(AA74:AE74,"FF"),"FAIL",IF(COUNTIF(AA74:AE74,"AB"),"FAIL","PASS"))</f>
        <v>PASS</v>
      </c>
      <c r="AR74" s="13" t="str">
        <f>IF(COUNTIF(M74:S74,"FF"),"FAIL",IF(COUNTIF(M74:S74,"AB"),"FAIL","PASS"))</f>
        <v>FAIL</v>
      </c>
      <c r="AS74" s="13" t="str">
        <f>IF(COUNTIF(AG74:AM74,"FF"),"FAIL",IF(COUNTIF(AG74:AM74,"AB"),"FAIL","PASS"))</f>
        <v>PASS</v>
      </c>
      <c r="AT74" s="14" t="str">
        <f>IF(AND(AP74="PASS",AQ74="PASS"),"PASS","FAIL")</f>
        <v>PASS</v>
      </c>
      <c r="AU74" s="14" t="str">
        <f>IF(AND(AR74="PASS",AS74="PASS"),"PASS","FAIL")</f>
        <v>FAIL</v>
      </c>
      <c r="AV74" s="4" t="str">
        <f>IF(AW74="ATKT","NO",IF(AW74="FAIL","NO","YES"))</f>
        <v>NO</v>
      </c>
      <c r="AW74" s="5" t="str">
        <f>IF(AO74=50,IF(AN74&gt;=7.75,"DIST",IF(AN74&gt;=6.75,"FIRST",IF(AN74&gt;=6.25,"HSC",IF(AN74&gt;=5.5,"SC","FAIL")))),IF(AO74&gt;=25,"ATKT","FAIL"))</f>
        <v>ATKT</v>
      </c>
    </row>
    <row r="75" spans="1:49">
      <c r="A75" s="68" t="s">
        <v>866</v>
      </c>
      <c r="B75" s="68">
        <v>23323</v>
      </c>
      <c r="C75" s="68" t="s">
        <v>337</v>
      </c>
      <c r="D75" s="62" t="s">
        <v>338</v>
      </c>
      <c r="E75" s="68" t="s">
        <v>339</v>
      </c>
      <c r="F75" s="68"/>
      <c r="G75" s="62">
        <v>91</v>
      </c>
      <c r="H75" s="62">
        <v>70</v>
      </c>
      <c r="I75" s="62">
        <v>88</v>
      </c>
      <c r="J75" s="62">
        <v>86</v>
      </c>
      <c r="K75" s="62">
        <v>78</v>
      </c>
      <c r="L75" s="63"/>
      <c r="M75" s="62">
        <v>22</v>
      </c>
      <c r="N75" s="62">
        <v>44</v>
      </c>
      <c r="O75" s="62">
        <v>21</v>
      </c>
      <c r="P75" s="62">
        <v>43</v>
      </c>
      <c r="Q75" s="62">
        <v>20</v>
      </c>
      <c r="R75" s="62">
        <v>45</v>
      </c>
      <c r="S75" s="62">
        <v>18</v>
      </c>
      <c r="T75" s="67"/>
      <c r="U75" s="68" t="s">
        <v>793</v>
      </c>
      <c r="V75" s="68">
        <v>23323</v>
      </c>
      <c r="W75" s="68" t="s">
        <v>337</v>
      </c>
      <c r="X75" s="68" t="s">
        <v>338</v>
      </c>
      <c r="Y75" s="68" t="s">
        <v>339</v>
      </c>
      <c r="Z75" s="68"/>
      <c r="AA75" s="62">
        <v>93</v>
      </c>
      <c r="AB75" s="62">
        <v>86</v>
      </c>
      <c r="AC75" s="62">
        <v>83</v>
      </c>
      <c r="AD75" s="62">
        <v>84</v>
      </c>
      <c r="AE75" s="62">
        <v>87</v>
      </c>
      <c r="AF75" s="63"/>
      <c r="AG75" s="62">
        <v>20</v>
      </c>
      <c r="AH75" s="62">
        <v>23</v>
      </c>
      <c r="AI75" s="62">
        <v>44</v>
      </c>
      <c r="AJ75" s="62">
        <v>23</v>
      </c>
      <c r="AK75" s="62">
        <v>44</v>
      </c>
      <c r="AL75" s="62">
        <v>21</v>
      </c>
      <c r="AM75" s="62">
        <v>42</v>
      </c>
      <c r="AN75" s="62">
        <v>9.82</v>
      </c>
      <c r="AO75" s="62">
        <v>50</v>
      </c>
      <c r="AP75" s="12" t="str">
        <f>IF(COUNTIF(G75:K75,"FF"),"FAIL",IF(COUNTIF(G75:K75,"AB"),"FAIL","PASS"))</f>
        <v>PASS</v>
      </c>
      <c r="AQ75" s="12" t="str">
        <f>IF(COUNTIF(AA75:AE75,"FF"),"FAIL",IF(COUNTIF(AA75:AE75,"AB"),"FAIL","PASS"))</f>
        <v>PASS</v>
      </c>
      <c r="AR75" s="13" t="str">
        <f>IF(COUNTIF(M75:S75,"FF"),"FAIL",IF(COUNTIF(M75:S75,"AB"),"FAIL","PASS"))</f>
        <v>PASS</v>
      </c>
      <c r="AS75" s="13" t="str">
        <f>IF(COUNTIF(AG75:AM75,"FF"),"FAIL",IF(COUNTIF(AG75:AM75,"AB"),"FAIL","PASS"))</f>
        <v>PASS</v>
      </c>
      <c r="AT75" s="14" t="str">
        <f>IF(AND(AP75="PASS",AQ75="PASS"),"PASS","FAIL")</f>
        <v>PASS</v>
      </c>
      <c r="AU75" s="14" t="str">
        <f>IF(AND(AR75="PASS",AS75="PASS"),"PASS","FAIL")</f>
        <v>PASS</v>
      </c>
      <c r="AV75" s="4" t="str">
        <f>IF(AW75="ATKT","NO",IF(AW75="FAIL","NO","YES"))</f>
        <v>YES</v>
      </c>
      <c r="AW75" s="5" t="str">
        <f>IF(AO75=50,IF(AN75&gt;=7.75,"DIST",IF(AN75&gt;=6.75,"FIRST",IF(AN75&gt;=6.25,"HSC",IF(AN75&gt;=5.5,"SC","FAIL")))),IF(AO75&gt;=25,"ATKT","FAIL"))</f>
        <v>DIST</v>
      </c>
    </row>
    <row r="76" spans="1:49">
      <c r="A76" s="68" t="s">
        <v>744</v>
      </c>
      <c r="B76" s="68">
        <v>23124</v>
      </c>
      <c r="C76" s="68" t="s">
        <v>340</v>
      </c>
      <c r="D76" s="62" t="s">
        <v>341</v>
      </c>
      <c r="E76" s="68" t="s">
        <v>342</v>
      </c>
      <c r="F76" s="68"/>
      <c r="G76" s="62">
        <v>79</v>
      </c>
      <c r="H76" s="62">
        <v>75</v>
      </c>
      <c r="I76" s="62">
        <v>69</v>
      </c>
      <c r="J76" s="62">
        <v>82</v>
      </c>
      <c r="K76" s="62">
        <v>78</v>
      </c>
      <c r="L76" s="63"/>
      <c r="M76" s="62">
        <v>23</v>
      </c>
      <c r="N76" s="62">
        <v>39</v>
      </c>
      <c r="O76" s="62">
        <v>22</v>
      </c>
      <c r="P76" s="62">
        <v>46</v>
      </c>
      <c r="Q76" s="62">
        <v>24</v>
      </c>
      <c r="R76" s="62">
        <v>48</v>
      </c>
      <c r="S76" s="62">
        <v>22</v>
      </c>
      <c r="T76" s="67"/>
      <c r="U76" s="68" t="s">
        <v>794</v>
      </c>
      <c r="V76" s="68">
        <v>23124</v>
      </c>
      <c r="W76" s="68" t="s">
        <v>340</v>
      </c>
      <c r="X76" s="68" t="s">
        <v>341</v>
      </c>
      <c r="Y76" s="68" t="s">
        <v>342</v>
      </c>
      <c r="Z76" s="68"/>
      <c r="AA76" s="62">
        <v>83</v>
      </c>
      <c r="AB76" s="62">
        <v>79</v>
      </c>
      <c r="AC76" s="62">
        <v>77</v>
      </c>
      <c r="AD76" s="62">
        <v>76</v>
      </c>
      <c r="AE76" s="62">
        <v>85</v>
      </c>
      <c r="AF76" s="63"/>
      <c r="AG76" s="62">
        <v>18</v>
      </c>
      <c r="AH76" s="62">
        <v>15</v>
      </c>
      <c r="AI76" s="62">
        <v>35</v>
      </c>
      <c r="AJ76" s="62">
        <v>20</v>
      </c>
      <c r="AK76" s="62">
        <v>41</v>
      </c>
      <c r="AL76" s="62">
        <v>18</v>
      </c>
      <c r="AM76" s="62">
        <v>40</v>
      </c>
      <c r="AN76" s="62">
        <v>9.26</v>
      </c>
      <c r="AO76" s="62">
        <v>50</v>
      </c>
      <c r="AP76" s="12" t="str">
        <f>IF(COUNTIF(G76:K76,"FF"),"FAIL",IF(COUNTIF(G76:K76,"AB"),"FAIL","PASS"))</f>
        <v>PASS</v>
      </c>
      <c r="AQ76" s="12" t="str">
        <f>IF(COUNTIF(AA76:AE76,"FF"),"FAIL",IF(COUNTIF(AA76:AE76,"AB"),"FAIL","PASS"))</f>
        <v>PASS</v>
      </c>
      <c r="AR76" s="13" t="str">
        <f>IF(COUNTIF(M76:S76,"FF"),"FAIL",IF(COUNTIF(M76:S76,"AB"),"FAIL","PASS"))</f>
        <v>PASS</v>
      </c>
      <c r="AS76" s="13" t="str">
        <f>IF(COUNTIF(AG76:AM76,"FF"),"FAIL",IF(COUNTIF(AG76:AM76,"AB"),"FAIL","PASS"))</f>
        <v>PASS</v>
      </c>
      <c r="AT76" s="14" t="str">
        <f>IF(AND(AP76="PASS",AQ76="PASS"),"PASS","FAIL")</f>
        <v>PASS</v>
      </c>
      <c r="AU76" s="14" t="str">
        <f>IF(AND(AR76="PASS",AS76="PASS"),"PASS","FAIL")</f>
        <v>PASS</v>
      </c>
      <c r="AV76" s="4" t="str">
        <f>IF(AW76="ATKT","NO",IF(AW76="FAIL","NO","YES"))</f>
        <v>YES</v>
      </c>
      <c r="AW76" s="5" t="str">
        <f>IF(AO76=50,IF(AN76&gt;=7.75,"DIST",IF(AN76&gt;=6.75,"FIRST",IF(AN76&gt;=6.25,"HSC",IF(AN76&gt;=5.5,"SC","FAIL")))),IF(AO76&gt;=25,"ATKT","FAIL"))</f>
        <v>DIST</v>
      </c>
    </row>
    <row r="77" spans="1:49">
      <c r="A77" s="68" t="s">
        <v>921</v>
      </c>
      <c r="B77" s="68">
        <v>23380</v>
      </c>
      <c r="C77" s="68" t="s">
        <v>343</v>
      </c>
      <c r="D77" s="62" t="s">
        <v>344</v>
      </c>
      <c r="E77" s="68" t="s">
        <v>345</v>
      </c>
      <c r="F77" s="68"/>
      <c r="G77" s="62">
        <v>58</v>
      </c>
      <c r="H77" s="62">
        <v>70</v>
      </c>
      <c r="I77" s="62">
        <v>62</v>
      </c>
      <c r="J77" s="62">
        <v>66</v>
      </c>
      <c r="K77" s="62">
        <v>74</v>
      </c>
      <c r="L77" s="63"/>
      <c r="M77" s="62">
        <v>21</v>
      </c>
      <c r="N77" s="62">
        <v>30</v>
      </c>
      <c r="O77" s="62">
        <v>19</v>
      </c>
      <c r="P77" s="62">
        <v>46</v>
      </c>
      <c r="Q77" s="62">
        <v>20</v>
      </c>
      <c r="R77" s="62">
        <v>45</v>
      </c>
      <c r="S77" s="62">
        <v>22</v>
      </c>
      <c r="T77" s="67"/>
      <c r="U77" s="68" t="s">
        <v>795</v>
      </c>
      <c r="V77" s="68">
        <v>23380</v>
      </c>
      <c r="W77" s="68" t="s">
        <v>343</v>
      </c>
      <c r="X77" s="68" t="s">
        <v>344</v>
      </c>
      <c r="Y77" s="68" t="s">
        <v>345</v>
      </c>
      <c r="Z77" s="68"/>
      <c r="AA77" s="62">
        <v>87</v>
      </c>
      <c r="AB77" s="62">
        <v>78</v>
      </c>
      <c r="AC77" s="62">
        <v>78</v>
      </c>
      <c r="AD77" s="62">
        <v>72</v>
      </c>
      <c r="AE77" s="62">
        <v>78</v>
      </c>
      <c r="AF77" s="63"/>
      <c r="AG77" s="62">
        <v>18</v>
      </c>
      <c r="AH77" s="62">
        <v>13</v>
      </c>
      <c r="AI77" s="62">
        <v>30</v>
      </c>
      <c r="AJ77" s="62">
        <v>20</v>
      </c>
      <c r="AK77" s="62">
        <v>39</v>
      </c>
      <c r="AL77" s="62">
        <v>18</v>
      </c>
      <c r="AM77" s="62">
        <v>40</v>
      </c>
      <c r="AN77" s="62">
        <v>8.74</v>
      </c>
      <c r="AO77" s="62">
        <v>50</v>
      </c>
      <c r="AP77" s="12" t="str">
        <f>IF(COUNTIF(G77:K77,"FF"),"FAIL",IF(COUNTIF(G77:K77,"AB"),"FAIL","PASS"))</f>
        <v>PASS</v>
      </c>
      <c r="AQ77" s="12" t="str">
        <f>IF(COUNTIF(AA77:AE77,"FF"),"FAIL",IF(COUNTIF(AA77:AE77,"AB"),"FAIL","PASS"))</f>
        <v>PASS</v>
      </c>
      <c r="AR77" s="13" t="str">
        <f>IF(COUNTIF(M77:S77,"FF"),"FAIL",IF(COUNTIF(M77:S77,"AB"),"FAIL","PASS"))</f>
        <v>PASS</v>
      </c>
      <c r="AS77" s="13" t="str">
        <f>IF(COUNTIF(AG77:AM77,"FF"),"FAIL",IF(COUNTIF(AG77:AM77,"AB"),"FAIL","PASS"))</f>
        <v>PASS</v>
      </c>
      <c r="AT77" s="14" t="str">
        <f>IF(AND(AP77="PASS",AQ77="PASS"),"PASS","FAIL")</f>
        <v>PASS</v>
      </c>
      <c r="AU77" s="14" t="str">
        <f>IF(AND(AR77="PASS",AS77="PASS"),"PASS","FAIL")</f>
        <v>PASS</v>
      </c>
      <c r="AV77" s="4" t="str">
        <f>IF(AW77="ATKT","NO",IF(AW77="FAIL","NO","YES"))</f>
        <v>YES</v>
      </c>
      <c r="AW77" s="5" t="str">
        <f>IF(AO77=50,IF(AN77&gt;=7.75,"DIST",IF(AN77&gt;=6.75,"FIRST",IF(AN77&gt;=6.25,"HSC",IF(AN77&gt;=5.5,"SC","FAIL")))),IF(AO77&gt;=25,"ATKT","FAIL"))</f>
        <v>DIST</v>
      </c>
    </row>
    <row r="78" spans="1:49">
      <c r="A78" s="68" t="s">
        <v>804</v>
      </c>
      <c r="B78" s="68">
        <v>23224</v>
      </c>
      <c r="C78" s="68" t="s">
        <v>346</v>
      </c>
      <c r="D78" s="62" t="s">
        <v>347</v>
      </c>
      <c r="E78" s="68" t="s">
        <v>348</v>
      </c>
      <c r="F78" s="68"/>
      <c r="G78" s="62">
        <v>69</v>
      </c>
      <c r="H78" s="62">
        <v>56</v>
      </c>
      <c r="I78" s="62">
        <v>50</v>
      </c>
      <c r="J78" s="62">
        <v>68</v>
      </c>
      <c r="K78" s="62">
        <v>57</v>
      </c>
      <c r="L78" s="63"/>
      <c r="M78" s="62">
        <v>12</v>
      </c>
      <c r="N78" s="62" t="s">
        <v>67</v>
      </c>
      <c r="O78" s="62">
        <v>11</v>
      </c>
      <c r="P78" s="62">
        <v>29</v>
      </c>
      <c r="Q78" s="62">
        <v>13</v>
      </c>
      <c r="R78" s="62" t="s">
        <v>67</v>
      </c>
      <c r="S78" s="62">
        <v>12</v>
      </c>
      <c r="T78" s="67"/>
      <c r="U78" s="68" t="s">
        <v>796</v>
      </c>
      <c r="V78" s="68">
        <v>23224</v>
      </c>
      <c r="W78" s="68" t="s">
        <v>346</v>
      </c>
      <c r="X78" s="68" t="s">
        <v>347</v>
      </c>
      <c r="Y78" s="68" t="s">
        <v>348</v>
      </c>
      <c r="Z78" s="68"/>
      <c r="AA78" s="62">
        <v>52</v>
      </c>
      <c r="AB78" s="62">
        <v>70</v>
      </c>
      <c r="AC78" s="62">
        <v>67</v>
      </c>
      <c r="AD78" s="62">
        <v>58</v>
      </c>
      <c r="AE78" s="62">
        <v>58</v>
      </c>
      <c r="AF78" s="63"/>
      <c r="AG78" s="62">
        <v>17</v>
      </c>
      <c r="AH78" s="62">
        <v>18</v>
      </c>
      <c r="AI78" s="62">
        <v>36</v>
      </c>
      <c r="AJ78" s="62">
        <v>12</v>
      </c>
      <c r="AK78" s="62">
        <v>33</v>
      </c>
      <c r="AL78" s="62">
        <v>15</v>
      </c>
      <c r="AM78" s="62">
        <v>34</v>
      </c>
      <c r="AN78" s="62"/>
      <c r="AO78" s="62">
        <v>48</v>
      </c>
      <c r="AP78" s="12" t="str">
        <f>IF(COUNTIF(G78:K78,"FF"),"FAIL",IF(COUNTIF(G78:K78,"AB"),"FAIL","PASS"))</f>
        <v>PASS</v>
      </c>
      <c r="AQ78" s="12" t="str">
        <f>IF(COUNTIF(AA78:AE78,"FF"),"FAIL",IF(COUNTIF(AA78:AE78,"AB"),"FAIL","PASS"))</f>
        <v>PASS</v>
      </c>
      <c r="AR78" s="13" t="str">
        <f>IF(COUNTIF(M78:S78,"FF"),"FAIL",IF(COUNTIF(M78:S78,"AB"),"FAIL","PASS"))</f>
        <v>FAIL</v>
      </c>
      <c r="AS78" s="13" t="str">
        <f>IF(COUNTIF(AG78:AM78,"FF"),"FAIL",IF(COUNTIF(AG78:AM78,"AB"),"FAIL","PASS"))</f>
        <v>PASS</v>
      </c>
      <c r="AT78" s="14" t="str">
        <f>IF(AND(AP78="PASS",AQ78="PASS"),"PASS","FAIL")</f>
        <v>PASS</v>
      </c>
      <c r="AU78" s="14" t="str">
        <f>IF(AND(AR78="PASS",AS78="PASS"),"PASS","FAIL")</f>
        <v>FAIL</v>
      </c>
      <c r="AV78" s="4" t="str">
        <f>IF(AW78="ATKT","NO",IF(AW78="FAIL","NO","YES"))</f>
        <v>NO</v>
      </c>
      <c r="AW78" s="5" t="str">
        <f>IF(AO78=50,IF(AN78&gt;=7.75,"DIST",IF(AN78&gt;=6.75,"FIRST",IF(AN78&gt;=6.25,"HSC",IF(AN78&gt;=5.5,"SC","FAIL")))),IF(AO78&gt;=25,"ATKT","FAIL"))</f>
        <v>ATKT</v>
      </c>
    </row>
    <row r="79" spans="1:49">
      <c r="A79" s="68" t="s">
        <v>867</v>
      </c>
      <c r="B79" s="68">
        <v>23324</v>
      </c>
      <c r="C79" s="68" t="s">
        <v>349</v>
      </c>
      <c r="D79" s="62" t="s">
        <v>350</v>
      </c>
      <c r="E79" s="68" t="s">
        <v>351</v>
      </c>
      <c r="F79" s="68"/>
      <c r="G79" s="62">
        <v>94</v>
      </c>
      <c r="H79" s="62">
        <v>73</v>
      </c>
      <c r="I79" s="62">
        <v>82</v>
      </c>
      <c r="J79" s="62">
        <v>77</v>
      </c>
      <c r="K79" s="62">
        <v>70</v>
      </c>
      <c r="L79" s="63"/>
      <c r="M79" s="62">
        <v>24</v>
      </c>
      <c r="N79" s="62">
        <v>38</v>
      </c>
      <c r="O79" s="62">
        <v>22</v>
      </c>
      <c r="P79" s="62">
        <v>43</v>
      </c>
      <c r="Q79" s="62">
        <v>21</v>
      </c>
      <c r="R79" s="62">
        <v>40</v>
      </c>
      <c r="S79" s="62">
        <v>23</v>
      </c>
      <c r="T79" s="67"/>
      <c r="U79" s="68" t="s">
        <v>797</v>
      </c>
      <c r="V79" s="68">
        <v>23324</v>
      </c>
      <c r="W79" s="68" t="s">
        <v>349</v>
      </c>
      <c r="X79" s="68" t="s">
        <v>350</v>
      </c>
      <c r="Y79" s="68" t="s">
        <v>351</v>
      </c>
      <c r="Z79" s="68"/>
      <c r="AA79" s="62">
        <v>95</v>
      </c>
      <c r="AB79" s="62">
        <v>86</v>
      </c>
      <c r="AC79" s="62">
        <v>88</v>
      </c>
      <c r="AD79" s="62">
        <v>80</v>
      </c>
      <c r="AE79" s="62">
        <v>86</v>
      </c>
      <c r="AF79" s="63"/>
      <c r="AG79" s="62">
        <v>23</v>
      </c>
      <c r="AH79" s="62">
        <v>23</v>
      </c>
      <c r="AI79" s="62">
        <v>43</v>
      </c>
      <c r="AJ79" s="62">
        <v>21</v>
      </c>
      <c r="AK79" s="62">
        <v>40</v>
      </c>
      <c r="AL79" s="62">
        <v>21</v>
      </c>
      <c r="AM79" s="62">
        <v>41</v>
      </c>
      <c r="AN79" s="62">
        <v>9.76</v>
      </c>
      <c r="AO79" s="62">
        <v>50</v>
      </c>
      <c r="AP79" s="12" t="str">
        <f>IF(COUNTIF(G79:K79,"FF"),"FAIL",IF(COUNTIF(G79:K79,"AB"),"FAIL","PASS"))</f>
        <v>PASS</v>
      </c>
      <c r="AQ79" s="12" t="str">
        <f>IF(COUNTIF(AA79:AE79,"FF"),"FAIL",IF(COUNTIF(AA79:AE79,"AB"),"FAIL","PASS"))</f>
        <v>PASS</v>
      </c>
      <c r="AR79" s="13" t="str">
        <f>IF(COUNTIF(M79:S79,"FF"),"FAIL",IF(COUNTIF(M79:S79,"AB"),"FAIL","PASS"))</f>
        <v>PASS</v>
      </c>
      <c r="AS79" s="13" t="str">
        <f>IF(COUNTIF(AG79:AM79,"FF"),"FAIL",IF(COUNTIF(AG79:AM79,"AB"),"FAIL","PASS"))</f>
        <v>PASS</v>
      </c>
      <c r="AT79" s="14" t="str">
        <f>IF(AND(AP79="PASS",AQ79="PASS"),"PASS","FAIL")</f>
        <v>PASS</v>
      </c>
      <c r="AU79" s="14" t="str">
        <f>IF(AND(AR79="PASS",AS79="PASS"),"PASS","FAIL")</f>
        <v>PASS</v>
      </c>
      <c r="AV79" s="4" t="str">
        <f>IF(AW79="ATKT","NO",IF(AW79="FAIL","NO","YES"))</f>
        <v>YES</v>
      </c>
      <c r="AW79" s="5" t="str">
        <f>IF(AO79=50,IF(AN79&gt;=7.75,"DIST",IF(AN79&gt;=6.75,"FIRST",IF(AN79&gt;=6.25,"HSC",IF(AN79&gt;=5.5,"SC","FAIL")))),IF(AO79&gt;=25,"ATKT","FAIL"))</f>
        <v>DIST</v>
      </c>
    </row>
    <row r="80" spans="1:49">
      <c r="A80" s="68" t="s">
        <v>909</v>
      </c>
      <c r="B80" s="68">
        <v>23368</v>
      </c>
      <c r="C80" s="68" t="s">
        <v>352</v>
      </c>
      <c r="D80" s="62" t="s">
        <v>353</v>
      </c>
      <c r="E80" s="68" t="s">
        <v>354</v>
      </c>
      <c r="F80" s="68"/>
      <c r="G80" s="62">
        <v>55</v>
      </c>
      <c r="H80" s="62">
        <v>49</v>
      </c>
      <c r="I80" s="62">
        <v>60</v>
      </c>
      <c r="J80" s="62">
        <v>62</v>
      </c>
      <c r="K80" s="62">
        <v>63</v>
      </c>
      <c r="L80" s="63"/>
      <c r="M80" s="62">
        <v>20</v>
      </c>
      <c r="N80" s="62">
        <v>25</v>
      </c>
      <c r="O80" s="62">
        <v>20</v>
      </c>
      <c r="P80" s="62">
        <v>37</v>
      </c>
      <c r="Q80" s="62">
        <v>20</v>
      </c>
      <c r="R80" s="62">
        <v>30</v>
      </c>
      <c r="S80" s="62">
        <v>23</v>
      </c>
      <c r="T80" s="67"/>
      <c r="U80" s="68" t="s">
        <v>798</v>
      </c>
      <c r="V80" s="68">
        <v>23368</v>
      </c>
      <c r="W80" s="68" t="s">
        <v>352</v>
      </c>
      <c r="X80" s="68" t="s">
        <v>353</v>
      </c>
      <c r="Y80" s="68" t="s">
        <v>354</v>
      </c>
      <c r="Z80" s="68"/>
      <c r="AA80" s="62">
        <v>77</v>
      </c>
      <c r="AB80" s="62">
        <v>75</v>
      </c>
      <c r="AC80" s="62">
        <v>80</v>
      </c>
      <c r="AD80" s="62">
        <v>66</v>
      </c>
      <c r="AE80" s="62">
        <v>78</v>
      </c>
      <c r="AF80" s="63"/>
      <c r="AG80" s="62">
        <v>20</v>
      </c>
      <c r="AH80" s="62">
        <v>17</v>
      </c>
      <c r="AI80" s="62">
        <v>39</v>
      </c>
      <c r="AJ80" s="62">
        <v>21</v>
      </c>
      <c r="AK80" s="62">
        <v>39</v>
      </c>
      <c r="AL80" s="62">
        <v>22</v>
      </c>
      <c r="AM80" s="62">
        <v>42</v>
      </c>
      <c r="AN80" s="62">
        <v>8.34</v>
      </c>
      <c r="AO80" s="62">
        <v>50</v>
      </c>
      <c r="AP80" s="12" t="str">
        <f>IF(COUNTIF(G80:K80,"FF"),"FAIL",IF(COUNTIF(G80:K80,"AB"),"FAIL","PASS"))</f>
        <v>PASS</v>
      </c>
      <c r="AQ80" s="12" t="str">
        <f>IF(COUNTIF(AA80:AE80,"FF"),"FAIL",IF(COUNTIF(AA80:AE80,"AB"),"FAIL","PASS"))</f>
        <v>PASS</v>
      </c>
      <c r="AR80" s="13" t="str">
        <f>IF(COUNTIF(M80:S80,"FF"),"FAIL",IF(COUNTIF(M80:S80,"AB"),"FAIL","PASS"))</f>
        <v>PASS</v>
      </c>
      <c r="AS80" s="13" t="str">
        <f>IF(COUNTIF(AG80:AM80,"FF"),"FAIL",IF(COUNTIF(AG80:AM80,"AB"),"FAIL","PASS"))</f>
        <v>PASS</v>
      </c>
      <c r="AT80" s="14" t="str">
        <f>IF(AND(AP80="PASS",AQ80="PASS"),"PASS","FAIL")</f>
        <v>PASS</v>
      </c>
      <c r="AU80" s="14" t="str">
        <f>IF(AND(AR80="PASS",AS80="PASS"),"PASS","FAIL")</f>
        <v>PASS</v>
      </c>
      <c r="AV80" s="4" t="str">
        <f>IF(AW80="ATKT","NO",IF(AW80="FAIL","NO","YES"))</f>
        <v>YES</v>
      </c>
      <c r="AW80" s="5" t="str">
        <f>IF(AO80=50,IF(AN80&gt;=7.75,"DIST",IF(AN80&gt;=6.75,"FIRST",IF(AN80&gt;=6.25,"HSC",IF(AN80&gt;=5.5,"SC","FAIL")))),IF(AO80&gt;=25,"ATKT","FAIL"))</f>
        <v>DIST</v>
      </c>
    </row>
    <row r="81" spans="1:49">
      <c r="A81" s="68" t="s">
        <v>745</v>
      </c>
      <c r="B81" s="68">
        <v>23125</v>
      </c>
      <c r="C81" s="68" t="s">
        <v>355</v>
      </c>
      <c r="D81" s="62" t="s">
        <v>356</v>
      </c>
      <c r="E81" s="68" t="s">
        <v>357</v>
      </c>
      <c r="F81" s="68"/>
      <c r="G81" s="62">
        <v>66</v>
      </c>
      <c r="H81" s="62">
        <v>67</v>
      </c>
      <c r="I81" s="62">
        <v>65</v>
      </c>
      <c r="J81" s="62">
        <v>73</v>
      </c>
      <c r="K81" s="62">
        <v>75</v>
      </c>
      <c r="L81" s="63"/>
      <c r="M81" s="62">
        <v>22</v>
      </c>
      <c r="N81" s="62">
        <v>37</v>
      </c>
      <c r="O81" s="62">
        <v>23</v>
      </c>
      <c r="P81" s="62">
        <v>20</v>
      </c>
      <c r="Q81" s="62">
        <v>20</v>
      </c>
      <c r="R81" s="62">
        <v>32</v>
      </c>
      <c r="S81" s="62">
        <v>22</v>
      </c>
      <c r="T81" s="67"/>
      <c r="U81" s="68" t="s">
        <v>799</v>
      </c>
      <c r="V81" s="68">
        <v>23125</v>
      </c>
      <c r="W81" s="68" t="s">
        <v>355</v>
      </c>
      <c r="X81" s="68" t="s">
        <v>356</v>
      </c>
      <c r="Y81" s="68" t="s">
        <v>357</v>
      </c>
      <c r="Z81" s="68"/>
      <c r="AA81" s="62">
        <v>86</v>
      </c>
      <c r="AB81" s="62">
        <v>65</v>
      </c>
      <c r="AC81" s="62">
        <v>79</v>
      </c>
      <c r="AD81" s="62">
        <v>74</v>
      </c>
      <c r="AE81" s="62">
        <v>85</v>
      </c>
      <c r="AF81" s="63"/>
      <c r="AG81" s="62">
        <v>20</v>
      </c>
      <c r="AH81" s="62">
        <v>18</v>
      </c>
      <c r="AI81" s="62">
        <v>41</v>
      </c>
      <c r="AJ81" s="62">
        <v>19</v>
      </c>
      <c r="AK81" s="62">
        <v>36</v>
      </c>
      <c r="AL81" s="62">
        <v>19</v>
      </c>
      <c r="AM81" s="62">
        <v>38</v>
      </c>
      <c r="AN81" s="62">
        <v>8.8000000000000007</v>
      </c>
      <c r="AO81" s="62">
        <v>50</v>
      </c>
      <c r="AP81" s="12" t="str">
        <f>IF(COUNTIF(G81:K81,"FF"),"FAIL",IF(COUNTIF(G81:K81,"AB"),"FAIL","PASS"))</f>
        <v>PASS</v>
      </c>
      <c r="AQ81" s="12" t="str">
        <f>IF(COUNTIF(AA81:AE81,"FF"),"FAIL",IF(COUNTIF(AA81:AE81,"AB"),"FAIL","PASS"))</f>
        <v>PASS</v>
      </c>
      <c r="AR81" s="13" t="str">
        <f>IF(COUNTIF(M81:S81,"FF"),"FAIL",IF(COUNTIF(M81:S81,"AB"),"FAIL","PASS"))</f>
        <v>PASS</v>
      </c>
      <c r="AS81" s="13" t="str">
        <f>IF(COUNTIF(AG81:AM81,"FF"),"FAIL",IF(COUNTIF(AG81:AM81,"AB"),"FAIL","PASS"))</f>
        <v>PASS</v>
      </c>
      <c r="AT81" s="14" t="str">
        <f>IF(AND(AP81="PASS",AQ81="PASS"),"PASS","FAIL")</f>
        <v>PASS</v>
      </c>
      <c r="AU81" s="14" t="str">
        <f>IF(AND(AR81="PASS",AS81="PASS"),"PASS","FAIL")</f>
        <v>PASS</v>
      </c>
      <c r="AV81" s="4" t="str">
        <f>IF(AW81="ATKT","NO",IF(AW81="FAIL","NO","YES"))</f>
        <v>YES</v>
      </c>
      <c r="AW81" s="5" t="str">
        <f>IF(AO81=50,IF(AN81&gt;=7.75,"DIST",IF(AN81&gt;=6.75,"FIRST",IF(AN81&gt;=6.25,"HSC",IF(AN81&gt;=5.5,"SC","FAIL")))),IF(AO81&gt;=25,"ATKT","FAIL"))</f>
        <v>DIST</v>
      </c>
    </row>
    <row r="82" spans="1:49">
      <c r="A82" s="68" t="s">
        <v>746</v>
      </c>
      <c r="B82" s="68">
        <v>23126</v>
      </c>
      <c r="C82" s="68" t="s">
        <v>358</v>
      </c>
      <c r="D82" s="62" t="s">
        <v>359</v>
      </c>
      <c r="E82" s="68" t="s">
        <v>360</v>
      </c>
      <c r="F82" s="68"/>
      <c r="G82" s="62">
        <v>85</v>
      </c>
      <c r="H82" s="62">
        <v>53</v>
      </c>
      <c r="I82" s="62">
        <v>58</v>
      </c>
      <c r="J82" s="62">
        <v>66</v>
      </c>
      <c r="K82" s="62">
        <v>68</v>
      </c>
      <c r="L82" s="63"/>
      <c r="M82" s="62">
        <v>21</v>
      </c>
      <c r="N82" s="62">
        <v>34</v>
      </c>
      <c r="O82" s="62">
        <v>16</v>
      </c>
      <c r="P82" s="62">
        <v>34</v>
      </c>
      <c r="Q82" s="62">
        <v>18</v>
      </c>
      <c r="R82" s="62">
        <v>39</v>
      </c>
      <c r="S82" s="62">
        <v>20</v>
      </c>
      <c r="T82" s="67"/>
      <c r="U82" s="68" t="s">
        <v>800</v>
      </c>
      <c r="V82" s="68">
        <v>23126</v>
      </c>
      <c r="W82" s="68" t="s">
        <v>358</v>
      </c>
      <c r="X82" s="68" t="s">
        <v>359</v>
      </c>
      <c r="Y82" s="68" t="s">
        <v>360</v>
      </c>
      <c r="Z82" s="68"/>
      <c r="AA82" s="62">
        <v>79</v>
      </c>
      <c r="AB82" s="62">
        <v>74</v>
      </c>
      <c r="AC82" s="62">
        <v>76</v>
      </c>
      <c r="AD82" s="62">
        <v>73</v>
      </c>
      <c r="AE82" s="62">
        <v>79</v>
      </c>
      <c r="AF82" s="63"/>
      <c r="AG82" s="62">
        <v>20</v>
      </c>
      <c r="AH82" s="62">
        <v>16</v>
      </c>
      <c r="AI82" s="62">
        <v>37</v>
      </c>
      <c r="AJ82" s="62">
        <v>18</v>
      </c>
      <c r="AK82" s="62">
        <v>38</v>
      </c>
      <c r="AL82" s="62">
        <v>18</v>
      </c>
      <c r="AM82" s="62">
        <v>36</v>
      </c>
      <c r="AN82" s="62">
        <v>8.52</v>
      </c>
      <c r="AO82" s="62">
        <v>50</v>
      </c>
      <c r="AP82" s="12" t="str">
        <f>IF(COUNTIF(G82:K82,"FF"),"FAIL",IF(COUNTIF(G82:K82,"AB"),"FAIL","PASS"))</f>
        <v>PASS</v>
      </c>
      <c r="AQ82" s="12" t="str">
        <f>IF(COUNTIF(AA82:AE82,"FF"),"FAIL",IF(COUNTIF(AA82:AE82,"AB"),"FAIL","PASS"))</f>
        <v>PASS</v>
      </c>
      <c r="AR82" s="13" t="str">
        <f>IF(COUNTIF(M82:S82,"FF"),"FAIL",IF(COUNTIF(M82:S82,"AB"),"FAIL","PASS"))</f>
        <v>PASS</v>
      </c>
      <c r="AS82" s="13" t="str">
        <f>IF(COUNTIF(AG82:AM82,"FF"),"FAIL",IF(COUNTIF(AG82:AM82,"AB"),"FAIL","PASS"))</f>
        <v>PASS</v>
      </c>
      <c r="AT82" s="14" t="str">
        <f>IF(AND(AP82="PASS",AQ82="PASS"),"PASS","FAIL")</f>
        <v>PASS</v>
      </c>
      <c r="AU82" s="14" t="str">
        <f>IF(AND(AR82="PASS",AS82="PASS"),"PASS","FAIL")</f>
        <v>PASS</v>
      </c>
      <c r="AV82" s="4" t="str">
        <f>IF(AW82="ATKT","NO",IF(AW82="FAIL","NO","YES"))</f>
        <v>YES</v>
      </c>
      <c r="AW82" s="5" t="str">
        <f>IF(AO82=50,IF(AN82&gt;=7.75,"DIST",IF(AN82&gt;=6.75,"FIRST",IF(AN82&gt;=6.25,"HSC",IF(AN82&gt;=5.5,"SC","FAIL")))),IF(AO82&gt;=25,"ATKT","FAIL"))</f>
        <v>DIST</v>
      </c>
    </row>
    <row r="83" spans="1:49">
      <c r="A83" s="68" t="s">
        <v>805</v>
      </c>
      <c r="B83" s="68">
        <v>23226</v>
      </c>
      <c r="C83" s="68" t="s">
        <v>361</v>
      </c>
      <c r="D83" s="62" t="s">
        <v>362</v>
      </c>
      <c r="E83" s="68" t="s">
        <v>363</v>
      </c>
      <c r="F83" s="68"/>
      <c r="G83" s="62">
        <v>83</v>
      </c>
      <c r="H83" s="62">
        <v>85</v>
      </c>
      <c r="I83" s="62">
        <v>77</v>
      </c>
      <c r="J83" s="62">
        <v>81</v>
      </c>
      <c r="K83" s="62">
        <v>80</v>
      </c>
      <c r="L83" s="63"/>
      <c r="M83" s="62">
        <v>20</v>
      </c>
      <c r="N83" s="62">
        <v>38</v>
      </c>
      <c r="O83" s="62">
        <v>23</v>
      </c>
      <c r="P83" s="62">
        <v>39</v>
      </c>
      <c r="Q83" s="62">
        <v>20</v>
      </c>
      <c r="R83" s="62">
        <v>38</v>
      </c>
      <c r="S83" s="62">
        <v>22</v>
      </c>
      <c r="T83" s="67"/>
      <c r="U83" s="68" t="s">
        <v>801</v>
      </c>
      <c r="V83" s="68">
        <v>23226</v>
      </c>
      <c r="W83" s="68" t="s">
        <v>361</v>
      </c>
      <c r="X83" s="68" t="s">
        <v>362</v>
      </c>
      <c r="Y83" s="68" t="s">
        <v>363</v>
      </c>
      <c r="Z83" s="68"/>
      <c r="AA83" s="62">
        <v>62</v>
      </c>
      <c r="AB83" s="62">
        <v>73</v>
      </c>
      <c r="AC83" s="62">
        <v>82</v>
      </c>
      <c r="AD83" s="62">
        <v>86</v>
      </c>
      <c r="AE83" s="62">
        <v>83</v>
      </c>
      <c r="AF83" s="63"/>
      <c r="AG83" s="62">
        <v>20</v>
      </c>
      <c r="AH83" s="62">
        <v>23</v>
      </c>
      <c r="AI83" s="62">
        <v>41</v>
      </c>
      <c r="AJ83" s="62">
        <v>21</v>
      </c>
      <c r="AK83" s="62">
        <v>41</v>
      </c>
      <c r="AL83" s="62">
        <v>23</v>
      </c>
      <c r="AM83" s="62">
        <v>45</v>
      </c>
      <c r="AN83" s="62">
        <v>9.66</v>
      </c>
      <c r="AO83" s="62">
        <v>50</v>
      </c>
      <c r="AP83" s="12" t="str">
        <f>IF(COUNTIF(G83:K83,"FF"),"FAIL",IF(COUNTIF(G83:K83,"AB"),"FAIL","PASS"))</f>
        <v>PASS</v>
      </c>
      <c r="AQ83" s="12" t="str">
        <f>IF(COUNTIF(AA83:AE83,"FF"),"FAIL",IF(COUNTIF(AA83:AE83,"AB"),"FAIL","PASS"))</f>
        <v>PASS</v>
      </c>
      <c r="AR83" s="13" t="str">
        <f>IF(COUNTIF(M83:S83,"FF"),"FAIL",IF(COUNTIF(M83:S83,"AB"),"FAIL","PASS"))</f>
        <v>PASS</v>
      </c>
      <c r="AS83" s="13" t="str">
        <f>IF(COUNTIF(AG83:AM83,"FF"),"FAIL",IF(COUNTIF(AG83:AM83,"AB"),"FAIL","PASS"))</f>
        <v>PASS</v>
      </c>
      <c r="AT83" s="14" t="str">
        <f>IF(AND(AP83="PASS",AQ83="PASS"),"PASS","FAIL")</f>
        <v>PASS</v>
      </c>
      <c r="AU83" s="14" t="str">
        <f>IF(AND(AR83="PASS",AS83="PASS"),"PASS","FAIL")</f>
        <v>PASS</v>
      </c>
      <c r="AV83" s="4" t="str">
        <f>IF(AW83="ATKT","NO",IF(AW83="FAIL","NO","YES"))</f>
        <v>YES</v>
      </c>
      <c r="AW83" s="5" t="str">
        <f>IF(AO83=50,IF(AN83&gt;=7.75,"DIST",IF(AN83&gt;=6.75,"FIRST",IF(AN83&gt;=6.25,"HSC",IF(AN83&gt;=5.5,"SC","FAIL")))),IF(AO83&gt;=25,"ATKT","FAIL"))</f>
        <v>DIST</v>
      </c>
    </row>
    <row r="84" spans="1:49">
      <c r="A84" s="68" t="s">
        <v>967</v>
      </c>
      <c r="B84" s="68">
        <v>23382</v>
      </c>
      <c r="C84" s="68" t="s">
        <v>364</v>
      </c>
      <c r="D84" s="62" t="s">
        <v>365</v>
      </c>
      <c r="E84" s="68" t="s">
        <v>366</v>
      </c>
      <c r="F84" s="68"/>
      <c r="G84" s="62">
        <v>67</v>
      </c>
      <c r="H84" s="62">
        <v>80</v>
      </c>
      <c r="I84" s="62">
        <v>62</v>
      </c>
      <c r="J84" s="62">
        <v>62</v>
      </c>
      <c r="K84" s="62">
        <v>77</v>
      </c>
      <c r="L84" s="63"/>
      <c r="M84" s="62">
        <v>20</v>
      </c>
      <c r="N84" s="62">
        <v>41</v>
      </c>
      <c r="O84" s="62">
        <v>20</v>
      </c>
      <c r="P84" s="62">
        <v>35</v>
      </c>
      <c r="Q84" s="62">
        <v>19</v>
      </c>
      <c r="R84" s="62">
        <v>36</v>
      </c>
      <c r="S84" s="62">
        <v>22</v>
      </c>
      <c r="T84" s="67"/>
      <c r="U84" s="68" t="s">
        <v>802</v>
      </c>
      <c r="V84" s="68">
        <v>23382</v>
      </c>
      <c r="W84" s="68" t="s">
        <v>364</v>
      </c>
      <c r="X84" s="68" t="s">
        <v>365</v>
      </c>
      <c r="Y84" s="68" t="s">
        <v>366</v>
      </c>
      <c r="Z84" s="68"/>
      <c r="AA84" s="62">
        <v>75</v>
      </c>
      <c r="AB84" s="62">
        <v>83</v>
      </c>
      <c r="AC84" s="62">
        <v>80</v>
      </c>
      <c r="AD84" s="62">
        <v>69</v>
      </c>
      <c r="AE84" s="62">
        <v>80</v>
      </c>
      <c r="AF84" s="63"/>
      <c r="AG84" s="62">
        <v>17</v>
      </c>
      <c r="AH84" s="62">
        <v>15</v>
      </c>
      <c r="AI84" s="62">
        <v>38</v>
      </c>
      <c r="AJ84" s="62">
        <v>20</v>
      </c>
      <c r="AK84" s="62">
        <v>38</v>
      </c>
      <c r="AL84" s="62">
        <v>22</v>
      </c>
      <c r="AM84" s="62">
        <v>41</v>
      </c>
      <c r="AN84" s="62">
        <v>9.02</v>
      </c>
      <c r="AO84" s="62">
        <v>50</v>
      </c>
      <c r="AP84" s="12" t="str">
        <f>IF(COUNTIF(G84:K84,"FF"),"FAIL",IF(COUNTIF(G84:K84,"AB"),"FAIL","PASS"))</f>
        <v>PASS</v>
      </c>
      <c r="AQ84" s="12" t="str">
        <f>IF(COUNTIF(AA84:AE84,"FF"),"FAIL",IF(COUNTIF(AA84:AE84,"AB"),"FAIL","PASS"))</f>
        <v>PASS</v>
      </c>
      <c r="AR84" s="13" t="str">
        <f>IF(COUNTIF(M84:S84,"FF"),"FAIL",IF(COUNTIF(M84:S84,"AB"),"FAIL","PASS"))</f>
        <v>PASS</v>
      </c>
      <c r="AS84" s="13" t="str">
        <f>IF(COUNTIF(AG84:AM84,"FF"),"FAIL",IF(COUNTIF(AG84:AM84,"AB"),"FAIL","PASS"))</f>
        <v>PASS</v>
      </c>
      <c r="AT84" s="14" t="str">
        <f>IF(AND(AP84="PASS",AQ84="PASS"),"PASS","FAIL")</f>
        <v>PASS</v>
      </c>
      <c r="AU84" s="14" t="str">
        <f>IF(AND(AR84="PASS",AS84="PASS"),"PASS","FAIL")</f>
        <v>PASS</v>
      </c>
      <c r="AV84" s="4" t="str">
        <f>IF(AW84="ATKT","NO",IF(AW84="FAIL","NO","YES"))</f>
        <v>YES</v>
      </c>
      <c r="AW84" s="5" t="str">
        <f>IF(AO84=50,IF(AN84&gt;=7.75,"DIST",IF(AN84&gt;=6.75,"FIRST",IF(AN84&gt;=6.25,"HSC",IF(AN84&gt;=5.5,"SC","FAIL")))),IF(AO84&gt;=25,"ATKT","FAIL"))</f>
        <v>DIST</v>
      </c>
    </row>
    <row r="85" spans="1:49">
      <c r="A85" s="68" t="s">
        <v>747</v>
      </c>
      <c r="B85" s="68">
        <v>23127</v>
      </c>
      <c r="C85" s="68" t="s">
        <v>367</v>
      </c>
      <c r="D85" s="62" t="s">
        <v>368</v>
      </c>
      <c r="E85" s="68" t="s">
        <v>369</v>
      </c>
      <c r="F85" s="68"/>
      <c r="G85" s="62">
        <v>87</v>
      </c>
      <c r="H85" s="62">
        <v>79</v>
      </c>
      <c r="I85" s="62">
        <v>84</v>
      </c>
      <c r="J85" s="62">
        <v>75</v>
      </c>
      <c r="K85" s="62">
        <v>82</v>
      </c>
      <c r="L85" s="63"/>
      <c r="M85" s="62">
        <v>23</v>
      </c>
      <c r="N85" s="62">
        <v>21</v>
      </c>
      <c r="O85" s="62">
        <v>23</v>
      </c>
      <c r="P85" s="62">
        <v>44</v>
      </c>
      <c r="Q85" s="62">
        <v>22</v>
      </c>
      <c r="R85" s="62">
        <v>46</v>
      </c>
      <c r="S85" s="62">
        <v>19</v>
      </c>
      <c r="T85" s="67"/>
      <c r="U85" s="68" t="s">
        <v>803</v>
      </c>
      <c r="V85" s="68">
        <v>23127</v>
      </c>
      <c r="W85" s="68" t="s">
        <v>367</v>
      </c>
      <c r="X85" s="68" t="s">
        <v>368</v>
      </c>
      <c r="Y85" s="68" t="s">
        <v>369</v>
      </c>
      <c r="Z85" s="68"/>
      <c r="AA85" s="62">
        <v>92</v>
      </c>
      <c r="AB85" s="62">
        <v>73</v>
      </c>
      <c r="AC85" s="62">
        <v>82</v>
      </c>
      <c r="AD85" s="62">
        <v>77</v>
      </c>
      <c r="AE85" s="62">
        <v>88</v>
      </c>
      <c r="AF85" s="63"/>
      <c r="AG85" s="62">
        <v>20</v>
      </c>
      <c r="AH85" s="62">
        <v>18</v>
      </c>
      <c r="AI85" s="62">
        <v>41</v>
      </c>
      <c r="AJ85" s="62">
        <v>22</v>
      </c>
      <c r="AK85" s="62">
        <v>43</v>
      </c>
      <c r="AL85" s="62">
        <v>18</v>
      </c>
      <c r="AM85" s="62">
        <v>43</v>
      </c>
      <c r="AN85" s="62">
        <v>9.58</v>
      </c>
      <c r="AO85" s="62">
        <v>50</v>
      </c>
      <c r="AP85" s="12" t="str">
        <f>IF(COUNTIF(G85:K85,"FF"),"FAIL",IF(COUNTIF(G85:K85,"AB"),"FAIL","PASS"))</f>
        <v>PASS</v>
      </c>
      <c r="AQ85" s="12" t="str">
        <f>IF(COUNTIF(AA85:AE85,"FF"),"FAIL",IF(COUNTIF(AA85:AE85,"AB"),"FAIL","PASS"))</f>
        <v>PASS</v>
      </c>
      <c r="AR85" s="13" t="str">
        <f>IF(COUNTIF(M85:S85,"FF"),"FAIL",IF(COUNTIF(M85:S85,"AB"),"FAIL","PASS"))</f>
        <v>PASS</v>
      </c>
      <c r="AS85" s="13" t="str">
        <f>IF(COUNTIF(AG85:AM85,"FF"),"FAIL",IF(COUNTIF(AG85:AM85,"AB"),"FAIL","PASS"))</f>
        <v>PASS</v>
      </c>
      <c r="AT85" s="14" t="str">
        <f>IF(AND(AP85="PASS",AQ85="PASS"),"PASS","FAIL")</f>
        <v>PASS</v>
      </c>
      <c r="AU85" s="14" t="str">
        <f>IF(AND(AR85="PASS",AS85="PASS"),"PASS","FAIL")</f>
        <v>PASS</v>
      </c>
      <c r="AV85" s="4" t="str">
        <f>IF(AW85="ATKT","NO",IF(AW85="FAIL","NO","YES"))</f>
        <v>YES</v>
      </c>
      <c r="AW85" s="5" t="str">
        <f>IF(AO85=50,IF(AN85&gt;=7.75,"DIST",IF(AN85&gt;=6.75,"FIRST",IF(AN85&gt;=6.25,"HSC",IF(AN85&gt;=5.5,"SC","FAIL")))),IF(AO85&gt;=25,"ATKT","FAIL"))</f>
        <v>DIST</v>
      </c>
    </row>
    <row r="86" spans="1:49">
      <c r="A86" s="68" t="s">
        <v>806</v>
      </c>
      <c r="B86" s="68">
        <v>23227</v>
      </c>
      <c r="C86" s="68" t="s">
        <v>370</v>
      </c>
      <c r="D86" s="62" t="s">
        <v>371</v>
      </c>
      <c r="E86" s="68" t="s">
        <v>372</v>
      </c>
      <c r="F86" s="68"/>
      <c r="G86" s="62">
        <v>81</v>
      </c>
      <c r="H86" s="62">
        <v>73</v>
      </c>
      <c r="I86" s="62">
        <v>89</v>
      </c>
      <c r="J86" s="62">
        <v>84</v>
      </c>
      <c r="K86" s="62">
        <v>86</v>
      </c>
      <c r="L86" s="63"/>
      <c r="M86" s="62">
        <v>23</v>
      </c>
      <c r="N86" s="62">
        <v>44</v>
      </c>
      <c r="O86" s="62">
        <v>24</v>
      </c>
      <c r="P86" s="62">
        <v>42</v>
      </c>
      <c r="Q86" s="62">
        <v>23</v>
      </c>
      <c r="R86" s="62">
        <v>45</v>
      </c>
      <c r="S86" s="62">
        <v>22</v>
      </c>
      <c r="T86" s="67"/>
      <c r="U86" s="68" t="s">
        <v>804</v>
      </c>
      <c r="V86" s="68">
        <v>23227</v>
      </c>
      <c r="W86" s="68" t="s">
        <v>370</v>
      </c>
      <c r="X86" s="68" t="s">
        <v>371</v>
      </c>
      <c r="Y86" s="68" t="s">
        <v>372</v>
      </c>
      <c r="Z86" s="68"/>
      <c r="AA86" s="62">
        <v>74</v>
      </c>
      <c r="AB86" s="62">
        <v>84</v>
      </c>
      <c r="AC86" s="62">
        <v>89</v>
      </c>
      <c r="AD86" s="62">
        <v>89</v>
      </c>
      <c r="AE86" s="62">
        <v>87</v>
      </c>
      <c r="AF86" s="63"/>
      <c r="AG86" s="62">
        <v>21</v>
      </c>
      <c r="AH86" s="62">
        <v>24</v>
      </c>
      <c r="AI86" s="62">
        <v>46</v>
      </c>
      <c r="AJ86" s="62">
        <v>23</v>
      </c>
      <c r="AK86" s="62">
        <v>42</v>
      </c>
      <c r="AL86" s="62">
        <v>23</v>
      </c>
      <c r="AM86" s="62">
        <v>45</v>
      </c>
      <c r="AN86" s="62">
        <v>9.84</v>
      </c>
      <c r="AO86" s="62">
        <v>50</v>
      </c>
      <c r="AP86" s="12" t="str">
        <f>IF(COUNTIF(G86:K86,"FF"),"FAIL",IF(COUNTIF(G86:K86,"AB"),"FAIL","PASS"))</f>
        <v>PASS</v>
      </c>
      <c r="AQ86" s="12" t="str">
        <f>IF(COUNTIF(AA86:AE86,"FF"),"FAIL",IF(COUNTIF(AA86:AE86,"AB"),"FAIL","PASS"))</f>
        <v>PASS</v>
      </c>
      <c r="AR86" s="13" t="str">
        <f>IF(COUNTIF(M86:S86,"FF"),"FAIL",IF(COUNTIF(M86:S86,"AB"),"FAIL","PASS"))</f>
        <v>PASS</v>
      </c>
      <c r="AS86" s="13" t="str">
        <f>IF(COUNTIF(AG86:AM86,"FF"),"FAIL",IF(COUNTIF(AG86:AM86,"AB"),"FAIL","PASS"))</f>
        <v>PASS</v>
      </c>
      <c r="AT86" s="14" t="str">
        <f>IF(AND(AP86="PASS",AQ86="PASS"),"PASS","FAIL")</f>
        <v>PASS</v>
      </c>
      <c r="AU86" s="14" t="str">
        <f>IF(AND(AR86="PASS",AS86="PASS"),"PASS","FAIL")</f>
        <v>PASS</v>
      </c>
      <c r="AV86" s="4" t="str">
        <f>IF(AW86="ATKT","NO",IF(AW86="FAIL","NO","YES"))</f>
        <v>YES</v>
      </c>
      <c r="AW86" s="5" t="str">
        <f>IF(AO86=50,IF(AN86&gt;=7.75,"DIST",IF(AN86&gt;=6.75,"FIRST",IF(AN86&gt;=6.25,"HSC",IF(AN86&gt;=5.5,"SC","FAIL")))),IF(AO86&gt;=25,"ATKT","FAIL"))</f>
        <v>DIST</v>
      </c>
    </row>
    <row r="87" spans="1:49">
      <c r="A87" s="68" t="s">
        <v>870</v>
      </c>
      <c r="B87" s="68">
        <v>23327</v>
      </c>
      <c r="C87" s="68" t="s">
        <v>373</v>
      </c>
      <c r="D87" s="62" t="s">
        <v>374</v>
      </c>
      <c r="E87" s="68" t="s">
        <v>375</v>
      </c>
      <c r="F87" s="68"/>
      <c r="G87" s="62">
        <v>74</v>
      </c>
      <c r="H87" s="62">
        <v>66</v>
      </c>
      <c r="I87" s="62">
        <v>59</v>
      </c>
      <c r="J87" s="62">
        <v>76</v>
      </c>
      <c r="K87" s="62">
        <v>71</v>
      </c>
      <c r="L87" s="63"/>
      <c r="M87" s="62">
        <v>19</v>
      </c>
      <c r="N87" s="62">
        <v>28</v>
      </c>
      <c r="O87" s="62">
        <v>14</v>
      </c>
      <c r="P87" s="62">
        <v>32</v>
      </c>
      <c r="Q87" s="62">
        <v>16</v>
      </c>
      <c r="R87" s="62">
        <v>32</v>
      </c>
      <c r="S87" s="62">
        <v>20</v>
      </c>
      <c r="T87" s="67"/>
      <c r="U87" s="68" t="s">
        <v>805</v>
      </c>
      <c r="V87" s="68">
        <v>23327</v>
      </c>
      <c r="W87" s="68" t="s">
        <v>373</v>
      </c>
      <c r="X87" s="68" t="s">
        <v>374</v>
      </c>
      <c r="Y87" s="68" t="s">
        <v>375</v>
      </c>
      <c r="Z87" s="68"/>
      <c r="AA87" s="62">
        <v>80</v>
      </c>
      <c r="AB87" s="62">
        <v>80</v>
      </c>
      <c r="AC87" s="62">
        <v>74</v>
      </c>
      <c r="AD87" s="62">
        <v>70</v>
      </c>
      <c r="AE87" s="62">
        <v>79</v>
      </c>
      <c r="AF87" s="63"/>
      <c r="AG87" s="62">
        <v>19</v>
      </c>
      <c r="AH87" s="62">
        <v>21</v>
      </c>
      <c r="AI87" s="62">
        <v>42</v>
      </c>
      <c r="AJ87" s="62">
        <v>20</v>
      </c>
      <c r="AK87" s="62">
        <v>42</v>
      </c>
      <c r="AL87" s="62">
        <v>18</v>
      </c>
      <c r="AM87" s="62">
        <v>40</v>
      </c>
      <c r="AN87" s="62">
        <v>8.92</v>
      </c>
      <c r="AO87" s="62">
        <v>50</v>
      </c>
      <c r="AP87" s="12" t="str">
        <f>IF(COUNTIF(G87:K87,"FF"),"FAIL",IF(COUNTIF(G87:K87,"AB"),"FAIL","PASS"))</f>
        <v>PASS</v>
      </c>
      <c r="AQ87" s="12" t="str">
        <f>IF(COUNTIF(AA87:AE87,"FF"),"FAIL",IF(COUNTIF(AA87:AE87,"AB"),"FAIL","PASS"))</f>
        <v>PASS</v>
      </c>
      <c r="AR87" s="13" t="str">
        <f>IF(COUNTIF(M87:S87,"FF"),"FAIL",IF(COUNTIF(M87:S87,"AB"),"FAIL","PASS"))</f>
        <v>PASS</v>
      </c>
      <c r="AS87" s="13" t="str">
        <f>IF(COUNTIF(AG87:AM87,"FF"),"FAIL",IF(COUNTIF(AG87:AM87,"AB"),"FAIL","PASS"))</f>
        <v>PASS</v>
      </c>
      <c r="AT87" s="14" t="str">
        <f>IF(AND(AP87="PASS",AQ87="PASS"),"PASS","FAIL")</f>
        <v>PASS</v>
      </c>
      <c r="AU87" s="14" t="str">
        <f>IF(AND(AR87="PASS",AS87="PASS"),"PASS","FAIL")</f>
        <v>PASS</v>
      </c>
      <c r="AV87" s="4" t="str">
        <f>IF(AW87="ATKT","NO",IF(AW87="FAIL","NO","YES"))</f>
        <v>YES</v>
      </c>
      <c r="AW87" s="5" t="str">
        <f>IF(AO87=50,IF(AN87&gt;=7.75,"DIST",IF(AN87&gt;=6.75,"FIRST",IF(AN87&gt;=6.25,"HSC",IF(AN87&gt;=5.5,"SC","FAIL")))),IF(AO87&gt;=25,"ATKT","FAIL"))</f>
        <v>DIST</v>
      </c>
    </row>
    <row r="88" spans="1:49">
      <c r="A88" s="68" t="s">
        <v>748</v>
      </c>
      <c r="B88" s="68">
        <v>23128</v>
      </c>
      <c r="C88" s="68" t="s">
        <v>376</v>
      </c>
      <c r="D88" s="62" t="s">
        <v>377</v>
      </c>
      <c r="E88" s="68" t="s">
        <v>378</v>
      </c>
      <c r="F88" s="68"/>
      <c r="G88" s="62">
        <v>78</v>
      </c>
      <c r="H88" s="62">
        <v>69</v>
      </c>
      <c r="I88" s="62">
        <v>74</v>
      </c>
      <c r="J88" s="62">
        <v>71</v>
      </c>
      <c r="K88" s="62">
        <v>69</v>
      </c>
      <c r="L88" s="63"/>
      <c r="M88" s="62">
        <v>21</v>
      </c>
      <c r="N88" s="62">
        <v>27</v>
      </c>
      <c r="O88" s="62">
        <v>22</v>
      </c>
      <c r="P88" s="62">
        <v>41</v>
      </c>
      <c r="Q88" s="62">
        <v>20</v>
      </c>
      <c r="R88" s="62">
        <v>46</v>
      </c>
      <c r="S88" s="62">
        <v>22</v>
      </c>
      <c r="T88" s="67"/>
      <c r="U88" s="68" t="s">
        <v>806</v>
      </c>
      <c r="V88" s="68">
        <v>23128</v>
      </c>
      <c r="W88" s="68" t="s">
        <v>376</v>
      </c>
      <c r="X88" s="68" t="s">
        <v>377</v>
      </c>
      <c r="Y88" s="68" t="s">
        <v>378</v>
      </c>
      <c r="Z88" s="68"/>
      <c r="AA88" s="62">
        <v>78</v>
      </c>
      <c r="AB88" s="62">
        <v>72</v>
      </c>
      <c r="AC88" s="62">
        <v>81</v>
      </c>
      <c r="AD88" s="62">
        <v>73</v>
      </c>
      <c r="AE88" s="62">
        <v>79</v>
      </c>
      <c r="AF88" s="63"/>
      <c r="AG88" s="62">
        <v>19</v>
      </c>
      <c r="AH88" s="62">
        <v>15</v>
      </c>
      <c r="AI88" s="62">
        <v>35</v>
      </c>
      <c r="AJ88" s="62">
        <v>19</v>
      </c>
      <c r="AK88" s="62">
        <v>39</v>
      </c>
      <c r="AL88" s="62">
        <v>19</v>
      </c>
      <c r="AM88" s="62">
        <v>37</v>
      </c>
      <c r="AN88" s="62">
        <v>8.94</v>
      </c>
      <c r="AO88" s="62">
        <v>50</v>
      </c>
      <c r="AP88" s="12" t="str">
        <f>IF(COUNTIF(G88:K88,"FF"),"FAIL",IF(COUNTIF(G88:K88,"AB"),"FAIL","PASS"))</f>
        <v>PASS</v>
      </c>
      <c r="AQ88" s="12" t="str">
        <f>IF(COUNTIF(AA88:AE88,"FF"),"FAIL",IF(COUNTIF(AA88:AE88,"AB"),"FAIL","PASS"))</f>
        <v>PASS</v>
      </c>
      <c r="AR88" s="13" t="str">
        <f>IF(COUNTIF(M88:S88,"FF"),"FAIL",IF(COUNTIF(M88:S88,"AB"),"FAIL","PASS"))</f>
        <v>PASS</v>
      </c>
      <c r="AS88" s="13" t="str">
        <f>IF(COUNTIF(AG88:AM88,"FF"),"FAIL",IF(COUNTIF(AG88:AM88,"AB"),"FAIL","PASS"))</f>
        <v>PASS</v>
      </c>
      <c r="AT88" s="14" t="str">
        <f>IF(AND(AP88="PASS",AQ88="PASS"),"PASS","FAIL")</f>
        <v>PASS</v>
      </c>
      <c r="AU88" s="14" t="str">
        <f>IF(AND(AR88="PASS",AS88="PASS"),"PASS","FAIL")</f>
        <v>PASS</v>
      </c>
      <c r="AV88" s="4" t="str">
        <f>IF(AW88="ATKT","NO",IF(AW88="FAIL","NO","YES"))</f>
        <v>YES</v>
      </c>
      <c r="AW88" s="5" t="str">
        <f>IF(AO88=50,IF(AN88&gt;=7.75,"DIST",IF(AN88&gt;=6.75,"FIRST",IF(AN88&gt;=6.25,"HSC",IF(AN88&gt;=5.5,"SC","FAIL")))),IF(AO88&gt;=25,"ATKT","FAIL"))</f>
        <v>DIST</v>
      </c>
    </row>
    <row r="89" spans="1:49">
      <c r="A89" s="68" t="s">
        <v>807</v>
      </c>
      <c r="B89" s="68">
        <v>23228</v>
      </c>
      <c r="C89" s="68" t="s">
        <v>379</v>
      </c>
      <c r="D89" s="62" t="s">
        <v>380</v>
      </c>
      <c r="E89" s="68" t="s">
        <v>381</v>
      </c>
      <c r="F89" s="68"/>
      <c r="G89" s="62">
        <v>72</v>
      </c>
      <c r="H89" s="62">
        <v>56</v>
      </c>
      <c r="I89" s="62">
        <v>69</v>
      </c>
      <c r="J89" s="62">
        <v>70</v>
      </c>
      <c r="K89" s="62">
        <v>79</v>
      </c>
      <c r="L89" s="63"/>
      <c r="M89" s="62">
        <v>23</v>
      </c>
      <c r="N89" s="62">
        <v>24</v>
      </c>
      <c r="O89" s="62">
        <v>21</v>
      </c>
      <c r="P89" s="62">
        <v>35</v>
      </c>
      <c r="Q89" s="62">
        <v>15</v>
      </c>
      <c r="R89" s="62">
        <v>38</v>
      </c>
      <c r="S89" s="62">
        <v>21</v>
      </c>
      <c r="T89" s="67"/>
      <c r="U89" s="68" t="s">
        <v>807</v>
      </c>
      <c r="V89" s="68">
        <v>23228</v>
      </c>
      <c r="W89" s="68" t="s">
        <v>379</v>
      </c>
      <c r="X89" s="68" t="s">
        <v>380</v>
      </c>
      <c r="Y89" s="68" t="s">
        <v>381</v>
      </c>
      <c r="Z89" s="68"/>
      <c r="AA89" s="62">
        <v>67</v>
      </c>
      <c r="AB89" s="62">
        <v>71</v>
      </c>
      <c r="AC89" s="62">
        <v>79</v>
      </c>
      <c r="AD89" s="62">
        <v>77</v>
      </c>
      <c r="AE89" s="62">
        <v>80</v>
      </c>
      <c r="AF89" s="63"/>
      <c r="AG89" s="62">
        <v>19</v>
      </c>
      <c r="AH89" s="62">
        <v>21</v>
      </c>
      <c r="AI89" s="62">
        <v>41</v>
      </c>
      <c r="AJ89" s="62">
        <v>17</v>
      </c>
      <c r="AK89" s="62">
        <v>38</v>
      </c>
      <c r="AL89" s="62">
        <v>22</v>
      </c>
      <c r="AM89" s="62">
        <v>43</v>
      </c>
      <c r="AN89" s="62">
        <v>8.82</v>
      </c>
      <c r="AO89" s="62">
        <v>50</v>
      </c>
      <c r="AP89" s="12" t="str">
        <f>IF(COUNTIF(G89:K89,"FF"),"FAIL",IF(COUNTIF(G89:K89,"AB"),"FAIL","PASS"))</f>
        <v>PASS</v>
      </c>
      <c r="AQ89" s="12" t="str">
        <f>IF(COUNTIF(AA89:AE89,"FF"),"FAIL",IF(COUNTIF(AA89:AE89,"AB"),"FAIL","PASS"))</f>
        <v>PASS</v>
      </c>
      <c r="AR89" s="13" t="str">
        <f>IF(COUNTIF(M89:S89,"FF"),"FAIL",IF(COUNTIF(M89:S89,"AB"),"FAIL","PASS"))</f>
        <v>PASS</v>
      </c>
      <c r="AS89" s="13" t="str">
        <f>IF(COUNTIF(AG89:AM89,"FF"),"FAIL",IF(COUNTIF(AG89:AM89,"AB"),"FAIL","PASS"))</f>
        <v>PASS</v>
      </c>
      <c r="AT89" s="14" t="str">
        <f>IF(AND(AP89="PASS",AQ89="PASS"),"PASS","FAIL")</f>
        <v>PASS</v>
      </c>
      <c r="AU89" s="14" t="str">
        <f>IF(AND(AR89="PASS",AS89="PASS"),"PASS","FAIL")</f>
        <v>PASS</v>
      </c>
      <c r="AV89" s="4" t="str">
        <f>IF(AW89="ATKT","NO",IF(AW89="FAIL","NO","YES"))</f>
        <v>YES</v>
      </c>
      <c r="AW89" s="5" t="str">
        <f>IF(AO89=50,IF(AN89&gt;=7.75,"DIST",IF(AN89&gt;=6.75,"FIRST",IF(AN89&gt;=6.25,"HSC",IF(AN89&gt;=5.5,"SC","FAIL")))),IF(AO89&gt;=25,"ATKT","FAIL"))</f>
        <v>DIST</v>
      </c>
    </row>
    <row r="90" spans="1:49">
      <c r="A90" s="68" t="s">
        <v>737</v>
      </c>
      <c r="B90" s="68">
        <v>23117</v>
      </c>
      <c r="C90" s="68" t="s">
        <v>382</v>
      </c>
      <c r="D90" s="62" t="s">
        <v>383</v>
      </c>
      <c r="E90" s="68" t="s">
        <v>384</v>
      </c>
      <c r="F90" s="68"/>
      <c r="G90" s="62">
        <v>79</v>
      </c>
      <c r="H90" s="62">
        <v>71</v>
      </c>
      <c r="I90" s="62">
        <v>70</v>
      </c>
      <c r="J90" s="62">
        <v>85</v>
      </c>
      <c r="K90" s="62">
        <v>87</v>
      </c>
      <c r="L90" s="63"/>
      <c r="M90" s="62">
        <v>23</v>
      </c>
      <c r="N90" s="62">
        <v>35</v>
      </c>
      <c r="O90" s="62">
        <v>24</v>
      </c>
      <c r="P90" s="62">
        <v>39</v>
      </c>
      <c r="Q90" s="62">
        <v>24</v>
      </c>
      <c r="R90" s="62">
        <v>48</v>
      </c>
      <c r="S90" s="62">
        <v>21</v>
      </c>
      <c r="T90" s="67"/>
      <c r="U90" s="68" t="s">
        <v>808</v>
      </c>
      <c r="V90" s="68">
        <v>23117</v>
      </c>
      <c r="W90" s="68" t="s">
        <v>382</v>
      </c>
      <c r="X90" s="68" t="s">
        <v>383</v>
      </c>
      <c r="Y90" s="68" t="s">
        <v>384</v>
      </c>
      <c r="Z90" s="68"/>
      <c r="AA90" s="62">
        <v>85</v>
      </c>
      <c r="AB90" s="62">
        <v>73</v>
      </c>
      <c r="AC90" s="62">
        <v>85</v>
      </c>
      <c r="AD90" s="62">
        <v>82</v>
      </c>
      <c r="AE90" s="62">
        <v>80</v>
      </c>
      <c r="AF90" s="63"/>
      <c r="AG90" s="62">
        <v>19</v>
      </c>
      <c r="AH90" s="62">
        <v>21</v>
      </c>
      <c r="AI90" s="62">
        <v>42</v>
      </c>
      <c r="AJ90" s="62">
        <v>22</v>
      </c>
      <c r="AK90" s="62">
        <v>43</v>
      </c>
      <c r="AL90" s="62">
        <v>20</v>
      </c>
      <c r="AM90" s="62">
        <v>39</v>
      </c>
      <c r="AN90" s="62">
        <v>9.64</v>
      </c>
      <c r="AO90" s="62">
        <v>50</v>
      </c>
      <c r="AP90" s="12" t="str">
        <f>IF(COUNTIF(G90:K90,"FF"),"FAIL",IF(COUNTIF(G90:K90,"AB"),"FAIL","PASS"))</f>
        <v>PASS</v>
      </c>
      <c r="AQ90" s="12" t="str">
        <f>IF(COUNTIF(AA90:AE90,"FF"),"FAIL",IF(COUNTIF(AA90:AE90,"AB"),"FAIL","PASS"))</f>
        <v>PASS</v>
      </c>
      <c r="AR90" s="13" t="str">
        <f>IF(COUNTIF(M90:S90,"FF"),"FAIL",IF(COUNTIF(M90:S90,"AB"),"FAIL","PASS"))</f>
        <v>PASS</v>
      </c>
      <c r="AS90" s="13" t="str">
        <f>IF(COUNTIF(AG90:AM90,"FF"),"FAIL",IF(COUNTIF(AG90:AM90,"AB"),"FAIL","PASS"))</f>
        <v>PASS</v>
      </c>
      <c r="AT90" s="14" t="str">
        <f>IF(AND(AP90="PASS",AQ90="PASS"),"PASS","FAIL")</f>
        <v>PASS</v>
      </c>
      <c r="AU90" s="14" t="str">
        <f>IF(AND(AR90="PASS",AS90="PASS"),"PASS","FAIL")</f>
        <v>PASS</v>
      </c>
      <c r="AV90" s="4" t="str">
        <f>IF(AW90="ATKT","NO",IF(AW90="FAIL","NO","YES"))</f>
        <v>YES</v>
      </c>
      <c r="AW90" s="5" t="str">
        <f>IF(AO90=50,IF(AN90&gt;=7.75,"DIST",IF(AN90&gt;=6.75,"FIRST",IF(AN90&gt;=6.25,"HSC",IF(AN90&gt;=5.5,"SC","FAIL")))),IF(AO90&gt;=25,"ATKT","FAIL"))</f>
        <v>DIST</v>
      </c>
    </row>
    <row r="91" spans="1:49">
      <c r="A91" s="68" t="s">
        <v>871</v>
      </c>
      <c r="B91" s="68">
        <v>23328</v>
      </c>
      <c r="C91" s="68" t="s">
        <v>385</v>
      </c>
      <c r="D91" s="62" t="s">
        <v>386</v>
      </c>
      <c r="E91" s="68" t="s">
        <v>387</v>
      </c>
      <c r="F91" s="68"/>
      <c r="G91" s="62">
        <v>62</v>
      </c>
      <c r="H91" s="62">
        <v>51</v>
      </c>
      <c r="I91" s="62">
        <v>57</v>
      </c>
      <c r="J91" s="62">
        <v>55</v>
      </c>
      <c r="K91" s="62">
        <v>57</v>
      </c>
      <c r="L91" s="63"/>
      <c r="M91" s="62">
        <v>19</v>
      </c>
      <c r="N91" s="62">
        <v>33</v>
      </c>
      <c r="O91" s="62">
        <v>12</v>
      </c>
      <c r="P91" s="62">
        <v>20</v>
      </c>
      <c r="Q91" s="62">
        <v>15</v>
      </c>
      <c r="R91" s="62">
        <v>28</v>
      </c>
      <c r="S91" s="62">
        <v>20</v>
      </c>
      <c r="T91" s="67"/>
      <c r="U91" s="68" t="s">
        <v>809</v>
      </c>
      <c r="V91" s="68">
        <v>23328</v>
      </c>
      <c r="W91" s="68" t="s">
        <v>385</v>
      </c>
      <c r="X91" s="68" t="s">
        <v>386</v>
      </c>
      <c r="Y91" s="68" t="s">
        <v>387</v>
      </c>
      <c r="Z91" s="68"/>
      <c r="AA91" s="62">
        <v>89</v>
      </c>
      <c r="AB91" s="62">
        <v>77</v>
      </c>
      <c r="AC91" s="62">
        <v>73</v>
      </c>
      <c r="AD91" s="62">
        <v>79</v>
      </c>
      <c r="AE91" s="62">
        <v>73</v>
      </c>
      <c r="AF91" s="63"/>
      <c r="AG91" s="62">
        <v>17</v>
      </c>
      <c r="AH91" s="62">
        <v>23</v>
      </c>
      <c r="AI91" s="62">
        <v>42</v>
      </c>
      <c r="AJ91" s="62">
        <v>17</v>
      </c>
      <c r="AK91" s="62">
        <v>35</v>
      </c>
      <c r="AL91" s="62">
        <v>19</v>
      </c>
      <c r="AM91" s="62">
        <v>40</v>
      </c>
      <c r="AN91" s="62">
        <v>8.02</v>
      </c>
      <c r="AO91" s="62">
        <v>50</v>
      </c>
      <c r="AP91" s="12" t="str">
        <f>IF(COUNTIF(G91:K91,"FF"),"FAIL",IF(COUNTIF(G91:K91,"AB"),"FAIL","PASS"))</f>
        <v>PASS</v>
      </c>
      <c r="AQ91" s="12" t="str">
        <f>IF(COUNTIF(AA91:AE91,"FF"),"FAIL",IF(COUNTIF(AA91:AE91,"AB"),"FAIL","PASS"))</f>
        <v>PASS</v>
      </c>
      <c r="AR91" s="13" t="str">
        <f>IF(COUNTIF(M91:S91,"FF"),"FAIL",IF(COUNTIF(M91:S91,"AB"),"FAIL","PASS"))</f>
        <v>PASS</v>
      </c>
      <c r="AS91" s="13" t="str">
        <f>IF(COUNTIF(AG91:AM91,"FF"),"FAIL",IF(COUNTIF(AG91:AM91,"AB"),"FAIL","PASS"))</f>
        <v>PASS</v>
      </c>
      <c r="AT91" s="14" t="str">
        <f>IF(AND(AP91="PASS",AQ91="PASS"),"PASS","FAIL")</f>
        <v>PASS</v>
      </c>
      <c r="AU91" s="14" t="str">
        <f>IF(AND(AR91="PASS",AS91="PASS"),"PASS","FAIL")</f>
        <v>PASS</v>
      </c>
      <c r="AV91" s="4" t="str">
        <f>IF(AW91="ATKT","NO",IF(AW91="FAIL","NO","YES"))</f>
        <v>YES</v>
      </c>
      <c r="AW91" s="5" t="str">
        <f>IF(AO91=50,IF(AN91&gt;=7.75,"DIST",IF(AN91&gt;=6.75,"FIRST",IF(AN91&gt;=6.25,"HSC",IF(AN91&gt;=5.5,"SC","FAIL")))),IF(AO91&gt;=25,"ATKT","FAIL"))</f>
        <v>DIST</v>
      </c>
    </row>
    <row r="92" spans="1:49">
      <c r="A92" s="68" t="s">
        <v>749</v>
      </c>
      <c r="B92" s="68">
        <v>23129</v>
      </c>
      <c r="C92" s="68" t="s">
        <v>388</v>
      </c>
      <c r="D92" s="62" t="s">
        <v>389</v>
      </c>
      <c r="E92" s="68" t="s">
        <v>390</v>
      </c>
      <c r="F92" s="68"/>
      <c r="G92" s="62">
        <v>74</v>
      </c>
      <c r="H92" s="62">
        <v>80</v>
      </c>
      <c r="I92" s="62">
        <v>79</v>
      </c>
      <c r="J92" s="62">
        <v>77</v>
      </c>
      <c r="K92" s="62">
        <v>81</v>
      </c>
      <c r="L92" s="63"/>
      <c r="M92" s="62">
        <v>24</v>
      </c>
      <c r="N92" s="62">
        <v>40</v>
      </c>
      <c r="O92" s="62">
        <v>23</v>
      </c>
      <c r="P92" s="62">
        <v>45</v>
      </c>
      <c r="Q92" s="62">
        <v>24</v>
      </c>
      <c r="R92" s="62">
        <v>48</v>
      </c>
      <c r="S92" s="62">
        <v>22</v>
      </c>
      <c r="T92" s="67"/>
      <c r="U92" s="68" t="s">
        <v>810</v>
      </c>
      <c r="V92" s="68">
        <v>23129</v>
      </c>
      <c r="W92" s="68" t="s">
        <v>388</v>
      </c>
      <c r="X92" s="68" t="s">
        <v>389</v>
      </c>
      <c r="Y92" s="68" t="s">
        <v>390</v>
      </c>
      <c r="Z92" s="68"/>
      <c r="AA92" s="62">
        <v>86</v>
      </c>
      <c r="AB92" s="62">
        <v>80</v>
      </c>
      <c r="AC92" s="62">
        <v>78</v>
      </c>
      <c r="AD92" s="62">
        <v>81</v>
      </c>
      <c r="AE92" s="62">
        <v>90</v>
      </c>
      <c r="AF92" s="63"/>
      <c r="AG92" s="62">
        <v>21</v>
      </c>
      <c r="AH92" s="62">
        <v>18</v>
      </c>
      <c r="AI92" s="62">
        <v>39</v>
      </c>
      <c r="AJ92" s="62">
        <v>22</v>
      </c>
      <c r="AK92" s="62">
        <v>40</v>
      </c>
      <c r="AL92" s="62">
        <v>21</v>
      </c>
      <c r="AM92" s="62">
        <v>41</v>
      </c>
      <c r="AN92" s="62">
        <v>9.64</v>
      </c>
      <c r="AO92" s="62">
        <v>50</v>
      </c>
      <c r="AP92" s="12" t="str">
        <f>IF(COUNTIF(G92:K92,"FF"),"FAIL",IF(COUNTIF(G92:K92,"AB"),"FAIL","PASS"))</f>
        <v>PASS</v>
      </c>
      <c r="AQ92" s="12" t="str">
        <f>IF(COUNTIF(AA92:AE92,"FF"),"FAIL",IF(COUNTIF(AA92:AE92,"AB"),"FAIL","PASS"))</f>
        <v>PASS</v>
      </c>
      <c r="AR92" s="13" t="str">
        <f>IF(COUNTIF(M92:S92,"FF"),"FAIL",IF(COUNTIF(M92:S92,"AB"),"FAIL","PASS"))</f>
        <v>PASS</v>
      </c>
      <c r="AS92" s="13" t="str">
        <f>IF(COUNTIF(AG92:AM92,"FF"),"FAIL",IF(COUNTIF(AG92:AM92,"AB"),"FAIL","PASS"))</f>
        <v>PASS</v>
      </c>
      <c r="AT92" s="14" t="str">
        <f>IF(AND(AP92="PASS",AQ92="PASS"),"PASS","FAIL")</f>
        <v>PASS</v>
      </c>
      <c r="AU92" s="14" t="str">
        <f>IF(AND(AR92="PASS",AS92="PASS"),"PASS","FAIL")</f>
        <v>PASS</v>
      </c>
      <c r="AV92" s="4" t="str">
        <f>IF(AW92="ATKT","NO",IF(AW92="FAIL","NO","YES"))</f>
        <v>YES</v>
      </c>
      <c r="AW92" s="5" t="str">
        <f>IF(AO92=50,IF(AN92&gt;=7.75,"DIST",IF(AN92&gt;=6.75,"FIRST",IF(AN92&gt;=6.25,"HSC",IF(AN92&gt;=5.5,"SC","FAIL")))),IF(AO92&gt;=25,"ATKT","FAIL"))</f>
        <v>DIST</v>
      </c>
    </row>
    <row r="93" spans="1:49">
      <c r="A93" s="68" t="s">
        <v>808</v>
      </c>
      <c r="B93" s="68">
        <v>23229</v>
      </c>
      <c r="C93" s="68" t="s">
        <v>391</v>
      </c>
      <c r="D93" s="62" t="s">
        <v>392</v>
      </c>
      <c r="E93" s="68" t="s">
        <v>393</v>
      </c>
      <c r="F93" s="68"/>
      <c r="G93" s="62">
        <v>76</v>
      </c>
      <c r="H93" s="62">
        <v>53</v>
      </c>
      <c r="I93" s="62">
        <v>63</v>
      </c>
      <c r="J93" s="62">
        <v>67</v>
      </c>
      <c r="K93" s="62">
        <v>73</v>
      </c>
      <c r="L93" s="63"/>
      <c r="M93" s="62">
        <v>23</v>
      </c>
      <c r="N93" s="62">
        <v>29</v>
      </c>
      <c r="O93" s="62">
        <v>24</v>
      </c>
      <c r="P93" s="62">
        <v>35</v>
      </c>
      <c r="Q93" s="62">
        <v>22</v>
      </c>
      <c r="R93" s="62">
        <v>43</v>
      </c>
      <c r="S93" s="62">
        <v>22</v>
      </c>
      <c r="T93" s="67"/>
      <c r="U93" s="68" t="s">
        <v>811</v>
      </c>
      <c r="V93" s="68">
        <v>23229</v>
      </c>
      <c r="W93" s="68" t="s">
        <v>391</v>
      </c>
      <c r="X93" s="68" t="s">
        <v>392</v>
      </c>
      <c r="Y93" s="68" t="s">
        <v>393</v>
      </c>
      <c r="Z93" s="68"/>
      <c r="AA93" s="62">
        <v>65</v>
      </c>
      <c r="AB93" s="62">
        <v>77</v>
      </c>
      <c r="AC93" s="62">
        <v>81</v>
      </c>
      <c r="AD93" s="62">
        <v>78</v>
      </c>
      <c r="AE93" s="62">
        <v>83</v>
      </c>
      <c r="AF93" s="63"/>
      <c r="AG93" s="62">
        <v>19</v>
      </c>
      <c r="AH93" s="62">
        <v>23</v>
      </c>
      <c r="AI93" s="62">
        <v>42</v>
      </c>
      <c r="AJ93" s="62">
        <v>19</v>
      </c>
      <c r="AK93" s="62">
        <v>42</v>
      </c>
      <c r="AL93" s="62">
        <v>23</v>
      </c>
      <c r="AM93" s="62">
        <v>45</v>
      </c>
      <c r="AN93" s="62">
        <v>8.8000000000000007</v>
      </c>
      <c r="AO93" s="62">
        <v>50</v>
      </c>
      <c r="AP93" s="12" t="str">
        <f>IF(COUNTIF(G93:K93,"FF"),"FAIL",IF(COUNTIF(G93:K93,"AB"),"FAIL","PASS"))</f>
        <v>PASS</v>
      </c>
      <c r="AQ93" s="12" t="str">
        <f>IF(COUNTIF(AA93:AE93,"FF"),"FAIL",IF(COUNTIF(AA93:AE93,"AB"),"FAIL","PASS"))</f>
        <v>PASS</v>
      </c>
      <c r="AR93" s="13" t="str">
        <f>IF(COUNTIF(M93:S93,"FF"),"FAIL",IF(COUNTIF(M93:S93,"AB"),"FAIL","PASS"))</f>
        <v>PASS</v>
      </c>
      <c r="AS93" s="13" t="str">
        <f>IF(COUNTIF(AG93:AM93,"FF"),"FAIL",IF(COUNTIF(AG93:AM93,"AB"),"FAIL","PASS"))</f>
        <v>PASS</v>
      </c>
      <c r="AT93" s="14" t="str">
        <f>IF(AND(AP93="PASS",AQ93="PASS"),"PASS","FAIL")</f>
        <v>PASS</v>
      </c>
      <c r="AU93" s="14" t="str">
        <f>IF(AND(AR93="PASS",AS93="PASS"),"PASS","FAIL")</f>
        <v>PASS</v>
      </c>
      <c r="AV93" s="4" t="str">
        <f>IF(AW93="ATKT","NO",IF(AW93="FAIL","NO","YES"))</f>
        <v>YES</v>
      </c>
      <c r="AW93" s="5" t="str">
        <f>IF(AO93=50,IF(AN93&gt;=7.75,"DIST",IF(AN93&gt;=6.75,"FIRST",IF(AN93&gt;=6.25,"HSC",IF(AN93&gt;=5.5,"SC","FAIL")))),IF(AO93&gt;=25,"ATKT","FAIL"))</f>
        <v>DIST</v>
      </c>
    </row>
    <row r="94" spans="1:49">
      <c r="A94" s="68" t="s">
        <v>872</v>
      </c>
      <c r="B94" s="68">
        <v>23329</v>
      </c>
      <c r="C94" s="68" t="s">
        <v>394</v>
      </c>
      <c r="D94" s="62" t="s">
        <v>395</v>
      </c>
      <c r="E94" s="68" t="s">
        <v>396</v>
      </c>
      <c r="F94" s="68"/>
      <c r="G94" s="62">
        <v>67</v>
      </c>
      <c r="H94" s="62" t="s">
        <v>56</v>
      </c>
      <c r="I94" s="62">
        <v>48</v>
      </c>
      <c r="J94" s="62">
        <v>64</v>
      </c>
      <c r="K94" s="62">
        <v>49</v>
      </c>
      <c r="L94" s="63"/>
      <c r="M94" s="62">
        <v>20</v>
      </c>
      <c r="N94" s="62" t="s">
        <v>67</v>
      </c>
      <c r="O94" s="62">
        <v>13</v>
      </c>
      <c r="P94" s="62">
        <v>25</v>
      </c>
      <c r="Q94" s="62">
        <v>16</v>
      </c>
      <c r="R94" s="62">
        <v>30</v>
      </c>
      <c r="S94" s="62">
        <v>22</v>
      </c>
      <c r="T94" s="67"/>
      <c r="U94" s="68" t="s">
        <v>812</v>
      </c>
      <c r="V94" s="68">
        <v>23329</v>
      </c>
      <c r="W94" s="68" t="s">
        <v>394</v>
      </c>
      <c r="X94" s="68" t="s">
        <v>395</v>
      </c>
      <c r="Y94" s="68" t="s">
        <v>396</v>
      </c>
      <c r="Z94" s="68"/>
      <c r="AA94" s="62">
        <v>85</v>
      </c>
      <c r="AB94" s="62">
        <v>74</v>
      </c>
      <c r="AC94" s="62">
        <v>71</v>
      </c>
      <c r="AD94" s="62">
        <v>68</v>
      </c>
      <c r="AE94" s="62">
        <v>74</v>
      </c>
      <c r="AF94" s="63"/>
      <c r="AG94" s="62">
        <v>17</v>
      </c>
      <c r="AH94" s="62">
        <v>21</v>
      </c>
      <c r="AI94" s="62">
        <v>40</v>
      </c>
      <c r="AJ94" s="62">
        <v>18</v>
      </c>
      <c r="AK94" s="62">
        <v>38</v>
      </c>
      <c r="AL94" s="62">
        <v>19</v>
      </c>
      <c r="AM94" s="62">
        <v>40</v>
      </c>
      <c r="AN94" s="62"/>
      <c r="AO94" s="62">
        <v>45</v>
      </c>
      <c r="AP94" s="12" t="str">
        <f>IF(COUNTIF(G94:K94,"FF"),"FAIL",IF(COUNTIF(G94:K94,"AB"),"FAIL","PASS"))</f>
        <v>FAIL</v>
      </c>
      <c r="AQ94" s="12" t="str">
        <f>IF(COUNTIF(AA94:AE94,"FF"),"FAIL",IF(COUNTIF(AA94:AE94,"AB"),"FAIL","PASS"))</f>
        <v>PASS</v>
      </c>
      <c r="AR94" s="13" t="str">
        <f>IF(COUNTIF(M94:S94,"FF"),"FAIL",IF(COUNTIF(M94:S94,"AB"),"FAIL","PASS"))</f>
        <v>FAIL</v>
      </c>
      <c r="AS94" s="13" t="str">
        <f>IF(COUNTIF(AG94:AM94,"FF"),"FAIL",IF(COUNTIF(AG94:AM94,"AB"),"FAIL","PASS"))</f>
        <v>PASS</v>
      </c>
      <c r="AT94" s="14" t="str">
        <f>IF(AND(AP94="PASS",AQ94="PASS"),"PASS","FAIL")</f>
        <v>FAIL</v>
      </c>
      <c r="AU94" s="14" t="str">
        <f>IF(AND(AR94="PASS",AS94="PASS"),"PASS","FAIL")</f>
        <v>FAIL</v>
      </c>
      <c r="AV94" s="4" t="str">
        <f>IF(AW94="ATKT","NO",IF(AW94="FAIL","NO","YES"))</f>
        <v>NO</v>
      </c>
      <c r="AW94" s="5" t="str">
        <f>IF(AO94=50,IF(AN94&gt;=7.75,"DIST",IF(AN94&gt;=6.75,"FIRST",IF(AN94&gt;=6.25,"HSC",IF(AN94&gt;=5.5,"SC","FAIL")))),IF(AO94&gt;=25,"ATKT","FAIL"))</f>
        <v>ATKT</v>
      </c>
    </row>
    <row r="95" spans="1:49">
      <c r="A95" s="68" t="s">
        <v>902</v>
      </c>
      <c r="B95" s="68">
        <v>23361</v>
      </c>
      <c r="C95" s="68" t="s">
        <v>397</v>
      </c>
      <c r="D95" s="62" t="s">
        <v>398</v>
      </c>
      <c r="E95" s="68" t="s">
        <v>399</v>
      </c>
      <c r="F95" s="68"/>
      <c r="G95" s="62">
        <v>76</v>
      </c>
      <c r="H95" s="62">
        <v>81</v>
      </c>
      <c r="I95" s="62">
        <v>87</v>
      </c>
      <c r="J95" s="62">
        <v>68</v>
      </c>
      <c r="K95" s="62">
        <v>80</v>
      </c>
      <c r="L95" s="63"/>
      <c r="M95" s="62">
        <v>23</v>
      </c>
      <c r="N95" s="62">
        <v>43</v>
      </c>
      <c r="O95" s="62">
        <v>24</v>
      </c>
      <c r="P95" s="62">
        <v>40</v>
      </c>
      <c r="Q95" s="62">
        <v>24</v>
      </c>
      <c r="R95" s="62">
        <v>42</v>
      </c>
      <c r="S95" s="62">
        <v>24</v>
      </c>
      <c r="T95" s="67"/>
      <c r="U95" s="68" t="s">
        <v>813</v>
      </c>
      <c r="V95" s="68">
        <v>23361</v>
      </c>
      <c r="W95" s="68" t="s">
        <v>397</v>
      </c>
      <c r="X95" s="68" t="s">
        <v>398</v>
      </c>
      <c r="Y95" s="68" t="s">
        <v>399</v>
      </c>
      <c r="Z95" s="68"/>
      <c r="AA95" s="62">
        <v>82</v>
      </c>
      <c r="AB95" s="62">
        <v>85</v>
      </c>
      <c r="AC95" s="62">
        <v>86</v>
      </c>
      <c r="AD95" s="62">
        <v>77</v>
      </c>
      <c r="AE95" s="62">
        <v>85</v>
      </c>
      <c r="AF95" s="63"/>
      <c r="AG95" s="62">
        <v>21</v>
      </c>
      <c r="AH95" s="62">
        <v>22</v>
      </c>
      <c r="AI95" s="62">
        <v>42</v>
      </c>
      <c r="AJ95" s="62">
        <v>20</v>
      </c>
      <c r="AK95" s="62">
        <v>40</v>
      </c>
      <c r="AL95" s="62">
        <v>24</v>
      </c>
      <c r="AM95" s="62">
        <v>44</v>
      </c>
      <c r="AN95" s="62">
        <v>9.68</v>
      </c>
      <c r="AO95" s="62">
        <v>50</v>
      </c>
      <c r="AP95" s="12" t="str">
        <f>IF(COUNTIF(G95:K95,"FF"),"FAIL",IF(COUNTIF(G95:K95,"AB"),"FAIL","PASS"))</f>
        <v>PASS</v>
      </c>
      <c r="AQ95" s="12" t="str">
        <f>IF(COUNTIF(AA95:AE95,"FF"),"FAIL",IF(COUNTIF(AA95:AE95,"AB"),"FAIL","PASS"))</f>
        <v>PASS</v>
      </c>
      <c r="AR95" s="13" t="str">
        <f>IF(COUNTIF(M95:S95,"FF"),"FAIL",IF(COUNTIF(M95:S95,"AB"),"FAIL","PASS"))</f>
        <v>PASS</v>
      </c>
      <c r="AS95" s="13" t="str">
        <f>IF(COUNTIF(AG95:AM95,"FF"),"FAIL",IF(COUNTIF(AG95:AM95,"AB"),"FAIL","PASS"))</f>
        <v>PASS</v>
      </c>
      <c r="AT95" s="14" t="str">
        <f>IF(AND(AP95="PASS",AQ95="PASS"),"PASS","FAIL")</f>
        <v>PASS</v>
      </c>
      <c r="AU95" s="14" t="str">
        <f>IF(AND(AR95="PASS",AS95="PASS"),"PASS","FAIL")</f>
        <v>PASS</v>
      </c>
      <c r="AV95" s="4" t="str">
        <f>IF(AW95="ATKT","NO",IF(AW95="FAIL","NO","YES"))</f>
        <v>YES</v>
      </c>
      <c r="AW95" s="5" t="str">
        <f>IF(AO95=50,IF(AN95&gt;=7.75,"DIST",IF(AN95&gt;=6.75,"FIRST",IF(AN95&gt;=6.25,"HSC",IF(AN95&gt;=5.5,"SC","FAIL")))),IF(AO95&gt;=25,"ATKT","FAIL"))</f>
        <v>DIST</v>
      </c>
    </row>
    <row r="96" spans="1:49">
      <c r="A96" s="68" t="s">
        <v>750</v>
      </c>
      <c r="B96" s="68">
        <v>23130</v>
      </c>
      <c r="C96" s="68" t="s">
        <v>400</v>
      </c>
      <c r="D96" s="62" t="s">
        <v>401</v>
      </c>
      <c r="E96" s="68" t="s">
        <v>402</v>
      </c>
      <c r="F96" s="68"/>
      <c r="G96" s="62">
        <v>73</v>
      </c>
      <c r="H96" s="62">
        <v>59</v>
      </c>
      <c r="I96" s="62">
        <v>56</v>
      </c>
      <c r="J96" s="62">
        <v>64</v>
      </c>
      <c r="K96" s="62">
        <v>66</v>
      </c>
      <c r="L96" s="63"/>
      <c r="M96" s="62">
        <v>20</v>
      </c>
      <c r="N96" s="62">
        <v>34</v>
      </c>
      <c r="O96" s="62">
        <v>18</v>
      </c>
      <c r="P96" s="62" t="s">
        <v>67</v>
      </c>
      <c r="Q96" s="62">
        <v>18</v>
      </c>
      <c r="R96" s="62">
        <v>40</v>
      </c>
      <c r="S96" s="62">
        <v>20</v>
      </c>
      <c r="T96" s="67"/>
      <c r="U96" s="68" t="s">
        <v>814</v>
      </c>
      <c r="V96" s="68">
        <v>23130</v>
      </c>
      <c r="W96" s="68" t="s">
        <v>400</v>
      </c>
      <c r="X96" s="68" t="s">
        <v>401</v>
      </c>
      <c r="Y96" s="68" t="s">
        <v>402</v>
      </c>
      <c r="Z96" s="68"/>
      <c r="AA96" s="62">
        <v>70</v>
      </c>
      <c r="AB96" s="62">
        <v>51</v>
      </c>
      <c r="AC96" s="62">
        <v>58</v>
      </c>
      <c r="AD96" s="62">
        <v>70</v>
      </c>
      <c r="AE96" s="62">
        <v>76</v>
      </c>
      <c r="AF96" s="63"/>
      <c r="AG96" s="62">
        <v>17</v>
      </c>
      <c r="AH96" s="62">
        <v>16</v>
      </c>
      <c r="AI96" s="62">
        <v>37</v>
      </c>
      <c r="AJ96" s="62">
        <v>15</v>
      </c>
      <c r="AK96" s="62">
        <v>37</v>
      </c>
      <c r="AL96" s="62">
        <v>15</v>
      </c>
      <c r="AM96" s="62">
        <v>30</v>
      </c>
      <c r="AN96" s="62"/>
      <c r="AO96" s="62">
        <v>48</v>
      </c>
      <c r="AP96" s="12" t="str">
        <f>IF(COUNTIF(G96:K96,"FF"),"FAIL",IF(COUNTIF(G96:K96,"AB"),"FAIL","PASS"))</f>
        <v>PASS</v>
      </c>
      <c r="AQ96" s="12" t="str">
        <f>IF(COUNTIF(AA96:AE96,"FF"),"FAIL",IF(COUNTIF(AA96:AE96,"AB"),"FAIL","PASS"))</f>
        <v>PASS</v>
      </c>
      <c r="AR96" s="13" t="str">
        <f>IF(COUNTIF(M96:S96,"FF"),"FAIL",IF(COUNTIF(M96:S96,"AB"),"FAIL","PASS"))</f>
        <v>FAIL</v>
      </c>
      <c r="AS96" s="13" t="str">
        <f>IF(COUNTIF(AG96:AM96,"FF"),"FAIL",IF(COUNTIF(AG96:AM96,"AB"),"FAIL","PASS"))</f>
        <v>PASS</v>
      </c>
      <c r="AT96" s="14" t="str">
        <f>IF(AND(AP96="PASS",AQ96="PASS"),"PASS","FAIL")</f>
        <v>PASS</v>
      </c>
      <c r="AU96" s="14" t="str">
        <f>IF(AND(AR96="PASS",AS96="PASS"),"PASS","FAIL")</f>
        <v>FAIL</v>
      </c>
      <c r="AV96" s="4" t="str">
        <f>IF(AW96="ATKT","NO",IF(AW96="FAIL","NO","YES"))</f>
        <v>NO</v>
      </c>
      <c r="AW96" s="5" t="str">
        <f>IF(AO96=50,IF(AN96&gt;=7.75,"DIST",IF(AN96&gt;=6.75,"FIRST",IF(AN96&gt;=6.25,"HSC",IF(AN96&gt;=5.5,"SC","FAIL")))),IF(AO96&gt;=25,"ATKT","FAIL"))</f>
        <v>ATKT</v>
      </c>
    </row>
    <row r="97" spans="1:49">
      <c r="A97" s="68" t="s">
        <v>809</v>
      </c>
      <c r="B97" s="68">
        <v>23230</v>
      </c>
      <c r="C97" s="68" t="s">
        <v>403</v>
      </c>
      <c r="D97" s="62" t="s">
        <v>404</v>
      </c>
      <c r="E97" s="68" t="s">
        <v>405</v>
      </c>
      <c r="F97" s="68"/>
      <c r="G97" s="62">
        <v>67</v>
      </c>
      <c r="H97" s="62">
        <v>66</v>
      </c>
      <c r="I97" s="62">
        <v>66</v>
      </c>
      <c r="J97" s="62">
        <v>73</v>
      </c>
      <c r="K97" s="62">
        <v>78</v>
      </c>
      <c r="L97" s="63"/>
      <c r="M97" s="62">
        <v>19</v>
      </c>
      <c r="N97" s="62" t="s">
        <v>67</v>
      </c>
      <c r="O97" s="62">
        <v>21</v>
      </c>
      <c r="P97" s="62">
        <v>39</v>
      </c>
      <c r="Q97" s="62">
        <v>19</v>
      </c>
      <c r="R97" s="62">
        <v>38</v>
      </c>
      <c r="S97" s="62">
        <v>20</v>
      </c>
      <c r="T97" s="67"/>
      <c r="U97" s="68" t="s">
        <v>815</v>
      </c>
      <c r="V97" s="68">
        <v>23230</v>
      </c>
      <c r="W97" s="68" t="s">
        <v>403</v>
      </c>
      <c r="X97" s="68" t="s">
        <v>404</v>
      </c>
      <c r="Y97" s="68" t="s">
        <v>405</v>
      </c>
      <c r="Z97" s="68"/>
      <c r="AA97" s="62">
        <v>47</v>
      </c>
      <c r="AB97" s="62">
        <v>62</v>
      </c>
      <c r="AC97" s="62">
        <v>71</v>
      </c>
      <c r="AD97" s="62">
        <v>71</v>
      </c>
      <c r="AE97" s="62">
        <v>76</v>
      </c>
      <c r="AF97" s="63"/>
      <c r="AG97" s="62">
        <v>20</v>
      </c>
      <c r="AH97" s="62">
        <v>21</v>
      </c>
      <c r="AI97" s="62">
        <v>38</v>
      </c>
      <c r="AJ97" s="62">
        <v>18</v>
      </c>
      <c r="AK97" s="62">
        <v>37</v>
      </c>
      <c r="AL97" s="62">
        <v>19</v>
      </c>
      <c r="AM97" s="62">
        <v>38</v>
      </c>
      <c r="AN97" s="62"/>
      <c r="AO97" s="62">
        <v>49</v>
      </c>
      <c r="AP97" s="12" t="str">
        <f>IF(COUNTIF(G97:K97,"FF"),"FAIL",IF(COUNTIF(G97:K97,"AB"),"FAIL","PASS"))</f>
        <v>PASS</v>
      </c>
      <c r="AQ97" s="12" t="str">
        <f>IF(COUNTIF(AA97:AE97,"FF"),"FAIL",IF(COUNTIF(AA97:AE97,"AB"),"FAIL","PASS"))</f>
        <v>PASS</v>
      </c>
      <c r="AR97" s="13" t="str">
        <f>IF(COUNTIF(M97:S97,"FF"),"FAIL",IF(COUNTIF(M97:S97,"AB"),"FAIL","PASS"))</f>
        <v>FAIL</v>
      </c>
      <c r="AS97" s="13" t="str">
        <f>IF(COUNTIF(AG97:AM97,"FF"),"FAIL",IF(COUNTIF(AG97:AM97,"AB"),"FAIL","PASS"))</f>
        <v>PASS</v>
      </c>
      <c r="AT97" s="14" t="str">
        <f>IF(AND(AP97="PASS",AQ97="PASS"),"PASS","FAIL")</f>
        <v>PASS</v>
      </c>
      <c r="AU97" s="14" t="str">
        <f>IF(AND(AR97="PASS",AS97="PASS"),"PASS","FAIL")</f>
        <v>FAIL</v>
      </c>
      <c r="AV97" s="4" t="str">
        <f>IF(AW97="ATKT","NO",IF(AW97="FAIL","NO","YES"))</f>
        <v>NO</v>
      </c>
      <c r="AW97" s="5" t="str">
        <f>IF(AO97=50,IF(AN97&gt;=7.75,"DIST",IF(AN97&gt;=6.75,"FIRST",IF(AN97&gt;=6.25,"HSC",IF(AN97&gt;=5.5,"SC","FAIL")))),IF(AO97&gt;=25,"ATKT","FAIL"))</f>
        <v>ATKT</v>
      </c>
    </row>
    <row r="98" spans="1:49">
      <c r="A98" s="68" t="s">
        <v>833</v>
      </c>
      <c r="B98" s="68">
        <v>23256</v>
      </c>
      <c r="C98" s="68" t="s">
        <v>406</v>
      </c>
      <c r="D98" s="62" t="s">
        <v>407</v>
      </c>
      <c r="E98" s="68" t="s">
        <v>408</v>
      </c>
      <c r="F98" s="68"/>
      <c r="G98" s="62">
        <v>66</v>
      </c>
      <c r="H98" s="62">
        <v>59</v>
      </c>
      <c r="I98" s="62">
        <v>60</v>
      </c>
      <c r="J98" s="62">
        <v>54</v>
      </c>
      <c r="K98" s="62">
        <v>67</v>
      </c>
      <c r="L98" s="63"/>
      <c r="M98" s="62">
        <v>22</v>
      </c>
      <c r="N98" s="62">
        <v>36</v>
      </c>
      <c r="O98" s="62">
        <v>20</v>
      </c>
      <c r="P98" s="62">
        <v>32</v>
      </c>
      <c r="Q98" s="62">
        <v>22</v>
      </c>
      <c r="R98" s="62">
        <v>43</v>
      </c>
      <c r="S98" s="62">
        <v>23</v>
      </c>
      <c r="T98" s="67"/>
      <c r="U98" s="68" t="s">
        <v>816</v>
      </c>
      <c r="V98" s="68">
        <v>23256</v>
      </c>
      <c r="W98" s="68" t="s">
        <v>406</v>
      </c>
      <c r="X98" s="68" t="s">
        <v>407</v>
      </c>
      <c r="Y98" s="68" t="s">
        <v>408</v>
      </c>
      <c r="Z98" s="68"/>
      <c r="AA98" s="62">
        <v>61</v>
      </c>
      <c r="AB98" s="62">
        <v>76</v>
      </c>
      <c r="AC98" s="62">
        <v>82</v>
      </c>
      <c r="AD98" s="62">
        <v>71</v>
      </c>
      <c r="AE98" s="62">
        <v>79</v>
      </c>
      <c r="AF98" s="63"/>
      <c r="AG98" s="62">
        <v>19</v>
      </c>
      <c r="AH98" s="62">
        <v>21</v>
      </c>
      <c r="AI98" s="62">
        <v>42</v>
      </c>
      <c r="AJ98" s="62">
        <v>19</v>
      </c>
      <c r="AK98" s="62">
        <v>38</v>
      </c>
      <c r="AL98" s="62">
        <v>18</v>
      </c>
      <c r="AM98" s="62">
        <v>40</v>
      </c>
      <c r="AN98" s="62">
        <v>8.4</v>
      </c>
      <c r="AO98" s="62">
        <v>50</v>
      </c>
      <c r="AP98" s="12" t="str">
        <f>IF(COUNTIF(G98:K98,"FF"),"FAIL",IF(COUNTIF(G98:K98,"AB"),"FAIL","PASS"))</f>
        <v>PASS</v>
      </c>
      <c r="AQ98" s="12" t="str">
        <f>IF(COUNTIF(AA98:AE98,"FF"),"FAIL",IF(COUNTIF(AA98:AE98,"AB"),"FAIL","PASS"))</f>
        <v>PASS</v>
      </c>
      <c r="AR98" s="13" t="str">
        <f>IF(COUNTIF(M98:S98,"FF"),"FAIL",IF(COUNTIF(M98:S98,"AB"),"FAIL","PASS"))</f>
        <v>PASS</v>
      </c>
      <c r="AS98" s="13" t="str">
        <f>IF(COUNTIF(AG98:AM98,"FF"),"FAIL",IF(COUNTIF(AG98:AM98,"AB"),"FAIL","PASS"))</f>
        <v>PASS</v>
      </c>
      <c r="AT98" s="14" t="str">
        <f>IF(AND(AP98="PASS",AQ98="PASS"),"PASS","FAIL")</f>
        <v>PASS</v>
      </c>
      <c r="AU98" s="14" t="str">
        <f>IF(AND(AR98="PASS",AS98="PASS"),"PASS","FAIL")</f>
        <v>PASS</v>
      </c>
      <c r="AV98" s="4" t="str">
        <f>IF(AW98="ATKT","NO",IF(AW98="FAIL","NO","YES"))</f>
        <v>YES</v>
      </c>
      <c r="AW98" s="5" t="str">
        <f>IF(AO98=50,IF(AN98&gt;=7.75,"DIST",IF(AN98&gt;=6.75,"FIRST",IF(AN98&gt;=6.25,"HSC",IF(AN98&gt;=5.5,"SC","FAIL")))),IF(AO98&gt;=25,"ATKT","FAIL"))</f>
        <v>DIST</v>
      </c>
    </row>
    <row r="99" spans="1:49">
      <c r="A99" s="68" t="s">
        <v>873</v>
      </c>
      <c r="B99" s="68">
        <v>23330</v>
      </c>
      <c r="C99" s="68" t="s">
        <v>409</v>
      </c>
      <c r="D99" s="62" t="s">
        <v>410</v>
      </c>
      <c r="E99" s="68" t="s">
        <v>411</v>
      </c>
      <c r="F99" s="68"/>
      <c r="G99" s="62">
        <v>92</v>
      </c>
      <c r="H99" s="62">
        <v>69</v>
      </c>
      <c r="I99" s="62">
        <v>66</v>
      </c>
      <c r="J99" s="62">
        <v>77</v>
      </c>
      <c r="K99" s="62">
        <v>80</v>
      </c>
      <c r="L99" s="63"/>
      <c r="M99" s="62">
        <v>20</v>
      </c>
      <c r="N99" s="62">
        <v>34</v>
      </c>
      <c r="O99" s="62">
        <v>17</v>
      </c>
      <c r="P99" s="62">
        <v>37</v>
      </c>
      <c r="Q99" s="62">
        <v>17</v>
      </c>
      <c r="R99" s="62">
        <v>26</v>
      </c>
      <c r="S99" s="62">
        <v>21</v>
      </c>
      <c r="T99" s="67"/>
      <c r="U99" s="68" t="s">
        <v>817</v>
      </c>
      <c r="V99" s="68">
        <v>23330</v>
      </c>
      <c r="W99" s="68" t="s">
        <v>409</v>
      </c>
      <c r="X99" s="68" t="s">
        <v>410</v>
      </c>
      <c r="Y99" s="68" t="s">
        <v>411</v>
      </c>
      <c r="Z99" s="68"/>
      <c r="AA99" s="62">
        <v>90</v>
      </c>
      <c r="AB99" s="62">
        <v>79</v>
      </c>
      <c r="AC99" s="62">
        <v>72</v>
      </c>
      <c r="AD99" s="62">
        <v>64</v>
      </c>
      <c r="AE99" s="62">
        <v>76</v>
      </c>
      <c r="AF99" s="63"/>
      <c r="AG99" s="62">
        <v>19</v>
      </c>
      <c r="AH99" s="62">
        <v>21</v>
      </c>
      <c r="AI99" s="62">
        <v>38</v>
      </c>
      <c r="AJ99" s="62">
        <v>16</v>
      </c>
      <c r="AK99" s="62">
        <v>35</v>
      </c>
      <c r="AL99" s="62">
        <v>18</v>
      </c>
      <c r="AM99" s="62">
        <v>40</v>
      </c>
      <c r="AN99" s="62">
        <v>8.94</v>
      </c>
      <c r="AO99" s="62">
        <v>50</v>
      </c>
      <c r="AP99" s="12" t="str">
        <f>IF(COUNTIF(G99:K99,"FF"),"FAIL",IF(COUNTIF(G99:K99,"AB"),"FAIL","PASS"))</f>
        <v>PASS</v>
      </c>
      <c r="AQ99" s="12" t="str">
        <f>IF(COUNTIF(AA99:AE99,"FF"),"FAIL",IF(COUNTIF(AA99:AE99,"AB"),"FAIL","PASS"))</f>
        <v>PASS</v>
      </c>
      <c r="AR99" s="13" t="str">
        <f>IF(COUNTIF(M99:S99,"FF"),"FAIL",IF(COUNTIF(M99:S99,"AB"),"FAIL","PASS"))</f>
        <v>PASS</v>
      </c>
      <c r="AS99" s="13" t="str">
        <f>IF(COUNTIF(AG99:AM99,"FF"),"FAIL",IF(COUNTIF(AG99:AM99,"AB"),"FAIL","PASS"))</f>
        <v>PASS</v>
      </c>
      <c r="AT99" s="14" t="str">
        <f>IF(AND(AP99="PASS",AQ99="PASS"),"PASS","FAIL")</f>
        <v>PASS</v>
      </c>
      <c r="AU99" s="14" t="str">
        <f>IF(AND(AR99="PASS",AS99="PASS"),"PASS","FAIL")</f>
        <v>PASS</v>
      </c>
      <c r="AV99" s="4" t="str">
        <f>IF(AW99="ATKT","NO",IF(AW99="FAIL","NO","YES"))</f>
        <v>YES</v>
      </c>
      <c r="AW99" s="5" t="str">
        <f>IF(AO99=50,IF(AN99&gt;=7.75,"DIST",IF(AN99&gt;=6.75,"FIRST",IF(AN99&gt;=6.25,"HSC",IF(AN99&gt;=5.5,"SC","FAIL")))),IF(AO99&gt;=25,"ATKT","FAIL"))</f>
        <v>DIST</v>
      </c>
    </row>
    <row r="100" spans="1:49">
      <c r="A100" s="68" t="s">
        <v>751</v>
      </c>
      <c r="B100" s="68">
        <v>23131</v>
      </c>
      <c r="C100" s="68" t="s">
        <v>412</v>
      </c>
      <c r="D100" s="62" t="s">
        <v>413</v>
      </c>
      <c r="E100" s="68" t="s">
        <v>414</v>
      </c>
      <c r="F100" s="68"/>
      <c r="G100" s="62">
        <v>73</v>
      </c>
      <c r="H100" s="62">
        <v>62</v>
      </c>
      <c r="I100" s="62">
        <v>61</v>
      </c>
      <c r="J100" s="62">
        <v>79</v>
      </c>
      <c r="K100" s="62">
        <v>70</v>
      </c>
      <c r="L100" s="63"/>
      <c r="M100" s="62">
        <v>23</v>
      </c>
      <c r="N100" s="62">
        <v>40</v>
      </c>
      <c r="O100" s="62">
        <v>23</v>
      </c>
      <c r="P100" s="62">
        <v>44</v>
      </c>
      <c r="Q100" s="62">
        <v>24</v>
      </c>
      <c r="R100" s="62">
        <v>47</v>
      </c>
      <c r="S100" s="62">
        <v>22</v>
      </c>
      <c r="T100" s="67"/>
      <c r="U100" s="68" t="s">
        <v>818</v>
      </c>
      <c r="V100" s="68">
        <v>23131</v>
      </c>
      <c r="W100" s="68" t="s">
        <v>412</v>
      </c>
      <c r="X100" s="68" t="s">
        <v>413</v>
      </c>
      <c r="Y100" s="68" t="s">
        <v>414</v>
      </c>
      <c r="Z100" s="68"/>
      <c r="AA100" s="62">
        <v>76</v>
      </c>
      <c r="AB100" s="62">
        <v>70</v>
      </c>
      <c r="AC100" s="62">
        <v>82</v>
      </c>
      <c r="AD100" s="62">
        <v>79</v>
      </c>
      <c r="AE100" s="62">
        <v>79</v>
      </c>
      <c r="AF100" s="63"/>
      <c r="AG100" s="62">
        <v>17</v>
      </c>
      <c r="AH100" s="62">
        <v>17</v>
      </c>
      <c r="AI100" s="62">
        <v>39</v>
      </c>
      <c r="AJ100" s="62">
        <v>21</v>
      </c>
      <c r="AK100" s="62">
        <v>41</v>
      </c>
      <c r="AL100" s="62">
        <v>18</v>
      </c>
      <c r="AM100" s="62">
        <v>36</v>
      </c>
      <c r="AN100" s="62">
        <v>9.0399999999999991</v>
      </c>
      <c r="AO100" s="62">
        <v>50</v>
      </c>
      <c r="AP100" s="12" t="str">
        <f>IF(COUNTIF(G100:K100,"FF"),"FAIL",IF(COUNTIF(G100:K100,"AB"),"FAIL","PASS"))</f>
        <v>PASS</v>
      </c>
      <c r="AQ100" s="12" t="str">
        <f>IF(COUNTIF(AA100:AE100,"FF"),"FAIL",IF(COUNTIF(AA100:AE100,"AB"),"FAIL","PASS"))</f>
        <v>PASS</v>
      </c>
      <c r="AR100" s="13" t="str">
        <f>IF(COUNTIF(M100:S100,"FF"),"FAIL",IF(COUNTIF(M100:S100,"AB"),"FAIL","PASS"))</f>
        <v>PASS</v>
      </c>
      <c r="AS100" s="13" t="str">
        <f>IF(COUNTIF(AG100:AM100,"FF"),"FAIL",IF(COUNTIF(AG100:AM100,"AB"),"FAIL","PASS"))</f>
        <v>PASS</v>
      </c>
      <c r="AT100" s="14" t="str">
        <f>IF(AND(AP100="PASS",AQ100="PASS"),"PASS","FAIL")</f>
        <v>PASS</v>
      </c>
      <c r="AU100" s="14" t="str">
        <f>IF(AND(AR100="PASS",AS100="PASS"),"PASS","FAIL")</f>
        <v>PASS</v>
      </c>
      <c r="AV100" s="4" t="str">
        <f>IF(AW100="ATKT","NO",IF(AW100="FAIL","NO","YES"))</f>
        <v>YES</v>
      </c>
      <c r="AW100" s="5" t="str">
        <f>IF(AO100=50,IF(AN100&gt;=7.75,"DIST",IF(AN100&gt;=6.75,"FIRST",IF(AN100&gt;=6.25,"HSC",IF(AN100&gt;=5.5,"SC","FAIL")))),IF(AO100&gt;=25,"ATKT","FAIL"))</f>
        <v>DIST</v>
      </c>
    </row>
    <row r="101" spans="1:49">
      <c r="A101" s="68" t="s">
        <v>896</v>
      </c>
      <c r="B101" s="68">
        <v>23355</v>
      </c>
      <c r="C101" s="68" t="s">
        <v>415</v>
      </c>
      <c r="D101" s="62" t="s">
        <v>416</v>
      </c>
      <c r="E101" s="68" t="s">
        <v>417</v>
      </c>
      <c r="F101" s="68"/>
      <c r="G101" s="62">
        <v>73</v>
      </c>
      <c r="H101" s="62">
        <v>57</v>
      </c>
      <c r="I101" s="62">
        <v>64</v>
      </c>
      <c r="J101" s="62">
        <v>60</v>
      </c>
      <c r="K101" s="62">
        <v>71</v>
      </c>
      <c r="L101" s="63"/>
      <c r="M101" s="62">
        <v>23</v>
      </c>
      <c r="N101" s="62">
        <v>23</v>
      </c>
      <c r="O101" s="62">
        <v>19</v>
      </c>
      <c r="P101" s="62">
        <v>34</v>
      </c>
      <c r="Q101" s="62">
        <v>18</v>
      </c>
      <c r="R101" s="62">
        <v>39</v>
      </c>
      <c r="S101" s="62">
        <v>22</v>
      </c>
      <c r="T101" s="67"/>
      <c r="U101" s="68" t="s">
        <v>819</v>
      </c>
      <c r="V101" s="68">
        <v>23355</v>
      </c>
      <c r="W101" s="68" t="s">
        <v>415</v>
      </c>
      <c r="X101" s="68" t="s">
        <v>416</v>
      </c>
      <c r="Y101" s="68" t="s">
        <v>417</v>
      </c>
      <c r="Z101" s="68"/>
      <c r="AA101" s="62">
        <v>86</v>
      </c>
      <c r="AB101" s="62">
        <v>77</v>
      </c>
      <c r="AC101" s="62">
        <v>76</v>
      </c>
      <c r="AD101" s="62">
        <v>70</v>
      </c>
      <c r="AE101" s="62">
        <v>79</v>
      </c>
      <c r="AF101" s="63"/>
      <c r="AG101" s="62">
        <v>17</v>
      </c>
      <c r="AH101" s="62">
        <v>21</v>
      </c>
      <c r="AI101" s="62">
        <v>40</v>
      </c>
      <c r="AJ101" s="62">
        <v>17</v>
      </c>
      <c r="AK101" s="62">
        <v>35</v>
      </c>
      <c r="AL101" s="62">
        <v>19</v>
      </c>
      <c r="AM101" s="62">
        <v>38</v>
      </c>
      <c r="AN101" s="62">
        <v>8.74</v>
      </c>
      <c r="AO101" s="62">
        <v>50</v>
      </c>
      <c r="AP101" s="12" t="str">
        <f>IF(COUNTIF(G101:K101,"FF"),"FAIL",IF(COUNTIF(G101:K101,"AB"),"FAIL","PASS"))</f>
        <v>PASS</v>
      </c>
      <c r="AQ101" s="12" t="str">
        <f>IF(COUNTIF(AA101:AE101,"FF"),"FAIL",IF(COUNTIF(AA101:AE101,"AB"),"FAIL","PASS"))</f>
        <v>PASS</v>
      </c>
      <c r="AR101" s="13" t="str">
        <f>IF(COUNTIF(M101:S101,"FF"),"FAIL",IF(COUNTIF(M101:S101,"AB"),"FAIL","PASS"))</f>
        <v>PASS</v>
      </c>
      <c r="AS101" s="13" t="str">
        <f>IF(COUNTIF(AG101:AM101,"FF"),"FAIL",IF(COUNTIF(AG101:AM101,"AB"),"FAIL","PASS"))</f>
        <v>PASS</v>
      </c>
      <c r="AT101" s="14" t="str">
        <f>IF(AND(AP101="PASS",AQ101="PASS"),"PASS","FAIL")</f>
        <v>PASS</v>
      </c>
      <c r="AU101" s="14" t="str">
        <f>IF(AND(AR101="PASS",AS101="PASS"),"PASS","FAIL")</f>
        <v>PASS</v>
      </c>
      <c r="AV101" s="4" t="str">
        <f>IF(AW101="ATKT","NO",IF(AW101="FAIL","NO","YES"))</f>
        <v>YES</v>
      </c>
      <c r="AW101" s="5" t="str">
        <f>IF(AO101=50,IF(AN101&gt;=7.75,"DIST",IF(AN101&gt;=6.75,"FIRST",IF(AN101&gt;=6.25,"HSC",IF(AN101&gt;=5.5,"SC","FAIL")))),IF(AO101&gt;=25,"ATKT","FAIL"))</f>
        <v>DIST</v>
      </c>
    </row>
    <row r="102" spans="1:49">
      <c r="A102" s="68" t="s">
        <v>810</v>
      </c>
      <c r="B102" s="68">
        <v>23231</v>
      </c>
      <c r="C102" s="68" t="s">
        <v>418</v>
      </c>
      <c r="D102" s="62" t="s">
        <v>419</v>
      </c>
      <c r="E102" s="68" t="s">
        <v>420</v>
      </c>
      <c r="F102" s="68"/>
      <c r="G102" s="62">
        <v>76</v>
      </c>
      <c r="H102" s="62">
        <v>73</v>
      </c>
      <c r="I102" s="62">
        <v>69</v>
      </c>
      <c r="J102" s="62">
        <v>71</v>
      </c>
      <c r="K102" s="62">
        <v>67</v>
      </c>
      <c r="L102" s="63"/>
      <c r="M102" s="62">
        <v>19</v>
      </c>
      <c r="N102" s="62">
        <v>32</v>
      </c>
      <c r="O102" s="62">
        <v>24</v>
      </c>
      <c r="P102" s="62">
        <v>36</v>
      </c>
      <c r="Q102" s="62">
        <v>24</v>
      </c>
      <c r="R102" s="62">
        <v>46</v>
      </c>
      <c r="S102" s="62">
        <v>22</v>
      </c>
      <c r="T102" s="67"/>
      <c r="U102" s="68" t="s">
        <v>820</v>
      </c>
      <c r="V102" s="68">
        <v>23231</v>
      </c>
      <c r="W102" s="68" t="s">
        <v>418</v>
      </c>
      <c r="X102" s="68" t="s">
        <v>419</v>
      </c>
      <c r="Y102" s="68" t="s">
        <v>420</v>
      </c>
      <c r="Z102" s="68"/>
      <c r="AA102" s="62">
        <v>63</v>
      </c>
      <c r="AB102" s="62">
        <v>76</v>
      </c>
      <c r="AC102" s="62">
        <v>73</v>
      </c>
      <c r="AD102" s="62">
        <v>87</v>
      </c>
      <c r="AE102" s="62">
        <v>85</v>
      </c>
      <c r="AF102" s="63"/>
      <c r="AG102" s="62">
        <v>23</v>
      </c>
      <c r="AH102" s="62">
        <v>20</v>
      </c>
      <c r="AI102" s="62">
        <v>38</v>
      </c>
      <c r="AJ102" s="62">
        <v>20</v>
      </c>
      <c r="AK102" s="62">
        <v>42</v>
      </c>
      <c r="AL102" s="62">
        <v>24</v>
      </c>
      <c r="AM102" s="62">
        <v>47</v>
      </c>
      <c r="AN102" s="62">
        <v>9.06</v>
      </c>
      <c r="AO102" s="62">
        <v>50</v>
      </c>
      <c r="AP102" s="12" t="str">
        <f>IF(COUNTIF(G102:K102,"FF"),"FAIL",IF(COUNTIF(G102:K102,"AB"),"FAIL","PASS"))</f>
        <v>PASS</v>
      </c>
      <c r="AQ102" s="12" t="str">
        <f>IF(COUNTIF(AA102:AE102,"FF"),"FAIL",IF(COUNTIF(AA102:AE102,"AB"),"FAIL","PASS"))</f>
        <v>PASS</v>
      </c>
      <c r="AR102" s="13" t="str">
        <f>IF(COUNTIF(M102:S102,"FF"),"FAIL",IF(COUNTIF(M102:S102,"AB"),"FAIL","PASS"))</f>
        <v>PASS</v>
      </c>
      <c r="AS102" s="13" t="str">
        <f>IF(COUNTIF(AG102:AM102,"FF"),"FAIL",IF(COUNTIF(AG102:AM102,"AB"),"FAIL","PASS"))</f>
        <v>PASS</v>
      </c>
      <c r="AT102" s="14" t="str">
        <f>IF(AND(AP102="PASS",AQ102="PASS"),"PASS","FAIL")</f>
        <v>PASS</v>
      </c>
      <c r="AU102" s="14" t="str">
        <f>IF(AND(AR102="PASS",AS102="PASS"),"PASS","FAIL")</f>
        <v>PASS</v>
      </c>
      <c r="AV102" s="4" t="str">
        <f>IF(AW102="ATKT","NO",IF(AW102="FAIL","NO","YES"))</f>
        <v>YES</v>
      </c>
      <c r="AW102" s="5" t="str">
        <f>IF(AO102=50,IF(AN102&gt;=7.75,"DIST",IF(AN102&gt;=6.75,"FIRST",IF(AN102&gt;=6.25,"HSC",IF(AN102&gt;=5.5,"SC","FAIL")))),IF(AO102&gt;=25,"ATKT","FAIL"))</f>
        <v>DIST</v>
      </c>
    </row>
    <row r="103" spans="1:49">
      <c r="A103" s="68" t="s">
        <v>843</v>
      </c>
      <c r="B103" s="68">
        <v>23269</v>
      </c>
      <c r="C103" s="68" t="s">
        <v>421</v>
      </c>
      <c r="D103" s="62" t="s">
        <v>422</v>
      </c>
      <c r="E103" s="68" t="s">
        <v>423</v>
      </c>
      <c r="F103" s="68"/>
      <c r="G103" s="62">
        <v>84</v>
      </c>
      <c r="H103" s="62">
        <v>85</v>
      </c>
      <c r="I103" s="62">
        <v>76</v>
      </c>
      <c r="J103" s="62">
        <v>94</v>
      </c>
      <c r="K103" s="62">
        <v>68</v>
      </c>
      <c r="L103" s="63"/>
      <c r="M103" s="62">
        <v>23</v>
      </c>
      <c r="N103" s="62">
        <v>38</v>
      </c>
      <c r="O103" s="62">
        <v>23</v>
      </c>
      <c r="P103" s="62">
        <v>45</v>
      </c>
      <c r="Q103" s="62">
        <v>22</v>
      </c>
      <c r="R103" s="62">
        <v>40</v>
      </c>
      <c r="S103" s="62">
        <v>24</v>
      </c>
      <c r="T103" s="67"/>
      <c r="U103" s="68" t="s">
        <v>821</v>
      </c>
      <c r="V103" s="68">
        <v>23269</v>
      </c>
      <c r="W103" s="68" t="s">
        <v>421</v>
      </c>
      <c r="X103" s="68" t="s">
        <v>422</v>
      </c>
      <c r="Y103" s="68" t="s">
        <v>423</v>
      </c>
      <c r="Z103" s="68"/>
      <c r="AA103" s="62">
        <v>81</v>
      </c>
      <c r="AB103" s="62">
        <v>90</v>
      </c>
      <c r="AC103" s="62">
        <v>89</v>
      </c>
      <c r="AD103" s="62">
        <v>90</v>
      </c>
      <c r="AE103" s="62">
        <v>90</v>
      </c>
      <c r="AF103" s="63"/>
      <c r="AG103" s="62">
        <v>22</v>
      </c>
      <c r="AH103" s="62">
        <v>23</v>
      </c>
      <c r="AI103" s="62">
        <v>46</v>
      </c>
      <c r="AJ103" s="62">
        <v>24</v>
      </c>
      <c r="AK103" s="62">
        <v>41</v>
      </c>
      <c r="AL103" s="62">
        <v>24</v>
      </c>
      <c r="AM103" s="62">
        <v>45</v>
      </c>
      <c r="AN103" s="62">
        <v>9.76</v>
      </c>
      <c r="AO103" s="62">
        <v>50</v>
      </c>
      <c r="AP103" s="12" t="str">
        <f>IF(COUNTIF(G103:K103,"FF"),"FAIL",IF(COUNTIF(G103:K103,"AB"),"FAIL","PASS"))</f>
        <v>PASS</v>
      </c>
      <c r="AQ103" s="12" t="str">
        <f>IF(COUNTIF(AA103:AE103,"FF"),"FAIL",IF(COUNTIF(AA103:AE103,"AB"),"FAIL","PASS"))</f>
        <v>PASS</v>
      </c>
      <c r="AR103" s="13" t="str">
        <f>IF(COUNTIF(M103:S103,"FF"),"FAIL",IF(COUNTIF(M103:S103,"AB"),"FAIL","PASS"))</f>
        <v>PASS</v>
      </c>
      <c r="AS103" s="13" t="str">
        <f>IF(COUNTIF(AG103:AM103,"FF"),"FAIL",IF(COUNTIF(AG103:AM103,"AB"),"FAIL","PASS"))</f>
        <v>PASS</v>
      </c>
      <c r="AT103" s="14" t="str">
        <f>IF(AND(AP103="PASS",AQ103="PASS"),"PASS","FAIL")</f>
        <v>PASS</v>
      </c>
      <c r="AU103" s="14" t="str">
        <f>IF(AND(AR103="PASS",AS103="PASS"),"PASS","FAIL")</f>
        <v>PASS</v>
      </c>
      <c r="AV103" s="4" t="str">
        <f>IF(AW103="ATKT","NO",IF(AW103="FAIL","NO","YES"))</f>
        <v>YES</v>
      </c>
      <c r="AW103" s="5" t="str">
        <f>IF(AO103=50,IF(AN103&gt;=7.75,"DIST",IF(AN103&gt;=6.75,"FIRST",IF(AN103&gt;=6.25,"HSC",IF(AN103&gt;=5.5,"SC","FAIL")))),IF(AO103&gt;=25,"ATKT","FAIL"))</f>
        <v>DIST</v>
      </c>
    </row>
    <row r="104" spans="1:49">
      <c r="A104" s="68" t="s">
        <v>874</v>
      </c>
      <c r="B104" s="68">
        <v>23331</v>
      </c>
      <c r="C104" s="68" t="s">
        <v>424</v>
      </c>
      <c r="D104" s="62" t="s">
        <v>425</v>
      </c>
      <c r="E104" s="68" t="s">
        <v>426</v>
      </c>
      <c r="F104" s="68"/>
      <c r="G104" s="62">
        <v>64</v>
      </c>
      <c r="H104" s="62">
        <v>50</v>
      </c>
      <c r="I104" s="62">
        <v>51</v>
      </c>
      <c r="J104" s="62">
        <v>55</v>
      </c>
      <c r="K104" s="62">
        <v>59</v>
      </c>
      <c r="L104" s="63"/>
      <c r="M104" s="62">
        <v>20</v>
      </c>
      <c r="N104" s="62">
        <v>33</v>
      </c>
      <c r="O104" s="62">
        <v>12</v>
      </c>
      <c r="P104" s="62">
        <v>30</v>
      </c>
      <c r="Q104" s="62">
        <v>17</v>
      </c>
      <c r="R104" s="62">
        <v>32</v>
      </c>
      <c r="S104" s="62">
        <v>21</v>
      </c>
      <c r="T104" s="67"/>
      <c r="U104" s="68" t="s">
        <v>822</v>
      </c>
      <c r="V104" s="68">
        <v>23331</v>
      </c>
      <c r="W104" s="68" t="s">
        <v>424</v>
      </c>
      <c r="X104" s="68" t="s">
        <v>425</v>
      </c>
      <c r="Y104" s="68" t="s">
        <v>426</v>
      </c>
      <c r="Z104" s="68"/>
      <c r="AA104" s="62">
        <v>84</v>
      </c>
      <c r="AB104" s="62">
        <v>77</v>
      </c>
      <c r="AC104" s="62">
        <v>77</v>
      </c>
      <c r="AD104" s="62">
        <v>69</v>
      </c>
      <c r="AE104" s="62">
        <v>74</v>
      </c>
      <c r="AF104" s="63"/>
      <c r="AG104" s="62">
        <v>17</v>
      </c>
      <c r="AH104" s="62">
        <v>21</v>
      </c>
      <c r="AI104" s="62">
        <v>39</v>
      </c>
      <c r="AJ104" s="62">
        <v>18</v>
      </c>
      <c r="AK104" s="62">
        <v>40</v>
      </c>
      <c r="AL104" s="62">
        <v>18</v>
      </c>
      <c r="AM104" s="62">
        <v>38</v>
      </c>
      <c r="AN104" s="62">
        <v>8.06</v>
      </c>
      <c r="AO104" s="62">
        <v>50</v>
      </c>
      <c r="AP104" s="12" t="str">
        <f>IF(COUNTIF(G104:K104,"FF"),"FAIL",IF(COUNTIF(G104:K104,"AB"),"FAIL","PASS"))</f>
        <v>PASS</v>
      </c>
      <c r="AQ104" s="12" t="str">
        <f>IF(COUNTIF(AA104:AE104,"FF"),"FAIL",IF(COUNTIF(AA104:AE104,"AB"),"FAIL","PASS"))</f>
        <v>PASS</v>
      </c>
      <c r="AR104" s="13" t="str">
        <f>IF(COUNTIF(M104:S104,"FF"),"FAIL",IF(COUNTIF(M104:S104,"AB"),"FAIL","PASS"))</f>
        <v>PASS</v>
      </c>
      <c r="AS104" s="13" t="str">
        <f>IF(COUNTIF(AG104:AM104,"FF"),"FAIL",IF(COUNTIF(AG104:AM104,"AB"),"FAIL","PASS"))</f>
        <v>PASS</v>
      </c>
      <c r="AT104" s="14" t="str">
        <f>IF(AND(AP104="PASS",AQ104="PASS"),"PASS","FAIL")</f>
        <v>PASS</v>
      </c>
      <c r="AU104" s="14" t="str">
        <f>IF(AND(AR104="PASS",AS104="PASS"),"PASS","FAIL")</f>
        <v>PASS</v>
      </c>
      <c r="AV104" s="4" t="str">
        <f>IF(AW104="ATKT","NO",IF(AW104="FAIL","NO","YES"))</f>
        <v>YES</v>
      </c>
      <c r="AW104" s="5" t="str">
        <f>IF(AO104=50,IF(AN104&gt;=7.75,"DIST",IF(AN104&gt;=6.75,"FIRST",IF(AN104&gt;=6.25,"HSC",IF(AN104&gt;=5.5,"SC","FAIL")))),IF(AO104&gt;=25,"ATKT","FAIL"))</f>
        <v>DIST</v>
      </c>
    </row>
    <row r="105" spans="1:49">
      <c r="A105" s="68" t="s">
        <v>823</v>
      </c>
      <c r="B105" s="68">
        <v>23246</v>
      </c>
      <c r="C105" s="68" t="s">
        <v>427</v>
      </c>
      <c r="D105" s="62" t="s">
        <v>428</v>
      </c>
      <c r="E105" s="68" t="s">
        <v>429</v>
      </c>
      <c r="F105" s="68"/>
      <c r="G105" s="62">
        <v>69</v>
      </c>
      <c r="H105" s="62">
        <v>55</v>
      </c>
      <c r="I105" s="62">
        <v>74</v>
      </c>
      <c r="J105" s="62">
        <v>64</v>
      </c>
      <c r="K105" s="62">
        <v>67</v>
      </c>
      <c r="L105" s="63"/>
      <c r="M105" s="62">
        <v>19</v>
      </c>
      <c r="N105" s="62">
        <v>38</v>
      </c>
      <c r="O105" s="62">
        <v>18</v>
      </c>
      <c r="P105" s="62">
        <v>34</v>
      </c>
      <c r="Q105" s="62">
        <v>15</v>
      </c>
      <c r="R105" s="62">
        <v>42</v>
      </c>
      <c r="S105" s="62">
        <v>20</v>
      </c>
      <c r="T105" s="67"/>
      <c r="U105" s="68" t="s">
        <v>823</v>
      </c>
      <c r="V105" s="68">
        <v>23246</v>
      </c>
      <c r="W105" s="68" t="s">
        <v>427</v>
      </c>
      <c r="X105" s="68" t="s">
        <v>428</v>
      </c>
      <c r="Y105" s="68" t="s">
        <v>429</v>
      </c>
      <c r="Z105" s="68"/>
      <c r="AA105" s="62">
        <v>76</v>
      </c>
      <c r="AB105" s="62">
        <v>50</v>
      </c>
      <c r="AC105" s="62">
        <v>74</v>
      </c>
      <c r="AD105" s="62">
        <v>76</v>
      </c>
      <c r="AE105" s="62">
        <v>83</v>
      </c>
      <c r="AF105" s="63"/>
      <c r="AG105" s="62">
        <v>20</v>
      </c>
      <c r="AH105" s="62">
        <v>21</v>
      </c>
      <c r="AI105" s="62">
        <v>38</v>
      </c>
      <c r="AJ105" s="62">
        <v>16</v>
      </c>
      <c r="AK105" s="62">
        <v>32</v>
      </c>
      <c r="AL105" s="62">
        <v>19</v>
      </c>
      <c r="AM105" s="62">
        <v>40</v>
      </c>
      <c r="AN105" s="62">
        <v>8.4600000000000009</v>
      </c>
      <c r="AO105" s="62">
        <v>50</v>
      </c>
      <c r="AP105" s="12" t="str">
        <f>IF(COUNTIF(G105:K105,"FF"),"FAIL",IF(COUNTIF(G105:K105,"AB"),"FAIL","PASS"))</f>
        <v>PASS</v>
      </c>
      <c r="AQ105" s="12" t="str">
        <f>IF(COUNTIF(AA105:AE105,"FF"),"FAIL",IF(COUNTIF(AA105:AE105,"AB"),"FAIL","PASS"))</f>
        <v>PASS</v>
      </c>
      <c r="AR105" s="13" t="str">
        <f>IF(COUNTIF(M105:S105,"FF"),"FAIL",IF(COUNTIF(M105:S105,"AB"),"FAIL","PASS"))</f>
        <v>PASS</v>
      </c>
      <c r="AS105" s="13" t="str">
        <f>IF(COUNTIF(AG105:AM105,"FF"),"FAIL",IF(COUNTIF(AG105:AM105,"AB"),"FAIL","PASS"))</f>
        <v>PASS</v>
      </c>
      <c r="AT105" s="14" t="str">
        <f>IF(AND(AP105="PASS",AQ105="PASS"),"PASS","FAIL")</f>
        <v>PASS</v>
      </c>
      <c r="AU105" s="14" t="str">
        <f>IF(AND(AR105="PASS",AS105="PASS"),"PASS","FAIL")</f>
        <v>PASS</v>
      </c>
      <c r="AV105" s="4" t="str">
        <f>IF(AW105="ATKT","NO",IF(AW105="FAIL","NO","YES"))</f>
        <v>YES</v>
      </c>
      <c r="AW105" s="5" t="str">
        <f>IF(AO105=50,IF(AN105&gt;=7.75,"DIST",IF(AN105&gt;=6.75,"FIRST",IF(AN105&gt;=6.25,"HSC",IF(AN105&gt;=5.5,"SC","FAIL")))),IF(AO105&gt;=25,"ATKT","FAIL"))</f>
        <v>DIST</v>
      </c>
    </row>
    <row r="106" spans="1:49">
      <c r="A106" s="68" t="s">
        <v>752</v>
      </c>
      <c r="B106" s="68">
        <v>23132</v>
      </c>
      <c r="C106" s="68" t="s">
        <v>430</v>
      </c>
      <c r="D106" s="62" t="s">
        <v>431</v>
      </c>
      <c r="E106" s="68" t="s">
        <v>432</v>
      </c>
      <c r="F106" s="68"/>
      <c r="G106" s="62">
        <v>73</v>
      </c>
      <c r="H106" s="62">
        <v>47</v>
      </c>
      <c r="I106" s="62">
        <v>54</v>
      </c>
      <c r="J106" s="62">
        <v>51</v>
      </c>
      <c r="K106" s="62">
        <v>58</v>
      </c>
      <c r="L106" s="63"/>
      <c r="M106" s="62">
        <v>18</v>
      </c>
      <c r="N106" s="62" t="s">
        <v>67</v>
      </c>
      <c r="O106" s="62">
        <v>12</v>
      </c>
      <c r="P106" s="62">
        <v>20</v>
      </c>
      <c r="Q106" s="62">
        <v>16</v>
      </c>
      <c r="R106" s="62">
        <v>41</v>
      </c>
      <c r="S106" s="62">
        <v>15</v>
      </c>
      <c r="T106" s="67"/>
      <c r="U106" s="68" t="s">
        <v>824</v>
      </c>
      <c r="V106" s="68">
        <v>23132</v>
      </c>
      <c r="W106" s="68" t="s">
        <v>430</v>
      </c>
      <c r="X106" s="68" t="s">
        <v>431</v>
      </c>
      <c r="Y106" s="68" t="s">
        <v>432</v>
      </c>
      <c r="Z106" s="68"/>
      <c r="AA106" s="62">
        <v>79</v>
      </c>
      <c r="AB106" s="62">
        <v>68</v>
      </c>
      <c r="AC106" s="62">
        <v>52</v>
      </c>
      <c r="AD106" s="62">
        <v>67</v>
      </c>
      <c r="AE106" s="62">
        <v>71</v>
      </c>
      <c r="AF106" s="63"/>
      <c r="AG106" s="62">
        <v>18</v>
      </c>
      <c r="AH106" s="62">
        <v>15</v>
      </c>
      <c r="AI106" s="62">
        <v>35</v>
      </c>
      <c r="AJ106" s="62">
        <v>15</v>
      </c>
      <c r="AK106" s="62">
        <v>35</v>
      </c>
      <c r="AL106" s="62">
        <v>18</v>
      </c>
      <c r="AM106" s="62">
        <v>36</v>
      </c>
      <c r="AN106" s="62"/>
      <c r="AO106" s="62">
        <v>49</v>
      </c>
      <c r="AP106" s="12" t="str">
        <f>IF(COUNTIF(G106:K106,"FF"),"FAIL",IF(COUNTIF(G106:K106,"AB"),"FAIL","PASS"))</f>
        <v>PASS</v>
      </c>
      <c r="AQ106" s="12" t="str">
        <f>IF(COUNTIF(AA106:AE106,"FF"),"FAIL",IF(COUNTIF(AA106:AE106,"AB"),"FAIL","PASS"))</f>
        <v>PASS</v>
      </c>
      <c r="AR106" s="13" t="str">
        <f>IF(COUNTIF(M106:S106,"FF"),"FAIL",IF(COUNTIF(M106:S106,"AB"),"FAIL","PASS"))</f>
        <v>FAIL</v>
      </c>
      <c r="AS106" s="13" t="str">
        <f>IF(COUNTIF(AG106:AM106,"FF"),"FAIL",IF(COUNTIF(AG106:AM106,"AB"),"FAIL","PASS"))</f>
        <v>PASS</v>
      </c>
      <c r="AT106" s="14" t="str">
        <f>IF(AND(AP106="PASS",AQ106="PASS"),"PASS","FAIL")</f>
        <v>PASS</v>
      </c>
      <c r="AU106" s="14" t="str">
        <f>IF(AND(AR106="PASS",AS106="PASS"),"PASS","FAIL")</f>
        <v>FAIL</v>
      </c>
      <c r="AV106" s="4" t="str">
        <f>IF(AW106="ATKT","NO",IF(AW106="FAIL","NO","YES"))</f>
        <v>NO</v>
      </c>
      <c r="AW106" s="5" t="str">
        <f>IF(AO106=50,IF(AN106&gt;=7.75,"DIST",IF(AN106&gt;=6.75,"FIRST",IF(AN106&gt;=6.25,"HSC",IF(AN106&gt;=5.5,"SC","FAIL")))),IF(AO106&gt;=25,"ATKT","FAIL"))</f>
        <v>ATKT</v>
      </c>
    </row>
    <row r="107" spans="1:49">
      <c r="A107" s="68" t="s">
        <v>913</v>
      </c>
      <c r="B107" s="68">
        <v>23372</v>
      </c>
      <c r="C107" s="68" t="s">
        <v>433</v>
      </c>
      <c r="D107" s="62" t="s">
        <v>434</v>
      </c>
      <c r="E107" s="68" t="s">
        <v>435</v>
      </c>
      <c r="F107" s="68"/>
      <c r="G107" s="62">
        <v>48</v>
      </c>
      <c r="H107" s="62">
        <v>53</v>
      </c>
      <c r="I107" s="62" t="s">
        <v>56</v>
      </c>
      <c r="J107" s="62">
        <v>68</v>
      </c>
      <c r="K107" s="62">
        <v>69</v>
      </c>
      <c r="L107" s="63"/>
      <c r="M107" s="62">
        <v>20</v>
      </c>
      <c r="N107" s="62">
        <v>30</v>
      </c>
      <c r="O107" s="62">
        <v>17</v>
      </c>
      <c r="P107" s="62">
        <v>28</v>
      </c>
      <c r="Q107" s="62">
        <v>20</v>
      </c>
      <c r="R107" s="62">
        <v>43</v>
      </c>
      <c r="S107" s="62">
        <v>22</v>
      </c>
      <c r="T107" s="67"/>
      <c r="U107" s="68" t="s">
        <v>825</v>
      </c>
      <c r="V107" s="68">
        <v>23372</v>
      </c>
      <c r="W107" s="68" t="s">
        <v>433</v>
      </c>
      <c r="X107" s="68" t="s">
        <v>434</v>
      </c>
      <c r="Y107" s="68" t="s">
        <v>435</v>
      </c>
      <c r="Z107" s="68"/>
      <c r="AA107" s="62">
        <v>74</v>
      </c>
      <c r="AB107" s="62">
        <v>75</v>
      </c>
      <c r="AC107" s="62">
        <v>72</v>
      </c>
      <c r="AD107" s="62">
        <v>69</v>
      </c>
      <c r="AE107" s="62">
        <v>77</v>
      </c>
      <c r="AF107" s="63"/>
      <c r="AG107" s="62">
        <v>20</v>
      </c>
      <c r="AH107" s="62">
        <v>13</v>
      </c>
      <c r="AI107" s="62">
        <v>30</v>
      </c>
      <c r="AJ107" s="62">
        <v>20</v>
      </c>
      <c r="AK107" s="62">
        <v>39</v>
      </c>
      <c r="AL107" s="62">
        <v>22</v>
      </c>
      <c r="AM107" s="62">
        <v>43</v>
      </c>
      <c r="AN107" s="62"/>
      <c r="AO107" s="62">
        <v>46</v>
      </c>
      <c r="AP107" s="12" t="str">
        <f>IF(COUNTIF(G107:K107,"FF"),"FAIL",IF(COUNTIF(G107:K107,"AB"),"FAIL","PASS"))</f>
        <v>FAIL</v>
      </c>
      <c r="AQ107" s="12" t="str">
        <f>IF(COUNTIF(AA107:AE107,"FF"),"FAIL",IF(COUNTIF(AA107:AE107,"AB"),"FAIL","PASS"))</f>
        <v>PASS</v>
      </c>
      <c r="AR107" s="13" t="str">
        <f>IF(COUNTIF(M107:S107,"FF"),"FAIL",IF(COUNTIF(M107:S107,"AB"),"FAIL","PASS"))</f>
        <v>PASS</v>
      </c>
      <c r="AS107" s="13" t="str">
        <f>IF(COUNTIF(AG107:AM107,"FF"),"FAIL",IF(COUNTIF(AG107:AM107,"AB"),"FAIL","PASS"))</f>
        <v>PASS</v>
      </c>
      <c r="AT107" s="14" t="str">
        <f>IF(AND(AP107="PASS",AQ107="PASS"),"PASS","FAIL")</f>
        <v>FAIL</v>
      </c>
      <c r="AU107" s="14" t="str">
        <f>IF(AND(AR107="PASS",AS107="PASS"),"PASS","FAIL")</f>
        <v>PASS</v>
      </c>
      <c r="AV107" s="4" t="str">
        <f>IF(AW107="ATKT","NO",IF(AW107="FAIL","NO","YES"))</f>
        <v>NO</v>
      </c>
      <c r="AW107" s="5" t="str">
        <f>IF(AO107=50,IF(AN107&gt;=7.75,"DIST",IF(AN107&gt;=6.75,"FIRST",IF(AN107&gt;=6.25,"HSC",IF(AN107&gt;=5.5,"SC","FAIL")))),IF(AO107&gt;=25,"ATKT","FAIL"))</f>
        <v>ATKT</v>
      </c>
    </row>
    <row r="108" spans="1:49">
      <c r="A108" s="68" t="s">
        <v>875</v>
      </c>
      <c r="B108" s="68">
        <v>23332</v>
      </c>
      <c r="C108" s="68" t="s">
        <v>436</v>
      </c>
      <c r="D108" s="62" t="s">
        <v>437</v>
      </c>
      <c r="E108" s="68" t="s">
        <v>438</v>
      </c>
      <c r="F108" s="68"/>
      <c r="G108" s="62">
        <v>78</v>
      </c>
      <c r="H108" s="62">
        <v>50</v>
      </c>
      <c r="I108" s="62">
        <v>61</v>
      </c>
      <c r="J108" s="62">
        <v>74</v>
      </c>
      <c r="K108" s="62">
        <v>63</v>
      </c>
      <c r="L108" s="63"/>
      <c r="M108" s="62">
        <v>21</v>
      </c>
      <c r="N108" s="62" t="s">
        <v>67</v>
      </c>
      <c r="O108" s="62">
        <v>18</v>
      </c>
      <c r="P108" s="62">
        <v>34</v>
      </c>
      <c r="Q108" s="62">
        <v>22</v>
      </c>
      <c r="R108" s="62">
        <v>45</v>
      </c>
      <c r="S108" s="62">
        <v>24</v>
      </c>
      <c r="T108" s="67"/>
      <c r="U108" s="68" t="s">
        <v>826</v>
      </c>
      <c r="V108" s="68">
        <v>23332</v>
      </c>
      <c r="W108" s="68" t="s">
        <v>436</v>
      </c>
      <c r="X108" s="68" t="s">
        <v>437</v>
      </c>
      <c r="Y108" s="68" t="s">
        <v>438</v>
      </c>
      <c r="Z108" s="68"/>
      <c r="AA108" s="62">
        <v>85</v>
      </c>
      <c r="AB108" s="62">
        <v>79</v>
      </c>
      <c r="AC108" s="62">
        <v>82</v>
      </c>
      <c r="AD108" s="62">
        <v>71</v>
      </c>
      <c r="AE108" s="62">
        <v>80</v>
      </c>
      <c r="AF108" s="63"/>
      <c r="AG108" s="62">
        <v>19</v>
      </c>
      <c r="AH108" s="62">
        <v>22</v>
      </c>
      <c r="AI108" s="62">
        <v>41</v>
      </c>
      <c r="AJ108" s="62">
        <v>21</v>
      </c>
      <c r="AK108" s="62">
        <v>39</v>
      </c>
      <c r="AL108" s="62">
        <v>21</v>
      </c>
      <c r="AM108" s="62">
        <v>44</v>
      </c>
      <c r="AN108" s="62"/>
      <c r="AO108" s="62">
        <v>49</v>
      </c>
      <c r="AP108" s="12" t="str">
        <f>IF(COUNTIF(G108:K108,"FF"),"FAIL",IF(COUNTIF(G108:K108,"AB"),"FAIL","PASS"))</f>
        <v>PASS</v>
      </c>
      <c r="AQ108" s="12" t="str">
        <f>IF(COUNTIF(AA108:AE108,"FF"),"FAIL",IF(COUNTIF(AA108:AE108,"AB"),"FAIL","PASS"))</f>
        <v>PASS</v>
      </c>
      <c r="AR108" s="13" t="str">
        <f>IF(COUNTIF(M108:S108,"FF"),"FAIL",IF(COUNTIF(M108:S108,"AB"),"FAIL","PASS"))</f>
        <v>FAIL</v>
      </c>
      <c r="AS108" s="13" t="str">
        <f>IF(COUNTIF(AG108:AM108,"FF"),"FAIL",IF(COUNTIF(AG108:AM108,"AB"),"FAIL","PASS"))</f>
        <v>PASS</v>
      </c>
      <c r="AT108" s="14" t="str">
        <f>IF(AND(AP108="PASS",AQ108="PASS"),"PASS","FAIL")</f>
        <v>PASS</v>
      </c>
      <c r="AU108" s="14" t="str">
        <f>IF(AND(AR108="PASS",AS108="PASS"),"PASS","FAIL")</f>
        <v>FAIL</v>
      </c>
      <c r="AV108" s="4" t="str">
        <f>IF(AW108="ATKT","NO",IF(AW108="FAIL","NO","YES"))</f>
        <v>NO</v>
      </c>
      <c r="AW108" s="5" t="str">
        <f>IF(AO108=50,IF(AN108&gt;=7.75,"DIST",IF(AN108&gt;=6.75,"FIRST",IF(AN108&gt;=6.25,"HSC",IF(AN108&gt;=5.5,"SC","FAIL")))),IF(AO108&gt;=25,"ATKT","FAIL"))</f>
        <v>ATKT</v>
      </c>
    </row>
    <row r="109" spans="1:49">
      <c r="A109" s="68" t="s">
        <v>753</v>
      </c>
      <c r="B109" s="68">
        <v>23133</v>
      </c>
      <c r="C109" s="68" t="s">
        <v>439</v>
      </c>
      <c r="D109" s="62" t="s">
        <v>440</v>
      </c>
      <c r="E109" s="68" t="s">
        <v>441</v>
      </c>
      <c r="F109" s="68"/>
      <c r="G109" s="62">
        <v>79</v>
      </c>
      <c r="H109" s="62">
        <v>62</v>
      </c>
      <c r="I109" s="62">
        <v>68</v>
      </c>
      <c r="J109" s="62">
        <v>72</v>
      </c>
      <c r="K109" s="62">
        <v>82</v>
      </c>
      <c r="L109" s="63"/>
      <c r="M109" s="62">
        <v>23</v>
      </c>
      <c r="N109" s="62">
        <v>40</v>
      </c>
      <c r="O109" s="62">
        <v>23</v>
      </c>
      <c r="P109" s="62">
        <v>35</v>
      </c>
      <c r="Q109" s="62">
        <v>21</v>
      </c>
      <c r="R109" s="62">
        <v>43</v>
      </c>
      <c r="S109" s="62">
        <v>23</v>
      </c>
      <c r="T109" s="67"/>
      <c r="U109" s="68" t="s">
        <v>827</v>
      </c>
      <c r="V109" s="68">
        <v>23133</v>
      </c>
      <c r="W109" s="68" t="s">
        <v>439</v>
      </c>
      <c r="X109" s="68" t="s">
        <v>440</v>
      </c>
      <c r="Y109" s="68" t="s">
        <v>441</v>
      </c>
      <c r="Z109" s="68"/>
      <c r="AA109" s="62">
        <v>91</v>
      </c>
      <c r="AB109" s="62">
        <v>87</v>
      </c>
      <c r="AC109" s="62">
        <v>79</v>
      </c>
      <c r="AD109" s="62">
        <v>78</v>
      </c>
      <c r="AE109" s="62">
        <v>82</v>
      </c>
      <c r="AF109" s="63"/>
      <c r="AG109" s="62">
        <v>20</v>
      </c>
      <c r="AH109" s="62">
        <v>21</v>
      </c>
      <c r="AI109" s="62">
        <v>48</v>
      </c>
      <c r="AJ109" s="62">
        <v>21</v>
      </c>
      <c r="AK109" s="62">
        <v>39</v>
      </c>
      <c r="AL109" s="62">
        <v>21</v>
      </c>
      <c r="AM109" s="62">
        <v>41</v>
      </c>
      <c r="AN109" s="62">
        <v>9.32</v>
      </c>
      <c r="AO109" s="62">
        <v>50</v>
      </c>
      <c r="AP109" s="12" t="str">
        <f>IF(COUNTIF(G109:K109,"FF"),"FAIL",IF(COUNTIF(G109:K109,"AB"),"FAIL","PASS"))</f>
        <v>PASS</v>
      </c>
      <c r="AQ109" s="12" t="str">
        <f>IF(COUNTIF(AA109:AE109,"FF"),"FAIL",IF(COUNTIF(AA109:AE109,"AB"),"FAIL","PASS"))</f>
        <v>PASS</v>
      </c>
      <c r="AR109" s="13" t="str">
        <f>IF(COUNTIF(M109:S109,"FF"),"FAIL",IF(COUNTIF(M109:S109,"AB"),"FAIL","PASS"))</f>
        <v>PASS</v>
      </c>
      <c r="AS109" s="13" t="str">
        <f>IF(COUNTIF(AG109:AM109,"FF"),"FAIL",IF(COUNTIF(AG109:AM109,"AB"),"FAIL","PASS"))</f>
        <v>PASS</v>
      </c>
      <c r="AT109" s="14" t="str">
        <f>IF(AND(AP109="PASS",AQ109="PASS"),"PASS","FAIL")</f>
        <v>PASS</v>
      </c>
      <c r="AU109" s="14" t="str">
        <f>IF(AND(AR109="PASS",AS109="PASS"),"PASS","FAIL")</f>
        <v>PASS</v>
      </c>
      <c r="AV109" s="4" t="str">
        <f>IF(AW109="ATKT","NO",IF(AW109="FAIL","NO","YES"))</f>
        <v>YES</v>
      </c>
      <c r="AW109" s="5" t="str">
        <f>IF(AO109=50,IF(AN109&gt;=7.75,"DIST",IF(AN109&gt;=6.75,"FIRST",IF(AN109&gt;=6.25,"HSC",IF(AN109&gt;=5.5,"SC","FAIL")))),IF(AO109&gt;=25,"ATKT","FAIL"))</f>
        <v>DIST</v>
      </c>
    </row>
    <row r="110" spans="1:49">
      <c r="A110" s="68" t="s">
        <v>811</v>
      </c>
      <c r="B110" s="68">
        <v>23233</v>
      </c>
      <c r="C110" s="68" t="s">
        <v>442</v>
      </c>
      <c r="D110" s="62" t="s">
        <v>443</v>
      </c>
      <c r="E110" s="68" t="s">
        <v>444</v>
      </c>
      <c r="F110" s="68"/>
      <c r="G110" s="62">
        <v>65</v>
      </c>
      <c r="H110" s="62">
        <v>67</v>
      </c>
      <c r="I110" s="62">
        <v>63</v>
      </c>
      <c r="J110" s="62">
        <v>66</v>
      </c>
      <c r="K110" s="62">
        <v>66</v>
      </c>
      <c r="L110" s="63"/>
      <c r="M110" s="62">
        <v>21</v>
      </c>
      <c r="N110" s="62">
        <v>37</v>
      </c>
      <c r="O110" s="62">
        <v>16</v>
      </c>
      <c r="P110" s="62">
        <v>42</v>
      </c>
      <c r="Q110" s="62">
        <v>15</v>
      </c>
      <c r="R110" s="62">
        <v>30</v>
      </c>
      <c r="S110" s="62">
        <v>19</v>
      </c>
      <c r="T110" s="67"/>
      <c r="U110" s="68" t="s">
        <v>828</v>
      </c>
      <c r="V110" s="68">
        <v>23233</v>
      </c>
      <c r="W110" s="68" t="s">
        <v>442</v>
      </c>
      <c r="X110" s="68" t="s">
        <v>443</v>
      </c>
      <c r="Y110" s="68" t="s">
        <v>444</v>
      </c>
      <c r="Z110" s="68"/>
      <c r="AA110" s="62">
        <v>64</v>
      </c>
      <c r="AB110" s="62">
        <v>68</v>
      </c>
      <c r="AC110" s="62">
        <v>79</v>
      </c>
      <c r="AD110" s="62">
        <v>62</v>
      </c>
      <c r="AE110" s="62">
        <v>76</v>
      </c>
      <c r="AF110" s="63"/>
      <c r="AG110" s="62">
        <v>19</v>
      </c>
      <c r="AH110" s="62">
        <v>22</v>
      </c>
      <c r="AI110" s="62">
        <v>41</v>
      </c>
      <c r="AJ110" s="62">
        <v>16</v>
      </c>
      <c r="AK110" s="62">
        <v>33</v>
      </c>
      <c r="AL110" s="62">
        <v>18</v>
      </c>
      <c r="AM110" s="62">
        <v>37</v>
      </c>
      <c r="AN110" s="62">
        <v>8.36</v>
      </c>
      <c r="AO110" s="62">
        <v>50</v>
      </c>
      <c r="AP110" s="12" t="str">
        <f>IF(COUNTIF(G110:K110,"FF"),"FAIL",IF(COUNTIF(G110:K110,"AB"),"FAIL","PASS"))</f>
        <v>PASS</v>
      </c>
      <c r="AQ110" s="12" t="str">
        <f>IF(COUNTIF(AA110:AE110,"FF"),"FAIL",IF(COUNTIF(AA110:AE110,"AB"),"FAIL","PASS"))</f>
        <v>PASS</v>
      </c>
      <c r="AR110" s="13" t="str">
        <f>IF(COUNTIF(M110:S110,"FF"),"FAIL",IF(COUNTIF(M110:S110,"AB"),"FAIL","PASS"))</f>
        <v>PASS</v>
      </c>
      <c r="AS110" s="13" t="str">
        <f>IF(COUNTIF(AG110:AM110,"FF"),"FAIL",IF(COUNTIF(AG110:AM110,"AB"),"FAIL","PASS"))</f>
        <v>PASS</v>
      </c>
      <c r="AT110" s="14" t="str">
        <f>IF(AND(AP110="PASS",AQ110="PASS"),"PASS","FAIL")</f>
        <v>PASS</v>
      </c>
      <c r="AU110" s="14" t="str">
        <f>IF(AND(AR110="PASS",AS110="PASS"),"PASS","FAIL")</f>
        <v>PASS</v>
      </c>
      <c r="AV110" s="4" t="str">
        <f>IF(AW110="ATKT","NO",IF(AW110="FAIL","NO","YES"))</f>
        <v>YES</v>
      </c>
      <c r="AW110" s="5" t="str">
        <f>IF(AO110=50,IF(AN110&gt;=7.75,"DIST",IF(AN110&gt;=6.75,"FIRST",IF(AN110&gt;=6.25,"HSC",IF(AN110&gt;=5.5,"SC","FAIL")))),IF(AO110&gt;=25,"ATKT","FAIL"))</f>
        <v>DIST</v>
      </c>
    </row>
    <row r="111" spans="1:49">
      <c r="A111" s="68" t="s">
        <v>841</v>
      </c>
      <c r="B111" s="68">
        <v>23266</v>
      </c>
      <c r="C111" s="68" t="s">
        <v>445</v>
      </c>
      <c r="D111" s="62" t="s">
        <v>446</v>
      </c>
      <c r="E111" s="68" t="s">
        <v>447</v>
      </c>
      <c r="F111" s="68"/>
      <c r="G111" s="62" t="s">
        <v>56</v>
      </c>
      <c r="H111" s="62" t="s">
        <v>56</v>
      </c>
      <c r="I111" s="62" t="s">
        <v>56</v>
      </c>
      <c r="J111" s="62">
        <v>49</v>
      </c>
      <c r="K111" s="62">
        <v>55</v>
      </c>
      <c r="L111" s="63"/>
      <c r="M111" s="62">
        <v>18</v>
      </c>
      <c r="N111" s="62">
        <v>27</v>
      </c>
      <c r="O111" s="62">
        <v>15</v>
      </c>
      <c r="P111" s="62" t="s">
        <v>67</v>
      </c>
      <c r="Q111" s="62">
        <v>16</v>
      </c>
      <c r="R111" s="62">
        <v>22</v>
      </c>
      <c r="S111" s="62">
        <v>16</v>
      </c>
      <c r="T111" s="67"/>
      <c r="U111" s="68" t="s">
        <v>829</v>
      </c>
      <c r="V111" s="68">
        <v>23266</v>
      </c>
      <c r="W111" s="68" t="s">
        <v>445</v>
      </c>
      <c r="X111" s="68" t="s">
        <v>446</v>
      </c>
      <c r="Y111" s="68" t="s">
        <v>447</v>
      </c>
      <c r="Z111" s="68"/>
      <c r="AA111" s="62">
        <v>59</v>
      </c>
      <c r="AB111" s="62">
        <v>49</v>
      </c>
      <c r="AC111" s="62">
        <v>71</v>
      </c>
      <c r="AD111" s="62">
        <v>56</v>
      </c>
      <c r="AE111" s="62">
        <v>68</v>
      </c>
      <c r="AF111" s="63"/>
      <c r="AG111" s="62">
        <v>19</v>
      </c>
      <c r="AH111" s="62">
        <v>21</v>
      </c>
      <c r="AI111" s="62">
        <v>44</v>
      </c>
      <c r="AJ111" s="62">
        <v>15</v>
      </c>
      <c r="AK111" s="62">
        <v>34</v>
      </c>
      <c r="AL111" s="62">
        <v>17</v>
      </c>
      <c r="AM111" s="62">
        <v>34</v>
      </c>
      <c r="AN111" s="62"/>
      <c r="AO111" s="62">
        <v>36</v>
      </c>
      <c r="AP111" s="12" t="str">
        <f>IF(COUNTIF(G111:K111,"FF"),"FAIL",IF(COUNTIF(G111:K111,"AB"),"FAIL","PASS"))</f>
        <v>FAIL</v>
      </c>
      <c r="AQ111" s="12" t="str">
        <f>IF(COUNTIF(AA111:AE111,"FF"),"FAIL",IF(COUNTIF(AA111:AE111,"AB"),"FAIL","PASS"))</f>
        <v>PASS</v>
      </c>
      <c r="AR111" s="13" t="str">
        <f>IF(COUNTIF(M111:S111,"FF"),"FAIL",IF(COUNTIF(M111:S111,"AB"),"FAIL","PASS"))</f>
        <v>FAIL</v>
      </c>
      <c r="AS111" s="13" t="str">
        <f>IF(COUNTIF(AG111:AM111,"FF"),"FAIL",IF(COUNTIF(AG111:AM111,"AB"),"FAIL","PASS"))</f>
        <v>PASS</v>
      </c>
      <c r="AT111" s="14" t="str">
        <f>IF(AND(AP111="PASS",AQ111="PASS"),"PASS","FAIL")</f>
        <v>FAIL</v>
      </c>
      <c r="AU111" s="14" t="str">
        <f>IF(AND(AR111="PASS",AS111="PASS"),"PASS","FAIL")</f>
        <v>FAIL</v>
      </c>
      <c r="AV111" s="4" t="str">
        <f>IF(AW111="ATKT","NO",IF(AW111="FAIL","NO","YES"))</f>
        <v>NO</v>
      </c>
      <c r="AW111" s="5" t="str">
        <f>IF(AO111=50,IF(AN111&gt;=7.75,"DIST",IF(AN111&gt;=6.75,"FIRST",IF(AN111&gt;=6.25,"HSC",IF(AN111&gt;=5.5,"SC","FAIL")))),IF(AO111&gt;=25,"ATKT","FAIL"))</f>
        <v>ATKT</v>
      </c>
    </row>
    <row r="112" spans="1:49">
      <c r="A112" s="68" t="s">
        <v>754</v>
      </c>
      <c r="B112" s="68">
        <v>23134</v>
      </c>
      <c r="C112" s="68" t="s">
        <v>448</v>
      </c>
      <c r="D112" s="62" t="s">
        <v>449</v>
      </c>
      <c r="E112" s="68" t="s">
        <v>450</v>
      </c>
      <c r="F112" s="68"/>
      <c r="G112" s="62">
        <v>72</v>
      </c>
      <c r="H112" s="62">
        <v>62</v>
      </c>
      <c r="I112" s="62">
        <v>59</v>
      </c>
      <c r="J112" s="62">
        <v>78</v>
      </c>
      <c r="K112" s="62">
        <v>67</v>
      </c>
      <c r="L112" s="63"/>
      <c r="M112" s="62">
        <v>22</v>
      </c>
      <c r="N112" s="62">
        <v>32</v>
      </c>
      <c r="O112" s="62">
        <v>17</v>
      </c>
      <c r="P112" s="62">
        <v>36</v>
      </c>
      <c r="Q112" s="62">
        <v>15</v>
      </c>
      <c r="R112" s="62">
        <v>40</v>
      </c>
      <c r="S112" s="62">
        <v>21</v>
      </c>
      <c r="T112" s="67"/>
      <c r="U112" s="68" t="s">
        <v>830</v>
      </c>
      <c r="V112" s="68">
        <v>23134</v>
      </c>
      <c r="W112" s="68" t="s">
        <v>448</v>
      </c>
      <c r="X112" s="68" t="s">
        <v>449</v>
      </c>
      <c r="Y112" s="68" t="s">
        <v>450</v>
      </c>
      <c r="Z112" s="68"/>
      <c r="AA112" s="62">
        <v>64</v>
      </c>
      <c r="AB112" s="62">
        <v>64</v>
      </c>
      <c r="AC112" s="62">
        <v>68</v>
      </c>
      <c r="AD112" s="62">
        <v>62</v>
      </c>
      <c r="AE112" s="62">
        <v>77</v>
      </c>
      <c r="AF112" s="63"/>
      <c r="AG112" s="62">
        <v>17</v>
      </c>
      <c r="AH112" s="62">
        <v>10</v>
      </c>
      <c r="AI112" s="62">
        <v>23</v>
      </c>
      <c r="AJ112" s="62">
        <v>12</v>
      </c>
      <c r="AK112" s="62">
        <v>35</v>
      </c>
      <c r="AL112" s="62">
        <v>16</v>
      </c>
      <c r="AM112" s="62">
        <v>32</v>
      </c>
      <c r="AN112" s="62">
        <v>8.1199999999999992</v>
      </c>
      <c r="AO112" s="62">
        <v>50</v>
      </c>
      <c r="AP112" s="12" t="str">
        <f>IF(COUNTIF(G112:K112,"FF"),"FAIL",IF(COUNTIF(G112:K112,"AB"),"FAIL","PASS"))</f>
        <v>PASS</v>
      </c>
      <c r="AQ112" s="12" t="str">
        <f>IF(COUNTIF(AA112:AE112,"FF"),"FAIL",IF(COUNTIF(AA112:AE112,"AB"),"FAIL","PASS"))</f>
        <v>PASS</v>
      </c>
      <c r="AR112" s="13" t="str">
        <f>IF(COUNTIF(M112:S112,"FF"),"FAIL",IF(COUNTIF(M112:S112,"AB"),"FAIL","PASS"))</f>
        <v>PASS</v>
      </c>
      <c r="AS112" s="13" t="str">
        <f>IF(COUNTIF(AG112:AM112,"FF"),"FAIL",IF(COUNTIF(AG112:AM112,"AB"),"FAIL","PASS"))</f>
        <v>PASS</v>
      </c>
      <c r="AT112" s="14" t="str">
        <f>IF(AND(AP112="PASS",AQ112="PASS"),"PASS","FAIL")</f>
        <v>PASS</v>
      </c>
      <c r="AU112" s="14" t="str">
        <f>IF(AND(AR112="PASS",AS112="PASS"),"PASS","FAIL")</f>
        <v>PASS</v>
      </c>
      <c r="AV112" s="4" t="str">
        <f>IF(AW112="ATKT","NO",IF(AW112="FAIL","NO","YES"))</f>
        <v>YES</v>
      </c>
      <c r="AW112" s="5" t="str">
        <f>IF(AO112=50,IF(AN112&gt;=7.75,"DIST",IF(AN112&gt;=6.75,"FIRST",IF(AN112&gt;=6.25,"HSC",IF(AN112&gt;=5.5,"SC","FAIL")))),IF(AO112&gt;=25,"ATKT","FAIL"))</f>
        <v>DIST</v>
      </c>
    </row>
    <row r="113" spans="1:49">
      <c r="A113" s="68" t="s">
        <v>812</v>
      </c>
      <c r="B113" s="68">
        <v>23234</v>
      </c>
      <c r="C113" s="68" t="s">
        <v>451</v>
      </c>
      <c r="D113" s="62" t="s">
        <v>452</v>
      </c>
      <c r="E113" s="68" t="s">
        <v>453</v>
      </c>
      <c r="F113" s="68"/>
      <c r="G113" s="62">
        <v>74</v>
      </c>
      <c r="H113" s="62">
        <v>63</v>
      </c>
      <c r="I113" s="62">
        <v>62</v>
      </c>
      <c r="J113" s="62">
        <v>71</v>
      </c>
      <c r="K113" s="62">
        <v>65</v>
      </c>
      <c r="L113" s="63"/>
      <c r="M113" s="62">
        <v>21</v>
      </c>
      <c r="N113" s="62">
        <v>26</v>
      </c>
      <c r="O113" s="62">
        <v>23</v>
      </c>
      <c r="P113" s="62">
        <v>35</v>
      </c>
      <c r="Q113" s="62">
        <v>23</v>
      </c>
      <c r="R113" s="62">
        <v>45</v>
      </c>
      <c r="S113" s="62">
        <v>22</v>
      </c>
      <c r="T113" s="67"/>
      <c r="U113" s="68" t="s">
        <v>831</v>
      </c>
      <c r="V113" s="68">
        <v>23234</v>
      </c>
      <c r="W113" s="68" t="s">
        <v>451</v>
      </c>
      <c r="X113" s="68" t="s">
        <v>452</v>
      </c>
      <c r="Y113" s="68" t="s">
        <v>453</v>
      </c>
      <c r="Z113" s="68"/>
      <c r="AA113" s="62">
        <v>71</v>
      </c>
      <c r="AB113" s="62">
        <v>80</v>
      </c>
      <c r="AC113" s="62">
        <v>84</v>
      </c>
      <c r="AD113" s="62">
        <v>89</v>
      </c>
      <c r="AE113" s="62">
        <v>86</v>
      </c>
      <c r="AF113" s="63"/>
      <c r="AG113" s="62">
        <v>23</v>
      </c>
      <c r="AH113" s="62">
        <v>23</v>
      </c>
      <c r="AI113" s="62">
        <v>44</v>
      </c>
      <c r="AJ113" s="62">
        <v>21</v>
      </c>
      <c r="AK113" s="62">
        <v>44</v>
      </c>
      <c r="AL113" s="62">
        <v>23</v>
      </c>
      <c r="AM113" s="62">
        <v>46</v>
      </c>
      <c r="AN113" s="62">
        <v>9.1999999999999993</v>
      </c>
      <c r="AO113" s="62">
        <v>50</v>
      </c>
      <c r="AP113" s="12" t="str">
        <f>IF(COUNTIF(G113:K113,"FF"),"FAIL",IF(COUNTIF(G113:K113,"AB"),"FAIL","PASS"))</f>
        <v>PASS</v>
      </c>
      <c r="AQ113" s="12" t="str">
        <f>IF(COUNTIF(AA113:AE113,"FF"),"FAIL",IF(COUNTIF(AA113:AE113,"AB"),"FAIL","PASS"))</f>
        <v>PASS</v>
      </c>
      <c r="AR113" s="13" t="str">
        <f>IF(COUNTIF(M113:S113,"FF"),"FAIL",IF(COUNTIF(M113:S113,"AB"),"FAIL","PASS"))</f>
        <v>PASS</v>
      </c>
      <c r="AS113" s="13" t="str">
        <f>IF(COUNTIF(AG113:AM113,"FF"),"FAIL",IF(COUNTIF(AG113:AM113,"AB"),"FAIL","PASS"))</f>
        <v>PASS</v>
      </c>
      <c r="AT113" s="14" t="str">
        <f>IF(AND(AP113="PASS",AQ113="PASS"),"PASS","FAIL")</f>
        <v>PASS</v>
      </c>
      <c r="AU113" s="14" t="str">
        <f>IF(AND(AR113="PASS",AS113="PASS"),"PASS","FAIL")</f>
        <v>PASS</v>
      </c>
      <c r="AV113" s="4" t="str">
        <f>IF(AW113="ATKT","NO",IF(AW113="FAIL","NO","YES"))</f>
        <v>YES</v>
      </c>
      <c r="AW113" s="5" t="str">
        <f>IF(AO113=50,IF(AN113&gt;=7.75,"DIST",IF(AN113&gt;=6.75,"FIRST",IF(AN113&gt;=6.25,"HSC",IF(AN113&gt;=5.5,"SC","FAIL")))),IF(AO113&gt;=25,"ATKT","FAIL"))</f>
        <v>DIST</v>
      </c>
    </row>
    <row r="114" spans="1:49">
      <c r="A114" s="68" t="s">
        <v>886</v>
      </c>
      <c r="B114" s="68">
        <v>23345</v>
      </c>
      <c r="C114" s="68" t="s">
        <v>454</v>
      </c>
      <c r="D114" s="62" t="s">
        <v>455</v>
      </c>
      <c r="E114" s="68" t="s">
        <v>456</v>
      </c>
      <c r="F114" s="68"/>
      <c r="G114" s="62">
        <v>87</v>
      </c>
      <c r="H114" s="62">
        <v>67</v>
      </c>
      <c r="I114" s="62">
        <v>76</v>
      </c>
      <c r="J114" s="62">
        <v>71</v>
      </c>
      <c r="K114" s="62">
        <v>85</v>
      </c>
      <c r="L114" s="63"/>
      <c r="M114" s="62">
        <v>20</v>
      </c>
      <c r="N114" s="62" t="s">
        <v>67</v>
      </c>
      <c r="O114" s="62">
        <v>19</v>
      </c>
      <c r="P114" s="62">
        <v>38</v>
      </c>
      <c r="Q114" s="62">
        <v>21</v>
      </c>
      <c r="R114" s="62">
        <v>42</v>
      </c>
      <c r="S114" s="62">
        <v>20</v>
      </c>
      <c r="T114" s="67"/>
      <c r="U114" s="68" t="s">
        <v>832</v>
      </c>
      <c r="V114" s="68">
        <v>23345</v>
      </c>
      <c r="W114" s="68" t="s">
        <v>454</v>
      </c>
      <c r="X114" s="68" t="s">
        <v>455</v>
      </c>
      <c r="Y114" s="68" t="s">
        <v>456</v>
      </c>
      <c r="Z114" s="68"/>
      <c r="AA114" s="62">
        <v>91</v>
      </c>
      <c r="AB114" s="62">
        <v>79</v>
      </c>
      <c r="AC114" s="62">
        <v>82</v>
      </c>
      <c r="AD114" s="62">
        <v>73</v>
      </c>
      <c r="AE114" s="62">
        <v>82</v>
      </c>
      <c r="AF114" s="63"/>
      <c r="AG114" s="62">
        <v>21</v>
      </c>
      <c r="AH114" s="62">
        <v>22</v>
      </c>
      <c r="AI114" s="62">
        <v>41</v>
      </c>
      <c r="AJ114" s="62">
        <v>21</v>
      </c>
      <c r="AK114" s="62">
        <v>41</v>
      </c>
      <c r="AL114" s="62">
        <v>21</v>
      </c>
      <c r="AM114" s="62">
        <v>41</v>
      </c>
      <c r="AN114" s="62"/>
      <c r="AO114" s="62">
        <v>49</v>
      </c>
      <c r="AP114" s="12" t="str">
        <f>IF(COUNTIF(G114:K114,"FF"),"FAIL",IF(COUNTIF(G114:K114,"AB"),"FAIL","PASS"))</f>
        <v>PASS</v>
      </c>
      <c r="AQ114" s="12" t="str">
        <f>IF(COUNTIF(AA114:AE114,"FF"),"FAIL",IF(COUNTIF(AA114:AE114,"AB"),"FAIL","PASS"))</f>
        <v>PASS</v>
      </c>
      <c r="AR114" s="13" t="str">
        <f>IF(COUNTIF(M114:S114,"FF"),"FAIL",IF(COUNTIF(M114:S114,"AB"),"FAIL","PASS"))</f>
        <v>FAIL</v>
      </c>
      <c r="AS114" s="13" t="str">
        <f>IF(COUNTIF(AG114:AM114,"FF"),"FAIL",IF(COUNTIF(AG114:AM114,"AB"),"FAIL","PASS"))</f>
        <v>PASS</v>
      </c>
      <c r="AT114" s="14" t="str">
        <f>IF(AND(AP114="PASS",AQ114="PASS"),"PASS","FAIL")</f>
        <v>PASS</v>
      </c>
      <c r="AU114" s="14" t="str">
        <f>IF(AND(AR114="PASS",AS114="PASS"),"PASS","FAIL")</f>
        <v>FAIL</v>
      </c>
      <c r="AV114" s="4" t="str">
        <f>IF(AW114="ATKT","NO",IF(AW114="FAIL","NO","YES"))</f>
        <v>NO</v>
      </c>
      <c r="AW114" s="5" t="str">
        <f>IF(AO114=50,IF(AN114&gt;=7.75,"DIST",IF(AN114&gt;=6.75,"FIRST",IF(AN114&gt;=6.25,"HSC",IF(AN114&gt;=5.5,"SC","FAIL")))),IF(AO114&gt;=25,"ATKT","FAIL"))</f>
        <v>ATKT</v>
      </c>
    </row>
    <row r="115" spans="1:49">
      <c r="A115" s="68" t="s">
        <v>876</v>
      </c>
      <c r="B115" s="68">
        <v>23334</v>
      </c>
      <c r="C115" s="68" t="s">
        <v>457</v>
      </c>
      <c r="D115" s="62" t="s">
        <v>458</v>
      </c>
      <c r="E115" s="68" t="s">
        <v>459</v>
      </c>
      <c r="F115" s="68"/>
      <c r="G115" s="62">
        <v>82</v>
      </c>
      <c r="H115" s="62">
        <v>75</v>
      </c>
      <c r="I115" s="62">
        <v>78</v>
      </c>
      <c r="J115" s="62">
        <v>76</v>
      </c>
      <c r="K115" s="62">
        <v>72</v>
      </c>
      <c r="L115" s="63"/>
      <c r="M115" s="62">
        <v>22</v>
      </c>
      <c r="N115" s="62">
        <v>44</v>
      </c>
      <c r="O115" s="62">
        <v>21</v>
      </c>
      <c r="P115" s="62">
        <v>40</v>
      </c>
      <c r="Q115" s="62">
        <v>23</v>
      </c>
      <c r="R115" s="62">
        <v>40</v>
      </c>
      <c r="S115" s="62">
        <v>24</v>
      </c>
      <c r="T115" s="67"/>
      <c r="U115" s="68" t="s">
        <v>833</v>
      </c>
      <c r="V115" s="68">
        <v>23334</v>
      </c>
      <c r="W115" s="68" t="s">
        <v>457</v>
      </c>
      <c r="X115" s="68" t="s">
        <v>458</v>
      </c>
      <c r="Y115" s="68" t="s">
        <v>459</v>
      </c>
      <c r="Z115" s="68"/>
      <c r="AA115" s="62">
        <v>94</v>
      </c>
      <c r="AB115" s="62">
        <v>83</v>
      </c>
      <c r="AC115" s="62">
        <v>77</v>
      </c>
      <c r="AD115" s="62">
        <v>80</v>
      </c>
      <c r="AE115" s="62">
        <v>85</v>
      </c>
      <c r="AF115" s="63"/>
      <c r="AG115" s="62">
        <v>20</v>
      </c>
      <c r="AH115" s="62">
        <v>22</v>
      </c>
      <c r="AI115" s="62">
        <v>41</v>
      </c>
      <c r="AJ115" s="62">
        <v>22</v>
      </c>
      <c r="AK115" s="62">
        <v>42</v>
      </c>
      <c r="AL115" s="62">
        <v>22</v>
      </c>
      <c r="AM115" s="62">
        <v>45</v>
      </c>
      <c r="AN115" s="62">
        <v>9.6</v>
      </c>
      <c r="AO115" s="62">
        <v>50</v>
      </c>
      <c r="AP115" s="12" t="str">
        <f>IF(COUNTIF(G115:K115,"FF"),"FAIL",IF(COUNTIF(G115:K115,"AB"),"FAIL","PASS"))</f>
        <v>PASS</v>
      </c>
      <c r="AQ115" s="12" t="str">
        <f>IF(COUNTIF(AA115:AE115,"FF"),"FAIL",IF(COUNTIF(AA115:AE115,"AB"),"FAIL","PASS"))</f>
        <v>PASS</v>
      </c>
      <c r="AR115" s="13" t="str">
        <f>IF(COUNTIF(M115:S115,"FF"),"FAIL",IF(COUNTIF(M115:S115,"AB"),"FAIL","PASS"))</f>
        <v>PASS</v>
      </c>
      <c r="AS115" s="13" t="str">
        <f>IF(COUNTIF(AG115:AM115,"FF"),"FAIL",IF(COUNTIF(AG115:AM115,"AB"),"FAIL","PASS"))</f>
        <v>PASS</v>
      </c>
      <c r="AT115" s="14" t="str">
        <f>IF(AND(AP115="PASS",AQ115="PASS"),"PASS","FAIL")</f>
        <v>PASS</v>
      </c>
      <c r="AU115" s="14" t="str">
        <f>IF(AND(AR115="PASS",AS115="PASS"),"PASS","FAIL")</f>
        <v>PASS</v>
      </c>
      <c r="AV115" s="4" t="str">
        <f>IF(AW115="ATKT","NO",IF(AW115="FAIL","NO","YES"))</f>
        <v>YES</v>
      </c>
      <c r="AW115" s="5" t="str">
        <f>IF(AO115=50,IF(AN115&gt;=7.75,"DIST",IF(AN115&gt;=6.75,"FIRST",IF(AN115&gt;=6.25,"HSC",IF(AN115&gt;=5.5,"SC","FAIL")))),IF(AO115&gt;=25,"ATKT","FAIL"))</f>
        <v>DIST</v>
      </c>
    </row>
    <row r="116" spans="1:49">
      <c r="A116" s="68" t="s">
        <v>813</v>
      </c>
      <c r="B116" s="68">
        <v>23235</v>
      </c>
      <c r="C116" s="68" t="s">
        <v>460</v>
      </c>
      <c r="D116" s="62" t="s">
        <v>461</v>
      </c>
      <c r="E116" s="68" t="s">
        <v>462</v>
      </c>
      <c r="F116" s="68"/>
      <c r="G116" s="62">
        <v>63</v>
      </c>
      <c r="H116" s="62">
        <v>59</v>
      </c>
      <c r="I116" s="62">
        <v>63</v>
      </c>
      <c r="J116" s="62">
        <v>57</v>
      </c>
      <c r="K116" s="62">
        <v>53</v>
      </c>
      <c r="L116" s="63"/>
      <c r="M116" s="62">
        <v>20</v>
      </c>
      <c r="N116" s="62">
        <v>32</v>
      </c>
      <c r="O116" s="62">
        <v>21</v>
      </c>
      <c r="P116" s="62">
        <v>31</v>
      </c>
      <c r="Q116" s="62">
        <v>20</v>
      </c>
      <c r="R116" s="62">
        <v>34</v>
      </c>
      <c r="S116" s="62">
        <v>22</v>
      </c>
      <c r="T116" s="67"/>
      <c r="U116" s="68" t="s">
        <v>834</v>
      </c>
      <c r="V116" s="68">
        <v>23235</v>
      </c>
      <c r="W116" s="68" t="s">
        <v>460</v>
      </c>
      <c r="X116" s="68" t="s">
        <v>461</v>
      </c>
      <c r="Y116" s="68" t="s">
        <v>462</v>
      </c>
      <c r="Z116" s="68"/>
      <c r="AA116" s="62">
        <v>46</v>
      </c>
      <c r="AB116" s="62">
        <v>70</v>
      </c>
      <c r="AC116" s="62">
        <v>73</v>
      </c>
      <c r="AD116" s="62">
        <v>75</v>
      </c>
      <c r="AE116" s="62">
        <v>82</v>
      </c>
      <c r="AF116" s="63"/>
      <c r="AG116" s="62">
        <v>21</v>
      </c>
      <c r="AH116" s="62">
        <v>20</v>
      </c>
      <c r="AI116" s="62">
        <v>38</v>
      </c>
      <c r="AJ116" s="62">
        <v>21</v>
      </c>
      <c r="AK116" s="62">
        <v>37</v>
      </c>
      <c r="AL116" s="62">
        <v>21</v>
      </c>
      <c r="AM116" s="62">
        <v>42</v>
      </c>
      <c r="AN116" s="62">
        <v>8.0399999999999991</v>
      </c>
      <c r="AO116" s="62">
        <v>50</v>
      </c>
      <c r="AP116" s="12" t="str">
        <f>IF(COUNTIF(G116:K116,"FF"),"FAIL",IF(COUNTIF(G116:K116,"AB"),"FAIL","PASS"))</f>
        <v>PASS</v>
      </c>
      <c r="AQ116" s="12" t="str">
        <f>IF(COUNTIF(AA116:AE116,"FF"),"FAIL",IF(COUNTIF(AA116:AE116,"AB"),"FAIL","PASS"))</f>
        <v>PASS</v>
      </c>
      <c r="AR116" s="13" t="str">
        <f>IF(COUNTIF(M116:S116,"FF"),"FAIL",IF(COUNTIF(M116:S116,"AB"),"FAIL","PASS"))</f>
        <v>PASS</v>
      </c>
      <c r="AS116" s="13" t="str">
        <f>IF(COUNTIF(AG116:AM116,"FF"),"FAIL",IF(COUNTIF(AG116:AM116,"AB"),"FAIL","PASS"))</f>
        <v>PASS</v>
      </c>
      <c r="AT116" s="14" t="str">
        <f>IF(AND(AP116="PASS",AQ116="PASS"),"PASS","FAIL")</f>
        <v>PASS</v>
      </c>
      <c r="AU116" s="14" t="str">
        <f>IF(AND(AR116="PASS",AS116="PASS"),"PASS","FAIL")</f>
        <v>PASS</v>
      </c>
      <c r="AV116" s="4" t="str">
        <f>IF(AW116="ATKT","NO",IF(AW116="FAIL","NO","YES"))</f>
        <v>YES</v>
      </c>
      <c r="AW116" s="5" t="str">
        <f>IF(AO116=50,IF(AN116&gt;=7.75,"DIST",IF(AN116&gt;=6.75,"FIRST",IF(AN116&gt;=6.25,"HSC",IF(AN116&gt;=5.5,"SC","FAIL")))),IF(AO116&gt;=25,"ATKT","FAIL"))</f>
        <v>DIST</v>
      </c>
    </row>
    <row r="117" spans="1:49">
      <c r="A117" s="68" t="s">
        <v>891</v>
      </c>
      <c r="B117" s="68">
        <v>23350</v>
      </c>
      <c r="C117" s="68" t="s">
        <v>463</v>
      </c>
      <c r="D117" s="62" t="s">
        <v>464</v>
      </c>
      <c r="E117" s="68" t="s">
        <v>465</v>
      </c>
      <c r="F117" s="68"/>
      <c r="G117" s="62">
        <v>85</v>
      </c>
      <c r="H117" s="62">
        <v>75</v>
      </c>
      <c r="I117" s="62">
        <v>70</v>
      </c>
      <c r="J117" s="62">
        <v>71</v>
      </c>
      <c r="K117" s="62">
        <v>77</v>
      </c>
      <c r="L117" s="63"/>
      <c r="M117" s="62">
        <v>22</v>
      </c>
      <c r="N117" s="62" t="s">
        <v>67</v>
      </c>
      <c r="O117" s="62">
        <v>18</v>
      </c>
      <c r="P117" s="62">
        <v>36</v>
      </c>
      <c r="Q117" s="62">
        <v>22</v>
      </c>
      <c r="R117" s="62">
        <v>38</v>
      </c>
      <c r="S117" s="62">
        <v>22</v>
      </c>
      <c r="T117" s="67"/>
      <c r="U117" s="68" t="s">
        <v>835</v>
      </c>
      <c r="V117" s="68">
        <v>23350</v>
      </c>
      <c r="W117" s="68" t="s">
        <v>463</v>
      </c>
      <c r="X117" s="68" t="s">
        <v>464</v>
      </c>
      <c r="Y117" s="68" t="s">
        <v>465</v>
      </c>
      <c r="Z117" s="68"/>
      <c r="AA117" s="62">
        <v>74</v>
      </c>
      <c r="AB117" s="62">
        <v>83</v>
      </c>
      <c r="AC117" s="62">
        <v>81</v>
      </c>
      <c r="AD117" s="62">
        <v>71</v>
      </c>
      <c r="AE117" s="62">
        <v>81</v>
      </c>
      <c r="AF117" s="63"/>
      <c r="AG117" s="62">
        <v>19</v>
      </c>
      <c r="AH117" s="62">
        <v>22</v>
      </c>
      <c r="AI117" s="62">
        <v>41</v>
      </c>
      <c r="AJ117" s="62">
        <v>20</v>
      </c>
      <c r="AK117" s="62">
        <v>37</v>
      </c>
      <c r="AL117" s="62">
        <v>21</v>
      </c>
      <c r="AM117" s="62">
        <v>42</v>
      </c>
      <c r="AN117" s="62"/>
      <c r="AO117" s="62">
        <v>49</v>
      </c>
      <c r="AP117" s="12" t="str">
        <f>IF(COUNTIF(G117:K117,"FF"),"FAIL",IF(COUNTIF(G117:K117,"AB"),"FAIL","PASS"))</f>
        <v>PASS</v>
      </c>
      <c r="AQ117" s="12" t="str">
        <f>IF(COUNTIF(AA117:AE117,"FF"),"FAIL",IF(COUNTIF(AA117:AE117,"AB"),"FAIL","PASS"))</f>
        <v>PASS</v>
      </c>
      <c r="AR117" s="13" t="str">
        <f>IF(COUNTIF(M117:S117,"FF"),"FAIL",IF(COUNTIF(M117:S117,"AB"),"FAIL","PASS"))</f>
        <v>FAIL</v>
      </c>
      <c r="AS117" s="13" t="str">
        <f>IF(COUNTIF(AG117:AM117,"FF"),"FAIL",IF(COUNTIF(AG117:AM117,"AB"),"FAIL","PASS"))</f>
        <v>PASS</v>
      </c>
      <c r="AT117" s="14" t="str">
        <f>IF(AND(AP117="PASS",AQ117="PASS"),"PASS","FAIL")</f>
        <v>PASS</v>
      </c>
      <c r="AU117" s="14" t="str">
        <f>IF(AND(AR117="PASS",AS117="PASS"),"PASS","FAIL")</f>
        <v>FAIL</v>
      </c>
      <c r="AV117" s="4" t="str">
        <f>IF(AW117="ATKT","NO",IF(AW117="FAIL","NO","YES"))</f>
        <v>NO</v>
      </c>
      <c r="AW117" s="5" t="str">
        <f>IF(AO117=50,IF(AN117&gt;=7.75,"DIST",IF(AN117&gt;=6.75,"FIRST",IF(AN117&gt;=6.25,"HSC",IF(AN117&gt;=5.5,"SC","FAIL")))),IF(AO117&gt;=25,"ATKT","FAIL"))</f>
        <v>ATKT</v>
      </c>
    </row>
    <row r="118" spans="1:49">
      <c r="A118" s="68" t="s">
        <v>877</v>
      </c>
      <c r="B118" s="68">
        <v>23335</v>
      </c>
      <c r="C118" s="68" t="s">
        <v>466</v>
      </c>
      <c r="D118" s="62" t="s">
        <v>467</v>
      </c>
      <c r="E118" s="68" t="s">
        <v>468</v>
      </c>
      <c r="F118" s="68"/>
      <c r="G118" s="62">
        <v>73</v>
      </c>
      <c r="H118" s="62">
        <v>68</v>
      </c>
      <c r="I118" s="62">
        <v>76</v>
      </c>
      <c r="J118" s="62">
        <v>79</v>
      </c>
      <c r="K118" s="62">
        <v>63</v>
      </c>
      <c r="L118" s="63"/>
      <c r="M118" s="62">
        <v>22</v>
      </c>
      <c r="N118" s="62">
        <v>36</v>
      </c>
      <c r="O118" s="62">
        <v>20</v>
      </c>
      <c r="P118" s="62">
        <v>40</v>
      </c>
      <c r="Q118" s="62">
        <v>21</v>
      </c>
      <c r="R118" s="62">
        <v>42</v>
      </c>
      <c r="S118" s="62">
        <v>22</v>
      </c>
      <c r="T118" s="67"/>
      <c r="U118" s="68" t="s">
        <v>836</v>
      </c>
      <c r="V118" s="68">
        <v>23335</v>
      </c>
      <c r="W118" s="68" t="s">
        <v>466</v>
      </c>
      <c r="X118" s="68" t="s">
        <v>467</v>
      </c>
      <c r="Y118" s="68" t="s">
        <v>468</v>
      </c>
      <c r="Z118" s="68"/>
      <c r="AA118" s="62">
        <v>91</v>
      </c>
      <c r="AB118" s="62">
        <v>84</v>
      </c>
      <c r="AC118" s="62">
        <v>85</v>
      </c>
      <c r="AD118" s="62">
        <v>76</v>
      </c>
      <c r="AE118" s="62">
        <v>82</v>
      </c>
      <c r="AF118" s="63"/>
      <c r="AG118" s="62">
        <v>21</v>
      </c>
      <c r="AH118" s="62">
        <v>22</v>
      </c>
      <c r="AI118" s="62">
        <v>43</v>
      </c>
      <c r="AJ118" s="62">
        <v>22</v>
      </c>
      <c r="AK118" s="62">
        <v>39</v>
      </c>
      <c r="AL118" s="62">
        <v>23</v>
      </c>
      <c r="AM118" s="62">
        <v>44</v>
      </c>
      <c r="AN118" s="62">
        <v>9.34</v>
      </c>
      <c r="AO118" s="62">
        <v>50</v>
      </c>
      <c r="AP118" s="12" t="str">
        <f>IF(COUNTIF(G118:K118,"FF"),"FAIL",IF(COUNTIF(G118:K118,"AB"),"FAIL","PASS"))</f>
        <v>PASS</v>
      </c>
      <c r="AQ118" s="12" t="str">
        <f>IF(COUNTIF(AA118:AE118,"FF"),"FAIL",IF(COUNTIF(AA118:AE118,"AB"),"FAIL","PASS"))</f>
        <v>PASS</v>
      </c>
      <c r="AR118" s="13" t="str">
        <f>IF(COUNTIF(M118:S118,"FF"),"FAIL",IF(COUNTIF(M118:S118,"AB"),"FAIL","PASS"))</f>
        <v>PASS</v>
      </c>
      <c r="AS118" s="13" t="str">
        <f>IF(COUNTIF(AG118:AM118,"FF"),"FAIL",IF(COUNTIF(AG118:AM118,"AB"),"FAIL","PASS"))</f>
        <v>PASS</v>
      </c>
      <c r="AT118" s="14" t="str">
        <f>IF(AND(AP118="PASS",AQ118="PASS"),"PASS","FAIL")</f>
        <v>PASS</v>
      </c>
      <c r="AU118" s="14" t="str">
        <f>IF(AND(AR118="PASS",AS118="PASS"),"PASS","FAIL")</f>
        <v>PASS</v>
      </c>
      <c r="AV118" s="4" t="str">
        <f>IF(AW118="ATKT","NO",IF(AW118="FAIL","NO","YES"))</f>
        <v>YES</v>
      </c>
      <c r="AW118" s="5" t="str">
        <f>IF(AO118=50,IF(AN118&gt;=7.75,"DIST",IF(AN118&gt;=6.75,"FIRST",IF(AN118&gt;=6.25,"HSC",IF(AN118&gt;=5.5,"SC","FAIL")))),IF(AO118&gt;=25,"ATKT","FAIL"))</f>
        <v>DIST</v>
      </c>
    </row>
    <row r="119" spans="1:49">
      <c r="A119" s="68" t="s">
        <v>755</v>
      </c>
      <c r="B119" s="68">
        <v>23136</v>
      </c>
      <c r="C119" s="68" t="s">
        <v>469</v>
      </c>
      <c r="D119" s="62" t="s">
        <v>470</v>
      </c>
      <c r="E119" s="68" t="s">
        <v>471</v>
      </c>
      <c r="F119" s="68"/>
      <c r="G119" s="62" t="s">
        <v>56</v>
      </c>
      <c r="H119" s="62">
        <v>57</v>
      </c>
      <c r="I119" s="62">
        <v>72</v>
      </c>
      <c r="J119" s="62">
        <v>62</v>
      </c>
      <c r="K119" s="62">
        <v>66</v>
      </c>
      <c r="L119" s="63"/>
      <c r="M119" s="62">
        <v>20</v>
      </c>
      <c r="N119" s="62">
        <v>32</v>
      </c>
      <c r="O119" s="62">
        <v>18</v>
      </c>
      <c r="P119" s="62">
        <v>42</v>
      </c>
      <c r="Q119" s="62">
        <v>15</v>
      </c>
      <c r="R119" s="62">
        <v>38</v>
      </c>
      <c r="S119" s="62">
        <v>19</v>
      </c>
      <c r="T119" s="67"/>
      <c r="U119" s="68" t="s">
        <v>837</v>
      </c>
      <c r="V119" s="68">
        <v>23136</v>
      </c>
      <c r="W119" s="68" t="s">
        <v>469</v>
      </c>
      <c r="X119" s="68" t="s">
        <v>470</v>
      </c>
      <c r="Y119" s="68" t="s">
        <v>471</v>
      </c>
      <c r="Z119" s="68"/>
      <c r="AA119" s="62">
        <v>92</v>
      </c>
      <c r="AB119" s="62">
        <v>62</v>
      </c>
      <c r="AC119" s="62">
        <v>58</v>
      </c>
      <c r="AD119" s="62">
        <v>70</v>
      </c>
      <c r="AE119" s="62">
        <v>82</v>
      </c>
      <c r="AF119" s="63"/>
      <c r="AG119" s="62">
        <v>18</v>
      </c>
      <c r="AH119" s="62">
        <v>13</v>
      </c>
      <c r="AI119" s="62">
        <v>30</v>
      </c>
      <c r="AJ119" s="62">
        <v>18</v>
      </c>
      <c r="AK119" s="62">
        <v>39</v>
      </c>
      <c r="AL119" s="62">
        <v>17</v>
      </c>
      <c r="AM119" s="62">
        <v>34</v>
      </c>
      <c r="AN119" s="62"/>
      <c r="AO119" s="62">
        <v>46</v>
      </c>
      <c r="AP119" s="12" t="str">
        <f>IF(COUNTIF(G119:K119,"FF"),"FAIL",IF(COUNTIF(G119:K119,"AB"),"FAIL","PASS"))</f>
        <v>FAIL</v>
      </c>
      <c r="AQ119" s="12" t="str">
        <f>IF(COUNTIF(AA119:AE119,"FF"),"FAIL",IF(COUNTIF(AA119:AE119,"AB"),"FAIL","PASS"))</f>
        <v>PASS</v>
      </c>
      <c r="AR119" s="13" t="str">
        <f>IF(COUNTIF(M119:S119,"FF"),"FAIL",IF(COUNTIF(M119:S119,"AB"),"FAIL","PASS"))</f>
        <v>PASS</v>
      </c>
      <c r="AS119" s="13" t="str">
        <f>IF(COUNTIF(AG119:AM119,"FF"),"FAIL",IF(COUNTIF(AG119:AM119,"AB"),"FAIL","PASS"))</f>
        <v>PASS</v>
      </c>
      <c r="AT119" s="14" t="str">
        <f>IF(AND(AP119="PASS",AQ119="PASS"),"PASS","FAIL")</f>
        <v>FAIL</v>
      </c>
      <c r="AU119" s="14" t="str">
        <f>IF(AND(AR119="PASS",AS119="PASS"),"PASS","FAIL")</f>
        <v>PASS</v>
      </c>
      <c r="AV119" s="4" t="str">
        <f>IF(AW119="ATKT","NO",IF(AW119="FAIL","NO","YES"))</f>
        <v>NO</v>
      </c>
      <c r="AW119" s="5" t="str">
        <f>IF(AO119=50,IF(AN119&gt;=7.75,"DIST",IF(AN119&gt;=6.75,"FIRST",IF(AN119&gt;=6.25,"HSC",IF(AN119&gt;=5.5,"SC","FAIL")))),IF(AO119&gt;=25,"ATKT","FAIL"))</f>
        <v>ATKT</v>
      </c>
    </row>
    <row r="120" spans="1:49">
      <c r="A120" s="68" t="s">
        <v>814</v>
      </c>
      <c r="B120" s="68">
        <v>23236</v>
      </c>
      <c r="C120" s="68" t="s">
        <v>472</v>
      </c>
      <c r="D120" s="62" t="s">
        <v>473</v>
      </c>
      <c r="E120" s="68" t="s">
        <v>474</v>
      </c>
      <c r="F120" s="68"/>
      <c r="G120" s="62">
        <v>79</v>
      </c>
      <c r="H120" s="62">
        <v>58</v>
      </c>
      <c r="I120" s="62">
        <v>58</v>
      </c>
      <c r="J120" s="62">
        <v>64</v>
      </c>
      <c r="K120" s="62">
        <v>69</v>
      </c>
      <c r="L120" s="63"/>
      <c r="M120" s="62">
        <v>20</v>
      </c>
      <c r="N120" s="62">
        <v>34</v>
      </c>
      <c r="O120" s="62">
        <v>17</v>
      </c>
      <c r="P120" s="62">
        <v>31</v>
      </c>
      <c r="Q120" s="62">
        <v>18</v>
      </c>
      <c r="R120" s="62">
        <v>38</v>
      </c>
      <c r="S120" s="62">
        <v>20</v>
      </c>
      <c r="T120" s="67"/>
      <c r="U120" s="68" t="s">
        <v>838</v>
      </c>
      <c r="V120" s="68">
        <v>23236</v>
      </c>
      <c r="W120" s="68" t="s">
        <v>472</v>
      </c>
      <c r="X120" s="68" t="s">
        <v>473</v>
      </c>
      <c r="Y120" s="68" t="s">
        <v>474</v>
      </c>
      <c r="Z120" s="68"/>
      <c r="AA120" s="62">
        <v>64</v>
      </c>
      <c r="AB120" s="62">
        <v>61</v>
      </c>
      <c r="AC120" s="62">
        <v>74</v>
      </c>
      <c r="AD120" s="62">
        <v>62</v>
      </c>
      <c r="AE120" s="62">
        <v>79</v>
      </c>
      <c r="AF120" s="63"/>
      <c r="AG120" s="62">
        <v>19</v>
      </c>
      <c r="AH120" s="62">
        <v>20</v>
      </c>
      <c r="AI120" s="62">
        <v>38</v>
      </c>
      <c r="AJ120" s="62">
        <v>17</v>
      </c>
      <c r="AK120" s="62">
        <v>38</v>
      </c>
      <c r="AL120" s="62">
        <v>18</v>
      </c>
      <c r="AM120" s="62">
        <v>36</v>
      </c>
      <c r="AN120" s="62">
        <v>8.2799999999999994</v>
      </c>
      <c r="AO120" s="62">
        <v>50</v>
      </c>
      <c r="AP120" s="12" t="str">
        <f>IF(COUNTIF(G120:K120,"FF"),"FAIL",IF(COUNTIF(G120:K120,"AB"),"FAIL","PASS"))</f>
        <v>PASS</v>
      </c>
      <c r="AQ120" s="12" t="str">
        <f>IF(COUNTIF(AA120:AE120,"FF"),"FAIL",IF(COUNTIF(AA120:AE120,"AB"),"FAIL","PASS"))</f>
        <v>PASS</v>
      </c>
      <c r="AR120" s="13" t="str">
        <f>IF(COUNTIF(M120:S120,"FF"),"FAIL",IF(COUNTIF(M120:S120,"AB"),"FAIL","PASS"))</f>
        <v>PASS</v>
      </c>
      <c r="AS120" s="13" t="str">
        <f>IF(COUNTIF(AG120:AM120,"FF"),"FAIL",IF(COUNTIF(AG120:AM120,"AB"),"FAIL","PASS"))</f>
        <v>PASS</v>
      </c>
      <c r="AT120" s="14" t="str">
        <f>IF(AND(AP120="PASS",AQ120="PASS"),"PASS","FAIL")</f>
        <v>PASS</v>
      </c>
      <c r="AU120" s="14" t="str">
        <f>IF(AND(AR120="PASS",AS120="PASS"),"PASS","FAIL")</f>
        <v>PASS</v>
      </c>
      <c r="AV120" s="4" t="str">
        <f>IF(AW120="ATKT","NO",IF(AW120="FAIL","NO","YES"))</f>
        <v>YES</v>
      </c>
      <c r="AW120" s="5" t="str">
        <f>IF(AO120=50,IF(AN120&gt;=7.75,"DIST",IF(AN120&gt;=6.75,"FIRST",IF(AN120&gt;=6.25,"HSC",IF(AN120&gt;=5.5,"SC","FAIL")))),IF(AO120&gt;=25,"ATKT","FAIL"))</f>
        <v>DIST</v>
      </c>
    </row>
    <row r="121" spans="1:49">
      <c r="A121" s="68" t="s">
        <v>878</v>
      </c>
      <c r="B121" s="68">
        <v>23336</v>
      </c>
      <c r="C121" s="68" t="s">
        <v>475</v>
      </c>
      <c r="D121" s="62" t="s">
        <v>476</v>
      </c>
      <c r="E121" s="68" t="s">
        <v>477</v>
      </c>
      <c r="F121" s="68"/>
      <c r="G121" s="62">
        <v>71</v>
      </c>
      <c r="H121" s="62">
        <v>73</v>
      </c>
      <c r="I121" s="62">
        <v>79</v>
      </c>
      <c r="J121" s="62">
        <v>83</v>
      </c>
      <c r="K121" s="62">
        <v>69</v>
      </c>
      <c r="L121" s="63"/>
      <c r="M121" s="62">
        <v>20</v>
      </c>
      <c r="N121" s="62">
        <v>40</v>
      </c>
      <c r="O121" s="62">
        <v>20</v>
      </c>
      <c r="P121" s="62">
        <v>45</v>
      </c>
      <c r="Q121" s="62">
        <v>19</v>
      </c>
      <c r="R121" s="62">
        <v>44</v>
      </c>
      <c r="S121" s="62">
        <v>24</v>
      </c>
      <c r="T121" s="67"/>
      <c r="U121" s="68" t="s">
        <v>839</v>
      </c>
      <c r="V121" s="68">
        <v>23336</v>
      </c>
      <c r="W121" s="68" t="s">
        <v>475</v>
      </c>
      <c r="X121" s="68" t="s">
        <v>476</v>
      </c>
      <c r="Y121" s="68" t="s">
        <v>477</v>
      </c>
      <c r="Z121" s="68"/>
      <c r="AA121" s="62">
        <v>82</v>
      </c>
      <c r="AB121" s="62">
        <v>85</v>
      </c>
      <c r="AC121" s="62">
        <v>85</v>
      </c>
      <c r="AD121" s="62">
        <v>74</v>
      </c>
      <c r="AE121" s="62">
        <v>83</v>
      </c>
      <c r="AF121" s="63"/>
      <c r="AG121" s="62">
        <v>20</v>
      </c>
      <c r="AH121" s="62">
        <v>23</v>
      </c>
      <c r="AI121" s="62">
        <v>43</v>
      </c>
      <c r="AJ121" s="62">
        <v>21</v>
      </c>
      <c r="AK121" s="62">
        <v>42</v>
      </c>
      <c r="AL121" s="62">
        <v>23</v>
      </c>
      <c r="AM121" s="62">
        <v>45</v>
      </c>
      <c r="AN121" s="62">
        <v>9.52</v>
      </c>
      <c r="AO121" s="62">
        <v>50</v>
      </c>
      <c r="AP121" s="12" t="str">
        <f>IF(COUNTIF(G121:K121,"FF"),"FAIL",IF(COUNTIF(G121:K121,"AB"),"FAIL","PASS"))</f>
        <v>PASS</v>
      </c>
      <c r="AQ121" s="12" t="str">
        <f>IF(COUNTIF(AA121:AE121,"FF"),"FAIL",IF(COUNTIF(AA121:AE121,"AB"),"FAIL","PASS"))</f>
        <v>PASS</v>
      </c>
      <c r="AR121" s="13" t="str">
        <f>IF(COUNTIF(M121:S121,"FF"),"FAIL",IF(COUNTIF(M121:S121,"AB"),"FAIL","PASS"))</f>
        <v>PASS</v>
      </c>
      <c r="AS121" s="13" t="str">
        <f>IF(COUNTIF(AG121:AM121,"FF"),"FAIL",IF(COUNTIF(AG121:AM121,"AB"),"FAIL","PASS"))</f>
        <v>PASS</v>
      </c>
      <c r="AT121" s="14" t="str">
        <f>IF(AND(AP121="PASS",AQ121="PASS"),"PASS","FAIL")</f>
        <v>PASS</v>
      </c>
      <c r="AU121" s="14" t="str">
        <f>IF(AND(AR121="PASS",AS121="PASS"),"PASS","FAIL")</f>
        <v>PASS</v>
      </c>
      <c r="AV121" s="4" t="str">
        <f>IF(AW121="ATKT","NO",IF(AW121="FAIL","NO","YES"))</f>
        <v>YES</v>
      </c>
      <c r="AW121" s="5" t="str">
        <f>IF(AO121=50,IF(AN121&gt;=7.75,"DIST",IF(AN121&gt;=6.75,"FIRST",IF(AN121&gt;=6.25,"HSC",IF(AN121&gt;=5.5,"SC","FAIL")))),IF(AO121&gt;=25,"ATKT","FAIL"))</f>
        <v>DIST</v>
      </c>
    </row>
    <row r="122" spans="1:49">
      <c r="A122" s="68" t="s">
        <v>756</v>
      </c>
      <c r="B122" s="68">
        <v>23137</v>
      </c>
      <c r="C122" s="68" t="s">
        <v>478</v>
      </c>
      <c r="D122" s="62" t="s">
        <v>479</v>
      </c>
      <c r="E122" s="68" t="s">
        <v>480</v>
      </c>
      <c r="F122" s="68"/>
      <c r="G122" s="62">
        <v>68</v>
      </c>
      <c r="H122" s="62">
        <v>68</v>
      </c>
      <c r="I122" s="62">
        <v>72</v>
      </c>
      <c r="J122" s="62">
        <v>78</v>
      </c>
      <c r="K122" s="62">
        <v>70</v>
      </c>
      <c r="L122" s="63"/>
      <c r="M122" s="62">
        <v>22</v>
      </c>
      <c r="N122" s="62">
        <v>30</v>
      </c>
      <c r="O122" s="62">
        <v>21</v>
      </c>
      <c r="P122" s="62">
        <v>38</v>
      </c>
      <c r="Q122" s="62">
        <v>18</v>
      </c>
      <c r="R122" s="62">
        <v>36</v>
      </c>
      <c r="S122" s="62">
        <v>20</v>
      </c>
      <c r="T122" s="67"/>
      <c r="U122" s="68" t="s">
        <v>840</v>
      </c>
      <c r="V122" s="68">
        <v>23137</v>
      </c>
      <c r="W122" s="68" t="s">
        <v>478</v>
      </c>
      <c r="X122" s="68" t="s">
        <v>479</v>
      </c>
      <c r="Y122" s="68" t="s">
        <v>480</v>
      </c>
      <c r="Z122" s="68"/>
      <c r="AA122" s="62">
        <v>87</v>
      </c>
      <c r="AB122" s="62">
        <v>60</v>
      </c>
      <c r="AC122" s="62">
        <v>81</v>
      </c>
      <c r="AD122" s="62">
        <v>74</v>
      </c>
      <c r="AE122" s="62">
        <v>78</v>
      </c>
      <c r="AF122" s="63"/>
      <c r="AG122" s="62">
        <v>19</v>
      </c>
      <c r="AH122" s="62">
        <v>17</v>
      </c>
      <c r="AI122" s="62">
        <v>39</v>
      </c>
      <c r="AJ122" s="62">
        <v>20</v>
      </c>
      <c r="AK122" s="62">
        <v>43</v>
      </c>
      <c r="AL122" s="62">
        <v>19</v>
      </c>
      <c r="AM122" s="62">
        <v>38</v>
      </c>
      <c r="AN122" s="62">
        <v>8.98</v>
      </c>
      <c r="AO122" s="62">
        <v>50</v>
      </c>
      <c r="AP122" s="12" t="str">
        <f>IF(COUNTIF(G122:K122,"FF"),"FAIL",IF(COUNTIF(G122:K122,"AB"),"FAIL","PASS"))</f>
        <v>PASS</v>
      </c>
      <c r="AQ122" s="12" t="str">
        <f>IF(COUNTIF(AA122:AE122,"FF"),"FAIL",IF(COUNTIF(AA122:AE122,"AB"),"FAIL","PASS"))</f>
        <v>PASS</v>
      </c>
      <c r="AR122" s="13" t="str">
        <f>IF(COUNTIF(M122:S122,"FF"),"FAIL",IF(COUNTIF(M122:S122,"AB"),"FAIL","PASS"))</f>
        <v>PASS</v>
      </c>
      <c r="AS122" s="13" t="str">
        <f>IF(COUNTIF(AG122:AM122,"FF"),"FAIL",IF(COUNTIF(AG122:AM122,"AB"),"FAIL","PASS"))</f>
        <v>PASS</v>
      </c>
      <c r="AT122" s="14" t="str">
        <f>IF(AND(AP122="PASS",AQ122="PASS"),"PASS","FAIL")</f>
        <v>PASS</v>
      </c>
      <c r="AU122" s="14" t="str">
        <f>IF(AND(AR122="PASS",AS122="PASS"),"PASS","FAIL")</f>
        <v>PASS</v>
      </c>
      <c r="AV122" s="4" t="str">
        <f>IF(AW122="ATKT","NO",IF(AW122="FAIL","NO","YES"))</f>
        <v>YES</v>
      </c>
      <c r="AW122" s="5" t="str">
        <f>IF(AO122=50,IF(AN122&gt;=7.75,"DIST",IF(AN122&gt;=6.75,"FIRST",IF(AN122&gt;=6.25,"HSC",IF(AN122&gt;=5.5,"SC","FAIL")))),IF(AO122&gt;=25,"ATKT","FAIL"))</f>
        <v>DIST</v>
      </c>
    </row>
    <row r="123" spans="1:49">
      <c r="A123" s="68" t="s">
        <v>757</v>
      </c>
      <c r="B123" s="68">
        <v>23138</v>
      </c>
      <c r="C123" s="68" t="s">
        <v>481</v>
      </c>
      <c r="D123" s="62" t="s">
        <v>482</v>
      </c>
      <c r="E123" s="68" t="s">
        <v>483</v>
      </c>
      <c r="F123" s="68"/>
      <c r="G123" s="62" t="s">
        <v>56</v>
      </c>
      <c r="H123" s="62">
        <v>52</v>
      </c>
      <c r="I123" s="62" t="s">
        <v>56</v>
      </c>
      <c r="J123" s="62">
        <v>47</v>
      </c>
      <c r="K123" s="62">
        <v>56</v>
      </c>
      <c r="L123" s="63"/>
      <c r="M123" s="62">
        <v>16</v>
      </c>
      <c r="N123" s="62" t="s">
        <v>67</v>
      </c>
      <c r="O123" s="62">
        <v>13</v>
      </c>
      <c r="P123" s="62" t="s">
        <v>67</v>
      </c>
      <c r="Q123" s="62">
        <v>13</v>
      </c>
      <c r="R123" s="62" t="s">
        <v>67</v>
      </c>
      <c r="S123" s="62">
        <v>15</v>
      </c>
      <c r="T123" s="67"/>
      <c r="U123" s="68" t="s">
        <v>841</v>
      </c>
      <c r="V123" s="68">
        <v>23138</v>
      </c>
      <c r="W123" s="68" t="s">
        <v>481</v>
      </c>
      <c r="X123" s="68" t="s">
        <v>482</v>
      </c>
      <c r="Y123" s="68" t="s">
        <v>483</v>
      </c>
      <c r="Z123" s="68"/>
      <c r="AA123" s="62">
        <v>58</v>
      </c>
      <c r="AB123" s="62">
        <v>46</v>
      </c>
      <c r="AC123" s="62">
        <v>52</v>
      </c>
      <c r="AD123" s="62">
        <v>68</v>
      </c>
      <c r="AE123" s="62">
        <v>67</v>
      </c>
      <c r="AF123" s="63"/>
      <c r="AG123" s="62">
        <v>16</v>
      </c>
      <c r="AH123" s="62">
        <v>12</v>
      </c>
      <c r="AI123" s="62">
        <v>28</v>
      </c>
      <c r="AJ123" s="62">
        <v>18</v>
      </c>
      <c r="AK123" s="62">
        <v>39</v>
      </c>
      <c r="AL123" s="62">
        <v>16</v>
      </c>
      <c r="AM123" s="62">
        <v>32</v>
      </c>
      <c r="AN123" s="62"/>
      <c r="AO123" s="62">
        <v>38</v>
      </c>
      <c r="AP123" s="12" t="str">
        <f>IF(COUNTIF(G123:K123,"FF"),"FAIL",IF(COUNTIF(G123:K123,"AB"),"FAIL","PASS"))</f>
        <v>FAIL</v>
      </c>
      <c r="AQ123" s="12" t="str">
        <f>IF(COUNTIF(AA123:AE123,"FF"),"FAIL",IF(COUNTIF(AA123:AE123,"AB"),"FAIL","PASS"))</f>
        <v>PASS</v>
      </c>
      <c r="AR123" s="13" t="str">
        <f>IF(COUNTIF(M123:S123,"FF"),"FAIL",IF(COUNTIF(M123:S123,"AB"),"FAIL","PASS"))</f>
        <v>FAIL</v>
      </c>
      <c r="AS123" s="13" t="str">
        <f>IF(COUNTIF(AG123:AM123,"FF"),"FAIL",IF(COUNTIF(AG123:AM123,"AB"),"FAIL","PASS"))</f>
        <v>PASS</v>
      </c>
      <c r="AT123" s="14" t="str">
        <f>IF(AND(AP123="PASS",AQ123="PASS"),"PASS","FAIL")</f>
        <v>FAIL</v>
      </c>
      <c r="AU123" s="14" t="str">
        <f>IF(AND(AR123="PASS",AS123="PASS"),"PASS","FAIL")</f>
        <v>FAIL</v>
      </c>
      <c r="AV123" s="4" t="str">
        <f>IF(AW123="ATKT","NO",IF(AW123="FAIL","NO","YES"))</f>
        <v>NO</v>
      </c>
      <c r="AW123" s="5" t="str">
        <f>IF(AO123=50,IF(AN123&gt;=7.75,"DIST",IF(AN123&gt;=6.75,"FIRST",IF(AN123&gt;=6.25,"HSC",IF(AN123&gt;=5.5,"SC","FAIL")))),IF(AO123&gt;=25,"ATKT","FAIL"))</f>
        <v>ATKT</v>
      </c>
    </row>
    <row r="124" spans="1:49">
      <c r="A124" s="68" t="s">
        <v>906</v>
      </c>
      <c r="B124" s="68">
        <v>23365</v>
      </c>
      <c r="C124" s="68" t="s">
        <v>484</v>
      </c>
      <c r="D124" s="62" t="s">
        <v>485</v>
      </c>
      <c r="E124" s="68" t="s">
        <v>486</v>
      </c>
      <c r="F124" s="68"/>
      <c r="G124" s="62">
        <v>66</v>
      </c>
      <c r="H124" s="62">
        <v>60</v>
      </c>
      <c r="I124" s="62">
        <v>57</v>
      </c>
      <c r="J124" s="62">
        <v>67</v>
      </c>
      <c r="K124" s="62">
        <v>70</v>
      </c>
      <c r="L124" s="63"/>
      <c r="M124" s="62">
        <v>21</v>
      </c>
      <c r="N124" s="62">
        <v>39</v>
      </c>
      <c r="O124" s="62">
        <v>20</v>
      </c>
      <c r="P124" s="62">
        <v>33</v>
      </c>
      <c r="Q124" s="62">
        <v>21</v>
      </c>
      <c r="R124" s="62">
        <v>40</v>
      </c>
      <c r="S124" s="62">
        <v>23</v>
      </c>
      <c r="T124" s="67"/>
      <c r="U124" s="68" t="s">
        <v>842</v>
      </c>
      <c r="V124" s="68">
        <v>23365</v>
      </c>
      <c r="W124" s="68" t="s">
        <v>484</v>
      </c>
      <c r="X124" s="68" t="s">
        <v>485</v>
      </c>
      <c r="Y124" s="68" t="s">
        <v>486</v>
      </c>
      <c r="Z124" s="68"/>
      <c r="AA124" s="62">
        <v>76</v>
      </c>
      <c r="AB124" s="62">
        <v>79</v>
      </c>
      <c r="AC124" s="62">
        <v>82</v>
      </c>
      <c r="AD124" s="62">
        <v>70</v>
      </c>
      <c r="AE124" s="62">
        <v>79</v>
      </c>
      <c r="AF124" s="63"/>
      <c r="AG124" s="62">
        <v>19</v>
      </c>
      <c r="AH124" s="62">
        <v>14</v>
      </c>
      <c r="AI124" s="62">
        <v>32</v>
      </c>
      <c r="AJ124" s="62">
        <v>20</v>
      </c>
      <c r="AK124" s="62">
        <v>42</v>
      </c>
      <c r="AL124" s="62">
        <v>21</v>
      </c>
      <c r="AM124" s="62">
        <v>41</v>
      </c>
      <c r="AN124" s="62">
        <v>8.76</v>
      </c>
      <c r="AO124" s="62">
        <v>50</v>
      </c>
      <c r="AP124" s="12" t="str">
        <f>IF(COUNTIF(G124:K124,"FF"),"FAIL",IF(COUNTIF(G124:K124,"AB"),"FAIL","PASS"))</f>
        <v>PASS</v>
      </c>
      <c r="AQ124" s="12" t="str">
        <f>IF(COUNTIF(AA124:AE124,"FF"),"FAIL",IF(COUNTIF(AA124:AE124,"AB"),"FAIL","PASS"))</f>
        <v>PASS</v>
      </c>
      <c r="AR124" s="13" t="str">
        <f>IF(COUNTIF(M124:S124,"FF"),"FAIL",IF(COUNTIF(M124:S124,"AB"),"FAIL","PASS"))</f>
        <v>PASS</v>
      </c>
      <c r="AS124" s="13" t="str">
        <f>IF(COUNTIF(AG124:AM124,"FF"),"FAIL",IF(COUNTIF(AG124:AM124,"AB"),"FAIL","PASS"))</f>
        <v>PASS</v>
      </c>
      <c r="AT124" s="14" t="str">
        <f>IF(AND(AP124="PASS",AQ124="PASS"),"PASS","FAIL")</f>
        <v>PASS</v>
      </c>
      <c r="AU124" s="14" t="str">
        <f>IF(AND(AR124="PASS",AS124="PASS"),"PASS","FAIL")</f>
        <v>PASS</v>
      </c>
      <c r="AV124" s="4" t="str">
        <f>IF(AW124="ATKT","NO",IF(AW124="FAIL","NO","YES"))</f>
        <v>YES</v>
      </c>
      <c r="AW124" s="5" t="str">
        <f>IF(AO124=50,IF(AN124&gt;=7.75,"DIST",IF(AN124&gt;=6.75,"FIRST",IF(AN124&gt;=6.25,"HSC",IF(AN124&gt;=5.5,"SC","FAIL")))),IF(AO124&gt;=25,"ATKT","FAIL"))</f>
        <v>DIST</v>
      </c>
    </row>
    <row r="125" spans="1:49">
      <c r="A125" s="68" t="s">
        <v>783</v>
      </c>
      <c r="B125" s="68">
        <v>23201</v>
      </c>
      <c r="C125" s="68" t="s">
        <v>487</v>
      </c>
      <c r="D125" s="62" t="s">
        <v>488</v>
      </c>
      <c r="E125" s="68" t="s">
        <v>489</v>
      </c>
      <c r="F125" s="68"/>
      <c r="G125" s="62">
        <v>71</v>
      </c>
      <c r="H125" s="62">
        <v>72</v>
      </c>
      <c r="I125" s="62">
        <v>69</v>
      </c>
      <c r="J125" s="62">
        <v>70</v>
      </c>
      <c r="K125" s="62">
        <v>71</v>
      </c>
      <c r="L125" s="63"/>
      <c r="M125" s="62">
        <v>22</v>
      </c>
      <c r="N125" s="62">
        <v>31</v>
      </c>
      <c r="O125" s="62">
        <v>18</v>
      </c>
      <c r="P125" s="62">
        <v>31</v>
      </c>
      <c r="Q125" s="62">
        <v>20</v>
      </c>
      <c r="R125" s="62">
        <v>35</v>
      </c>
      <c r="S125" s="62">
        <v>24</v>
      </c>
      <c r="T125" s="67"/>
      <c r="U125" s="68" t="s">
        <v>843</v>
      </c>
      <c r="V125" s="68">
        <v>23201</v>
      </c>
      <c r="W125" s="68" t="s">
        <v>487</v>
      </c>
      <c r="X125" s="68" t="s">
        <v>488</v>
      </c>
      <c r="Y125" s="68" t="s">
        <v>489</v>
      </c>
      <c r="Z125" s="68"/>
      <c r="AA125" s="62">
        <v>65</v>
      </c>
      <c r="AB125" s="62">
        <v>78</v>
      </c>
      <c r="AC125" s="62">
        <v>81</v>
      </c>
      <c r="AD125" s="62">
        <v>74</v>
      </c>
      <c r="AE125" s="62">
        <v>84</v>
      </c>
      <c r="AF125" s="63"/>
      <c r="AG125" s="62">
        <v>20</v>
      </c>
      <c r="AH125" s="62">
        <v>23</v>
      </c>
      <c r="AI125" s="62">
        <v>45</v>
      </c>
      <c r="AJ125" s="62">
        <v>20</v>
      </c>
      <c r="AK125" s="62">
        <v>39</v>
      </c>
      <c r="AL125" s="62">
        <v>22</v>
      </c>
      <c r="AM125" s="62">
        <v>43</v>
      </c>
      <c r="AN125" s="62">
        <v>9.06</v>
      </c>
      <c r="AO125" s="62">
        <v>50</v>
      </c>
      <c r="AP125" s="12" t="str">
        <f>IF(COUNTIF(G125:K125,"FF"),"FAIL",IF(COUNTIF(G125:K125,"AB"),"FAIL","PASS"))</f>
        <v>PASS</v>
      </c>
      <c r="AQ125" s="12" t="str">
        <f>IF(COUNTIF(AA125:AE125,"FF"),"FAIL",IF(COUNTIF(AA125:AE125,"AB"),"FAIL","PASS"))</f>
        <v>PASS</v>
      </c>
      <c r="AR125" s="13" t="str">
        <f>IF(COUNTIF(M125:S125,"FF"),"FAIL",IF(COUNTIF(M125:S125,"AB"),"FAIL","PASS"))</f>
        <v>PASS</v>
      </c>
      <c r="AS125" s="13" t="str">
        <f>IF(COUNTIF(AG125:AM125,"FF"),"FAIL",IF(COUNTIF(AG125:AM125,"AB"),"FAIL","PASS"))</f>
        <v>PASS</v>
      </c>
      <c r="AT125" s="14" t="str">
        <f>IF(AND(AP125="PASS",AQ125="PASS"),"PASS","FAIL")</f>
        <v>PASS</v>
      </c>
      <c r="AU125" s="14" t="str">
        <f>IF(AND(AR125="PASS",AS125="PASS"),"PASS","FAIL")</f>
        <v>PASS</v>
      </c>
      <c r="AV125" s="4" t="str">
        <f>IF(AW125="ATKT","NO",IF(AW125="FAIL","NO","YES"))</f>
        <v>YES</v>
      </c>
      <c r="AW125" s="5" t="str">
        <f>IF(AO125=50,IF(AN125&gt;=7.75,"DIST",IF(AN125&gt;=6.75,"FIRST",IF(AN125&gt;=6.25,"HSC",IF(AN125&gt;=5.5,"SC","FAIL")))),IF(AO125&gt;=25,"ATKT","FAIL"))</f>
        <v>DIST</v>
      </c>
    </row>
    <row r="126" spans="1:49">
      <c r="A126" s="68" t="s">
        <v>815</v>
      </c>
      <c r="B126" s="68">
        <v>23238</v>
      </c>
      <c r="C126" s="68" t="s">
        <v>490</v>
      </c>
      <c r="D126" s="62" t="s">
        <v>491</v>
      </c>
      <c r="E126" s="68" t="s">
        <v>492</v>
      </c>
      <c r="F126" s="68"/>
      <c r="G126" s="62">
        <v>82</v>
      </c>
      <c r="H126" s="62">
        <v>81</v>
      </c>
      <c r="I126" s="62">
        <v>80</v>
      </c>
      <c r="J126" s="62">
        <v>78</v>
      </c>
      <c r="K126" s="62">
        <v>71</v>
      </c>
      <c r="L126" s="63"/>
      <c r="M126" s="62">
        <v>21</v>
      </c>
      <c r="N126" s="62">
        <v>37</v>
      </c>
      <c r="O126" s="62">
        <v>21</v>
      </c>
      <c r="P126" s="62">
        <v>33</v>
      </c>
      <c r="Q126" s="62">
        <v>20</v>
      </c>
      <c r="R126" s="62">
        <v>38</v>
      </c>
      <c r="S126" s="62">
        <v>22</v>
      </c>
      <c r="T126" s="67"/>
      <c r="U126" s="68" t="s">
        <v>844</v>
      </c>
      <c r="V126" s="68">
        <v>23238</v>
      </c>
      <c r="W126" s="68" t="s">
        <v>490</v>
      </c>
      <c r="X126" s="68" t="s">
        <v>491</v>
      </c>
      <c r="Y126" s="68" t="s">
        <v>492</v>
      </c>
      <c r="Z126" s="68"/>
      <c r="AA126" s="62">
        <v>81</v>
      </c>
      <c r="AB126" s="62">
        <v>75</v>
      </c>
      <c r="AC126" s="62">
        <v>84</v>
      </c>
      <c r="AD126" s="62">
        <v>84</v>
      </c>
      <c r="AE126" s="62">
        <v>84</v>
      </c>
      <c r="AF126" s="63"/>
      <c r="AG126" s="62">
        <v>21</v>
      </c>
      <c r="AH126" s="62">
        <v>24</v>
      </c>
      <c r="AI126" s="62">
        <v>46</v>
      </c>
      <c r="AJ126" s="62">
        <v>23</v>
      </c>
      <c r="AK126" s="62">
        <v>43</v>
      </c>
      <c r="AL126" s="62">
        <v>23</v>
      </c>
      <c r="AM126" s="62">
        <v>45</v>
      </c>
      <c r="AN126" s="62">
        <v>9.6999999999999993</v>
      </c>
      <c r="AO126" s="62">
        <v>50</v>
      </c>
      <c r="AP126" s="12" t="str">
        <f>IF(COUNTIF(G126:K126,"FF"),"FAIL",IF(COUNTIF(G126:K126,"AB"),"FAIL","PASS"))</f>
        <v>PASS</v>
      </c>
      <c r="AQ126" s="12" t="str">
        <f>IF(COUNTIF(AA126:AE126,"FF"),"FAIL",IF(COUNTIF(AA126:AE126,"AB"),"FAIL","PASS"))</f>
        <v>PASS</v>
      </c>
      <c r="AR126" s="13" t="str">
        <f>IF(COUNTIF(M126:S126,"FF"),"FAIL",IF(COUNTIF(M126:S126,"AB"),"FAIL","PASS"))</f>
        <v>PASS</v>
      </c>
      <c r="AS126" s="13" t="str">
        <f>IF(COUNTIF(AG126:AM126,"FF"),"FAIL",IF(COUNTIF(AG126:AM126,"AB"),"FAIL","PASS"))</f>
        <v>PASS</v>
      </c>
      <c r="AT126" s="14" t="str">
        <f>IF(AND(AP126="PASS",AQ126="PASS"),"PASS","FAIL")</f>
        <v>PASS</v>
      </c>
      <c r="AU126" s="14" t="str">
        <f>IF(AND(AR126="PASS",AS126="PASS"),"PASS","FAIL")</f>
        <v>PASS</v>
      </c>
      <c r="AV126" s="4" t="str">
        <f>IF(AW126="ATKT","NO",IF(AW126="FAIL","NO","YES"))</f>
        <v>YES</v>
      </c>
      <c r="AW126" s="5" t="str">
        <f>IF(AO126=50,IF(AN126&gt;=7.75,"DIST",IF(AN126&gt;=6.75,"FIRST",IF(AN126&gt;=6.25,"HSC",IF(AN126&gt;=5.5,"SC","FAIL")))),IF(AO126&gt;=25,"ATKT","FAIL"))</f>
        <v>DIST</v>
      </c>
    </row>
    <row r="127" spans="1:49">
      <c r="A127" s="68" t="s">
        <v>879</v>
      </c>
      <c r="B127" s="68">
        <v>23338</v>
      </c>
      <c r="C127" s="68" t="s">
        <v>493</v>
      </c>
      <c r="D127" s="62" t="s">
        <v>494</v>
      </c>
      <c r="E127" s="68" t="s">
        <v>495</v>
      </c>
      <c r="F127" s="68"/>
      <c r="G127" s="62">
        <v>67</v>
      </c>
      <c r="H127" s="62">
        <v>60</v>
      </c>
      <c r="I127" s="62">
        <v>57</v>
      </c>
      <c r="J127" s="62">
        <v>62</v>
      </c>
      <c r="K127" s="62">
        <v>57</v>
      </c>
      <c r="L127" s="63"/>
      <c r="M127" s="62">
        <v>20</v>
      </c>
      <c r="N127" s="62" t="s">
        <v>67</v>
      </c>
      <c r="O127" s="62">
        <v>17</v>
      </c>
      <c r="P127" s="62">
        <v>32</v>
      </c>
      <c r="Q127" s="62">
        <v>19</v>
      </c>
      <c r="R127" s="62">
        <v>32</v>
      </c>
      <c r="S127" s="62">
        <v>20</v>
      </c>
      <c r="T127" s="67"/>
      <c r="U127" s="68" t="s">
        <v>845</v>
      </c>
      <c r="V127" s="68">
        <v>23338</v>
      </c>
      <c r="W127" s="68" t="s">
        <v>493</v>
      </c>
      <c r="X127" s="68" t="s">
        <v>494</v>
      </c>
      <c r="Y127" s="68" t="s">
        <v>495</v>
      </c>
      <c r="Z127" s="68"/>
      <c r="AA127" s="62">
        <v>83</v>
      </c>
      <c r="AB127" s="62">
        <v>75</v>
      </c>
      <c r="AC127" s="62">
        <v>69</v>
      </c>
      <c r="AD127" s="62">
        <v>60</v>
      </c>
      <c r="AE127" s="62">
        <v>72</v>
      </c>
      <c r="AF127" s="63"/>
      <c r="AG127" s="62">
        <v>16</v>
      </c>
      <c r="AH127" s="62">
        <v>20</v>
      </c>
      <c r="AI127" s="62">
        <v>39</v>
      </c>
      <c r="AJ127" s="62">
        <v>15</v>
      </c>
      <c r="AK127" s="62">
        <v>35</v>
      </c>
      <c r="AL127" s="62">
        <v>19</v>
      </c>
      <c r="AM127" s="62">
        <v>39</v>
      </c>
      <c r="AN127" s="62"/>
      <c r="AO127" s="62">
        <v>49</v>
      </c>
      <c r="AP127" s="12" t="str">
        <f>IF(COUNTIF(G127:K127,"FF"),"FAIL",IF(COUNTIF(G127:K127,"AB"),"FAIL","PASS"))</f>
        <v>PASS</v>
      </c>
      <c r="AQ127" s="12" t="str">
        <f>IF(COUNTIF(AA127:AE127,"FF"),"FAIL",IF(COUNTIF(AA127:AE127,"AB"),"FAIL","PASS"))</f>
        <v>PASS</v>
      </c>
      <c r="AR127" s="13" t="str">
        <f>IF(COUNTIF(M127:S127,"FF"),"FAIL",IF(COUNTIF(M127:S127,"AB"),"FAIL","PASS"))</f>
        <v>FAIL</v>
      </c>
      <c r="AS127" s="13" t="str">
        <f>IF(COUNTIF(AG127:AM127,"FF"),"FAIL",IF(COUNTIF(AG127:AM127,"AB"),"FAIL","PASS"))</f>
        <v>PASS</v>
      </c>
      <c r="AT127" s="14" t="str">
        <f>IF(AND(AP127="PASS",AQ127="PASS"),"PASS","FAIL")</f>
        <v>PASS</v>
      </c>
      <c r="AU127" s="14" t="str">
        <f>IF(AND(AR127="PASS",AS127="PASS"),"PASS","FAIL")</f>
        <v>FAIL</v>
      </c>
      <c r="AV127" s="4" t="str">
        <f>IF(AW127="ATKT","NO",IF(AW127="FAIL","NO","YES"))</f>
        <v>NO</v>
      </c>
      <c r="AW127" s="5" t="str">
        <f>IF(AO127=50,IF(AN127&gt;=7.75,"DIST",IF(AN127&gt;=6.75,"FIRST",IF(AN127&gt;=6.25,"HSC",IF(AN127&gt;=5.5,"SC","FAIL")))),IF(AO127&gt;=25,"ATKT","FAIL"))</f>
        <v>ATKT</v>
      </c>
    </row>
    <row r="128" spans="1:49">
      <c r="A128" s="68" t="s">
        <v>758</v>
      </c>
      <c r="B128" s="68">
        <v>23139</v>
      </c>
      <c r="C128" s="68" t="s">
        <v>496</v>
      </c>
      <c r="D128" s="62" t="s">
        <v>497</v>
      </c>
      <c r="E128" s="68" t="s">
        <v>498</v>
      </c>
      <c r="F128" s="68"/>
      <c r="G128" s="62">
        <v>79</v>
      </c>
      <c r="H128" s="62">
        <v>67</v>
      </c>
      <c r="I128" s="62">
        <v>72</v>
      </c>
      <c r="J128" s="62">
        <v>80</v>
      </c>
      <c r="K128" s="62">
        <v>73</v>
      </c>
      <c r="L128" s="63"/>
      <c r="M128" s="62">
        <v>23</v>
      </c>
      <c r="N128" s="62">
        <v>35</v>
      </c>
      <c r="O128" s="62">
        <v>24</v>
      </c>
      <c r="P128" s="62">
        <v>38</v>
      </c>
      <c r="Q128" s="62">
        <v>24</v>
      </c>
      <c r="R128" s="62">
        <v>47</v>
      </c>
      <c r="S128" s="62">
        <v>24</v>
      </c>
      <c r="T128" s="67"/>
      <c r="U128" s="68" t="s">
        <v>846</v>
      </c>
      <c r="V128" s="68">
        <v>23139</v>
      </c>
      <c r="W128" s="68" t="s">
        <v>496</v>
      </c>
      <c r="X128" s="68" t="s">
        <v>497</v>
      </c>
      <c r="Y128" s="68" t="s">
        <v>498</v>
      </c>
      <c r="Z128" s="68"/>
      <c r="AA128" s="62">
        <v>85</v>
      </c>
      <c r="AB128" s="62">
        <v>74</v>
      </c>
      <c r="AC128" s="62">
        <v>83</v>
      </c>
      <c r="AD128" s="62">
        <v>83</v>
      </c>
      <c r="AE128" s="62">
        <v>83</v>
      </c>
      <c r="AF128" s="63"/>
      <c r="AG128" s="62">
        <v>20</v>
      </c>
      <c r="AH128" s="62">
        <v>21</v>
      </c>
      <c r="AI128" s="62">
        <v>48</v>
      </c>
      <c r="AJ128" s="62">
        <v>22</v>
      </c>
      <c r="AK128" s="62">
        <v>45</v>
      </c>
      <c r="AL128" s="62">
        <v>24</v>
      </c>
      <c r="AM128" s="62">
        <v>47</v>
      </c>
      <c r="AN128" s="62">
        <v>9.52</v>
      </c>
      <c r="AO128" s="62">
        <v>50</v>
      </c>
      <c r="AP128" s="12" t="str">
        <f>IF(COUNTIF(G128:K128,"FF"),"FAIL",IF(COUNTIF(G128:K128,"AB"),"FAIL","PASS"))</f>
        <v>PASS</v>
      </c>
      <c r="AQ128" s="12" t="str">
        <f>IF(COUNTIF(AA128:AE128,"FF"),"FAIL",IF(COUNTIF(AA128:AE128,"AB"),"FAIL","PASS"))</f>
        <v>PASS</v>
      </c>
      <c r="AR128" s="13" t="str">
        <f>IF(COUNTIF(M128:S128,"FF"),"FAIL",IF(COUNTIF(M128:S128,"AB"),"FAIL","PASS"))</f>
        <v>PASS</v>
      </c>
      <c r="AS128" s="13" t="str">
        <f>IF(COUNTIF(AG128:AM128,"FF"),"FAIL",IF(COUNTIF(AG128:AM128,"AB"),"FAIL","PASS"))</f>
        <v>PASS</v>
      </c>
      <c r="AT128" s="14" t="str">
        <f>IF(AND(AP128="PASS",AQ128="PASS"),"PASS","FAIL")</f>
        <v>PASS</v>
      </c>
      <c r="AU128" s="14" t="str">
        <f>IF(AND(AR128="PASS",AS128="PASS"),"PASS","FAIL")</f>
        <v>PASS</v>
      </c>
      <c r="AV128" s="4" t="str">
        <f>IF(AW128="ATKT","NO",IF(AW128="FAIL","NO","YES"))</f>
        <v>YES</v>
      </c>
      <c r="AW128" s="5" t="str">
        <f>IF(AO128=50,IF(AN128&gt;=7.75,"DIST",IF(AN128&gt;=6.75,"FIRST",IF(AN128&gt;=6.25,"HSC",IF(AN128&gt;=5.5,"SC","FAIL")))),IF(AO128&gt;=25,"ATKT","FAIL"))</f>
        <v>DIST</v>
      </c>
    </row>
    <row r="129" spans="1:49">
      <c r="A129" s="68" t="s">
        <v>816</v>
      </c>
      <c r="B129" s="68">
        <v>23239</v>
      </c>
      <c r="C129" s="68" t="s">
        <v>499</v>
      </c>
      <c r="D129" s="62" t="s">
        <v>500</v>
      </c>
      <c r="E129" s="68" t="s">
        <v>501</v>
      </c>
      <c r="F129" s="68"/>
      <c r="G129" s="62">
        <v>75</v>
      </c>
      <c r="H129" s="62">
        <v>60</v>
      </c>
      <c r="I129" s="62">
        <v>67</v>
      </c>
      <c r="J129" s="62">
        <v>70</v>
      </c>
      <c r="K129" s="62">
        <v>70</v>
      </c>
      <c r="L129" s="63"/>
      <c r="M129" s="62">
        <v>21</v>
      </c>
      <c r="N129" s="62">
        <v>37</v>
      </c>
      <c r="O129" s="62">
        <v>22</v>
      </c>
      <c r="P129" s="62">
        <v>36</v>
      </c>
      <c r="Q129" s="62">
        <v>20</v>
      </c>
      <c r="R129" s="62">
        <v>30</v>
      </c>
      <c r="S129" s="62">
        <v>22</v>
      </c>
      <c r="T129" s="67"/>
      <c r="U129" s="68" t="s">
        <v>847</v>
      </c>
      <c r="V129" s="68">
        <v>23239</v>
      </c>
      <c r="W129" s="68" t="s">
        <v>499</v>
      </c>
      <c r="X129" s="68" t="s">
        <v>500</v>
      </c>
      <c r="Y129" s="68" t="s">
        <v>501</v>
      </c>
      <c r="Z129" s="68"/>
      <c r="AA129" s="62">
        <v>71</v>
      </c>
      <c r="AB129" s="62">
        <v>77</v>
      </c>
      <c r="AC129" s="62">
        <v>72</v>
      </c>
      <c r="AD129" s="62">
        <v>86</v>
      </c>
      <c r="AE129" s="62">
        <v>86</v>
      </c>
      <c r="AF129" s="63"/>
      <c r="AG129" s="62">
        <v>22</v>
      </c>
      <c r="AH129" s="62">
        <v>19</v>
      </c>
      <c r="AI129" s="62">
        <v>36</v>
      </c>
      <c r="AJ129" s="62">
        <v>22</v>
      </c>
      <c r="AK129" s="62">
        <v>45</v>
      </c>
      <c r="AL129" s="62">
        <v>24</v>
      </c>
      <c r="AM129" s="62">
        <v>47</v>
      </c>
      <c r="AN129" s="62">
        <v>9.08</v>
      </c>
      <c r="AO129" s="62">
        <v>50</v>
      </c>
      <c r="AP129" s="12" t="str">
        <f>IF(COUNTIF(G129:K129,"FF"),"FAIL",IF(COUNTIF(G129:K129,"AB"),"FAIL","PASS"))</f>
        <v>PASS</v>
      </c>
      <c r="AQ129" s="12" t="str">
        <f>IF(COUNTIF(AA129:AE129,"FF"),"FAIL",IF(COUNTIF(AA129:AE129,"AB"),"FAIL","PASS"))</f>
        <v>PASS</v>
      </c>
      <c r="AR129" s="13" t="str">
        <f>IF(COUNTIF(M129:S129,"FF"),"FAIL",IF(COUNTIF(M129:S129,"AB"),"FAIL","PASS"))</f>
        <v>PASS</v>
      </c>
      <c r="AS129" s="13" t="str">
        <f>IF(COUNTIF(AG129:AM129,"FF"),"FAIL",IF(COUNTIF(AG129:AM129,"AB"),"FAIL","PASS"))</f>
        <v>PASS</v>
      </c>
      <c r="AT129" s="14" t="str">
        <f>IF(AND(AP129="PASS",AQ129="PASS"),"PASS","FAIL")</f>
        <v>PASS</v>
      </c>
      <c r="AU129" s="14" t="str">
        <f>IF(AND(AR129="PASS",AS129="PASS"),"PASS","FAIL")</f>
        <v>PASS</v>
      </c>
      <c r="AV129" s="4" t="str">
        <f>IF(AW129="ATKT","NO",IF(AW129="FAIL","NO","YES"))</f>
        <v>YES</v>
      </c>
      <c r="AW129" s="5" t="str">
        <f>IF(AO129=50,IF(AN129&gt;=7.75,"DIST",IF(AN129&gt;=6.75,"FIRST",IF(AN129&gt;=6.25,"HSC",IF(AN129&gt;=5.5,"SC","FAIL")))),IF(AO129&gt;=25,"ATKT","FAIL"))</f>
        <v>DIST</v>
      </c>
    </row>
    <row r="130" spans="1:49">
      <c r="A130" s="68" t="s">
        <v>880</v>
      </c>
      <c r="B130" s="68">
        <v>23339</v>
      </c>
      <c r="C130" s="68" t="s">
        <v>502</v>
      </c>
      <c r="D130" s="62" t="s">
        <v>503</v>
      </c>
      <c r="E130" s="68" t="s">
        <v>504</v>
      </c>
      <c r="F130" s="68"/>
      <c r="G130" s="62">
        <v>75</v>
      </c>
      <c r="H130" s="62">
        <v>54</v>
      </c>
      <c r="I130" s="62">
        <v>73</v>
      </c>
      <c r="J130" s="62">
        <v>70</v>
      </c>
      <c r="K130" s="62">
        <v>67</v>
      </c>
      <c r="L130" s="63"/>
      <c r="M130" s="62">
        <v>21</v>
      </c>
      <c r="N130" s="62">
        <v>23</v>
      </c>
      <c r="O130" s="62">
        <v>19</v>
      </c>
      <c r="P130" s="62">
        <v>43</v>
      </c>
      <c r="Q130" s="62">
        <v>20</v>
      </c>
      <c r="R130" s="62">
        <v>35</v>
      </c>
      <c r="S130" s="62">
        <v>21</v>
      </c>
      <c r="T130" s="67"/>
      <c r="U130" s="68" t="s">
        <v>848</v>
      </c>
      <c r="V130" s="68">
        <v>23339</v>
      </c>
      <c r="W130" s="68" t="s">
        <v>502</v>
      </c>
      <c r="X130" s="68" t="s">
        <v>503</v>
      </c>
      <c r="Y130" s="68" t="s">
        <v>504</v>
      </c>
      <c r="Z130" s="68"/>
      <c r="AA130" s="62">
        <v>86</v>
      </c>
      <c r="AB130" s="62">
        <v>77</v>
      </c>
      <c r="AC130" s="62">
        <v>74</v>
      </c>
      <c r="AD130" s="62">
        <v>74</v>
      </c>
      <c r="AE130" s="62">
        <v>80</v>
      </c>
      <c r="AF130" s="63"/>
      <c r="AG130" s="62">
        <v>17</v>
      </c>
      <c r="AH130" s="62">
        <v>21</v>
      </c>
      <c r="AI130" s="62">
        <v>41</v>
      </c>
      <c r="AJ130" s="62">
        <v>21</v>
      </c>
      <c r="AK130" s="62">
        <v>42</v>
      </c>
      <c r="AL130" s="62">
        <v>21</v>
      </c>
      <c r="AM130" s="62">
        <v>41</v>
      </c>
      <c r="AN130" s="62">
        <v>8.94</v>
      </c>
      <c r="AO130" s="62">
        <v>50</v>
      </c>
      <c r="AP130" s="12" t="str">
        <f>IF(COUNTIF(G130:K130,"FF"),"FAIL",IF(COUNTIF(G130:K130,"AB"),"FAIL","PASS"))</f>
        <v>PASS</v>
      </c>
      <c r="AQ130" s="12" t="str">
        <f>IF(COUNTIF(AA130:AE130,"FF"),"FAIL",IF(COUNTIF(AA130:AE130,"AB"),"FAIL","PASS"))</f>
        <v>PASS</v>
      </c>
      <c r="AR130" s="13" t="str">
        <f>IF(COUNTIF(M130:S130,"FF"),"FAIL",IF(COUNTIF(M130:S130,"AB"),"FAIL","PASS"))</f>
        <v>PASS</v>
      </c>
      <c r="AS130" s="13" t="str">
        <f>IF(COUNTIF(AG130:AM130,"FF"),"FAIL",IF(COUNTIF(AG130:AM130,"AB"),"FAIL","PASS"))</f>
        <v>PASS</v>
      </c>
      <c r="AT130" s="14" t="str">
        <f>IF(AND(AP130="PASS",AQ130="PASS"),"PASS","FAIL")</f>
        <v>PASS</v>
      </c>
      <c r="AU130" s="14" t="str">
        <f>IF(AND(AR130="PASS",AS130="PASS"),"PASS","FAIL")</f>
        <v>PASS</v>
      </c>
      <c r="AV130" s="4" t="str">
        <f>IF(AW130="ATKT","NO",IF(AW130="FAIL","NO","YES"))</f>
        <v>YES</v>
      </c>
      <c r="AW130" s="5" t="str">
        <f>IF(AO130=50,IF(AN130&gt;=7.75,"DIST",IF(AN130&gt;=6.75,"FIRST",IF(AN130&gt;=6.25,"HSC",IF(AN130&gt;=5.5,"SC","FAIL")))),IF(AO130&gt;=25,"ATKT","FAIL"))</f>
        <v>DIST</v>
      </c>
    </row>
    <row r="131" spans="1:49">
      <c r="A131" s="68" t="s">
        <v>817</v>
      </c>
      <c r="B131" s="68">
        <v>23240</v>
      </c>
      <c r="C131" s="68" t="s">
        <v>505</v>
      </c>
      <c r="D131" s="62" t="s">
        <v>506</v>
      </c>
      <c r="E131" s="68" t="s">
        <v>507</v>
      </c>
      <c r="F131" s="68"/>
      <c r="G131" s="62">
        <v>75</v>
      </c>
      <c r="H131" s="62">
        <v>76</v>
      </c>
      <c r="I131" s="62">
        <v>66</v>
      </c>
      <c r="J131" s="62">
        <v>70</v>
      </c>
      <c r="K131" s="62">
        <v>67</v>
      </c>
      <c r="L131" s="63"/>
      <c r="M131" s="62">
        <v>21</v>
      </c>
      <c r="N131" s="62">
        <v>28</v>
      </c>
      <c r="O131" s="62">
        <v>21</v>
      </c>
      <c r="P131" s="62">
        <v>38</v>
      </c>
      <c r="Q131" s="62">
        <v>19</v>
      </c>
      <c r="R131" s="62">
        <v>35</v>
      </c>
      <c r="S131" s="62">
        <v>22</v>
      </c>
      <c r="T131" s="67"/>
      <c r="U131" s="68" t="s">
        <v>849</v>
      </c>
      <c r="V131" s="68">
        <v>23240</v>
      </c>
      <c r="W131" s="68" t="s">
        <v>505</v>
      </c>
      <c r="X131" s="68" t="s">
        <v>506</v>
      </c>
      <c r="Y131" s="68" t="s">
        <v>507</v>
      </c>
      <c r="Z131" s="68"/>
      <c r="AA131" s="62">
        <v>62</v>
      </c>
      <c r="AB131" s="62">
        <v>68</v>
      </c>
      <c r="AC131" s="62">
        <v>78</v>
      </c>
      <c r="AD131" s="62">
        <v>77</v>
      </c>
      <c r="AE131" s="62">
        <v>84</v>
      </c>
      <c r="AF131" s="63"/>
      <c r="AG131" s="62">
        <v>20</v>
      </c>
      <c r="AH131" s="62">
        <v>22</v>
      </c>
      <c r="AI131" s="62">
        <v>40</v>
      </c>
      <c r="AJ131" s="62">
        <v>21</v>
      </c>
      <c r="AK131" s="62">
        <v>42</v>
      </c>
      <c r="AL131" s="62">
        <v>22</v>
      </c>
      <c r="AM131" s="62">
        <v>45</v>
      </c>
      <c r="AN131" s="62">
        <v>8.9</v>
      </c>
      <c r="AO131" s="62">
        <v>50</v>
      </c>
      <c r="AP131" s="12" t="str">
        <f>IF(COUNTIF(G131:K131,"FF"),"FAIL",IF(COUNTIF(G131:K131,"AB"),"FAIL","PASS"))</f>
        <v>PASS</v>
      </c>
      <c r="AQ131" s="12" t="str">
        <f>IF(COUNTIF(AA131:AE131,"FF"),"FAIL",IF(COUNTIF(AA131:AE131,"AB"),"FAIL","PASS"))</f>
        <v>PASS</v>
      </c>
      <c r="AR131" s="13" t="str">
        <f>IF(COUNTIF(M131:S131,"FF"),"FAIL",IF(COUNTIF(M131:S131,"AB"),"FAIL","PASS"))</f>
        <v>PASS</v>
      </c>
      <c r="AS131" s="13" t="str">
        <f>IF(COUNTIF(AG131:AM131,"FF"),"FAIL",IF(COUNTIF(AG131:AM131,"AB"),"FAIL","PASS"))</f>
        <v>PASS</v>
      </c>
      <c r="AT131" s="14" t="str">
        <f>IF(AND(AP131="PASS",AQ131="PASS"),"PASS","FAIL")</f>
        <v>PASS</v>
      </c>
      <c r="AU131" s="14" t="str">
        <f>IF(AND(AR131="PASS",AS131="PASS"),"PASS","FAIL")</f>
        <v>PASS</v>
      </c>
      <c r="AV131" s="4" t="str">
        <f>IF(AW131="ATKT","NO",IF(AW131="FAIL","NO","YES"))</f>
        <v>YES</v>
      </c>
      <c r="AW131" s="5" t="str">
        <f>IF(AO131=50,IF(AN131&gt;=7.75,"DIST",IF(AN131&gt;=6.75,"FIRST",IF(AN131&gt;=6.25,"HSC",IF(AN131&gt;=5.5,"SC","FAIL")))),IF(AO131&gt;=25,"ATKT","FAIL"))</f>
        <v>DIST</v>
      </c>
    </row>
    <row r="132" spans="1:49">
      <c r="A132" s="68" t="s">
        <v>919</v>
      </c>
      <c r="B132" s="69">
        <v>23378</v>
      </c>
      <c r="C132" s="69" t="s">
        <v>508</v>
      </c>
      <c r="D132" s="75" t="s">
        <v>509</v>
      </c>
      <c r="E132" s="69" t="s">
        <v>510</v>
      </c>
      <c r="F132" s="68"/>
      <c r="G132" s="62">
        <v>67</v>
      </c>
      <c r="H132" s="62">
        <v>66</v>
      </c>
      <c r="I132" s="62">
        <v>66</v>
      </c>
      <c r="J132" s="62">
        <v>75</v>
      </c>
      <c r="K132" s="62">
        <v>75</v>
      </c>
      <c r="L132" s="63"/>
      <c r="M132" s="62">
        <v>20</v>
      </c>
      <c r="N132" s="62">
        <v>23</v>
      </c>
      <c r="O132" s="62">
        <v>18</v>
      </c>
      <c r="P132" s="62">
        <v>43</v>
      </c>
      <c r="Q132" s="62">
        <v>22</v>
      </c>
      <c r="R132" s="62">
        <v>46</v>
      </c>
      <c r="S132" s="62">
        <v>22</v>
      </c>
      <c r="T132" s="67"/>
      <c r="U132" s="68" t="s">
        <v>850</v>
      </c>
      <c r="V132" s="68">
        <v>23378</v>
      </c>
      <c r="W132" s="68" t="s">
        <v>508</v>
      </c>
      <c r="X132" s="68" t="s">
        <v>509</v>
      </c>
      <c r="Y132" s="68" t="s">
        <v>510</v>
      </c>
      <c r="Z132" s="68"/>
      <c r="AA132" s="62">
        <v>93</v>
      </c>
      <c r="AB132" s="62">
        <v>80</v>
      </c>
      <c r="AC132" s="62">
        <v>81</v>
      </c>
      <c r="AD132" s="62">
        <v>72</v>
      </c>
      <c r="AE132" s="62">
        <v>83</v>
      </c>
      <c r="AF132" s="63"/>
      <c r="AG132" s="62">
        <v>19</v>
      </c>
      <c r="AH132" s="62">
        <v>18</v>
      </c>
      <c r="AI132" s="62">
        <v>41</v>
      </c>
      <c r="AJ132" s="62">
        <v>20</v>
      </c>
      <c r="AK132" s="62">
        <v>38</v>
      </c>
      <c r="AL132" s="62">
        <v>21</v>
      </c>
      <c r="AM132" s="62">
        <v>42</v>
      </c>
      <c r="AN132" s="62"/>
      <c r="AO132" s="76">
        <v>49</v>
      </c>
      <c r="AP132" s="12" t="str">
        <f>IF(COUNTIF(G132:K132,"FF"),"FAIL",IF(COUNTIF(G132:K132,"AB"),"FAIL","PASS"))</f>
        <v>PASS</v>
      </c>
      <c r="AQ132" s="12" t="str">
        <f>IF(COUNTIF(AA132:AE132,"FF"),"FAIL",IF(COUNTIF(AA132:AE132,"AB"),"FAIL","PASS"))</f>
        <v>PASS</v>
      </c>
      <c r="AR132" s="13" t="str">
        <f>IF(COUNTIF(M132:S132,"FF"),"FAIL",IF(COUNTIF(M132:S132,"AB"),"FAIL","PASS"))</f>
        <v>PASS</v>
      </c>
      <c r="AS132" s="13" t="str">
        <f>IF(COUNTIF(AG132:AM132,"FF"),"FAIL",IF(COUNTIF(AG132:AM132,"AB"),"FAIL","PASS"))</f>
        <v>PASS</v>
      </c>
      <c r="AT132" s="14" t="str">
        <f>IF(AND(AP132="PASS",AQ132="PASS"),"PASS","FAIL")</f>
        <v>PASS</v>
      </c>
      <c r="AU132" s="14" t="str">
        <f>IF(AND(AR132="PASS",AS132="PASS"),"PASS","FAIL")</f>
        <v>PASS</v>
      </c>
      <c r="AV132" s="4" t="str">
        <f>IF(AW132="ATKT","NO",IF(AW132="FAIL","NO","YES"))</f>
        <v>NO</v>
      </c>
      <c r="AW132" s="5" t="str">
        <f>IF(AO132=50,IF(AN132&gt;=7.75,"DIST",IF(AN132&gt;=6.75,"FIRST",IF(AN132&gt;=6.25,"HSC",IF(AN132&gt;=5.5,"SC","FAIL")))),IF(AO132&gt;=25,"ATKT","FAIL"))</f>
        <v>ATKT</v>
      </c>
    </row>
    <row r="133" spans="1:49">
      <c r="A133" s="68" t="s">
        <v>907</v>
      </c>
      <c r="B133" s="68">
        <v>23366</v>
      </c>
      <c r="C133" s="68" t="s">
        <v>511</v>
      </c>
      <c r="D133" s="62" t="s">
        <v>512</v>
      </c>
      <c r="E133" s="68" t="s">
        <v>513</v>
      </c>
      <c r="F133" s="68"/>
      <c r="G133" s="62">
        <v>70</v>
      </c>
      <c r="H133" s="62">
        <v>61</v>
      </c>
      <c r="I133" s="62">
        <v>82</v>
      </c>
      <c r="J133" s="62">
        <v>77</v>
      </c>
      <c r="K133" s="62">
        <v>67</v>
      </c>
      <c r="L133" s="63"/>
      <c r="M133" s="62">
        <v>21</v>
      </c>
      <c r="N133" s="62">
        <v>42</v>
      </c>
      <c r="O133" s="62">
        <v>19</v>
      </c>
      <c r="P133" s="62">
        <v>44</v>
      </c>
      <c r="Q133" s="62">
        <v>20</v>
      </c>
      <c r="R133" s="62">
        <v>43</v>
      </c>
      <c r="S133" s="62">
        <v>23</v>
      </c>
      <c r="T133" s="67"/>
      <c r="U133" s="68" t="s">
        <v>851</v>
      </c>
      <c r="V133" s="68">
        <v>23366</v>
      </c>
      <c r="W133" s="68" t="s">
        <v>511</v>
      </c>
      <c r="X133" s="68" t="s">
        <v>512</v>
      </c>
      <c r="Y133" s="68" t="s">
        <v>513</v>
      </c>
      <c r="Z133" s="68"/>
      <c r="AA133" s="62">
        <v>84</v>
      </c>
      <c r="AB133" s="62">
        <v>81</v>
      </c>
      <c r="AC133" s="62">
        <v>76</v>
      </c>
      <c r="AD133" s="62">
        <v>73</v>
      </c>
      <c r="AE133" s="62">
        <v>81</v>
      </c>
      <c r="AF133" s="63"/>
      <c r="AG133" s="62">
        <v>17</v>
      </c>
      <c r="AH133" s="62">
        <v>17</v>
      </c>
      <c r="AI133" s="62">
        <v>39</v>
      </c>
      <c r="AJ133" s="62">
        <v>19</v>
      </c>
      <c r="AK133" s="62">
        <v>38</v>
      </c>
      <c r="AL133" s="62">
        <v>21</v>
      </c>
      <c r="AM133" s="62">
        <v>41</v>
      </c>
      <c r="AN133" s="62">
        <v>9.24</v>
      </c>
      <c r="AO133" s="62">
        <v>50</v>
      </c>
      <c r="AP133" s="12" t="str">
        <f>IF(COUNTIF(G133:K133,"FF"),"FAIL",IF(COUNTIF(G133:K133,"AB"),"FAIL","PASS"))</f>
        <v>PASS</v>
      </c>
      <c r="AQ133" s="12" t="str">
        <f>IF(COUNTIF(AA133:AE133,"FF"),"FAIL",IF(COUNTIF(AA133:AE133,"AB"),"FAIL","PASS"))</f>
        <v>PASS</v>
      </c>
      <c r="AR133" s="13" t="str">
        <f>IF(COUNTIF(M133:S133,"FF"),"FAIL",IF(COUNTIF(M133:S133,"AB"),"FAIL","PASS"))</f>
        <v>PASS</v>
      </c>
      <c r="AS133" s="13" t="str">
        <f>IF(COUNTIF(AG133:AM133,"FF"),"FAIL",IF(COUNTIF(AG133:AM133,"AB"),"FAIL","PASS"))</f>
        <v>PASS</v>
      </c>
      <c r="AT133" s="14" t="str">
        <f>IF(AND(AP133="PASS",AQ133="PASS"),"PASS","FAIL")</f>
        <v>PASS</v>
      </c>
      <c r="AU133" s="14" t="str">
        <f>IF(AND(AR133="PASS",AS133="PASS"),"PASS","FAIL")</f>
        <v>PASS</v>
      </c>
      <c r="AV133" s="4" t="str">
        <f>IF(AW133="ATKT","NO",IF(AW133="FAIL","NO","YES"))</f>
        <v>YES</v>
      </c>
      <c r="AW133" s="5" t="str">
        <f>IF(AO133=50,IF(AN133&gt;=7.75,"DIST",IF(AN133&gt;=6.75,"FIRST",IF(AN133&gt;=6.25,"HSC",IF(AN133&gt;=5.5,"SC","FAIL")))),IF(AO133&gt;=25,"ATKT","FAIL"))</f>
        <v>DIST</v>
      </c>
    </row>
    <row r="134" spans="1:49">
      <c r="A134" s="68" t="s">
        <v>881</v>
      </c>
      <c r="B134" s="68">
        <v>23340</v>
      </c>
      <c r="C134" s="68" t="s">
        <v>514</v>
      </c>
      <c r="D134" s="62" t="s">
        <v>515</v>
      </c>
      <c r="E134" s="68" t="s">
        <v>516</v>
      </c>
      <c r="F134" s="68"/>
      <c r="G134" s="62">
        <v>82</v>
      </c>
      <c r="H134" s="62">
        <v>63</v>
      </c>
      <c r="I134" s="62">
        <v>77</v>
      </c>
      <c r="J134" s="62">
        <v>81</v>
      </c>
      <c r="K134" s="62">
        <v>69</v>
      </c>
      <c r="L134" s="63"/>
      <c r="M134" s="62">
        <v>19</v>
      </c>
      <c r="N134" s="62">
        <v>44</v>
      </c>
      <c r="O134" s="62">
        <v>20</v>
      </c>
      <c r="P134" s="62">
        <v>40</v>
      </c>
      <c r="Q134" s="62">
        <v>18</v>
      </c>
      <c r="R134" s="62">
        <v>40</v>
      </c>
      <c r="S134" s="62">
        <v>21</v>
      </c>
      <c r="T134" s="67"/>
      <c r="U134" s="68" t="s">
        <v>852</v>
      </c>
      <c r="V134" s="68">
        <v>23340</v>
      </c>
      <c r="W134" s="68" t="s">
        <v>514</v>
      </c>
      <c r="X134" s="68" t="s">
        <v>515</v>
      </c>
      <c r="Y134" s="68" t="s">
        <v>516</v>
      </c>
      <c r="Z134" s="68"/>
      <c r="AA134" s="62">
        <v>94</v>
      </c>
      <c r="AB134" s="62">
        <v>79</v>
      </c>
      <c r="AC134" s="62">
        <v>76</v>
      </c>
      <c r="AD134" s="62">
        <v>73</v>
      </c>
      <c r="AE134" s="62">
        <v>79</v>
      </c>
      <c r="AF134" s="63"/>
      <c r="AG134" s="62">
        <v>19</v>
      </c>
      <c r="AH134" s="62">
        <v>21</v>
      </c>
      <c r="AI134" s="62">
        <v>40</v>
      </c>
      <c r="AJ134" s="62">
        <v>18</v>
      </c>
      <c r="AK134" s="62">
        <v>38</v>
      </c>
      <c r="AL134" s="62">
        <v>20</v>
      </c>
      <c r="AM134" s="62">
        <v>42</v>
      </c>
      <c r="AN134" s="62">
        <v>9.2200000000000006</v>
      </c>
      <c r="AO134" s="62">
        <v>50</v>
      </c>
      <c r="AP134" s="12" t="str">
        <f>IF(COUNTIF(G134:K134,"FF"),"FAIL",IF(COUNTIF(G134:K134,"AB"),"FAIL","PASS"))</f>
        <v>PASS</v>
      </c>
      <c r="AQ134" s="12" t="str">
        <f>IF(COUNTIF(AA134:AE134,"FF"),"FAIL",IF(COUNTIF(AA134:AE134,"AB"),"FAIL","PASS"))</f>
        <v>PASS</v>
      </c>
      <c r="AR134" s="13" t="str">
        <f>IF(COUNTIF(M134:S134,"FF"),"FAIL",IF(COUNTIF(M134:S134,"AB"),"FAIL","PASS"))</f>
        <v>PASS</v>
      </c>
      <c r="AS134" s="13" t="str">
        <f>IF(COUNTIF(AG134:AM134,"FF"),"FAIL",IF(COUNTIF(AG134:AM134,"AB"),"FAIL","PASS"))</f>
        <v>PASS</v>
      </c>
      <c r="AT134" s="14" t="str">
        <f>IF(AND(AP134="PASS",AQ134="PASS"),"PASS","FAIL")</f>
        <v>PASS</v>
      </c>
      <c r="AU134" s="14" t="str">
        <f>IF(AND(AR134="PASS",AS134="PASS"),"PASS","FAIL")</f>
        <v>PASS</v>
      </c>
      <c r="AV134" s="4" t="str">
        <f>IF(AW134="ATKT","NO",IF(AW134="FAIL","NO","YES"))</f>
        <v>YES</v>
      </c>
      <c r="AW134" s="5" t="str">
        <f>IF(AO134=50,IF(AN134&gt;=7.75,"DIST",IF(AN134&gt;=6.75,"FIRST",IF(AN134&gt;=6.25,"HSC",IF(AN134&gt;=5.5,"SC","FAIL")))),IF(AO134&gt;=25,"ATKT","FAIL"))</f>
        <v>DIST</v>
      </c>
    </row>
    <row r="135" spans="1:49">
      <c r="A135" s="68" t="s">
        <v>890</v>
      </c>
      <c r="B135" s="68">
        <v>23349</v>
      </c>
      <c r="C135" s="68" t="s">
        <v>517</v>
      </c>
      <c r="D135" s="62" t="s">
        <v>518</v>
      </c>
      <c r="E135" s="68" t="s">
        <v>519</v>
      </c>
      <c r="F135" s="68"/>
      <c r="G135" s="62">
        <v>80</v>
      </c>
      <c r="H135" s="62">
        <v>64</v>
      </c>
      <c r="I135" s="62">
        <v>65</v>
      </c>
      <c r="J135" s="62">
        <v>75</v>
      </c>
      <c r="K135" s="62">
        <v>71</v>
      </c>
      <c r="L135" s="63"/>
      <c r="M135" s="62">
        <v>23</v>
      </c>
      <c r="N135" s="62">
        <v>31</v>
      </c>
      <c r="O135" s="62">
        <v>20</v>
      </c>
      <c r="P135" s="62">
        <v>38</v>
      </c>
      <c r="Q135" s="62">
        <v>21</v>
      </c>
      <c r="R135" s="62">
        <v>43</v>
      </c>
      <c r="S135" s="62">
        <v>22</v>
      </c>
      <c r="T135" s="67"/>
      <c r="U135" s="68" t="s">
        <v>853</v>
      </c>
      <c r="V135" s="68">
        <v>23349</v>
      </c>
      <c r="W135" s="68" t="s">
        <v>517</v>
      </c>
      <c r="X135" s="68" t="s">
        <v>518</v>
      </c>
      <c r="Y135" s="68" t="s">
        <v>519</v>
      </c>
      <c r="Z135" s="68"/>
      <c r="AA135" s="62">
        <v>86</v>
      </c>
      <c r="AB135" s="62">
        <v>81</v>
      </c>
      <c r="AC135" s="62">
        <v>86</v>
      </c>
      <c r="AD135" s="62">
        <v>71</v>
      </c>
      <c r="AE135" s="62">
        <v>81</v>
      </c>
      <c r="AF135" s="63"/>
      <c r="AG135" s="62">
        <v>21</v>
      </c>
      <c r="AH135" s="62">
        <v>23</v>
      </c>
      <c r="AI135" s="62">
        <v>44</v>
      </c>
      <c r="AJ135" s="62">
        <v>20</v>
      </c>
      <c r="AK135" s="62">
        <v>40</v>
      </c>
      <c r="AL135" s="62">
        <v>21</v>
      </c>
      <c r="AM135" s="62">
        <v>42</v>
      </c>
      <c r="AN135" s="62">
        <v>9.3800000000000008</v>
      </c>
      <c r="AO135" s="62">
        <v>50</v>
      </c>
      <c r="AP135" s="12" t="str">
        <f>IF(COUNTIF(G135:K135,"FF"),"FAIL",IF(COUNTIF(G135:K135,"AB"),"FAIL","PASS"))</f>
        <v>PASS</v>
      </c>
      <c r="AQ135" s="12" t="str">
        <f>IF(COUNTIF(AA135:AE135,"FF"),"FAIL",IF(COUNTIF(AA135:AE135,"AB"),"FAIL","PASS"))</f>
        <v>PASS</v>
      </c>
      <c r="AR135" s="13" t="str">
        <f>IF(COUNTIF(M135:S135,"FF"),"FAIL",IF(COUNTIF(M135:S135,"AB"),"FAIL","PASS"))</f>
        <v>PASS</v>
      </c>
      <c r="AS135" s="13" t="str">
        <f>IF(COUNTIF(AG135:AM135,"FF"),"FAIL",IF(COUNTIF(AG135:AM135,"AB"),"FAIL","PASS"))</f>
        <v>PASS</v>
      </c>
      <c r="AT135" s="14" t="str">
        <f>IF(AND(AP135="PASS",AQ135="PASS"),"PASS","FAIL")</f>
        <v>PASS</v>
      </c>
      <c r="AU135" s="14" t="str">
        <f>IF(AND(AR135="PASS",AS135="PASS"),"PASS","FAIL")</f>
        <v>PASS</v>
      </c>
      <c r="AV135" s="4" t="str">
        <f>IF(AW135="ATKT","NO",IF(AW135="FAIL","NO","YES"))</f>
        <v>YES</v>
      </c>
      <c r="AW135" s="5" t="str">
        <f>IF(AO135=50,IF(AN135&gt;=7.75,"DIST",IF(AN135&gt;=6.75,"FIRST",IF(AN135&gt;=6.25,"HSC",IF(AN135&gt;=5.5,"SC","FAIL")))),IF(AO135&gt;=25,"ATKT","FAIL"))</f>
        <v>DIST</v>
      </c>
    </row>
    <row r="136" spans="1:49">
      <c r="A136" s="68" t="s">
        <v>837</v>
      </c>
      <c r="B136" s="68">
        <v>23260</v>
      </c>
      <c r="C136" s="68" t="s">
        <v>520</v>
      </c>
      <c r="D136" s="62" t="s">
        <v>521</v>
      </c>
      <c r="E136" s="68" t="s">
        <v>522</v>
      </c>
      <c r="F136" s="68"/>
      <c r="G136" s="62">
        <v>85</v>
      </c>
      <c r="H136" s="62">
        <v>72</v>
      </c>
      <c r="I136" s="62">
        <v>77</v>
      </c>
      <c r="J136" s="62">
        <v>79</v>
      </c>
      <c r="K136" s="62">
        <v>85</v>
      </c>
      <c r="L136" s="63"/>
      <c r="M136" s="62">
        <v>21</v>
      </c>
      <c r="N136" s="62">
        <v>35</v>
      </c>
      <c r="O136" s="62">
        <v>24</v>
      </c>
      <c r="P136" s="62">
        <v>45</v>
      </c>
      <c r="Q136" s="62">
        <v>24</v>
      </c>
      <c r="R136" s="62">
        <v>45</v>
      </c>
      <c r="S136" s="62">
        <v>24</v>
      </c>
      <c r="T136" s="67"/>
      <c r="U136" s="68" t="s">
        <v>854</v>
      </c>
      <c r="V136" s="68">
        <v>23260</v>
      </c>
      <c r="W136" s="68" t="s">
        <v>520</v>
      </c>
      <c r="X136" s="68" t="s">
        <v>521</v>
      </c>
      <c r="Y136" s="68" t="s">
        <v>522</v>
      </c>
      <c r="Z136" s="68"/>
      <c r="AA136" s="62">
        <v>77</v>
      </c>
      <c r="AB136" s="62">
        <v>87</v>
      </c>
      <c r="AC136" s="62">
        <v>84</v>
      </c>
      <c r="AD136" s="62">
        <v>90</v>
      </c>
      <c r="AE136" s="62">
        <v>89</v>
      </c>
      <c r="AF136" s="63"/>
      <c r="AG136" s="62">
        <v>22</v>
      </c>
      <c r="AH136" s="62">
        <v>23</v>
      </c>
      <c r="AI136" s="62">
        <v>44</v>
      </c>
      <c r="AJ136" s="62">
        <v>24</v>
      </c>
      <c r="AK136" s="62">
        <v>41</v>
      </c>
      <c r="AL136" s="62">
        <v>24</v>
      </c>
      <c r="AM136" s="62">
        <v>46</v>
      </c>
      <c r="AN136" s="62">
        <v>9.66</v>
      </c>
      <c r="AO136" s="62">
        <v>50</v>
      </c>
      <c r="AP136" s="12" t="str">
        <f>IF(COUNTIF(G136:K136,"FF"),"FAIL",IF(COUNTIF(G136:K136,"AB"),"FAIL","PASS"))</f>
        <v>PASS</v>
      </c>
      <c r="AQ136" s="12" t="str">
        <f>IF(COUNTIF(AA136:AE136,"FF"),"FAIL",IF(COUNTIF(AA136:AE136,"AB"),"FAIL","PASS"))</f>
        <v>PASS</v>
      </c>
      <c r="AR136" s="13" t="str">
        <f>IF(COUNTIF(M136:S136,"FF"),"FAIL",IF(COUNTIF(M136:S136,"AB"),"FAIL","PASS"))</f>
        <v>PASS</v>
      </c>
      <c r="AS136" s="13" t="str">
        <f>IF(COUNTIF(AG136:AM136,"FF"),"FAIL",IF(COUNTIF(AG136:AM136,"AB"),"FAIL","PASS"))</f>
        <v>PASS</v>
      </c>
      <c r="AT136" s="14" t="str">
        <f>IF(AND(AP136="PASS",AQ136="PASS"),"PASS","FAIL")</f>
        <v>PASS</v>
      </c>
      <c r="AU136" s="14" t="str">
        <f>IF(AND(AR136="PASS",AS136="PASS"),"PASS","FAIL")</f>
        <v>PASS</v>
      </c>
      <c r="AV136" s="4" t="str">
        <f>IF(AW136="ATKT","NO",IF(AW136="FAIL","NO","YES"))</f>
        <v>YES</v>
      </c>
      <c r="AW136" s="5" t="str">
        <f>IF(AO136=50,IF(AN136&gt;=7.75,"DIST",IF(AN136&gt;=6.75,"FIRST",IF(AN136&gt;=6.25,"HSC",IF(AN136&gt;=5.5,"SC","FAIL")))),IF(AO136&gt;=25,"ATKT","FAIL"))</f>
        <v>DIST</v>
      </c>
    </row>
    <row r="137" spans="1:49">
      <c r="A137" s="68" t="s">
        <v>760</v>
      </c>
      <c r="B137" s="68">
        <v>23141</v>
      </c>
      <c r="C137" s="68" t="s">
        <v>523</v>
      </c>
      <c r="D137" s="62" t="s">
        <v>524</v>
      </c>
      <c r="E137" s="68" t="s">
        <v>525</v>
      </c>
      <c r="F137" s="68"/>
      <c r="G137" s="62">
        <v>59</v>
      </c>
      <c r="H137" s="62">
        <v>53</v>
      </c>
      <c r="I137" s="62">
        <v>67</v>
      </c>
      <c r="J137" s="62">
        <v>52</v>
      </c>
      <c r="K137" s="62">
        <v>58</v>
      </c>
      <c r="L137" s="63"/>
      <c r="M137" s="62">
        <v>21</v>
      </c>
      <c r="N137" s="62" t="s">
        <v>67</v>
      </c>
      <c r="O137" s="62">
        <v>19</v>
      </c>
      <c r="P137" s="62" t="s">
        <v>67</v>
      </c>
      <c r="Q137" s="62">
        <v>16</v>
      </c>
      <c r="R137" s="62">
        <v>39</v>
      </c>
      <c r="S137" s="62">
        <v>20</v>
      </c>
      <c r="T137" s="67"/>
      <c r="U137" s="68" t="s">
        <v>855</v>
      </c>
      <c r="V137" s="68">
        <v>23141</v>
      </c>
      <c r="W137" s="68" t="s">
        <v>523</v>
      </c>
      <c r="X137" s="68" t="s">
        <v>524</v>
      </c>
      <c r="Y137" s="68" t="s">
        <v>525</v>
      </c>
      <c r="Z137" s="68"/>
      <c r="AA137" s="62">
        <v>74</v>
      </c>
      <c r="AB137" s="62">
        <v>58</v>
      </c>
      <c r="AC137" s="62">
        <v>58</v>
      </c>
      <c r="AD137" s="62">
        <v>68</v>
      </c>
      <c r="AE137" s="62">
        <v>74</v>
      </c>
      <c r="AF137" s="63"/>
      <c r="AG137" s="62">
        <v>18</v>
      </c>
      <c r="AH137" s="62">
        <v>15</v>
      </c>
      <c r="AI137" s="62">
        <v>35</v>
      </c>
      <c r="AJ137" s="62">
        <v>13</v>
      </c>
      <c r="AK137" s="62">
        <v>33</v>
      </c>
      <c r="AL137" s="62">
        <v>15</v>
      </c>
      <c r="AM137" s="62">
        <v>25</v>
      </c>
      <c r="AN137" s="62"/>
      <c r="AO137" s="62">
        <v>47</v>
      </c>
      <c r="AP137" s="12" t="str">
        <f>IF(COUNTIF(G137:K137,"FF"),"FAIL",IF(COUNTIF(G137:K137,"AB"),"FAIL","PASS"))</f>
        <v>PASS</v>
      </c>
      <c r="AQ137" s="12" t="str">
        <f>IF(COUNTIF(AA137:AE137,"FF"),"FAIL",IF(COUNTIF(AA137:AE137,"AB"),"FAIL","PASS"))</f>
        <v>PASS</v>
      </c>
      <c r="AR137" s="13" t="str">
        <f>IF(COUNTIF(M137:S137,"FF"),"FAIL",IF(COUNTIF(M137:S137,"AB"),"FAIL","PASS"))</f>
        <v>FAIL</v>
      </c>
      <c r="AS137" s="13" t="str">
        <f>IF(COUNTIF(AG137:AM137,"FF"),"FAIL",IF(COUNTIF(AG137:AM137,"AB"),"FAIL","PASS"))</f>
        <v>PASS</v>
      </c>
      <c r="AT137" s="14" t="str">
        <f>IF(AND(AP137="PASS",AQ137="PASS"),"PASS","FAIL")</f>
        <v>PASS</v>
      </c>
      <c r="AU137" s="14" t="str">
        <f>IF(AND(AR137="PASS",AS137="PASS"),"PASS","FAIL")</f>
        <v>FAIL</v>
      </c>
      <c r="AV137" s="4" t="str">
        <f>IF(AW137="ATKT","NO",IF(AW137="FAIL","NO","YES"))</f>
        <v>NO</v>
      </c>
      <c r="AW137" s="5" t="str">
        <f>IF(AO137=50,IF(AN137&gt;=7.75,"DIST",IF(AN137&gt;=6.75,"FIRST",IF(AN137&gt;=6.25,"HSC",IF(AN137&gt;=5.5,"SC","FAIL")))),IF(AO137&gt;=25,"ATKT","FAIL"))</f>
        <v>ATKT</v>
      </c>
    </row>
    <row r="138" spans="1:49">
      <c r="A138" s="68" t="s">
        <v>822</v>
      </c>
      <c r="B138" s="68">
        <v>23245</v>
      </c>
      <c r="C138" s="68" t="s">
        <v>526</v>
      </c>
      <c r="D138" s="62" t="s">
        <v>527</v>
      </c>
      <c r="E138" s="68" t="s">
        <v>528</v>
      </c>
      <c r="F138" s="68"/>
      <c r="G138" s="62">
        <v>88</v>
      </c>
      <c r="H138" s="62">
        <v>66</v>
      </c>
      <c r="I138" s="62">
        <v>91</v>
      </c>
      <c r="J138" s="62">
        <v>73</v>
      </c>
      <c r="K138" s="62">
        <v>82</v>
      </c>
      <c r="L138" s="63"/>
      <c r="M138" s="62">
        <v>20</v>
      </c>
      <c r="N138" s="62">
        <v>42</v>
      </c>
      <c r="O138" s="62">
        <v>23</v>
      </c>
      <c r="P138" s="62">
        <v>35</v>
      </c>
      <c r="Q138" s="62">
        <v>20</v>
      </c>
      <c r="R138" s="62">
        <v>42</v>
      </c>
      <c r="S138" s="62">
        <v>22</v>
      </c>
      <c r="T138" s="67"/>
      <c r="U138" s="68" t="s">
        <v>856</v>
      </c>
      <c r="V138" s="68">
        <v>23245</v>
      </c>
      <c r="W138" s="68" t="s">
        <v>526</v>
      </c>
      <c r="X138" s="68" t="s">
        <v>527</v>
      </c>
      <c r="Y138" s="68" t="s">
        <v>528</v>
      </c>
      <c r="Z138" s="68"/>
      <c r="AA138" s="62">
        <v>89</v>
      </c>
      <c r="AB138" s="62">
        <v>91</v>
      </c>
      <c r="AC138" s="62">
        <v>88</v>
      </c>
      <c r="AD138" s="62">
        <v>89</v>
      </c>
      <c r="AE138" s="62">
        <v>89</v>
      </c>
      <c r="AF138" s="63"/>
      <c r="AG138" s="62">
        <v>23</v>
      </c>
      <c r="AH138" s="62">
        <v>24</v>
      </c>
      <c r="AI138" s="62">
        <v>46</v>
      </c>
      <c r="AJ138" s="62">
        <v>20</v>
      </c>
      <c r="AK138" s="62">
        <v>42</v>
      </c>
      <c r="AL138" s="62">
        <v>24</v>
      </c>
      <c r="AM138" s="62">
        <v>46</v>
      </c>
      <c r="AN138" s="62">
        <v>9.7200000000000006</v>
      </c>
      <c r="AO138" s="62">
        <v>50</v>
      </c>
      <c r="AP138" s="12" t="str">
        <f>IF(COUNTIF(G138:K138,"FF"),"FAIL",IF(COUNTIF(G138:K138,"AB"),"FAIL","PASS"))</f>
        <v>PASS</v>
      </c>
      <c r="AQ138" s="12" t="str">
        <f>IF(COUNTIF(AA138:AE138,"FF"),"FAIL",IF(COUNTIF(AA138:AE138,"AB"),"FAIL","PASS"))</f>
        <v>PASS</v>
      </c>
      <c r="AR138" s="13" t="str">
        <f>IF(COUNTIF(M138:S138,"FF"),"FAIL",IF(COUNTIF(M138:S138,"AB"),"FAIL","PASS"))</f>
        <v>PASS</v>
      </c>
      <c r="AS138" s="13" t="str">
        <f>IF(COUNTIF(AG138:AM138,"FF"),"FAIL",IF(COUNTIF(AG138:AM138,"AB"),"FAIL","PASS"))</f>
        <v>PASS</v>
      </c>
      <c r="AT138" s="14" t="str">
        <f>IF(AND(AP138="PASS",AQ138="PASS"),"PASS","FAIL")</f>
        <v>PASS</v>
      </c>
      <c r="AU138" s="14" t="str">
        <f>IF(AND(AR138="PASS",AS138="PASS"),"PASS","FAIL")</f>
        <v>PASS</v>
      </c>
      <c r="AV138" s="4" t="str">
        <f>IF(AW138="ATKT","NO",IF(AW138="FAIL","NO","YES"))</f>
        <v>YES</v>
      </c>
      <c r="AW138" s="5" t="str">
        <f>IF(AO138=50,IF(AN138&gt;=7.75,"DIST",IF(AN138&gt;=6.75,"FIRST",IF(AN138&gt;=6.25,"HSC",IF(AN138&gt;=5.5,"SC","FAIL")))),IF(AO138&gt;=25,"ATKT","FAIL"))</f>
        <v>DIST</v>
      </c>
    </row>
    <row r="139" spans="1:49">
      <c r="A139" s="68" t="s">
        <v>882</v>
      </c>
      <c r="B139" s="68">
        <v>23341</v>
      </c>
      <c r="C139" s="68" t="s">
        <v>529</v>
      </c>
      <c r="D139" s="62" t="s">
        <v>530</v>
      </c>
      <c r="E139" s="68" t="s">
        <v>531</v>
      </c>
      <c r="F139" s="68"/>
      <c r="G139" s="62">
        <v>83</v>
      </c>
      <c r="H139" s="62">
        <v>65</v>
      </c>
      <c r="I139" s="62">
        <v>74</v>
      </c>
      <c r="J139" s="62">
        <v>75</v>
      </c>
      <c r="K139" s="62">
        <v>74</v>
      </c>
      <c r="L139" s="63"/>
      <c r="M139" s="62">
        <v>24</v>
      </c>
      <c r="N139" s="62">
        <v>48</v>
      </c>
      <c r="O139" s="62">
        <v>24</v>
      </c>
      <c r="P139" s="62">
        <v>48</v>
      </c>
      <c r="Q139" s="62">
        <v>24</v>
      </c>
      <c r="R139" s="62">
        <v>49</v>
      </c>
      <c r="S139" s="62">
        <v>24</v>
      </c>
      <c r="T139" s="67"/>
      <c r="U139" s="68" t="s">
        <v>857</v>
      </c>
      <c r="V139" s="68">
        <v>23341</v>
      </c>
      <c r="W139" s="68" t="s">
        <v>529</v>
      </c>
      <c r="X139" s="68" t="s">
        <v>530</v>
      </c>
      <c r="Y139" s="68" t="s">
        <v>531</v>
      </c>
      <c r="Z139" s="68"/>
      <c r="AA139" s="62">
        <v>67</v>
      </c>
      <c r="AB139" s="62">
        <v>88</v>
      </c>
      <c r="AC139" s="62">
        <v>88</v>
      </c>
      <c r="AD139" s="62">
        <v>80</v>
      </c>
      <c r="AE139" s="62">
        <v>82</v>
      </c>
      <c r="AF139" s="63"/>
      <c r="AG139" s="62">
        <v>20</v>
      </c>
      <c r="AH139" s="62">
        <v>24</v>
      </c>
      <c r="AI139" s="62">
        <v>44</v>
      </c>
      <c r="AJ139" s="62">
        <v>22</v>
      </c>
      <c r="AK139" s="62">
        <v>45</v>
      </c>
      <c r="AL139" s="62">
        <v>24</v>
      </c>
      <c r="AM139" s="62">
        <v>45</v>
      </c>
      <c r="AN139" s="62">
        <v>9.44</v>
      </c>
      <c r="AO139" s="62">
        <v>50</v>
      </c>
      <c r="AP139" s="12" t="str">
        <f>IF(COUNTIF(G139:K139,"FF"),"FAIL",IF(COUNTIF(G139:K139,"AB"),"FAIL","PASS"))</f>
        <v>PASS</v>
      </c>
      <c r="AQ139" s="12" t="str">
        <f>IF(COUNTIF(AA139:AE139,"FF"),"FAIL",IF(COUNTIF(AA139:AE139,"AB"),"FAIL","PASS"))</f>
        <v>PASS</v>
      </c>
      <c r="AR139" s="13" t="str">
        <f>IF(COUNTIF(M139:S139,"FF"),"FAIL",IF(COUNTIF(M139:S139,"AB"),"FAIL","PASS"))</f>
        <v>PASS</v>
      </c>
      <c r="AS139" s="13" t="str">
        <f>IF(COUNTIF(AG139:AM139,"FF"),"FAIL",IF(COUNTIF(AG139:AM139,"AB"),"FAIL","PASS"))</f>
        <v>PASS</v>
      </c>
      <c r="AT139" s="14" t="str">
        <f>IF(AND(AP139="PASS",AQ139="PASS"),"PASS","FAIL")</f>
        <v>PASS</v>
      </c>
      <c r="AU139" s="14" t="str">
        <f>IF(AND(AR139="PASS",AS139="PASS"),"PASS","FAIL")</f>
        <v>PASS</v>
      </c>
      <c r="AV139" s="4" t="str">
        <f>IF(AW139="ATKT","NO",IF(AW139="FAIL","NO","YES"))</f>
        <v>YES</v>
      </c>
      <c r="AW139" s="5" t="str">
        <f>IF(AO139=50,IF(AN139&gt;=7.75,"DIST",IF(AN139&gt;=6.75,"FIRST",IF(AN139&gt;=6.25,"HSC",IF(AN139&gt;=5.5,"SC","FAIL")))),IF(AO139&gt;=25,"ATKT","FAIL"))</f>
        <v>DIST</v>
      </c>
    </row>
    <row r="140" spans="1:49">
      <c r="A140" s="68" t="s">
        <v>761</v>
      </c>
      <c r="B140" s="68">
        <v>23142</v>
      </c>
      <c r="C140" s="68" t="s">
        <v>532</v>
      </c>
      <c r="D140" s="62" t="s">
        <v>533</v>
      </c>
      <c r="E140" s="68" t="s">
        <v>534</v>
      </c>
      <c r="F140" s="68"/>
      <c r="G140" s="62">
        <v>93</v>
      </c>
      <c r="H140" s="62">
        <v>79</v>
      </c>
      <c r="I140" s="62">
        <v>86</v>
      </c>
      <c r="J140" s="62">
        <v>80</v>
      </c>
      <c r="K140" s="62">
        <v>81</v>
      </c>
      <c r="L140" s="63"/>
      <c r="M140" s="62">
        <v>23</v>
      </c>
      <c r="N140" s="62">
        <v>44</v>
      </c>
      <c r="O140" s="62">
        <v>24</v>
      </c>
      <c r="P140" s="62">
        <v>47</v>
      </c>
      <c r="Q140" s="62">
        <v>21</v>
      </c>
      <c r="R140" s="62">
        <v>46</v>
      </c>
      <c r="S140" s="62">
        <v>21</v>
      </c>
      <c r="T140" s="67"/>
      <c r="U140" s="68" t="s">
        <v>858</v>
      </c>
      <c r="V140" s="68">
        <v>23142</v>
      </c>
      <c r="W140" s="68" t="s">
        <v>532</v>
      </c>
      <c r="X140" s="68" t="s">
        <v>533</v>
      </c>
      <c r="Y140" s="68" t="s">
        <v>534</v>
      </c>
      <c r="Z140" s="68"/>
      <c r="AA140" s="62">
        <v>52</v>
      </c>
      <c r="AB140" s="62">
        <v>78</v>
      </c>
      <c r="AC140" s="62">
        <v>84</v>
      </c>
      <c r="AD140" s="62">
        <v>76</v>
      </c>
      <c r="AE140" s="62">
        <v>84</v>
      </c>
      <c r="AF140" s="63"/>
      <c r="AG140" s="62">
        <v>19</v>
      </c>
      <c r="AH140" s="62">
        <v>18</v>
      </c>
      <c r="AI140" s="62">
        <v>41</v>
      </c>
      <c r="AJ140" s="62">
        <v>21</v>
      </c>
      <c r="AK140" s="62">
        <v>42</v>
      </c>
      <c r="AL140" s="62">
        <v>22</v>
      </c>
      <c r="AM140" s="62">
        <v>43</v>
      </c>
      <c r="AN140" s="62">
        <v>9.4</v>
      </c>
      <c r="AO140" s="62">
        <v>50</v>
      </c>
      <c r="AP140" s="12" t="str">
        <f>IF(COUNTIF(G140:K140,"FF"),"FAIL",IF(COUNTIF(G140:K140,"AB"),"FAIL","PASS"))</f>
        <v>PASS</v>
      </c>
      <c r="AQ140" s="12" t="str">
        <f>IF(COUNTIF(AA140:AE140,"FF"),"FAIL",IF(COUNTIF(AA140:AE140,"AB"),"FAIL","PASS"))</f>
        <v>PASS</v>
      </c>
      <c r="AR140" s="13" t="str">
        <f>IF(COUNTIF(M140:S140,"FF"),"FAIL",IF(COUNTIF(M140:S140,"AB"),"FAIL","PASS"))</f>
        <v>PASS</v>
      </c>
      <c r="AS140" s="13" t="str">
        <f>IF(COUNTIF(AG140:AM140,"FF"),"FAIL",IF(COUNTIF(AG140:AM140,"AB"),"FAIL","PASS"))</f>
        <v>PASS</v>
      </c>
      <c r="AT140" s="14" t="str">
        <f>IF(AND(AP140="PASS",AQ140="PASS"),"PASS","FAIL")</f>
        <v>PASS</v>
      </c>
      <c r="AU140" s="14" t="str">
        <f>IF(AND(AR140="PASS",AS140="PASS"),"PASS","FAIL")</f>
        <v>PASS</v>
      </c>
      <c r="AV140" s="4" t="str">
        <f>IF(AW140="ATKT","NO",IF(AW140="FAIL","NO","YES"))</f>
        <v>YES</v>
      </c>
      <c r="AW140" s="5" t="str">
        <f>IF(AO140=50,IF(AN140&gt;=7.75,"DIST",IF(AN140&gt;=6.75,"FIRST",IF(AN140&gt;=6.25,"HSC",IF(AN140&gt;=5.5,"SC","FAIL")))),IF(AO140&gt;=25,"ATKT","FAIL"))</f>
        <v>DIST</v>
      </c>
    </row>
    <row r="141" spans="1:49">
      <c r="A141" s="68" t="s">
        <v>819</v>
      </c>
      <c r="B141" s="68">
        <v>23242</v>
      </c>
      <c r="C141" s="68" t="s">
        <v>535</v>
      </c>
      <c r="D141" s="62" t="s">
        <v>536</v>
      </c>
      <c r="E141" s="68" t="s">
        <v>537</v>
      </c>
      <c r="F141" s="68"/>
      <c r="G141" s="62">
        <v>83</v>
      </c>
      <c r="H141" s="62">
        <v>71</v>
      </c>
      <c r="I141" s="62">
        <v>55</v>
      </c>
      <c r="J141" s="62">
        <v>70</v>
      </c>
      <c r="K141" s="62">
        <v>70</v>
      </c>
      <c r="L141" s="63"/>
      <c r="M141" s="62">
        <v>20</v>
      </c>
      <c r="N141" s="62">
        <v>32</v>
      </c>
      <c r="O141" s="62">
        <v>22</v>
      </c>
      <c r="P141" s="62">
        <v>30</v>
      </c>
      <c r="Q141" s="62">
        <v>19</v>
      </c>
      <c r="R141" s="62">
        <v>38</v>
      </c>
      <c r="S141" s="62">
        <v>19</v>
      </c>
      <c r="T141" s="67"/>
      <c r="U141" s="68" t="s">
        <v>859</v>
      </c>
      <c r="V141" s="68">
        <v>23242</v>
      </c>
      <c r="W141" s="68" t="s">
        <v>535</v>
      </c>
      <c r="X141" s="68" t="s">
        <v>536</v>
      </c>
      <c r="Y141" s="68" t="s">
        <v>537</v>
      </c>
      <c r="Z141" s="68"/>
      <c r="AA141" s="62">
        <v>72</v>
      </c>
      <c r="AB141" s="62">
        <v>78</v>
      </c>
      <c r="AC141" s="62">
        <v>80</v>
      </c>
      <c r="AD141" s="62">
        <v>72</v>
      </c>
      <c r="AE141" s="62">
        <v>80</v>
      </c>
      <c r="AF141" s="63"/>
      <c r="AG141" s="62">
        <v>18</v>
      </c>
      <c r="AH141" s="62">
        <v>23</v>
      </c>
      <c r="AI141" s="62">
        <v>41</v>
      </c>
      <c r="AJ141" s="62">
        <v>17</v>
      </c>
      <c r="AK141" s="62">
        <v>38</v>
      </c>
      <c r="AL141" s="62">
        <v>19</v>
      </c>
      <c r="AM141" s="62">
        <v>40</v>
      </c>
      <c r="AN141" s="62">
        <v>9.06</v>
      </c>
      <c r="AO141" s="62">
        <v>50</v>
      </c>
      <c r="AP141" s="12" t="str">
        <f>IF(COUNTIF(G141:K141,"FF"),"FAIL",IF(COUNTIF(G141:K141,"AB"),"FAIL","PASS"))</f>
        <v>PASS</v>
      </c>
      <c r="AQ141" s="12" t="str">
        <f>IF(COUNTIF(AA141:AE141,"FF"),"FAIL",IF(COUNTIF(AA141:AE141,"AB"),"FAIL","PASS"))</f>
        <v>PASS</v>
      </c>
      <c r="AR141" s="13" t="str">
        <f>IF(COUNTIF(M141:S141,"FF"),"FAIL",IF(COUNTIF(M141:S141,"AB"),"FAIL","PASS"))</f>
        <v>PASS</v>
      </c>
      <c r="AS141" s="13" t="str">
        <f>IF(COUNTIF(AG141:AM141,"FF"),"FAIL",IF(COUNTIF(AG141:AM141,"AB"),"FAIL","PASS"))</f>
        <v>PASS</v>
      </c>
      <c r="AT141" s="14" t="str">
        <f>IF(AND(AP141="PASS",AQ141="PASS"),"PASS","FAIL")</f>
        <v>PASS</v>
      </c>
      <c r="AU141" s="14" t="str">
        <f>IF(AND(AR141="PASS",AS141="PASS"),"PASS","FAIL")</f>
        <v>PASS</v>
      </c>
      <c r="AV141" s="4" t="str">
        <f>IF(AW141="ATKT","NO",IF(AW141="FAIL","NO","YES"))</f>
        <v>YES</v>
      </c>
      <c r="AW141" s="5" t="str">
        <f>IF(AO141=50,IF(AN141&gt;=7.75,"DIST",IF(AN141&gt;=6.75,"FIRST",IF(AN141&gt;=6.25,"HSC",IF(AN141&gt;=5.5,"SC","FAIL")))),IF(AO141&gt;=25,"ATKT","FAIL"))</f>
        <v>DIST</v>
      </c>
    </row>
    <row r="142" spans="1:49">
      <c r="A142" s="68" t="s">
        <v>883</v>
      </c>
      <c r="B142" s="68">
        <v>23342</v>
      </c>
      <c r="C142" s="68" t="s">
        <v>538</v>
      </c>
      <c r="D142" s="62" t="s">
        <v>539</v>
      </c>
      <c r="E142" s="68" t="s">
        <v>540</v>
      </c>
      <c r="F142" s="68"/>
      <c r="G142" s="62">
        <v>84</v>
      </c>
      <c r="H142" s="62">
        <v>75</v>
      </c>
      <c r="I142" s="62">
        <v>89</v>
      </c>
      <c r="J142" s="62">
        <v>79</v>
      </c>
      <c r="K142" s="62">
        <v>79</v>
      </c>
      <c r="L142" s="63"/>
      <c r="M142" s="62">
        <v>23</v>
      </c>
      <c r="N142" s="62">
        <v>45</v>
      </c>
      <c r="O142" s="62">
        <v>24</v>
      </c>
      <c r="P142" s="62">
        <v>48</v>
      </c>
      <c r="Q142" s="62">
        <v>24</v>
      </c>
      <c r="R142" s="62">
        <v>46</v>
      </c>
      <c r="S142" s="62">
        <v>22</v>
      </c>
      <c r="T142" s="67"/>
      <c r="U142" s="68" t="s">
        <v>860</v>
      </c>
      <c r="V142" s="68">
        <v>23342</v>
      </c>
      <c r="W142" s="68" t="s">
        <v>538</v>
      </c>
      <c r="X142" s="68" t="s">
        <v>539</v>
      </c>
      <c r="Y142" s="68" t="s">
        <v>540</v>
      </c>
      <c r="Z142" s="68"/>
      <c r="AA142" s="62">
        <v>96</v>
      </c>
      <c r="AB142" s="62">
        <v>89</v>
      </c>
      <c r="AC142" s="62">
        <v>84</v>
      </c>
      <c r="AD142" s="62">
        <v>87</v>
      </c>
      <c r="AE142" s="62">
        <v>90</v>
      </c>
      <c r="AF142" s="63"/>
      <c r="AG142" s="62">
        <v>23</v>
      </c>
      <c r="AH142" s="62">
        <v>23</v>
      </c>
      <c r="AI142" s="62">
        <v>42</v>
      </c>
      <c r="AJ142" s="62">
        <v>24</v>
      </c>
      <c r="AK142" s="62">
        <v>40</v>
      </c>
      <c r="AL142" s="62">
        <v>24</v>
      </c>
      <c r="AM142" s="62">
        <v>43</v>
      </c>
      <c r="AN142" s="62">
        <v>9.76</v>
      </c>
      <c r="AO142" s="62">
        <v>50</v>
      </c>
      <c r="AP142" s="12" t="str">
        <f>IF(COUNTIF(G142:K142,"FF"),"FAIL",IF(COUNTIF(G142:K142,"AB"),"FAIL","PASS"))</f>
        <v>PASS</v>
      </c>
      <c r="AQ142" s="12" t="str">
        <f>IF(COUNTIF(AA142:AE142,"FF"),"FAIL",IF(COUNTIF(AA142:AE142,"AB"),"FAIL","PASS"))</f>
        <v>PASS</v>
      </c>
      <c r="AR142" s="13" t="str">
        <f>IF(COUNTIF(M142:S142,"FF"),"FAIL",IF(COUNTIF(M142:S142,"AB"),"FAIL","PASS"))</f>
        <v>PASS</v>
      </c>
      <c r="AS142" s="13" t="str">
        <f>IF(COUNTIF(AG142:AM142,"FF"),"FAIL",IF(COUNTIF(AG142:AM142,"AB"),"FAIL","PASS"))</f>
        <v>PASS</v>
      </c>
      <c r="AT142" s="14" t="str">
        <f>IF(AND(AP142="PASS",AQ142="PASS"),"PASS","FAIL")</f>
        <v>PASS</v>
      </c>
      <c r="AU142" s="14" t="str">
        <f>IF(AND(AR142="PASS",AS142="PASS"),"PASS","FAIL")</f>
        <v>PASS</v>
      </c>
      <c r="AV142" s="4" t="str">
        <f>IF(AW142="ATKT","NO",IF(AW142="FAIL","NO","YES"))</f>
        <v>YES</v>
      </c>
      <c r="AW142" s="5" t="str">
        <f>IF(AO142=50,IF(AN142&gt;=7.75,"DIST",IF(AN142&gt;=6.75,"FIRST",IF(AN142&gt;=6.25,"HSC",IF(AN142&gt;=5.5,"SC","FAIL")))),IF(AO142&gt;=25,"ATKT","FAIL"))</f>
        <v>DIST</v>
      </c>
    </row>
    <row r="143" spans="1:49">
      <c r="A143" s="68" t="s">
        <v>922</v>
      </c>
      <c r="B143" s="68">
        <v>23381</v>
      </c>
      <c r="C143" s="68" t="s">
        <v>541</v>
      </c>
      <c r="D143" s="62" t="s">
        <v>542</v>
      </c>
      <c r="E143" s="68" t="s">
        <v>543</v>
      </c>
      <c r="F143" s="68"/>
      <c r="G143" s="62">
        <v>74</v>
      </c>
      <c r="H143" s="62">
        <v>68</v>
      </c>
      <c r="I143" s="62">
        <v>77</v>
      </c>
      <c r="J143" s="62">
        <v>63</v>
      </c>
      <c r="K143" s="62">
        <v>73</v>
      </c>
      <c r="L143" s="63"/>
      <c r="M143" s="62">
        <v>23</v>
      </c>
      <c r="N143" s="62">
        <v>43</v>
      </c>
      <c r="O143" s="62">
        <v>24</v>
      </c>
      <c r="P143" s="62">
        <v>42</v>
      </c>
      <c r="Q143" s="62">
        <v>24</v>
      </c>
      <c r="R143" s="62">
        <v>45</v>
      </c>
      <c r="S143" s="62">
        <v>24</v>
      </c>
      <c r="T143" s="67"/>
      <c r="U143" s="68" t="s">
        <v>861</v>
      </c>
      <c r="V143" s="68">
        <v>23381</v>
      </c>
      <c r="W143" s="68" t="s">
        <v>541</v>
      </c>
      <c r="X143" s="68" t="s">
        <v>542</v>
      </c>
      <c r="Y143" s="68" t="s">
        <v>543</v>
      </c>
      <c r="Z143" s="68"/>
      <c r="AA143" s="62">
        <v>79</v>
      </c>
      <c r="AB143" s="62">
        <v>84</v>
      </c>
      <c r="AC143" s="62">
        <v>84</v>
      </c>
      <c r="AD143" s="62">
        <v>82</v>
      </c>
      <c r="AE143" s="62">
        <v>85</v>
      </c>
      <c r="AF143" s="63"/>
      <c r="AG143" s="62">
        <v>21</v>
      </c>
      <c r="AH143" s="62">
        <v>21</v>
      </c>
      <c r="AI143" s="62">
        <v>48</v>
      </c>
      <c r="AJ143" s="62">
        <v>23</v>
      </c>
      <c r="AK143" s="62">
        <v>43</v>
      </c>
      <c r="AL143" s="62">
        <v>23</v>
      </c>
      <c r="AM143" s="62">
        <v>42</v>
      </c>
      <c r="AN143" s="62">
        <v>9.36</v>
      </c>
      <c r="AO143" s="62">
        <v>50</v>
      </c>
      <c r="AP143" s="12" t="str">
        <f>IF(COUNTIF(G143:K143,"FF"),"FAIL",IF(COUNTIF(G143:K143,"AB"),"FAIL","PASS"))</f>
        <v>PASS</v>
      </c>
      <c r="AQ143" s="12" t="str">
        <f>IF(COUNTIF(AA143:AE143,"FF"),"FAIL",IF(COUNTIF(AA143:AE143,"AB"),"FAIL","PASS"))</f>
        <v>PASS</v>
      </c>
      <c r="AR143" s="13" t="str">
        <f>IF(COUNTIF(M143:S143,"FF"),"FAIL",IF(COUNTIF(M143:S143,"AB"),"FAIL","PASS"))</f>
        <v>PASS</v>
      </c>
      <c r="AS143" s="13" t="str">
        <f>IF(COUNTIF(AG143:AM143,"FF"),"FAIL",IF(COUNTIF(AG143:AM143,"AB"),"FAIL","PASS"))</f>
        <v>PASS</v>
      </c>
      <c r="AT143" s="14" t="str">
        <f>IF(AND(AP143="PASS",AQ143="PASS"),"PASS","FAIL")</f>
        <v>PASS</v>
      </c>
      <c r="AU143" s="14" t="str">
        <f>IF(AND(AR143="PASS",AS143="PASS"),"PASS","FAIL")</f>
        <v>PASS</v>
      </c>
      <c r="AV143" s="4" t="str">
        <f>IF(AW143="ATKT","NO",IF(AW143="FAIL","NO","YES"))</f>
        <v>YES</v>
      </c>
      <c r="AW143" s="5" t="str">
        <f>IF(AO143=50,IF(AN143&gt;=7.75,"DIST",IF(AN143&gt;=6.75,"FIRST",IF(AN143&gt;=6.25,"HSC",IF(AN143&gt;=5.5,"SC","FAIL")))),IF(AO143&gt;=25,"ATKT","FAIL"))</f>
        <v>DIST</v>
      </c>
    </row>
    <row r="144" spans="1:49">
      <c r="A144" s="68" t="s">
        <v>762</v>
      </c>
      <c r="B144" s="68">
        <v>23143</v>
      </c>
      <c r="C144" s="68" t="s">
        <v>544</v>
      </c>
      <c r="D144" s="62" t="s">
        <v>545</v>
      </c>
      <c r="E144" s="68" t="s">
        <v>546</v>
      </c>
      <c r="F144" s="68"/>
      <c r="G144" s="62" t="s">
        <v>56</v>
      </c>
      <c r="H144" s="62" t="s">
        <v>56</v>
      </c>
      <c r="I144" s="62" t="s">
        <v>56</v>
      </c>
      <c r="J144" s="62" t="s">
        <v>56</v>
      </c>
      <c r="K144" s="62" t="s">
        <v>56</v>
      </c>
      <c r="L144" s="63"/>
      <c r="M144" s="62">
        <v>19</v>
      </c>
      <c r="N144" s="62" t="s">
        <v>67</v>
      </c>
      <c r="O144" s="62">
        <v>13</v>
      </c>
      <c r="P144" s="62" t="s">
        <v>67</v>
      </c>
      <c r="Q144" s="62">
        <v>10</v>
      </c>
      <c r="R144" s="62" t="s">
        <v>67</v>
      </c>
      <c r="S144" s="62">
        <v>15</v>
      </c>
      <c r="T144" s="67"/>
      <c r="U144" s="68" t="s">
        <v>862</v>
      </c>
      <c r="V144" s="68">
        <v>23143</v>
      </c>
      <c r="W144" s="68" t="s">
        <v>544</v>
      </c>
      <c r="X144" s="68" t="s">
        <v>545</v>
      </c>
      <c r="Y144" s="68" t="s">
        <v>546</v>
      </c>
      <c r="Z144" s="68"/>
      <c r="AA144" s="62">
        <v>77</v>
      </c>
      <c r="AB144" s="62">
        <v>59</v>
      </c>
      <c r="AC144" s="62">
        <v>46</v>
      </c>
      <c r="AD144" s="62">
        <v>55</v>
      </c>
      <c r="AE144" s="62">
        <v>64</v>
      </c>
      <c r="AF144" s="63"/>
      <c r="AG144" s="62">
        <v>17</v>
      </c>
      <c r="AH144" s="62">
        <v>11</v>
      </c>
      <c r="AI144" s="62">
        <v>25</v>
      </c>
      <c r="AJ144" s="62">
        <v>20</v>
      </c>
      <c r="AK144" s="62">
        <v>44</v>
      </c>
      <c r="AL144" s="62">
        <v>11</v>
      </c>
      <c r="AM144" s="62">
        <v>22</v>
      </c>
      <c r="AN144" s="62"/>
      <c r="AO144" s="62">
        <v>26</v>
      </c>
      <c r="AP144" s="12" t="str">
        <f>IF(COUNTIF(G144:K144,"FF"),"FAIL",IF(COUNTIF(G144:K144,"AB"),"FAIL","PASS"))</f>
        <v>FAIL</v>
      </c>
      <c r="AQ144" s="12" t="str">
        <f>IF(COUNTIF(AA144:AE144,"FF"),"FAIL",IF(COUNTIF(AA144:AE144,"AB"),"FAIL","PASS"))</f>
        <v>PASS</v>
      </c>
      <c r="AR144" s="13" t="str">
        <f>IF(COUNTIF(M144:S144,"FF"),"FAIL",IF(COUNTIF(M144:S144,"AB"),"FAIL","PASS"))</f>
        <v>FAIL</v>
      </c>
      <c r="AS144" s="13" t="str">
        <f>IF(COUNTIF(AG144:AM144,"FF"),"FAIL",IF(COUNTIF(AG144:AM144,"AB"),"FAIL","PASS"))</f>
        <v>PASS</v>
      </c>
      <c r="AT144" s="14" t="str">
        <f>IF(AND(AP144="PASS",AQ144="PASS"),"PASS","FAIL")</f>
        <v>FAIL</v>
      </c>
      <c r="AU144" s="14" t="str">
        <f>IF(AND(AR144="PASS",AS144="PASS"),"PASS","FAIL")</f>
        <v>FAIL</v>
      </c>
      <c r="AV144" s="4" t="str">
        <f>IF(AW144="ATKT","NO",IF(AW144="FAIL","NO","YES"))</f>
        <v>NO</v>
      </c>
      <c r="AW144" s="5" t="str">
        <f>IF(AO144=50,IF(AN144&gt;=7.75,"DIST",IF(AN144&gt;=6.75,"FIRST",IF(AN144&gt;=6.25,"HSC",IF(AN144&gt;=5.5,"SC","FAIL")))),IF(AO144&gt;=25,"ATKT","FAIL"))</f>
        <v>ATKT</v>
      </c>
    </row>
    <row r="145" spans="1:49">
      <c r="A145" s="68" t="s">
        <v>820</v>
      </c>
      <c r="B145" s="68">
        <v>23243</v>
      </c>
      <c r="C145" s="68" t="s">
        <v>547</v>
      </c>
      <c r="D145" s="62" t="s">
        <v>548</v>
      </c>
      <c r="E145" s="68" t="s">
        <v>549</v>
      </c>
      <c r="F145" s="68"/>
      <c r="G145" s="62">
        <v>86</v>
      </c>
      <c r="H145" s="62">
        <v>52</v>
      </c>
      <c r="I145" s="62">
        <v>71</v>
      </c>
      <c r="J145" s="62">
        <v>67</v>
      </c>
      <c r="K145" s="62">
        <v>86</v>
      </c>
      <c r="L145" s="63"/>
      <c r="M145" s="62">
        <v>20</v>
      </c>
      <c r="N145" s="62">
        <v>32</v>
      </c>
      <c r="O145" s="62">
        <v>20</v>
      </c>
      <c r="P145" s="62">
        <v>31</v>
      </c>
      <c r="Q145" s="62">
        <v>18</v>
      </c>
      <c r="R145" s="62">
        <v>42</v>
      </c>
      <c r="S145" s="62">
        <v>21</v>
      </c>
      <c r="T145" s="67"/>
      <c r="U145" s="68" t="s">
        <v>863</v>
      </c>
      <c r="V145" s="68">
        <v>23243</v>
      </c>
      <c r="W145" s="68" t="s">
        <v>547</v>
      </c>
      <c r="X145" s="68" t="s">
        <v>548</v>
      </c>
      <c r="Y145" s="68" t="s">
        <v>549</v>
      </c>
      <c r="Z145" s="68"/>
      <c r="AA145" s="62">
        <v>63</v>
      </c>
      <c r="AB145" s="62">
        <v>69</v>
      </c>
      <c r="AC145" s="62">
        <v>80</v>
      </c>
      <c r="AD145" s="62">
        <v>65</v>
      </c>
      <c r="AE145" s="62">
        <v>78</v>
      </c>
      <c r="AF145" s="63"/>
      <c r="AG145" s="62">
        <v>20</v>
      </c>
      <c r="AH145" s="62">
        <v>23</v>
      </c>
      <c r="AI145" s="62">
        <v>42</v>
      </c>
      <c r="AJ145" s="62">
        <v>17</v>
      </c>
      <c r="AK145" s="62">
        <v>39</v>
      </c>
      <c r="AL145" s="62">
        <v>19</v>
      </c>
      <c r="AM145" s="62">
        <v>40</v>
      </c>
      <c r="AN145" s="62">
        <v>8.74</v>
      </c>
      <c r="AO145" s="62">
        <v>50</v>
      </c>
      <c r="AP145" s="12" t="str">
        <f>IF(COUNTIF(G145:K145,"FF"),"FAIL",IF(COUNTIF(G145:K145,"AB"),"FAIL","PASS"))</f>
        <v>PASS</v>
      </c>
      <c r="AQ145" s="12" t="str">
        <f>IF(COUNTIF(AA145:AE145,"FF"),"FAIL",IF(COUNTIF(AA145:AE145,"AB"),"FAIL","PASS"))</f>
        <v>PASS</v>
      </c>
      <c r="AR145" s="13" t="str">
        <f>IF(COUNTIF(M145:S145,"FF"),"FAIL",IF(COUNTIF(M145:S145,"AB"),"FAIL","PASS"))</f>
        <v>PASS</v>
      </c>
      <c r="AS145" s="13" t="str">
        <f>IF(COUNTIF(AG145:AM145,"FF"),"FAIL",IF(COUNTIF(AG145:AM145,"AB"),"FAIL","PASS"))</f>
        <v>PASS</v>
      </c>
      <c r="AT145" s="14" t="str">
        <f>IF(AND(AP145="PASS",AQ145="PASS"),"PASS","FAIL")</f>
        <v>PASS</v>
      </c>
      <c r="AU145" s="14" t="str">
        <f>IF(AND(AR145="PASS",AS145="PASS"),"PASS","FAIL")</f>
        <v>PASS</v>
      </c>
      <c r="AV145" s="4" t="str">
        <f>IF(AW145="ATKT","NO",IF(AW145="FAIL","NO","YES"))</f>
        <v>YES</v>
      </c>
      <c r="AW145" s="5" t="str">
        <f>IF(AO145=50,IF(AN145&gt;=7.75,"DIST",IF(AN145&gt;=6.75,"FIRST",IF(AN145&gt;=6.25,"HSC",IF(AN145&gt;=5.5,"SC","FAIL")))),IF(AO145&gt;=25,"ATKT","FAIL"))</f>
        <v>DIST</v>
      </c>
    </row>
    <row r="146" spans="1:49">
      <c r="A146" s="68" t="s">
        <v>884</v>
      </c>
      <c r="B146" s="68">
        <v>23343</v>
      </c>
      <c r="C146" s="68" t="s">
        <v>550</v>
      </c>
      <c r="D146" s="62" t="s">
        <v>551</v>
      </c>
      <c r="E146" s="68" t="s">
        <v>552</v>
      </c>
      <c r="F146" s="68"/>
      <c r="G146" s="62">
        <v>78</v>
      </c>
      <c r="H146" s="62">
        <v>64</v>
      </c>
      <c r="I146" s="62">
        <v>76</v>
      </c>
      <c r="J146" s="62">
        <v>65</v>
      </c>
      <c r="K146" s="62">
        <v>73</v>
      </c>
      <c r="L146" s="63"/>
      <c r="M146" s="62">
        <v>22</v>
      </c>
      <c r="N146" s="62">
        <v>25</v>
      </c>
      <c r="O146" s="62">
        <v>20</v>
      </c>
      <c r="P146" s="62">
        <v>36</v>
      </c>
      <c r="Q146" s="62">
        <v>22</v>
      </c>
      <c r="R146" s="62">
        <v>41</v>
      </c>
      <c r="S146" s="62">
        <v>22</v>
      </c>
      <c r="T146" s="67"/>
      <c r="U146" s="68" t="s">
        <v>864</v>
      </c>
      <c r="V146" s="68">
        <v>23343</v>
      </c>
      <c r="W146" s="68" t="s">
        <v>550</v>
      </c>
      <c r="X146" s="68" t="s">
        <v>551</v>
      </c>
      <c r="Y146" s="68" t="s">
        <v>552</v>
      </c>
      <c r="Z146" s="68"/>
      <c r="AA146" s="62">
        <v>80</v>
      </c>
      <c r="AB146" s="62">
        <v>78</v>
      </c>
      <c r="AC146" s="62">
        <v>77</v>
      </c>
      <c r="AD146" s="62">
        <v>72</v>
      </c>
      <c r="AE146" s="62">
        <v>83</v>
      </c>
      <c r="AF146" s="63"/>
      <c r="AG146" s="62">
        <v>20</v>
      </c>
      <c r="AH146" s="62">
        <v>21</v>
      </c>
      <c r="AI146" s="62">
        <v>40</v>
      </c>
      <c r="AJ146" s="62">
        <v>22</v>
      </c>
      <c r="AK146" s="62">
        <v>43</v>
      </c>
      <c r="AL146" s="62">
        <v>21</v>
      </c>
      <c r="AM146" s="62">
        <v>41</v>
      </c>
      <c r="AN146" s="62">
        <v>9.14</v>
      </c>
      <c r="AO146" s="62">
        <v>50</v>
      </c>
      <c r="AP146" s="12" t="str">
        <f>IF(COUNTIF(G146:K146,"FF"),"FAIL",IF(COUNTIF(G146:K146,"AB"),"FAIL","PASS"))</f>
        <v>PASS</v>
      </c>
      <c r="AQ146" s="12" t="str">
        <f>IF(COUNTIF(AA146:AE146,"FF"),"FAIL",IF(COUNTIF(AA146:AE146,"AB"),"FAIL","PASS"))</f>
        <v>PASS</v>
      </c>
      <c r="AR146" s="13" t="str">
        <f>IF(COUNTIF(M146:S146,"FF"),"FAIL",IF(COUNTIF(M146:S146,"AB"),"FAIL","PASS"))</f>
        <v>PASS</v>
      </c>
      <c r="AS146" s="13" t="str">
        <f>IF(COUNTIF(AG146:AM146,"FF"),"FAIL",IF(COUNTIF(AG146:AM146,"AB"),"FAIL","PASS"))</f>
        <v>PASS</v>
      </c>
      <c r="AT146" s="14" t="str">
        <f>IF(AND(AP146="PASS",AQ146="PASS"),"PASS","FAIL")</f>
        <v>PASS</v>
      </c>
      <c r="AU146" s="14" t="str">
        <f>IF(AND(AR146="PASS",AS146="PASS"),"PASS","FAIL")</f>
        <v>PASS</v>
      </c>
      <c r="AV146" s="4" t="str">
        <f>IF(AW146="ATKT","NO",IF(AW146="FAIL","NO","YES"))</f>
        <v>YES</v>
      </c>
      <c r="AW146" s="5" t="str">
        <f>IF(AO146=50,IF(AN146&gt;=7.75,"DIST",IF(AN146&gt;=6.75,"FIRST",IF(AN146&gt;=6.25,"HSC",IF(AN146&gt;=5.5,"SC","FAIL")))),IF(AO146&gt;=25,"ATKT","FAIL"))</f>
        <v>DIST</v>
      </c>
    </row>
    <row r="147" spans="1:49">
      <c r="A147" s="68" t="s">
        <v>763</v>
      </c>
      <c r="B147" s="68">
        <v>23144</v>
      </c>
      <c r="C147" s="68" t="s">
        <v>553</v>
      </c>
      <c r="D147" s="62" t="s">
        <v>554</v>
      </c>
      <c r="E147" s="68" t="s">
        <v>555</v>
      </c>
      <c r="F147" s="68"/>
      <c r="G147" s="62">
        <v>85</v>
      </c>
      <c r="H147" s="62">
        <v>85</v>
      </c>
      <c r="I147" s="62">
        <v>79</v>
      </c>
      <c r="J147" s="62">
        <v>69</v>
      </c>
      <c r="K147" s="62">
        <v>69</v>
      </c>
      <c r="L147" s="63"/>
      <c r="M147" s="62">
        <v>23</v>
      </c>
      <c r="N147" s="62">
        <v>35</v>
      </c>
      <c r="O147" s="62">
        <v>22</v>
      </c>
      <c r="P147" s="62">
        <v>40</v>
      </c>
      <c r="Q147" s="62">
        <v>17</v>
      </c>
      <c r="R147" s="62">
        <v>42</v>
      </c>
      <c r="S147" s="62">
        <v>19</v>
      </c>
      <c r="T147" s="67"/>
      <c r="U147" s="68" t="s">
        <v>865</v>
      </c>
      <c r="V147" s="68">
        <v>23144</v>
      </c>
      <c r="W147" s="68" t="s">
        <v>553</v>
      </c>
      <c r="X147" s="68" t="s">
        <v>554</v>
      </c>
      <c r="Y147" s="68" t="s">
        <v>555</v>
      </c>
      <c r="Z147" s="68"/>
      <c r="AA147" s="62">
        <v>85</v>
      </c>
      <c r="AB147" s="62">
        <v>70</v>
      </c>
      <c r="AC147" s="62">
        <v>85</v>
      </c>
      <c r="AD147" s="62">
        <v>70</v>
      </c>
      <c r="AE147" s="62">
        <v>82</v>
      </c>
      <c r="AF147" s="63"/>
      <c r="AG147" s="62">
        <v>18</v>
      </c>
      <c r="AH147" s="62">
        <v>19</v>
      </c>
      <c r="AI147" s="62">
        <v>44</v>
      </c>
      <c r="AJ147" s="62">
        <v>21</v>
      </c>
      <c r="AK147" s="62">
        <v>39</v>
      </c>
      <c r="AL147" s="62">
        <v>20</v>
      </c>
      <c r="AM147" s="62">
        <v>40</v>
      </c>
      <c r="AN147" s="62">
        <v>9.3800000000000008</v>
      </c>
      <c r="AO147" s="62">
        <v>50</v>
      </c>
      <c r="AP147" s="12" t="str">
        <f>IF(COUNTIF(G147:K147,"FF"),"FAIL",IF(COUNTIF(G147:K147,"AB"),"FAIL","PASS"))</f>
        <v>PASS</v>
      </c>
      <c r="AQ147" s="12" t="str">
        <f>IF(COUNTIF(AA147:AE147,"FF"),"FAIL",IF(COUNTIF(AA147:AE147,"AB"),"FAIL","PASS"))</f>
        <v>PASS</v>
      </c>
      <c r="AR147" s="13" t="str">
        <f>IF(COUNTIF(M147:S147,"FF"),"FAIL",IF(COUNTIF(M147:S147,"AB"),"FAIL","PASS"))</f>
        <v>PASS</v>
      </c>
      <c r="AS147" s="13" t="str">
        <f>IF(COUNTIF(AG147:AM147,"FF"),"FAIL",IF(COUNTIF(AG147:AM147,"AB"),"FAIL","PASS"))</f>
        <v>PASS</v>
      </c>
      <c r="AT147" s="14" t="str">
        <f>IF(AND(AP147="PASS",AQ147="PASS"),"PASS","FAIL")</f>
        <v>PASS</v>
      </c>
      <c r="AU147" s="14" t="str">
        <f>IF(AND(AR147="PASS",AS147="PASS"),"PASS","FAIL")</f>
        <v>PASS</v>
      </c>
      <c r="AV147" s="4" t="str">
        <f>IF(AW147="ATKT","NO",IF(AW147="FAIL","NO","YES"))</f>
        <v>YES</v>
      </c>
      <c r="AW147" s="5" t="str">
        <f>IF(AO147=50,IF(AN147&gt;=7.75,"DIST",IF(AN147&gt;=6.75,"FIRST",IF(AN147&gt;=6.25,"HSC",IF(AN147&gt;=5.5,"SC","FAIL")))),IF(AO147&gt;=25,"ATKT","FAIL"))</f>
        <v>DIST</v>
      </c>
    </row>
    <row r="148" spans="1:49">
      <c r="A148" s="68" t="s">
        <v>63</v>
      </c>
      <c r="B148" s="68">
        <v>23106</v>
      </c>
      <c r="C148" s="68" t="s">
        <v>556</v>
      </c>
      <c r="D148" s="62" t="s">
        <v>557</v>
      </c>
      <c r="E148" s="68" t="s">
        <v>558</v>
      </c>
      <c r="F148" s="68"/>
      <c r="G148" s="62">
        <v>68</v>
      </c>
      <c r="H148" s="62">
        <v>75</v>
      </c>
      <c r="I148" s="62">
        <v>72</v>
      </c>
      <c r="J148" s="62">
        <v>71</v>
      </c>
      <c r="K148" s="62">
        <v>63</v>
      </c>
      <c r="L148" s="63"/>
      <c r="M148" s="62">
        <v>23</v>
      </c>
      <c r="N148" s="62">
        <v>40</v>
      </c>
      <c r="O148" s="62">
        <v>15</v>
      </c>
      <c r="P148" s="62">
        <v>25</v>
      </c>
      <c r="Q148" s="62">
        <v>19</v>
      </c>
      <c r="R148" s="62">
        <v>43</v>
      </c>
      <c r="S148" s="62">
        <v>22</v>
      </c>
      <c r="T148" s="67"/>
      <c r="U148" s="68" t="s">
        <v>866</v>
      </c>
      <c r="V148" s="68">
        <v>23106</v>
      </c>
      <c r="W148" s="68" t="s">
        <v>556</v>
      </c>
      <c r="X148" s="68" t="s">
        <v>557</v>
      </c>
      <c r="Y148" s="68" t="s">
        <v>558</v>
      </c>
      <c r="Z148" s="68"/>
      <c r="AA148" s="62">
        <v>78</v>
      </c>
      <c r="AB148" s="62">
        <v>72</v>
      </c>
      <c r="AC148" s="62">
        <v>78</v>
      </c>
      <c r="AD148" s="62">
        <v>75</v>
      </c>
      <c r="AE148" s="62">
        <v>81</v>
      </c>
      <c r="AF148" s="63"/>
      <c r="AG148" s="62">
        <v>19</v>
      </c>
      <c r="AH148" s="62">
        <v>20</v>
      </c>
      <c r="AI148" s="62">
        <v>40</v>
      </c>
      <c r="AJ148" s="62">
        <v>20</v>
      </c>
      <c r="AK148" s="62">
        <v>42</v>
      </c>
      <c r="AL148" s="62">
        <v>19</v>
      </c>
      <c r="AM148" s="62">
        <v>37</v>
      </c>
      <c r="AN148" s="62">
        <v>8.94</v>
      </c>
      <c r="AO148" s="62">
        <v>50</v>
      </c>
      <c r="AP148" s="12" t="str">
        <f>IF(COUNTIF(G148:K148,"FF"),"FAIL",IF(COUNTIF(G148:K148,"AB"),"FAIL","PASS"))</f>
        <v>PASS</v>
      </c>
      <c r="AQ148" s="12" t="str">
        <f>IF(COUNTIF(AA148:AE148,"FF"),"FAIL",IF(COUNTIF(AA148:AE148,"AB"),"FAIL","PASS"))</f>
        <v>PASS</v>
      </c>
      <c r="AR148" s="13" t="str">
        <f>IF(COUNTIF(M148:S148,"FF"),"FAIL",IF(COUNTIF(M148:S148,"AB"),"FAIL","PASS"))</f>
        <v>PASS</v>
      </c>
      <c r="AS148" s="13" t="str">
        <f>IF(COUNTIF(AG148:AM148,"FF"),"FAIL",IF(COUNTIF(AG148:AM148,"AB"),"FAIL","PASS"))</f>
        <v>PASS</v>
      </c>
      <c r="AT148" s="14" t="str">
        <f>IF(AND(AP148="PASS",AQ148="PASS"),"PASS","FAIL")</f>
        <v>PASS</v>
      </c>
      <c r="AU148" s="14" t="str">
        <f>IF(AND(AR148="PASS",AS148="PASS"),"PASS","FAIL")</f>
        <v>PASS</v>
      </c>
      <c r="AV148" s="4" t="str">
        <f>IF(AW148="ATKT","NO",IF(AW148="FAIL","NO","YES"))</f>
        <v>YES</v>
      </c>
      <c r="AW148" s="5" t="str">
        <f>IF(AO148=50,IF(AN148&gt;=7.75,"DIST",IF(AN148&gt;=6.75,"FIRST",IF(AN148&gt;=6.25,"HSC",IF(AN148&gt;=5.5,"SC","FAIL")))),IF(AO148&gt;=25,"ATKT","FAIL"))</f>
        <v>DIST</v>
      </c>
    </row>
    <row r="149" spans="1:49">
      <c r="A149" s="68" t="s">
        <v>782</v>
      </c>
      <c r="B149" s="68">
        <v>23168</v>
      </c>
      <c r="C149" s="68" t="s">
        <v>559</v>
      </c>
      <c r="D149" s="62" t="s">
        <v>560</v>
      </c>
      <c r="E149" s="68" t="s">
        <v>561</v>
      </c>
      <c r="F149" s="68"/>
      <c r="G149" s="62">
        <v>56</v>
      </c>
      <c r="H149" s="62">
        <v>56</v>
      </c>
      <c r="I149" s="62">
        <v>62</v>
      </c>
      <c r="J149" s="62">
        <v>70</v>
      </c>
      <c r="K149" s="62">
        <v>63</v>
      </c>
      <c r="L149" s="63"/>
      <c r="M149" s="62">
        <v>21</v>
      </c>
      <c r="N149" s="62">
        <v>41</v>
      </c>
      <c r="O149" s="62">
        <v>17</v>
      </c>
      <c r="P149" s="62">
        <v>35</v>
      </c>
      <c r="Q149" s="62">
        <v>21</v>
      </c>
      <c r="R149" s="62">
        <v>42</v>
      </c>
      <c r="S149" s="62">
        <v>20</v>
      </c>
      <c r="T149" s="67"/>
      <c r="U149" s="68" t="s">
        <v>867</v>
      </c>
      <c r="V149" s="68">
        <v>23168</v>
      </c>
      <c r="W149" s="68" t="s">
        <v>559</v>
      </c>
      <c r="X149" s="68" t="s">
        <v>560</v>
      </c>
      <c r="Y149" s="68" t="s">
        <v>561</v>
      </c>
      <c r="Z149" s="68"/>
      <c r="AA149" s="62">
        <v>76</v>
      </c>
      <c r="AB149" s="62">
        <v>61</v>
      </c>
      <c r="AC149" s="62">
        <v>74</v>
      </c>
      <c r="AD149" s="62">
        <v>73</v>
      </c>
      <c r="AE149" s="62">
        <v>77</v>
      </c>
      <c r="AF149" s="63"/>
      <c r="AG149" s="62">
        <v>20</v>
      </c>
      <c r="AH149" s="62">
        <v>22</v>
      </c>
      <c r="AI149" s="62">
        <v>44</v>
      </c>
      <c r="AJ149" s="62">
        <v>21</v>
      </c>
      <c r="AK149" s="62">
        <v>40</v>
      </c>
      <c r="AL149" s="62">
        <v>20</v>
      </c>
      <c r="AM149" s="62">
        <v>40</v>
      </c>
      <c r="AN149" s="62">
        <v>8.6</v>
      </c>
      <c r="AO149" s="62">
        <v>50</v>
      </c>
      <c r="AP149" s="12" t="str">
        <f>IF(COUNTIF(G149:K149,"FF"),"FAIL",IF(COUNTIF(G149:K149,"AB"),"FAIL","PASS"))</f>
        <v>PASS</v>
      </c>
      <c r="AQ149" s="12" t="str">
        <f>IF(COUNTIF(AA149:AE149,"FF"),"FAIL",IF(COUNTIF(AA149:AE149,"AB"),"FAIL","PASS"))</f>
        <v>PASS</v>
      </c>
      <c r="AR149" s="13" t="str">
        <f>IF(COUNTIF(M149:S149,"FF"),"FAIL",IF(COUNTIF(M149:S149,"AB"),"FAIL","PASS"))</f>
        <v>PASS</v>
      </c>
      <c r="AS149" s="13" t="str">
        <f>IF(COUNTIF(AG149:AM149,"FF"),"FAIL",IF(COUNTIF(AG149:AM149,"AB"),"FAIL","PASS"))</f>
        <v>PASS</v>
      </c>
      <c r="AT149" s="14" t="str">
        <f>IF(AND(AP149="PASS",AQ149="PASS"),"PASS","FAIL")</f>
        <v>PASS</v>
      </c>
      <c r="AU149" s="14" t="str">
        <f>IF(AND(AR149="PASS",AS149="PASS"),"PASS","FAIL")</f>
        <v>PASS</v>
      </c>
      <c r="AV149" s="4" t="str">
        <f>IF(AW149="ATKT","NO",IF(AW149="FAIL","NO","YES"))</f>
        <v>YES</v>
      </c>
      <c r="AW149" s="5" t="str">
        <f>IF(AO149=50,IF(AN149&gt;=7.75,"DIST",IF(AN149&gt;=6.75,"FIRST",IF(AN149&gt;=6.25,"HSC",IF(AN149&gt;=5.5,"SC","FAIL")))),IF(AO149&gt;=25,"ATKT","FAIL"))</f>
        <v>DIST</v>
      </c>
    </row>
    <row r="150" spans="1:49">
      <c r="A150" s="68" t="s">
        <v>914</v>
      </c>
      <c r="B150" s="68">
        <v>23373</v>
      </c>
      <c r="C150" s="68" t="s">
        <v>562</v>
      </c>
      <c r="D150" s="62" t="s">
        <v>563</v>
      </c>
      <c r="E150" s="68" t="s">
        <v>564</v>
      </c>
      <c r="F150" s="68"/>
      <c r="G150" s="62">
        <v>71</v>
      </c>
      <c r="H150" s="62">
        <v>81</v>
      </c>
      <c r="I150" s="62">
        <v>77</v>
      </c>
      <c r="J150" s="62">
        <v>72</v>
      </c>
      <c r="K150" s="62">
        <v>75</v>
      </c>
      <c r="L150" s="63"/>
      <c r="M150" s="62">
        <v>22</v>
      </c>
      <c r="N150" s="62">
        <v>35</v>
      </c>
      <c r="O150" s="62">
        <v>23</v>
      </c>
      <c r="P150" s="62">
        <v>35</v>
      </c>
      <c r="Q150" s="62">
        <v>24</v>
      </c>
      <c r="R150" s="62">
        <v>44</v>
      </c>
      <c r="S150" s="62">
        <v>24</v>
      </c>
      <c r="T150" s="67"/>
      <c r="U150" s="68" t="s">
        <v>868</v>
      </c>
      <c r="V150" s="68">
        <v>23373</v>
      </c>
      <c r="W150" s="68" t="s">
        <v>562</v>
      </c>
      <c r="X150" s="68" t="s">
        <v>563</v>
      </c>
      <c r="Y150" s="68" t="s">
        <v>564</v>
      </c>
      <c r="Z150" s="68"/>
      <c r="AA150" s="62">
        <v>85</v>
      </c>
      <c r="AB150" s="62">
        <v>81</v>
      </c>
      <c r="AC150" s="62">
        <v>79</v>
      </c>
      <c r="AD150" s="62">
        <v>75</v>
      </c>
      <c r="AE150" s="62">
        <v>84</v>
      </c>
      <c r="AF150" s="63"/>
      <c r="AG150" s="62">
        <v>20</v>
      </c>
      <c r="AH150" s="62">
        <v>19</v>
      </c>
      <c r="AI150" s="62">
        <v>44</v>
      </c>
      <c r="AJ150" s="62">
        <v>22</v>
      </c>
      <c r="AK150" s="62">
        <v>43</v>
      </c>
      <c r="AL150" s="62">
        <v>24</v>
      </c>
      <c r="AM150" s="62">
        <v>43</v>
      </c>
      <c r="AN150" s="62">
        <v>9.4600000000000009</v>
      </c>
      <c r="AO150" s="62">
        <v>50</v>
      </c>
      <c r="AP150" s="12" t="str">
        <f>IF(COUNTIF(G150:K150,"FF"),"FAIL",IF(COUNTIF(G150:K150,"AB"),"FAIL","PASS"))</f>
        <v>PASS</v>
      </c>
      <c r="AQ150" s="12" t="str">
        <f>IF(COUNTIF(AA150:AE150,"FF"),"FAIL",IF(COUNTIF(AA150:AE150,"AB"),"FAIL","PASS"))</f>
        <v>PASS</v>
      </c>
      <c r="AR150" s="13" t="str">
        <f>IF(COUNTIF(M150:S150,"FF"),"FAIL",IF(COUNTIF(M150:S150,"AB"),"FAIL","PASS"))</f>
        <v>PASS</v>
      </c>
      <c r="AS150" s="13" t="str">
        <f>IF(COUNTIF(AG150:AM150,"FF"),"FAIL",IF(COUNTIF(AG150:AM150,"AB"),"FAIL","PASS"))</f>
        <v>PASS</v>
      </c>
      <c r="AT150" s="14" t="str">
        <f>IF(AND(AP150="PASS",AQ150="PASS"),"PASS","FAIL")</f>
        <v>PASS</v>
      </c>
      <c r="AU150" s="14" t="str">
        <f>IF(AND(AR150="PASS",AS150="PASS"),"PASS","FAIL")</f>
        <v>PASS</v>
      </c>
      <c r="AV150" s="4" t="str">
        <f>IF(AW150="ATKT","NO",IF(AW150="FAIL","NO","YES"))</f>
        <v>YES</v>
      </c>
      <c r="AW150" s="5" t="str">
        <f>IF(AO150=50,IF(AN150&gt;=7.75,"DIST",IF(AN150&gt;=6.75,"FIRST",IF(AN150&gt;=6.25,"HSC",IF(AN150&gt;=5.5,"SC","FAIL")))),IF(AO150&gt;=25,"ATKT","FAIL"))</f>
        <v>DIST</v>
      </c>
    </row>
    <row r="151" spans="1:49">
      <c r="A151" s="68" t="s">
        <v>826</v>
      </c>
      <c r="B151" s="68">
        <v>23249</v>
      </c>
      <c r="C151" s="68" t="s">
        <v>565</v>
      </c>
      <c r="D151" s="62" t="s">
        <v>566</v>
      </c>
      <c r="E151" s="68" t="s">
        <v>567</v>
      </c>
      <c r="F151" s="68"/>
      <c r="G151" s="62">
        <v>74</v>
      </c>
      <c r="H151" s="62">
        <v>66</v>
      </c>
      <c r="I151" s="62">
        <v>73</v>
      </c>
      <c r="J151" s="62">
        <v>75</v>
      </c>
      <c r="K151" s="62">
        <v>69</v>
      </c>
      <c r="L151" s="63"/>
      <c r="M151" s="62">
        <v>21</v>
      </c>
      <c r="N151" s="62">
        <v>34</v>
      </c>
      <c r="O151" s="62">
        <v>16</v>
      </c>
      <c r="P151" s="62">
        <v>43</v>
      </c>
      <c r="Q151" s="62">
        <v>16</v>
      </c>
      <c r="R151" s="62">
        <v>38</v>
      </c>
      <c r="S151" s="62">
        <v>16</v>
      </c>
      <c r="T151" s="67"/>
      <c r="U151" s="68" t="s">
        <v>869</v>
      </c>
      <c r="V151" s="68">
        <v>23249</v>
      </c>
      <c r="W151" s="68" t="s">
        <v>565</v>
      </c>
      <c r="X151" s="68" t="s">
        <v>566</v>
      </c>
      <c r="Y151" s="68" t="s">
        <v>567</v>
      </c>
      <c r="Z151" s="68"/>
      <c r="AA151" s="62">
        <v>62</v>
      </c>
      <c r="AB151" s="62">
        <v>58</v>
      </c>
      <c r="AC151" s="62">
        <v>80</v>
      </c>
      <c r="AD151" s="62">
        <v>71</v>
      </c>
      <c r="AE151" s="62">
        <v>78</v>
      </c>
      <c r="AF151" s="63"/>
      <c r="AG151" s="62">
        <v>16</v>
      </c>
      <c r="AH151" s="62">
        <v>21</v>
      </c>
      <c r="AI151" s="62">
        <v>40</v>
      </c>
      <c r="AJ151" s="62">
        <v>15</v>
      </c>
      <c r="AK151" s="62">
        <v>35</v>
      </c>
      <c r="AL151" s="62">
        <v>16</v>
      </c>
      <c r="AM151" s="62">
        <v>34</v>
      </c>
      <c r="AN151" s="62">
        <v>8.6</v>
      </c>
      <c r="AO151" s="62">
        <v>50</v>
      </c>
      <c r="AP151" s="12" t="str">
        <f>IF(COUNTIF(G151:K151,"FF"),"FAIL",IF(COUNTIF(G151:K151,"AB"),"FAIL","PASS"))</f>
        <v>PASS</v>
      </c>
      <c r="AQ151" s="12" t="str">
        <f>IF(COUNTIF(AA151:AE151,"FF"),"FAIL",IF(COUNTIF(AA151:AE151,"AB"),"FAIL","PASS"))</f>
        <v>PASS</v>
      </c>
      <c r="AR151" s="13" t="str">
        <f>IF(COUNTIF(M151:S151,"FF"),"FAIL",IF(COUNTIF(M151:S151,"AB"),"FAIL","PASS"))</f>
        <v>PASS</v>
      </c>
      <c r="AS151" s="13" t="str">
        <f>IF(COUNTIF(AG151:AM151,"FF"),"FAIL",IF(COUNTIF(AG151:AM151,"AB"),"FAIL","PASS"))</f>
        <v>PASS</v>
      </c>
      <c r="AT151" s="14" t="str">
        <f>IF(AND(AP151="PASS",AQ151="PASS"),"PASS","FAIL")</f>
        <v>PASS</v>
      </c>
      <c r="AU151" s="14" t="str">
        <f>IF(AND(AR151="PASS",AS151="PASS"),"PASS","FAIL")</f>
        <v>PASS</v>
      </c>
      <c r="AV151" s="4" t="str">
        <f>IF(AW151="ATKT","NO",IF(AW151="FAIL","NO","YES"))</f>
        <v>YES</v>
      </c>
      <c r="AW151" s="5" t="str">
        <f>IF(AO151=50,IF(AN151&gt;=7.75,"DIST",IF(AN151&gt;=6.75,"FIRST",IF(AN151&gt;=6.25,"HSC",IF(AN151&gt;=5.5,"SC","FAIL")))),IF(AO151&gt;=25,"ATKT","FAIL"))</f>
        <v>DIST</v>
      </c>
    </row>
    <row r="152" spans="1:49">
      <c r="A152" s="68" t="s">
        <v>821</v>
      </c>
      <c r="B152" s="68">
        <v>23244</v>
      </c>
      <c r="C152" s="68" t="s">
        <v>568</v>
      </c>
      <c r="D152" s="62" t="s">
        <v>569</v>
      </c>
      <c r="E152" s="68" t="s">
        <v>570</v>
      </c>
      <c r="F152" s="68"/>
      <c r="G152" s="62">
        <v>68</v>
      </c>
      <c r="H152" s="62">
        <v>76</v>
      </c>
      <c r="I152" s="62">
        <v>84</v>
      </c>
      <c r="J152" s="62">
        <v>73</v>
      </c>
      <c r="K152" s="62">
        <v>73</v>
      </c>
      <c r="L152" s="63"/>
      <c r="M152" s="62">
        <v>20</v>
      </c>
      <c r="N152" s="62">
        <v>41</v>
      </c>
      <c r="O152" s="62">
        <v>22</v>
      </c>
      <c r="P152" s="62">
        <v>34</v>
      </c>
      <c r="Q152" s="62">
        <v>20</v>
      </c>
      <c r="R152" s="62">
        <v>41</v>
      </c>
      <c r="S152" s="62">
        <v>22</v>
      </c>
      <c r="T152" s="67"/>
      <c r="U152" s="68" t="s">
        <v>870</v>
      </c>
      <c r="V152" s="68">
        <v>23244</v>
      </c>
      <c r="W152" s="68" t="s">
        <v>568</v>
      </c>
      <c r="X152" s="68" t="s">
        <v>569</v>
      </c>
      <c r="Y152" s="68" t="s">
        <v>570</v>
      </c>
      <c r="Z152" s="68"/>
      <c r="AA152" s="62">
        <v>73</v>
      </c>
      <c r="AB152" s="62">
        <v>82</v>
      </c>
      <c r="AC152" s="62">
        <v>84</v>
      </c>
      <c r="AD152" s="62">
        <v>78</v>
      </c>
      <c r="AE152" s="62">
        <v>85</v>
      </c>
      <c r="AF152" s="63"/>
      <c r="AG152" s="62">
        <v>19</v>
      </c>
      <c r="AH152" s="62">
        <v>24</v>
      </c>
      <c r="AI152" s="62">
        <v>44</v>
      </c>
      <c r="AJ152" s="62">
        <v>20</v>
      </c>
      <c r="AK152" s="62">
        <v>40</v>
      </c>
      <c r="AL152" s="62">
        <v>21</v>
      </c>
      <c r="AM152" s="62">
        <v>42</v>
      </c>
      <c r="AN152" s="62">
        <v>9.36</v>
      </c>
      <c r="AO152" s="62">
        <v>50</v>
      </c>
      <c r="AP152" s="12" t="str">
        <f>IF(COUNTIF(G152:K152,"FF"),"FAIL",IF(COUNTIF(G152:K152,"AB"),"FAIL","PASS"))</f>
        <v>PASS</v>
      </c>
      <c r="AQ152" s="12" t="str">
        <f>IF(COUNTIF(AA152:AE152,"FF"),"FAIL",IF(COUNTIF(AA152:AE152,"AB"),"FAIL","PASS"))</f>
        <v>PASS</v>
      </c>
      <c r="AR152" s="13" t="str">
        <f>IF(COUNTIF(M152:S152,"FF"),"FAIL",IF(COUNTIF(M152:S152,"AB"),"FAIL","PASS"))</f>
        <v>PASS</v>
      </c>
      <c r="AS152" s="13" t="str">
        <f>IF(COUNTIF(AG152:AM152,"FF"),"FAIL",IF(COUNTIF(AG152:AM152,"AB"),"FAIL","PASS"))</f>
        <v>PASS</v>
      </c>
      <c r="AT152" s="14" t="str">
        <f>IF(AND(AP152="PASS",AQ152="PASS"),"PASS","FAIL")</f>
        <v>PASS</v>
      </c>
      <c r="AU152" s="14" t="str">
        <f>IF(AND(AR152="PASS",AS152="PASS"),"PASS","FAIL")</f>
        <v>PASS</v>
      </c>
      <c r="AV152" s="4" t="str">
        <f>IF(AW152="ATKT","NO",IF(AW152="FAIL","NO","YES"))</f>
        <v>YES</v>
      </c>
      <c r="AW152" s="5" t="str">
        <f>IF(AO152=50,IF(AN152&gt;=7.75,"DIST",IF(AN152&gt;=6.75,"FIRST",IF(AN152&gt;=6.25,"HSC",IF(AN152&gt;=5.5,"SC","FAIL")))),IF(AO152&gt;=25,"ATKT","FAIL"))</f>
        <v>DIST</v>
      </c>
    </row>
    <row r="153" spans="1:49">
      <c r="A153" s="68" t="s">
        <v>765</v>
      </c>
      <c r="B153" s="68">
        <v>23146</v>
      </c>
      <c r="C153" s="68" t="s">
        <v>571</v>
      </c>
      <c r="D153" s="62" t="s">
        <v>572</v>
      </c>
      <c r="E153" s="68" t="s">
        <v>573</v>
      </c>
      <c r="F153" s="68"/>
      <c r="G153" s="62">
        <v>85</v>
      </c>
      <c r="H153" s="62">
        <v>63</v>
      </c>
      <c r="I153" s="62">
        <v>71</v>
      </c>
      <c r="J153" s="62">
        <v>69</v>
      </c>
      <c r="K153" s="62">
        <v>77</v>
      </c>
      <c r="L153" s="63"/>
      <c r="M153" s="62">
        <v>23</v>
      </c>
      <c r="N153" s="62">
        <v>42</v>
      </c>
      <c r="O153" s="62">
        <v>24</v>
      </c>
      <c r="P153" s="62">
        <v>39</v>
      </c>
      <c r="Q153" s="62">
        <v>20</v>
      </c>
      <c r="R153" s="62">
        <v>44</v>
      </c>
      <c r="S153" s="62">
        <v>23</v>
      </c>
      <c r="T153" s="67"/>
      <c r="U153" s="68" t="s">
        <v>871</v>
      </c>
      <c r="V153" s="68">
        <v>23146</v>
      </c>
      <c r="W153" s="68" t="s">
        <v>571</v>
      </c>
      <c r="X153" s="68" t="s">
        <v>572</v>
      </c>
      <c r="Y153" s="68" t="s">
        <v>573</v>
      </c>
      <c r="Z153" s="68"/>
      <c r="AA153" s="62">
        <v>88</v>
      </c>
      <c r="AB153" s="62">
        <v>85</v>
      </c>
      <c r="AC153" s="62">
        <v>78</v>
      </c>
      <c r="AD153" s="62">
        <v>73</v>
      </c>
      <c r="AE153" s="62">
        <v>84</v>
      </c>
      <c r="AF153" s="63"/>
      <c r="AG153" s="62">
        <v>20</v>
      </c>
      <c r="AH153" s="62">
        <v>18</v>
      </c>
      <c r="AI153" s="62">
        <v>41</v>
      </c>
      <c r="AJ153" s="62">
        <v>21</v>
      </c>
      <c r="AK153" s="62">
        <v>43</v>
      </c>
      <c r="AL153" s="62">
        <v>23</v>
      </c>
      <c r="AM153" s="62">
        <v>45</v>
      </c>
      <c r="AN153" s="62">
        <v>9.32</v>
      </c>
      <c r="AO153" s="62">
        <v>50</v>
      </c>
      <c r="AP153" s="12" t="str">
        <f>IF(COUNTIF(G153:K153,"FF"),"FAIL",IF(COUNTIF(G153:K153,"AB"),"FAIL","PASS"))</f>
        <v>PASS</v>
      </c>
      <c r="AQ153" s="12" t="str">
        <f>IF(COUNTIF(AA153:AE153,"FF"),"FAIL",IF(COUNTIF(AA153:AE153,"AB"),"FAIL","PASS"))</f>
        <v>PASS</v>
      </c>
      <c r="AR153" s="13" t="str">
        <f>IF(COUNTIF(M153:S153,"FF"),"FAIL",IF(COUNTIF(M153:S153,"AB"),"FAIL","PASS"))</f>
        <v>PASS</v>
      </c>
      <c r="AS153" s="13" t="str">
        <f>IF(COUNTIF(AG153:AM153,"FF"),"FAIL",IF(COUNTIF(AG153:AM153,"AB"),"FAIL","PASS"))</f>
        <v>PASS</v>
      </c>
      <c r="AT153" s="14" t="str">
        <f>IF(AND(AP153="PASS",AQ153="PASS"),"PASS","FAIL")</f>
        <v>PASS</v>
      </c>
      <c r="AU153" s="14" t="str">
        <f>IF(AND(AR153="PASS",AS153="PASS"),"PASS","FAIL")</f>
        <v>PASS</v>
      </c>
      <c r="AV153" s="4" t="str">
        <f>IF(AW153="ATKT","NO",IF(AW153="FAIL","NO","YES"))</f>
        <v>YES</v>
      </c>
      <c r="AW153" s="5" t="str">
        <f>IF(AO153=50,IF(AN153&gt;=7.75,"DIST",IF(AN153&gt;=6.75,"FIRST",IF(AN153&gt;=6.25,"HSC",IF(AN153&gt;=5.5,"SC","FAIL")))),IF(AO153&gt;=25,"ATKT","FAIL"))</f>
        <v>DIST</v>
      </c>
    </row>
    <row r="154" spans="1:49">
      <c r="A154" s="68" t="s">
        <v>766</v>
      </c>
      <c r="B154" s="68">
        <v>23147</v>
      </c>
      <c r="C154" s="68" t="s">
        <v>574</v>
      </c>
      <c r="D154" s="62" t="s">
        <v>575</v>
      </c>
      <c r="E154" s="68" t="s">
        <v>576</v>
      </c>
      <c r="F154" s="68"/>
      <c r="G154" s="62">
        <v>61</v>
      </c>
      <c r="H154" s="62">
        <v>74</v>
      </c>
      <c r="I154" s="62">
        <v>67</v>
      </c>
      <c r="J154" s="62">
        <v>65</v>
      </c>
      <c r="K154" s="62">
        <v>69</v>
      </c>
      <c r="L154" s="63"/>
      <c r="M154" s="62">
        <v>21</v>
      </c>
      <c r="N154" s="62">
        <v>37</v>
      </c>
      <c r="O154" s="62">
        <v>24</v>
      </c>
      <c r="P154" s="62">
        <v>41</v>
      </c>
      <c r="Q154" s="62">
        <v>19</v>
      </c>
      <c r="R154" s="62">
        <v>40</v>
      </c>
      <c r="S154" s="62">
        <v>22</v>
      </c>
      <c r="T154" s="67"/>
      <c r="U154" s="68" t="s">
        <v>872</v>
      </c>
      <c r="V154" s="68">
        <v>23147</v>
      </c>
      <c r="W154" s="68" t="s">
        <v>574</v>
      </c>
      <c r="X154" s="68" t="s">
        <v>575</v>
      </c>
      <c r="Y154" s="68" t="s">
        <v>576</v>
      </c>
      <c r="Z154" s="68"/>
      <c r="AA154" s="62">
        <v>80</v>
      </c>
      <c r="AB154" s="62">
        <v>69</v>
      </c>
      <c r="AC154" s="62">
        <v>77</v>
      </c>
      <c r="AD154" s="62">
        <v>72</v>
      </c>
      <c r="AE154" s="62">
        <v>80</v>
      </c>
      <c r="AF154" s="63"/>
      <c r="AG154" s="62">
        <v>19</v>
      </c>
      <c r="AH154" s="62">
        <v>21</v>
      </c>
      <c r="AI154" s="62">
        <v>48</v>
      </c>
      <c r="AJ154" s="62">
        <v>22</v>
      </c>
      <c r="AK154" s="62">
        <v>43</v>
      </c>
      <c r="AL154" s="62">
        <v>22</v>
      </c>
      <c r="AM154" s="62">
        <v>44</v>
      </c>
      <c r="AN154" s="62">
        <v>8.94</v>
      </c>
      <c r="AO154" s="62">
        <v>50</v>
      </c>
      <c r="AP154" s="12" t="str">
        <f>IF(COUNTIF(G154:K154,"FF"),"FAIL",IF(COUNTIF(G154:K154,"AB"),"FAIL","PASS"))</f>
        <v>PASS</v>
      </c>
      <c r="AQ154" s="12" t="str">
        <f>IF(COUNTIF(AA154:AE154,"FF"),"FAIL",IF(COUNTIF(AA154:AE154,"AB"),"FAIL","PASS"))</f>
        <v>PASS</v>
      </c>
      <c r="AR154" s="13" t="str">
        <f>IF(COUNTIF(M154:S154,"FF"),"FAIL",IF(COUNTIF(M154:S154,"AB"),"FAIL","PASS"))</f>
        <v>PASS</v>
      </c>
      <c r="AS154" s="13" t="str">
        <f>IF(COUNTIF(AG154:AM154,"FF"),"FAIL",IF(COUNTIF(AG154:AM154,"AB"),"FAIL","PASS"))</f>
        <v>PASS</v>
      </c>
      <c r="AT154" s="14" t="str">
        <f>IF(AND(AP154="PASS",AQ154="PASS"),"PASS","FAIL")</f>
        <v>PASS</v>
      </c>
      <c r="AU154" s="14" t="str">
        <f>IF(AND(AR154="PASS",AS154="PASS"),"PASS","FAIL")</f>
        <v>PASS</v>
      </c>
      <c r="AV154" s="4" t="str">
        <f>IF(AW154="ATKT","NO",IF(AW154="FAIL","NO","YES"))</f>
        <v>YES</v>
      </c>
      <c r="AW154" s="5" t="str">
        <f>IF(AO154=50,IF(AN154&gt;=7.75,"DIST",IF(AN154&gt;=6.75,"FIRST",IF(AN154&gt;=6.25,"HSC",IF(AN154&gt;=5.5,"SC","FAIL")))),IF(AO154&gt;=25,"ATKT","FAIL"))</f>
        <v>DIST</v>
      </c>
    </row>
    <row r="155" spans="1:49">
      <c r="A155" s="68" t="s">
        <v>824</v>
      </c>
      <c r="B155" s="68">
        <v>23247</v>
      </c>
      <c r="C155" s="68" t="s">
        <v>577</v>
      </c>
      <c r="D155" s="62" t="s">
        <v>578</v>
      </c>
      <c r="E155" s="68" t="s">
        <v>579</v>
      </c>
      <c r="F155" s="68"/>
      <c r="G155" s="62">
        <v>88</v>
      </c>
      <c r="H155" s="62">
        <v>78</v>
      </c>
      <c r="I155" s="62">
        <v>82</v>
      </c>
      <c r="J155" s="62">
        <v>73</v>
      </c>
      <c r="K155" s="62">
        <v>87</v>
      </c>
      <c r="L155" s="63"/>
      <c r="M155" s="62">
        <v>22</v>
      </c>
      <c r="N155" s="62">
        <v>40</v>
      </c>
      <c r="O155" s="62">
        <v>24</v>
      </c>
      <c r="P155" s="62">
        <v>39</v>
      </c>
      <c r="Q155" s="62">
        <v>22</v>
      </c>
      <c r="R155" s="62">
        <v>46</v>
      </c>
      <c r="S155" s="62">
        <v>22</v>
      </c>
      <c r="T155" s="67"/>
      <c r="U155" s="68" t="s">
        <v>873</v>
      </c>
      <c r="V155" s="68">
        <v>23247</v>
      </c>
      <c r="W155" s="68" t="s">
        <v>577</v>
      </c>
      <c r="X155" s="68" t="s">
        <v>578</v>
      </c>
      <c r="Y155" s="68" t="s">
        <v>579</v>
      </c>
      <c r="Z155" s="68"/>
      <c r="AA155" s="62">
        <v>83</v>
      </c>
      <c r="AB155" s="62">
        <v>84</v>
      </c>
      <c r="AC155" s="62">
        <v>81</v>
      </c>
      <c r="AD155" s="62">
        <v>90</v>
      </c>
      <c r="AE155" s="62">
        <v>90</v>
      </c>
      <c r="AF155" s="63"/>
      <c r="AG155" s="62">
        <v>24</v>
      </c>
      <c r="AH155" s="62">
        <v>23</v>
      </c>
      <c r="AI155" s="62">
        <v>40</v>
      </c>
      <c r="AJ155" s="62">
        <v>24</v>
      </c>
      <c r="AK155" s="62">
        <v>44</v>
      </c>
      <c r="AL155" s="62">
        <v>24</v>
      </c>
      <c r="AM155" s="62">
        <v>46</v>
      </c>
      <c r="AN155" s="62">
        <v>9.84</v>
      </c>
      <c r="AO155" s="62">
        <v>50</v>
      </c>
      <c r="AP155" s="12" t="str">
        <f>IF(COUNTIF(G155:K155,"FF"),"FAIL",IF(COUNTIF(G155:K155,"AB"),"FAIL","PASS"))</f>
        <v>PASS</v>
      </c>
      <c r="AQ155" s="12" t="str">
        <f>IF(COUNTIF(AA155:AE155,"FF"),"FAIL",IF(COUNTIF(AA155:AE155,"AB"),"FAIL","PASS"))</f>
        <v>PASS</v>
      </c>
      <c r="AR155" s="13" t="str">
        <f>IF(COUNTIF(M155:S155,"FF"),"FAIL",IF(COUNTIF(M155:S155,"AB"),"FAIL","PASS"))</f>
        <v>PASS</v>
      </c>
      <c r="AS155" s="13" t="str">
        <f>IF(COUNTIF(AG155:AM155,"FF"),"FAIL",IF(COUNTIF(AG155:AM155,"AB"),"FAIL","PASS"))</f>
        <v>PASS</v>
      </c>
      <c r="AT155" s="14" t="str">
        <f>IF(AND(AP155="PASS",AQ155="PASS"),"PASS","FAIL")</f>
        <v>PASS</v>
      </c>
      <c r="AU155" s="14" t="str">
        <f>IF(AND(AR155="PASS",AS155="PASS"),"PASS","FAIL")</f>
        <v>PASS</v>
      </c>
      <c r="AV155" s="4" t="str">
        <f>IF(AW155="ATKT","NO",IF(AW155="FAIL","NO","YES"))</f>
        <v>YES</v>
      </c>
      <c r="AW155" s="5" t="str">
        <f>IF(AO155=50,IF(AN155&gt;=7.75,"DIST",IF(AN155&gt;=6.75,"FIRST",IF(AN155&gt;=6.25,"HSC",IF(AN155&gt;=5.5,"SC","FAIL")))),IF(AO155&gt;=25,"ATKT","FAIL"))</f>
        <v>DIST</v>
      </c>
    </row>
    <row r="156" spans="1:49">
      <c r="A156" s="68" t="s">
        <v>917</v>
      </c>
      <c r="B156" s="68">
        <v>23376</v>
      </c>
      <c r="C156" s="68" t="s">
        <v>580</v>
      </c>
      <c r="D156" s="62" t="s">
        <v>581</v>
      </c>
      <c r="E156" s="68" t="s">
        <v>582</v>
      </c>
      <c r="F156" s="68"/>
      <c r="G156" s="62">
        <v>42</v>
      </c>
      <c r="H156" s="62">
        <v>61</v>
      </c>
      <c r="I156" s="62">
        <v>67</v>
      </c>
      <c r="J156" s="62">
        <v>63</v>
      </c>
      <c r="K156" s="62">
        <v>66</v>
      </c>
      <c r="L156" s="63"/>
      <c r="M156" s="62">
        <v>23</v>
      </c>
      <c r="N156" s="62">
        <v>39</v>
      </c>
      <c r="O156" s="62">
        <v>24</v>
      </c>
      <c r="P156" s="62">
        <v>20</v>
      </c>
      <c r="Q156" s="62">
        <v>24</v>
      </c>
      <c r="R156" s="62">
        <v>45</v>
      </c>
      <c r="S156" s="62">
        <v>23</v>
      </c>
      <c r="T156" s="67"/>
      <c r="U156" s="68" t="s">
        <v>874</v>
      </c>
      <c r="V156" s="68">
        <v>23376</v>
      </c>
      <c r="W156" s="68" t="s">
        <v>580</v>
      </c>
      <c r="X156" s="68" t="s">
        <v>581</v>
      </c>
      <c r="Y156" s="68" t="s">
        <v>582</v>
      </c>
      <c r="Z156" s="68"/>
      <c r="AA156" s="62">
        <v>71</v>
      </c>
      <c r="AB156" s="62">
        <v>82</v>
      </c>
      <c r="AC156" s="62">
        <v>82</v>
      </c>
      <c r="AD156" s="62">
        <v>74</v>
      </c>
      <c r="AE156" s="62">
        <v>83</v>
      </c>
      <c r="AF156" s="63"/>
      <c r="AG156" s="62">
        <v>22</v>
      </c>
      <c r="AH156" s="62">
        <v>20</v>
      </c>
      <c r="AI156" s="62">
        <v>46</v>
      </c>
      <c r="AJ156" s="62">
        <v>23</v>
      </c>
      <c r="AK156" s="62">
        <v>40</v>
      </c>
      <c r="AL156" s="62">
        <v>24</v>
      </c>
      <c r="AM156" s="62">
        <v>44</v>
      </c>
      <c r="AN156" s="62">
        <v>8.6</v>
      </c>
      <c r="AO156" s="62">
        <v>50</v>
      </c>
      <c r="AP156" s="12" t="str">
        <f>IF(COUNTIF(G156:K156,"FF"),"FAIL",IF(COUNTIF(G156:K156,"AB"),"FAIL","PASS"))</f>
        <v>PASS</v>
      </c>
      <c r="AQ156" s="12" t="str">
        <f>IF(COUNTIF(AA156:AE156,"FF"),"FAIL",IF(COUNTIF(AA156:AE156,"AB"),"FAIL","PASS"))</f>
        <v>PASS</v>
      </c>
      <c r="AR156" s="13" t="str">
        <f>IF(COUNTIF(M156:S156,"FF"),"FAIL",IF(COUNTIF(M156:S156,"AB"),"FAIL","PASS"))</f>
        <v>PASS</v>
      </c>
      <c r="AS156" s="13" t="str">
        <f>IF(COUNTIF(AG156:AM156,"FF"),"FAIL",IF(COUNTIF(AG156:AM156,"AB"),"FAIL","PASS"))</f>
        <v>PASS</v>
      </c>
      <c r="AT156" s="14" t="str">
        <f>IF(AND(AP156="PASS",AQ156="PASS"),"PASS","FAIL")</f>
        <v>PASS</v>
      </c>
      <c r="AU156" s="14" t="str">
        <f>IF(AND(AR156="PASS",AS156="PASS"),"PASS","FAIL")</f>
        <v>PASS</v>
      </c>
      <c r="AV156" s="4" t="str">
        <f>IF(AW156="ATKT","NO",IF(AW156="FAIL","NO","YES"))</f>
        <v>YES</v>
      </c>
      <c r="AW156" s="5" t="str">
        <f>IF(AO156=50,IF(AN156&gt;=7.75,"DIST",IF(AN156&gt;=6.75,"FIRST",IF(AN156&gt;=6.25,"HSC",IF(AN156&gt;=5.5,"SC","FAIL")))),IF(AO156&gt;=25,"ATKT","FAIL"))</f>
        <v>DIST</v>
      </c>
    </row>
    <row r="157" spans="1:49">
      <c r="A157" s="68" t="s">
        <v>767</v>
      </c>
      <c r="B157" s="68">
        <v>23148</v>
      </c>
      <c r="C157" s="68" t="s">
        <v>583</v>
      </c>
      <c r="D157" s="62" t="s">
        <v>584</v>
      </c>
      <c r="E157" s="68" t="s">
        <v>585</v>
      </c>
      <c r="F157" s="68"/>
      <c r="G157" s="62">
        <v>86</v>
      </c>
      <c r="H157" s="62">
        <v>81</v>
      </c>
      <c r="I157" s="62">
        <v>76</v>
      </c>
      <c r="J157" s="62">
        <v>72</v>
      </c>
      <c r="K157" s="62">
        <v>79</v>
      </c>
      <c r="L157" s="63"/>
      <c r="M157" s="62">
        <v>18</v>
      </c>
      <c r="N157" s="62" t="s">
        <v>67</v>
      </c>
      <c r="O157" s="62">
        <v>18</v>
      </c>
      <c r="P157" s="62">
        <v>43</v>
      </c>
      <c r="Q157" s="62">
        <v>16</v>
      </c>
      <c r="R157" s="62">
        <v>36</v>
      </c>
      <c r="S157" s="62">
        <v>19</v>
      </c>
      <c r="T157" s="67"/>
      <c r="U157" s="68" t="s">
        <v>875</v>
      </c>
      <c r="V157" s="68">
        <v>23148</v>
      </c>
      <c r="W157" s="68" t="s">
        <v>583</v>
      </c>
      <c r="X157" s="68" t="s">
        <v>584</v>
      </c>
      <c r="Y157" s="68" t="s">
        <v>585</v>
      </c>
      <c r="Z157" s="68"/>
      <c r="AA157" s="62">
        <v>48</v>
      </c>
      <c r="AB157" s="62">
        <v>59</v>
      </c>
      <c r="AC157" s="62">
        <v>63</v>
      </c>
      <c r="AD157" s="62">
        <v>71</v>
      </c>
      <c r="AE157" s="62">
        <v>77</v>
      </c>
      <c r="AF157" s="63"/>
      <c r="AG157" s="62">
        <v>17</v>
      </c>
      <c r="AH157" s="62">
        <v>13</v>
      </c>
      <c r="AI157" s="62">
        <v>30</v>
      </c>
      <c r="AJ157" s="62">
        <v>20</v>
      </c>
      <c r="AK157" s="62">
        <v>40</v>
      </c>
      <c r="AL157" s="62">
        <v>18</v>
      </c>
      <c r="AM157" s="62">
        <v>36</v>
      </c>
      <c r="AN157" s="62"/>
      <c r="AO157" s="62">
        <v>49</v>
      </c>
      <c r="AP157" s="12" t="str">
        <f>IF(COUNTIF(G157:K157,"FF"),"FAIL",IF(COUNTIF(G157:K157,"AB"),"FAIL","PASS"))</f>
        <v>PASS</v>
      </c>
      <c r="AQ157" s="12" t="str">
        <f>IF(COUNTIF(AA157:AE157,"FF"),"FAIL",IF(COUNTIF(AA157:AE157,"AB"),"FAIL","PASS"))</f>
        <v>PASS</v>
      </c>
      <c r="AR157" s="13" t="str">
        <f>IF(COUNTIF(M157:S157,"FF"),"FAIL",IF(COUNTIF(M157:S157,"AB"),"FAIL","PASS"))</f>
        <v>FAIL</v>
      </c>
      <c r="AS157" s="13" t="str">
        <f>IF(COUNTIF(AG157:AM157,"FF"),"FAIL",IF(COUNTIF(AG157:AM157,"AB"),"FAIL","PASS"))</f>
        <v>PASS</v>
      </c>
      <c r="AT157" s="14" t="str">
        <f>IF(AND(AP157="PASS",AQ157="PASS"),"PASS","FAIL")</f>
        <v>PASS</v>
      </c>
      <c r="AU157" s="14" t="str">
        <f>IF(AND(AR157="PASS",AS157="PASS"),"PASS","FAIL")</f>
        <v>FAIL</v>
      </c>
      <c r="AV157" s="4" t="str">
        <f>IF(AW157="ATKT","NO",IF(AW157="FAIL","NO","YES"))</f>
        <v>NO</v>
      </c>
      <c r="AW157" s="5" t="str">
        <f>IF(AO157=50,IF(AN157&gt;=7.75,"DIST",IF(AN157&gt;=6.75,"FIRST",IF(AN157&gt;=6.25,"HSC",IF(AN157&gt;=5.5,"SC","FAIL")))),IF(AO157&gt;=25,"ATKT","FAIL"))</f>
        <v>ATKT</v>
      </c>
    </row>
    <row r="158" spans="1:49">
      <c r="A158" s="68" t="s">
        <v>825</v>
      </c>
      <c r="B158" s="68">
        <v>23248</v>
      </c>
      <c r="C158" s="68" t="s">
        <v>586</v>
      </c>
      <c r="D158" s="62" t="s">
        <v>587</v>
      </c>
      <c r="E158" s="68" t="s">
        <v>588</v>
      </c>
      <c r="F158" s="68"/>
      <c r="G158" s="62">
        <v>92</v>
      </c>
      <c r="H158" s="62">
        <v>85</v>
      </c>
      <c r="I158" s="62">
        <v>72</v>
      </c>
      <c r="J158" s="62">
        <v>77</v>
      </c>
      <c r="K158" s="62">
        <v>84</v>
      </c>
      <c r="L158" s="63"/>
      <c r="M158" s="62">
        <v>21</v>
      </c>
      <c r="N158" s="62">
        <v>37</v>
      </c>
      <c r="O158" s="62">
        <v>22</v>
      </c>
      <c r="P158" s="62">
        <v>42</v>
      </c>
      <c r="Q158" s="62">
        <v>20</v>
      </c>
      <c r="R158" s="62">
        <v>43</v>
      </c>
      <c r="S158" s="62">
        <v>22</v>
      </c>
      <c r="T158" s="67"/>
      <c r="U158" s="68" t="s">
        <v>876</v>
      </c>
      <c r="V158" s="68">
        <v>23248</v>
      </c>
      <c r="W158" s="68" t="s">
        <v>586</v>
      </c>
      <c r="X158" s="68" t="s">
        <v>587</v>
      </c>
      <c r="Y158" s="68" t="s">
        <v>588</v>
      </c>
      <c r="Z158" s="68"/>
      <c r="AA158" s="62">
        <v>77</v>
      </c>
      <c r="AB158" s="62">
        <v>80</v>
      </c>
      <c r="AC158" s="62">
        <v>86</v>
      </c>
      <c r="AD158" s="62">
        <v>86</v>
      </c>
      <c r="AE158" s="62">
        <v>89</v>
      </c>
      <c r="AF158" s="63"/>
      <c r="AG158" s="62">
        <v>21</v>
      </c>
      <c r="AH158" s="62">
        <v>23</v>
      </c>
      <c r="AI158" s="62">
        <v>40</v>
      </c>
      <c r="AJ158" s="62">
        <v>20</v>
      </c>
      <c r="AK158" s="62">
        <v>40</v>
      </c>
      <c r="AL158" s="62">
        <v>24</v>
      </c>
      <c r="AM158" s="62">
        <v>46</v>
      </c>
      <c r="AN158" s="62">
        <v>9.74</v>
      </c>
      <c r="AO158" s="62">
        <v>50</v>
      </c>
      <c r="AP158" s="12" t="str">
        <f>IF(COUNTIF(G158:K158,"FF"),"FAIL",IF(COUNTIF(G158:K158,"AB"),"FAIL","PASS"))</f>
        <v>PASS</v>
      </c>
      <c r="AQ158" s="12" t="str">
        <f>IF(COUNTIF(AA158:AE158,"FF"),"FAIL",IF(COUNTIF(AA158:AE158,"AB"),"FAIL","PASS"))</f>
        <v>PASS</v>
      </c>
      <c r="AR158" s="13" t="str">
        <f>IF(COUNTIF(M158:S158,"FF"),"FAIL",IF(COUNTIF(M158:S158,"AB"),"FAIL","PASS"))</f>
        <v>PASS</v>
      </c>
      <c r="AS158" s="13" t="str">
        <f>IF(COUNTIF(AG158:AM158,"FF"),"FAIL",IF(COUNTIF(AG158:AM158,"AB"),"FAIL","PASS"))</f>
        <v>PASS</v>
      </c>
      <c r="AT158" s="14" t="str">
        <f>IF(AND(AP158="PASS",AQ158="PASS"),"PASS","FAIL")</f>
        <v>PASS</v>
      </c>
      <c r="AU158" s="14" t="str">
        <f>IF(AND(AR158="PASS",AS158="PASS"),"PASS","FAIL")</f>
        <v>PASS</v>
      </c>
      <c r="AV158" s="4" t="str">
        <f>IF(AW158="ATKT","NO",IF(AW158="FAIL","NO","YES"))</f>
        <v>YES</v>
      </c>
      <c r="AW158" s="5" t="str">
        <f>IF(AO158=50,IF(AN158&gt;=7.75,"DIST",IF(AN158&gt;=6.75,"FIRST",IF(AN158&gt;=6.25,"HSC",IF(AN158&gt;=5.5,"SC","FAIL")))),IF(AO158&gt;=25,"ATKT","FAIL"))</f>
        <v>DIST</v>
      </c>
    </row>
    <row r="159" spans="1:49">
      <c r="A159" s="68" t="s">
        <v>840</v>
      </c>
      <c r="B159" s="68">
        <v>23264</v>
      </c>
      <c r="C159" s="68" t="s">
        <v>589</v>
      </c>
      <c r="D159" s="62" t="s">
        <v>590</v>
      </c>
      <c r="E159" s="68" t="s">
        <v>591</v>
      </c>
      <c r="F159" s="68"/>
      <c r="G159" s="62">
        <v>65</v>
      </c>
      <c r="H159" s="62">
        <v>51</v>
      </c>
      <c r="I159" s="62">
        <v>62</v>
      </c>
      <c r="J159" s="62">
        <v>49</v>
      </c>
      <c r="K159" s="62">
        <v>73</v>
      </c>
      <c r="L159" s="63"/>
      <c r="M159" s="62">
        <v>20</v>
      </c>
      <c r="N159" s="62">
        <v>29</v>
      </c>
      <c r="O159" s="62">
        <v>12</v>
      </c>
      <c r="P159" s="62">
        <v>30</v>
      </c>
      <c r="Q159" s="62">
        <v>16</v>
      </c>
      <c r="R159" s="62">
        <v>25</v>
      </c>
      <c r="S159" s="62">
        <v>18</v>
      </c>
      <c r="T159" s="67"/>
      <c r="U159" s="68" t="s">
        <v>877</v>
      </c>
      <c r="V159" s="68">
        <v>23264</v>
      </c>
      <c r="W159" s="68" t="s">
        <v>589</v>
      </c>
      <c r="X159" s="68" t="s">
        <v>590</v>
      </c>
      <c r="Y159" s="68" t="s">
        <v>591</v>
      </c>
      <c r="Z159" s="68"/>
      <c r="AA159" s="62">
        <v>59</v>
      </c>
      <c r="AB159" s="62">
        <v>57</v>
      </c>
      <c r="AC159" s="62">
        <v>75</v>
      </c>
      <c r="AD159" s="62">
        <v>63</v>
      </c>
      <c r="AE159" s="62">
        <v>74</v>
      </c>
      <c r="AF159" s="63"/>
      <c r="AG159" s="62">
        <v>18</v>
      </c>
      <c r="AH159" s="62">
        <v>21</v>
      </c>
      <c r="AI159" s="62">
        <v>42</v>
      </c>
      <c r="AJ159" s="62">
        <v>18</v>
      </c>
      <c r="AK159" s="62">
        <v>42</v>
      </c>
      <c r="AL159" s="62">
        <v>17</v>
      </c>
      <c r="AM159" s="62">
        <v>35</v>
      </c>
      <c r="AN159" s="62">
        <v>7.82</v>
      </c>
      <c r="AO159" s="62">
        <v>50</v>
      </c>
      <c r="AP159" s="12" t="str">
        <f>IF(COUNTIF(G159:K159,"FF"),"FAIL",IF(COUNTIF(G159:K159,"AB"),"FAIL","PASS"))</f>
        <v>PASS</v>
      </c>
      <c r="AQ159" s="12" t="str">
        <f>IF(COUNTIF(AA159:AE159,"FF"),"FAIL",IF(COUNTIF(AA159:AE159,"AB"),"FAIL","PASS"))</f>
        <v>PASS</v>
      </c>
      <c r="AR159" s="13" t="str">
        <f>IF(COUNTIF(M159:S159,"FF"),"FAIL",IF(COUNTIF(M159:S159,"AB"),"FAIL","PASS"))</f>
        <v>PASS</v>
      </c>
      <c r="AS159" s="13" t="str">
        <f>IF(COUNTIF(AG159:AM159,"FF"),"FAIL",IF(COUNTIF(AG159:AM159,"AB"),"FAIL","PASS"))</f>
        <v>PASS</v>
      </c>
      <c r="AT159" s="14" t="str">
        <f>IF(AND(AP159="PASS",AQ159="PASS"),"PASS","FAIL")</f>
        <v>PASS</v>
      </c>
      <c r="AU159" s="14" t="str">
        <f>IF(AND(AR159="PASS",AS159="PASS"),"PASS","FAIL")</f>
        <v>PASS</v>
      </c>
      <c r="AV159" s="4" t="str">
        <f>IF(AW159="ATKT","NO",IF(AW159="FAIL","NO","YES"))</f>
        <v>YES</v>
      </c>
      <c r="AW159" s="5" t="str">
        <f>IF(AO159=50,IF(AN159&gt;=7.75,"DIST",IF(AN159&gt;=6.75,"FIRST",IF(AN159&gt;=6.25,"HSC",IF(AN159&gt;=5.5,"SC","FAIL")))),IF(AO159&gt;=25,"ATKT","FAIL"))</f>
        <v>DIST</v>
      </c>
    </row>
    <row r="160" spans="1:49">
      <c r="A160" s="68" t="s">
        <v>889</v>
      </c>
      <c r="B160" s="68">
        <v>23348</v>
      </c>
      <c r="C160" s="68" t="s">
        <v>592</v>
      </c>
      <c r="D160" s="62" t="s">
        <v>593</v>
      </c>
      <c r="E160" s="68" t="s">
        <v>594</v>
      </c>
      <c r="F160" s="68"/>
      <c r="G160" s="62">
        <v>67</v>
      </c>
      <c r="H160" s="62" t="s">
        <v>56</v>
      </c>
      <c r="I160" s="62">
        <v>66</v>
      </c>
      <c r="J160" s="62">
        <v>64</v>
      </c>
      <c r="K160" s="62">
        <v>68</v>
      </c>
      <c r="L160" s="63"/>
      <c r="M160" s="62">
        <v>18</v>
      </c>
      <c r="N160" s="62" t="s">
        <v>67</v>
      </c>
      <c r="O160" s="62">
        <v>14</v>
      </c>
      <c r="P160" s="62">
        <v>20</v>
      </c>
      <c r="Q160" s="62">
        <v>19</v>
      </c>
      <c r="R160" s="62">
        <v>38</v>
      </c>
      <c r="S160" s="62">
        <v>20</v>
      </c>
      <c r="T160" s="67"/>
      <c r="U160" s="68" t="s">
        <v>878</v>
      </c>
      <c r="V160" s="68">
        <v>23348</v>
      </c>
      <c r="W160" s="68" t="s">
        <v>592</v>
      </c>
      <c r="X160" s="68" t="s">
        <v>593</v>
      </c>
      <c r="Y160" s="68" t="s">
        <v>594</v>
      </c>
      <c r="Z160" s="68"/>
      <c r="AA160" s="62">
        <v>80</v>
      </c>
      <c r="AB160" s="62">
        <v>77</v>
      </c>
      <c r="AC160" s="62">
        <v>78</v>
      </c>
      <c r="AD160" s="62">
        <v>60</v>
      </c>
      <c r="AE160" s="62">
        <v>77</v>
      </c>
      <c r="AF160" s="63"/>
      <c r="AG160" s="62">
        <v>19</v>
      </c>
      <c r="AH160" s="62">
        <v>20</v>
      </c>
      <c r="AI160" s="62">
        <v>39</v>
      </c>
      <c r="AJ160" s="62">
        <v>17</v>
      </c>
      <c r="AK160" s="62">
        <v>37</v>
      </c>
      <c r="AL160" s="62">
        <v>20</v>
      </c>
      <c r="AM160" s="62">
        <v>41</v>
      </c>
      <c r="AN160" s="62"/>
      <c r="AO160" s="62">
        <v>45</v>
      </c>
      <c r="AP160" s="12" t="str">
        <f>IF(COUNTIF(G160:K160,"FF"),"FAIL",IF(COUNTIF(G160:K160,"AB"),"FAIL","PASS"))</f>
        <v>FAIL</v>
      </c>
      <c r="AQ160" s="12" t="str">
        <f>IF(COUNTIF(AA160:AE160,"FF"),"FAIL",IF(COUNTIF(AA160:AE160,"AB"),"FAIL","PASS"))</f>
        <v>PASS</v>
      </c>
      <c r="AR160" s="13" t="str">
        <f>IF(COUNTIF(M160:S160,"FF"),"FAIL",IF(COUNTIF(M160:S160,"AB"),"FAIL","PASS"))</f>
        <v>FAIL</v>
      </c>
      <c r="AS160" s="13" t="str">
        <f>IF(COUNTIF(AG160:AM160,"FF"),"FAIL",IF(COUNTIF(AG160:AM160,"AB"),"FAIL","PASS"))</f>
        <v>PASS</v>
      </c>
      <c r="AT160" s="14" t="str">
        <f>IF(AND(AP160="PASS",AQ160="PASS"),"PASS","FAIL")</f>
        <v>FAIL</v>
      </c>
      <c r="AU160" s="14" t="str">
        <f>IF(AND(AR160="PASS",AS160="PASS"),"PASS","FAIL")</f>
        <v>FAIL</v>
      </c>
      <c r="AV160" s="4" t="str">
        <f>IF(AW160="ATKT","NO",IF(AW160="FAIL","NO","YES"))</f>
        <v>NO</v>
      </c>
      <c r="AW160" s="5" t="str">
        <f>IF(AO160=50,IF(AN160&gt;=7.75,"DIST",IF(AN160&gt;=6.75,"FIRST",IF(AN160&gt;=6.25,"HSC",IF(AN160&gt;=5.5,"SC","FAIL")))),IF(AO160&gt;=25,"ATKT","FAIL"))</f>
        <v>ATKT</v>
      </c>
    </row>
    <row r="161" spans="1:49">
      <c r="A161" s="68" t="s">
        <v>768</v>
      </c>
      <c r="B161" s="68">
        <v>23149</v>
      </c>
      <c r="C161" s="68" t="s">
        <v>595</v>
      </c>
      <c r="D161" s="62" t="s">
        <v>596</v>
      </c>
      <c r="E161" s="68" t="s">
        <v>597</v>
      </c>
      <c r="F161" s="68"/>
      <c r="G161" s="62">
        <v>79</v>
      </c>
      <c r="H161" s="62">
        <v>65</v>
      </c>
      <c r="I161" s="62">
        <v>63</v>
      </c>
      <c r="J161" s="62">
        <v>74</v>
      </c>
      <c r="K161" s="62">
        <v>69</v>
      </c>
      <c r="L161" s="63"/>
      <c r="M161" s="62">
        <v>23</v>
      </c>
      <c r="N161" s="62">
        <v>35</v>
      </c>
      <c r="O161" s="62">
        <v>20</v>
      </c>
      <c r="P161" s="62">
        <v>45</v>
      </c>
      <c r="Q161" s="62">
        <v>24</v>
      </c>
      <c r="R161" s="62">
        <v>48</v>
      </c>
      <c r="S161" s="62">
        <v>21</v>
      </c>
      <c r="T161" s="67"/>
      <c r="U161" s="68" t="s">
        <v>879</v>
      </c>
      <c r="V161" s="68">
        <v>23149</v>
      </c>
      <c r="W161" s="68" t="s">
        <v>595</v>
      </c>
      <c r="X161" s="68" t="s">
        <v>596</v>
      </c>
      <c r="Y161" s="68" t="s">
        <v>597</v>
      </c>
      <c r="Z161" s="68"/>
      <c r="AA161" s="62">
        <v>82</v>
      </c>
      <c r="AB161" s="62">
        <v>81</v>
      </c>
      <c r="AC161" s="62">
        <v>78</v>
      </c>
      <c r="AD161" s="62">
        <v>73</v>
      </c>
      <c r="AE161" s="62">
        <v>84</v>
      </c>
      <c r="AF161" s="63"/>
      <c r="AG161" s="62">
        <v>19</v>
      </c>
      <c r="AH161" s="62">
        <v>17</v>
      </c>
      <c r="AI161" s="62">
        <v>39</v>
      </c>
      <c r="AJ161" s="62">
        <v>21</v>
      </c>
      <c r="AK161" s="62">
        <v>43</v>
      </c>
      <c r="AL161" s="62">
        <v>22</v>
      </c>
      <c r="AM161" s="62">
        <v>44</v>
      </c>
      <c r="AN161" s="62">
        <v>9.1199999999999992</v>
      </c>
      <c r="AO161" s="62">
        <v>50</v>
      </c>
      <c r="AP161" s="12" t="str">
        <f>IF(COUNTIF(G161:K161,"FF"),"FAIL",IF(COUNTIF(G161:K161,"AB"),"FAIL","PASS"))</f>
        <v>PASS</v>
      </c>
      <c r="AQ161" s="12" t="str">
        <f>IF(COUNTIF(AA161:AE161,"FF"),"FAIL",IF(COUNTIF(AA161:AE161,"AB"),"FAIL","PASS"))</f>
        <v>PASS</v>
      </c>
      <c r="AR161" s="13" t="str">
        <f>IF(COUNTIF(M161:S161,"FF"),"FAIL",IF(COUNTIF(M161:S161,"AB"),"FAIL","PASS"))</f>
        <v>PASS</v>
      </c>
      <c r="AS161" s="13" t="str">
        <f>IF(COUNTIF(AG161:AM161,"FF"),"FAIL",IF(COUNTIF(AG161:AM161,"AB"),"FAIL","PASS"))</f>
        <v>PASS</v>
      </c>
      <c r="AT161" s="14" t="str">
        <f>IF(AND(AP161="PASS",AQ161="PASS"),"PASS","FAIL")</f>
        <v>PASS</v>
      </c>
      <c r="AU161" s="14" t="str">
        <f>IF(AND(AR161="PASS",AS161="PASS"),"PASS","FAIL")</f>
        <v>PASS</v>
      </c>
      <c r="AV161" s="4" t="str">
        <f>IF(AW161="ATKT","NO",IF(AW161="FAIL","NO","YES"))</f>
        <v>YES</v>
      </c>
      <c r="AW161" s="5" t="str">
        <f>IF(AO161=50,IF(AN161&gt;=7.75,"DIST",IF(AN161&gt;=6.75,"FIRST",IF(AN161&gt;=6.25,"HSC",IF(AN161&gt;=5.5,"SC","FAIL")))),IF(AO161&gt;=25,"ATKT","FAIL"))</f>
        <v>DIST</v>
      </c>
    </row>
    <row r="162" spans="1:49">
      <c r="A162" s="68" t="s">
        <v>968</v>
      </c>
      <c r="B162" s="68">
        <v>23384</v>
      </c>
      <c r="C162" s="68" t="s">
        <v>598</v>
      </c>
      <c r="D162" s="62" t="s">
        <v>599</v>
      </c>
      <c r="E162" s="68" t="s">
        <v>600</v>
      </c>
      <c r="F162" s="68"/>
      <c r="G162" s="62">
        <v>79</v>
      </c>
      <c r="H162" s="62">
        <v>70</v>
      </c>
      <c r="I162" s="62">
        <v>87</v>
      </c>
      <c r="J162" s="62">
        <v>77</v>
      </c>
      <c r="K162" s="62">
        <v>82</v>
      </c>
      <c r="L162" s="63"/>
      <c r="M162" s="62">
        <v>22</v>
      </c>
      <c r="N162" s="62">
        <v>35</v>
      </c>
      <c r="O162" s="62">
        <v>22</v>
      </c>
      <c r="P162" s="62">
        <v>46</v>
      </c>
      <c r="Q162" s="62">
        <v>24</v>
      </c>
      <c r="R162" s="62">
        <v>46</v>
      </c>
      <c r="S162" s="62">
        <v>23</v>
      </c>
      <c r="T162" s="67"/>
      <c r="U162" s="68" t="s">
        <v>880</v>
      </c>
      <c r="V162" s="68">
        <v>23384</v>
      </c>
      <c r="W162" s="68" t="s">
        <v>598</v>
      </c>
      <c r="X162" s="68" t="s">
        <v>599</v>
      </c>
      <c r="Y162" s="68" t="s">
        <v>600</v>
      </c>
      <c r="Z162" s="68"/>
      <c r="AA162" s="62">
        <v>85</v>
      </c>
      <c r="AB162" s="62">
        <v>83</v>
      </c>
      <c r="AC162" s="62">
        <v>88</v>
      </c>
      <c r="AD162" s="62">
        <v>82</v>
      </c>
      <c r="AE162" s="62">
        <v>86</v>
      </c>
      <c r="AF162" s="63"/>
      <c r="AG162" s="62">
        <v>20</v>
      </c>
      <c r="AH162" s="62">
        <v>20</v>
      </c>
      <c r="AI162" s="62">
        <v>48</v>
      </c>
      <c r="AJ162" s="62">
        <v>23</v>
      </c>
      <c r="AK162" s="62">
        <v>45</v>
      </c>
      <c r="AL162" s="62">
        <v>24</v>
      </c>
      <c r="AM162" s="62">
        <v>45</v>
      </c>
      <c r="AN162" s="62">
        <v>9.74</v>
      </c>
      <c r="AO162" s="62">
        <v>50</v>
      </c>
      <c r="AP162" s="12" t="str">
        <f>IF(COUNTIF(G162:K162,"FF"),"FAIL",IF(COUNTIF(G162:K162,"AB"),"FAIL","PASS"))</f>
        <v>PASS</v>
      </c>
      <c r="AQ162" s="12" t="str">
        <f>IF(COUNTIF(AA162:AE162,"FF"),"FAIL",IF(COUNTIF(AA162:AE162,"AB"),"FAIL","PASS"))</f>
        <v>PASS</v>
      </c>
      <c r="AR162" s="13" t="str">
        <f>IF(COUNTIF(M162:S162,"FF"),"FAIL",IF(COUNTIF(M162:S162,"AB"),"FAIL","PASS"))</f>
        <v>PASS</v>
      </c>
      <c r="AS162" s="13" t="str">
        <f>IF(COUNTIF(AG162:AM162,"FF"),"FAIL",IF(COUNTIF(AG162:AM162,"AB"),"FAIL","PASS"))</f>
        <v>PASS</v>
      </c>
      <c r="AT162" s="14" t="str">
        <f>IF(AND(AP162="PASS",AQ162="PASS"),"PASS","FAIL")</f>
        <v>PASS</v>
      </c>
      <c r="AU162" s="14" t="str">
        <f>IF(AND(AR162="PASS",AS162="PASS"),"PASS","FAIL")</f>
        <v>PASS</v>
      </c>
      <c r="AV162" s="4" t="str">
        <f>IF(AW162="ATKT","NO",IF(AW162="FAIL","NO","YES"))</f>
        <v>YES</v>
      </c>
      <c r="AW162" s="5" t="str">
        <f>IF(AO162=50,IF(AN162&gt;=7.75,"DIST",IF(AN162&gt;=6.75,"FIRST",IF(AN162&gt;=6.25,"HSC",IF(AN162&gt;=5.5,"SC","FAIL")))),IF(AO162&gt;=25,"ATKT","FAIL"))</f>
        <v>DIST</v>
      </c>
    </row>
    <row r="163" spans="1:49">
      <c r="A163" s="68" t="s">
        <v>769</v>
      </c>
      <c r="B163" s="68">
        <v>23150</v>
      </c>
      <c r="C163" s="68" t="s">
        <v>601</v>
      </c>
      <c r="D163" s="62" t="s">
        <v>602</v>
      </c>
      <c r="E163" s="68" t="s">
        <v>603</v>
      </c>
      <c r="F163" s="68"/>
      <c r="G163" s="62">
        <v>89</v>
      </c>
      <c r="H163" s="62">
        <v>77</v>
      </c>
      <c r="I163" s="62">
        <v>81</v>
      </c>
      <c r="J163" s="62">
        <v>69</v>
      </c>
      <c r="K163" s="62">
        <v>82</v>
      </c>
      <c r="L163" s="63"/>
      <c r="M163" s="62">
        <v>24</v>
      </c>
      <c r="N163" s="62">
        <v>46</v>
      </c>
      <c r="O163" s="62">
        <v>24</v>
      </c>
      <c r="P163" s="62">
        <v>47</v>
      </c>
      <c r="Q163" s="62">
        <v>24</v>
      </c>
      <c r="R163" s="62">
        <v>49</v>
      </c>
      <c r="S163" s="62">
        <v>24</v>
      </c>
      <c r="T163" s="67"/>
      <c r="U163" s="68" t="s">
        <v>881</v>
      </c>
      <c r="V163" s="68">
        <v>23150</v>
      </c>
      <c r="W163" s="68" t="s">
        <v>601</v>
      </c>
      <c r="X163" s="68" t="s">
        <v>602</v>
      </c>
      <c r="Y163" s="68" t="s">
        <v>603</v>
      </c>
      <c r="Z163" s="68"/>
      <c r="AA163" s="62">
        <v>83</v>
      </c>
      <c r="AB163" s="62">
        <v>89</v>
      </c>
      <c r="AC163" s="62">
        <v>87</v>
      </c>
      <c r="AD163" s="62">
        <v>84</v>
      </c>
      <c r="AE163" s="62">
        <v>90</v>
      </c>
      <c r="AF163" s="63"/>
      <c r="AG163" s="62">
        <v>22</v>
      </c>
      <c r="AH163" s="62">
        <v>20</v>
      </c>
      <c r="AI163" s="62">
        <v>46</v>
      </c>
      <c r="AJ163" s="62">
        <v>23</v>
      </c>
      <c r="AK163" s="62">
        <v>45</v>
      </c>
      <c r="AL163" s="62">
        <v>24</v>
      </c>
      <c r="AM163" s="62">
        <v>47</v>
      </c>
      <c r="AN163" s="62">
        <v>9.76</v>
      </c>
      <c r="AO163" s="62">
        <v>50</v>
      </c>
      <c r="AP163" s="12" t="str">
        <f>IF(COUNTIF(G163:K163,"FF"),"FAIL",IF(COUNTIF(G163:K163,"AB"),"FAIL","PASS"))</f>
        <v>PASS</v>
      </c>
      <c r="AQ163" s="12" t="str">
        <f>IF(COUNTIF(AA163:AE163,"FF"),"FAIL",IF(COUNTIF(AA163:AE163,"AB"),"FAIL","PASS"))</f>
        <v>PASS</v>
      </c>
      <c r="AR163" s="13" t="str">
        <f>IF(COUNTIF(M163:S163,"FF"),"FAIL",IF(COUNTIF(M163:S163,"AB"),"FAIL","PASS"))</f>
        <v>PASS</v>
      </c>
      <c r="AS163" s="13" t="str">
        <f>IF(COUNTIF(AG163:AM163,"FF"),"FAIL",IF(COUNTIF(AG163:AM163,"AB"),"FAIL","PASS"))</f>
        <v>PASS</v>
      </c>
      <c r="AT163" s="14" t="str">
        <f>IF(AND(AP163="PASS",AQ163="PASS"),"PASS","FAIL")</f>
        <v>PASS</v>
      </c>
      <c r="AU163" s="14" t="str">
        <f>IF(AND(AR163="PASS",AS163="PASS"),"PASS","FAIL")</f>
        <v>PASS</v>
      </c>
      <c r="AV163" s="4" t="str">
        <f>IF(AW163="ATKT","NO",IF(AW163="FAIL","NO","YES"))</f>
        <v>YES</v>
      </c>
      <c r="AW163" s="5" t="str">
        <f>IF(AO163=50,IF(AN163&gt;=7.75,"DIST",IF(AN163&gt;=6.75,"FIRST",IF(AN163&gt;=6.25,"HSC",IF(AN163&gt;=5.5,"SC","FAIL")))),IF(AO163&gt;=25,"ATKT","FAIL"))</f>
        <v>DIST</v>
      </c>
    </row>
    <row r="164" spans="1:49">
      <c r="A164" s="68" t="s">
        <v>827</v>
      </c>
      <c r="B164" s="68">
        <v>23250</v>
      </c>
      <c r="C164" s="68" t="s">
        <v>604</v>
      </c>
      <c r="D164" s="62" t="s">
        <v>605</v>
      </c>
      <c r="E164" s="68" t="s">
        <v>606</v>
      </c>
      <c r="F164" s="68"/>
      <c r="G164" s="62">
        <v>73</v>
      </c>
      <c r="H164" s="62">
        <v>66</v>
      </c>
      <c r="I164" s="62">
        <v>72</v>
      </c>
      <c r="J164" s="62">
        <v>66</v>
      </c>
      <c r="K164" s="62">
        <v>80</v>
      </c>
      <c r="L164" s="63"/>
      <c r="M164" s="62">
        <v>21</v>
      </c>
      <c r="N164" s="62">
        <v>38</v>
      </c>
      <c r="O164" s="62">
        <v>21</v>
      </c>
      <c r="P164" s="62">
        <v>41</v>
      </c>
      <c r="Q164" s="62">
        <v>18</v>
      </c>
      <c r="R164" s="62">
        <v>38</v>
      </c>
      <c r="S164" s="62">
        <v>22</v>
      </c>
      <c r="T164" s="67"/>
      <c r="U164" s="68" t="s">
        <v>882</v>
      </c>
      <c r="V164" s="68">
        <v>23250</v>
      </c>
      <c r="W164" s="68" t="s">
        <v>604</v>
      </c>
      <c r="X164" s="68" t="s">
        <v>605</v>
      </c>
      <c r="Y164" s="68" t="s">
        <v>606</v>
      </c>
      <c r="Z164" s="68"/>
      <c r="AA164" s="62">
        <v>79</v>
      </c>
      <c r="AB164" s="62">
        <v>63</v>
      </c>
      <c r="AC164" s="62">
        <v>79</v>
      </c>
      <c r="AD164" s="62">
        <v>73</v>
      </c>
      <c r="AE164" s="62">
        <v>81</v>
      </c>
      <c r="AF164" s="63"/>
      <c r="AG164" s="62">
        <v>18</v>
      </c>
      <c r="AH164" s="62">
        <v>22</v>
      </c>
      <c r="AI164" s="62">
        <v>41</v>
      </c>
      <c r="AJ164" s="62">
        <v>18</v>
      </c>
      <c r="AK164" s="62">
        <v>37</v>
      </c>
      <c r="AL164" s="62">
        <v>16</v>
      </c>
      <c r="AM164" s="62">
        <v>34</v>
      </c>
      <c r="AN164" s="62">
        <v>9.02</v>
      </c>
      <c r="AO164" s="62">
        <v>50</v>
      </c>
      <c r="AP164" s="12" t="str">
        <f>IF(COUNTIF(G164:K164,"FF"),"FAIL",IF(COUNTIF(G164:K164,"AB"),"FAIL","PASS"))</f>
        <v>PASS</v>
      </c>
      <c r="AQ164" s="12" t="str">
        <f>IF(COUNTIF(AA164:AE164,"FF"),"FAIL",IF(COUNTIF(AA164:AE164,"AB"),"FAIL","PASS"))</f>
        <v>PASS</v>
      </c>
      <c r="AR164" s="13" t="str">
        <f>IF(COUNTIF(M164:S164,"FF"),"FAIL",IF(COUNTIF(M164:S164,"AB"),"FAIL","PASS"))</f>
        <v>PASS</v>
      </c>
      <c r="AS164" s="13" t="str">
        <f>IF(COUNTIF(AG164:AM164,"FF"),"FAIL",IF(COUNTIF(AG164:AM164,"AB"),"FAIL","PASS"))</f>
        <v>PASS</v>
      </c>
      <c r="AT164" s="14" t="str">
        <f>IF(AND(AP164="PASS",AQ164="PASS"),"PASS","FAIL")</f>
        <v>PASS</v>
      </c>
      <c r="AU164" s="14" t="str">
        <f>IF(AND(AR164="PASS",AS164="PASS"),"PASS","FAIL")</f>
        <v>PASS</v>
      </c>
      <c r="AV164" s="4" t="str">
        <f>IF(AW164="ATKT","NO",IF(AW164="FAIL","NO","YES"))</f>
        <v>YES</v>
      </c>
      <c r="AW164" s="5" t="str">
        <f>IF(AO164=50,IF(AN164&gt;=7.75,"DIST",IF(AN164&gt;=6.75,"FIRST",IF(AN164&gt;=6.25,"HSC",IF(AN164&gt;=5.5,"SC","FAIL")))),IF(AO164&gt;=25,"ATKT","FAIL"))</f>
        <v>DIST</v>
      </c>
    </row>
    <row r="165" spans="1:49">
      <c r="A165" s="68" t="s">
        <v>842</v>
      </c>
      <c r="B165" s="68">
        <v>23268</v>
      </c>
      <c r="C165" s="68" t="s">
        <v>607</v>
      </c>
      <c r="D165" s="62" t="s">
        <v>608</v>
      </c>
      <c r="E165" s="68" t="s">
        <v>609</v>
      </c>
      <c r="F165" s="68"/>
      <c r="G165" s="62">
        <v>92</v>
      </c>
      <c r="H165" s="62">
        <v>73</v>
      </c>
      <c r="I165" s="62">
        <v>71</v>
      </c>
      <c r="J165" s="62">
        <v>88</v>
      </c>
      <c r="K165" s="62">
        <v>79</v>
      </c>
      <c r="L165" s="63"/>
      <c r="M165" s="62">
        <v>23</v>
      </c>
      <c r="N165" s="62">
        <v>25</v>
      </c>
      <c r="O165" s="62">
        <v>21</v>
      </c>
      <c r="P165" s="62">
        <v>37</v>
      </c>
      <c r="Q165" s="62">
        <v>21</v>
      </c>
      <c r="R165" s="62">
        <v>40</v>
      </c>
      <c r="S165" s="62">
        <v>20</v>
      </c>
      <c r="T165" s="67"/>
      <c r="U165" s="68" t="s">
        <v>883</v>
      </c>
      <c r="V165" s="68">
        <v>23268</v>
      </c>
      <c r="W165" s="68" t="s">
        <v>607</v>
      </c>
      <c r="X165" s="68" t="s">
        <v>608</v>
      </c>
      <c r="Y165" s="68" t="s">
        <v>609</v>
      </c>
      <c r="Z165" s="68"/>
      <c r="AA165" s="62">
        <v>85</v>
      </c>
      <c r="AB165" s="62">
        <v>82</v>
      </c>
      <c r="AC165" s="62">
        <v>86</v>
      </c>
      <c r="AD165" s="62">
        <v>85</v>
      </c>
      <c r="AE165" s="62">
        <v>88</v>
      </c>
      <c r="AF165" s="63"/>
      <c r="AG165" s="62">
        <v>22</v>
      </c>
      <c r="AH165" s="62">
        <v>23</v>
      </c>
      <c r="AI165" s="62">
        <v>45</v>
      </c>
      <c r="AJ165" s="62">
        <v>24</v>
      </c>
      <c r="AK165" s="62">
        <v>44</v>
      </c>
      <c r="AL165" s="62">
        <v>23</v>
      </c>
      <c r="AM165" s="62">
        <v>45</v>
      </c>
      <c r="AN165" s="62">
        <v>9.68</v>
      </c>
      <c r="AO165" s="62">
        <v>50</v>
      </c>
      <c r="AP165" s="12" t="str">
        <f>IF(COUNTIF(G165:K165,"FF"),"FAIL",IF(COUNTIF(G165:K165,"AB"),"FAIL","PASS"))</f>
        <v>PASS</v>
      </c>
      <c r="AQ165" s="12" t="str">
        <f>IF(COUNTIF(AA165:AE165,"FF"),"FAIL",IF(COUNTIF(AA165:AE165,"AB"),"FAIL","PASS"))</f>
        <v>PASS</v>
      </c>
      <c r="AR165" s="13" t="str">
        <f>IF(COUNTIF(M165:S165,"FF"),"FAIL",IF(COUNTIF(M165:S165,"AB"),"FAIL","PASS"))</f>
        <v>PASS</v>
      </c>
      <c r="AS165" s="13" t="str">
        <f>IF(COUNTIF(AG165:AM165,"FF"),"FAIL",IF(COUNTIF(AG165:AM165,"AB"),"FAIL","PASS"))</f>
        <v>PASS</v>
      </c>
      <c r="AT165" s="14" t="str">
        <f>IF(AND(AP165="PASS",AQ165="PASS"),"PASS","FAIL")</f>
        <v>PASS</v>
      </c>
      <c r="AU165" s="14" t="str">
        <f>IF(AND(AR165="PASS",AS165="PASS"),"PASS","FAIL")</f>
        <v>PASS</v>
      </c>
      <c r="AV165" s="4" t="str">
        <f>IF(AW165="ATKT","NO",IF(AW165="FAIL","NO","YES"))</f>
        <v>YES</v>
      </c>
      <c r="AW165" s="5" t="str">
        <f>IF(AO165=50,IF(AN165&gt;=7.75,"DIST",IF(AN165&gt;=6.75,"FIRST",IF(AN165&gt;=6.25,"HSC",IF(AN165&gt;=5.5,"SC","FAIL")))),IF(AO165&gt;=25,"ATKT","FAIL"))</f>
        <v>DIST</v>
      </c>
    </row>
    <row r="166" spans="1:49">
      <c r="A166" s="68" t="s">
        <v>887</v>
      </c>
      <c r="B166" s="68">
        <v>23346</v>
      </c>
      <c r="C166" s="68" t="s">
        <v>610</v>
      </c>
      <c r="D166" s="62" t="s">
        <v>611</v>
      </c>
      <c r="E166" s="68" t="s">
        <v>612</v>
      </c>
      <c r="F166" s="68"/>
      <c r="G166" s="62">
        <v>84</v>
      </c>
      <c r="H166" s="62">
        <v>63</v>
      </c>
      <c r="I166" s="62">
        <v>61</v>
      </c>
      <c r="J166" s="62">
        <v>79</v>
      </c>
      <c r="K166" s="62">
        <v>77</v>
      </c>
      <c r="L166" s="63"/>
      <c r="M166" s="62">
        <v>21</v>
      </c>
      <c r="N166" s="62">
        <v>42</v>
      </c>
      <c r="O166" s="62">
        <v>17</v>
      </c>
      <c r="P166" s="62">
        <v>25</v>
      </c>
      <c r="Q166" s="62">
        <v>22</v>
      </c>
      <c r="R166" s="62">
        <v>40</v>
      </c>
      <c r="S166" s="62">
        <v>22</v>
      </c>
      <c r="T166" s="67"/>
      <c r="U166" s="68" t="s">
        <v>884</v>
      </c>
      <c r="V166" s="68">
        <v>23346</v>
      </c>
      <c r="W166" s="68" t="s">
        <v>610</v>
      </c>
      <c r="X166" s="68" t="s">
        <v>611</v>
      </c>
      <c r="Y166" s="68" t="s">
        <v>612</v>
      </c>
      <c r="Z166" s="68"/>
      <c r="AA166" s="62">
        <v>80</v>
      </c>
      <c r="AB166" s="62">
        <v>78</v>
      </c>
      <c r="AC166" s="62">
        <v>78</v>
      </c>
      <c r="AD166" s="62">
        <v>63</v>
      </c>
      <c r="AE166" s="62">
        <v>78</v>
      </c>
      <c r="AF166" s="63"/>
      <c r="AG166" s="62">
        <v>19</v>
      </c>
      <c r="AH166" s="62">
        <v>22</v>
      </c>
      <c r="AI166" s="62">
        <v>41</v>
      </c>
      <c r="AJ166" s="62">
        <v>17</v>
      </c>
      <c r="AK166" s="62">
        <v>34</v>
      </c>
      <c r="AL166" s="62">
        <v>21</v>
      </c>
      <c r="AM166" s="62">
        <v>41</v>
      </c>
      <c r="AN166" s="62">
        <v>8.92</v>
      </c>
      <c r="AO166" s="62">
        <v>50</v>
      </c>
      <c r="AP166" s="12" t="str">
        <f>IF(COUNTIF(G166:K166,"FF"),"FAIL",IF(COUNTIF(G166:K166,"AB"),"FAIL","PASS"))</f>
        <v>PASS</v>
      </c>
      <c r="AQ166" s="12" t="str">
        <f>IF(COUNTIF(AA166:AE166,"FF"),"FAIL",IF(COUNTIF(AA166:AE166,"AB"),"FAIL","PASS"))</f>
        <v>PASS</v>
      </c>
      <c r="AR166" s="13" t="str">
        <f>IF(COUNTIF(M166:S166,"FF"),"FAIL",IF(COUNTIF(M166:S166,"AB"),"FAIL","PASS"))</f>
        <v>PASS</v>
      </c>
      <c r="AS166" s="13" t="str">
        <f>IF(COUNTIF(AG166:AM166,"FF"),"FAIL",IF(COUNTIF(AG166:AM166,"AB"),"FAIL","PASS"))</f>
        <v>PASS</v>
      </c>
      <c r="AT166" s="14" t="str">
        <f>IF(AND(AP166="PASS",AQ166="PASS"),"PASS","FAIL")</f>
        <v>PASS</v>
      </c>
      <c r="AU166" s="14" t="str">
        <f>IF(AND(AR166="PASS",AS166="PASS"),"PASS","FAIL")</f>
        <v>PASS</v>
      </c>
      <c r="AV166" s="4" t="str">
        <f>IF(AW166="ATKT","NO",IF(AW166="FAIL","NO","YES"))</f>
        <v>YES</v>
      </c>
      <c r="AW166" s="5" t="str">
        <f>IF(AO166=50,IF(AN166&gt;=7.75,"DIST",IF(AN166&gt;=6.75,"FIRST",IF(AN166&gt;=6.25,"HSC",IF(AN166&gt;=5.5,"SC","FAIL")))),IF(AO166&gt;=25,"ATKT","FAIL"))</f>
        <v>DIST</v>
      </c>
    </row>
    <row r="167" spans="1:49">
      <c r="A167" s="68" t="s">
        <v>770</v>
      </c>
      <c r="B167" s="68">
        <v>23151</v>
      </c>
      <c r="C167" s="68" t="s">
        <v>613</v>
      </c>
      <c r="D167" s="62" t="s">
        <v>614</v>
      </c>
      <c r="E167" s="68" t="s">
        <v>615</v>
      </c>
      <c r="F167" s="68"/>
      <c r="G167" s="62">
        <v>70</v>
      </c>
      <c r="H167" s="62">
        <v>64</v>
      </c>
      <c r="I167" s="62">
        <v>55</v>
      </c>
      <c r="J167" s="62">
        <v>73</v>
      </c>
      <c r="K167" s="62">
        <v>60</v>
      </c>
      <c r="L167" s="63"/>
      <c r="M167" s="62">
        <v>22</v>
      </c>
      <c r="N167" s="62">
        <v>42</v>
      </c>
      <c r="O167" s="62">
        <v>17</v>
      </c>
      <c r="P167" s="62">
        <v>39</v>
      </c>
      <c r="Q167" s="62">
        <v>19</v>
      </c>
      <c r="R167" s="62">
        <v>39</v>
      </c>
      <c r="S167" s="62">
        <v>17</v>
      </c>
      <c r="T167" s="67"/>
      <c r="U167" s="68" t="s">
        <v>885</v>
      </c>
      <c r="V167" s="68">
        <v>23151</v>
      </c>
      <c r="W167" s="68" t="s">
        <v>613</v>
      </c>
      <c r="X167" s="68" t="s">
        <v>614</v>
      </c>
      <c r="Y167" s="68" t="s">
        <v>615</v>
      </c>
      <c r="Z167" s="68"/>
      <c r="AA167" s="62">
        <v>74</v>
      </c>
      <c r="AB167" s="62">
        <v>68</v>
      </c>
      <c r="AC167" s="62">
        <v>73</v>
      </c>
      <c r="AD167" s="62">
        <v>71</v>
      </c>
      <c r="AE167" s="62">
        <v>74</v>
      </c>
      <c r="AF167" s="63"/>
      <c r="AG167" s="62">
        <v>18</v>
      </c>
      <c r="AH167" s="62">
        <v>21</v>
      </c>
      <c r="AI167" s="62">
        <v>43</v>
      </c>
      <c r="AJ167" s="62">
        <v>20</v>
      </c>
      <c r="AK167" s="62">
        <v>43</v>
      </c>
      <c r="AL167" s="62">
        <v>20</v>
      </c>
      <c r="AM167" s="62">
        <v>40</v>
      </c>
      <c r="AN167" s="62">
        <v>8.7200000000000006</v>
      </c>
      <c r="AO167" s="62">
        <v>50</v>
      </c>
      <c r="AP167" s="12" t="str">
        <f>IF(COUNTIF(G167:K167,"FF"),"FAIL",IF(COUNTIF(G167:K167,"AB"),"FAIL","PASS"))</f>
        <v>PASS</v>
      </c>
      <c r="AQ167" s="12" t="str">
        <f>IF(COUNTIF(AA167:AE167,"FF"),"FAIL",IF(COUNTIF(AA167:AE167,"AB"),"FAIL","PASS"))</f>
        <v>PASS</v>
      </c>
      <c r="AR167" s="13" t="str">
        <f>IF(COUNTIF(M167:S167,"FF"),"FAIL",IF(COUNTIF(M167:S167,"AB"),"FAIL","PASS"))</f>
        <v>PASS</v>
      </c>
      <c r="AS167" s="13" t="str">
        <f>IF(COUNTIF(AG167:AM167,"FF"),"FAIL",IF(COUNTIF(AG167:AM167,"AB"),"FAIL","PASS"))</f>
        <v>PASS</v>
      </c>
      <c r="AT167" s="14" t="str">
        <f>IF(AND(AP167="PASS",AQ167="PASS"),"PASS","FAIL")</f>
        <v>PASS</v>
      </c>
      <c r="AU167" s="14" t="str">
        <f>IF(AND(AR167="PASS",AS167="PASS"),"PASS","FAIL")</f>
        <v>PASS</v>
      </c>
      <c r="AV167" s="4" t="str">
        <f>IF(AW167="ATKT","NO",IF(AW167="FAIL","NO","YES"))</f>
        <v>YES</v>
      </c>
      <c r="AW167" s="5" t="str">
        <f>IF(AO167=50,IF(AN167&gt;=7.75,"DIST",IF(AN167&gt;=6.75,"FIRST",IF(AN167&gt;=6.25,"HSC",IF(AN167&gt;=5.5,"SC","FAIL")))),IF(AO167&gt;=25,"ATKT","FAIL"))</f>
        <v>DIST</v>
      </c>
    </row>
    <row r="168" spans="1:49">
      <c r="A168" s="68" t="s">
        <v>828</v>
      </c>
      <c r="B168" s="68">
        <v>23251</v>
      </c>
      <c r="C168" s="68" t="s">
        <v>616</v>
      </c>
      <c r="D168" s="62" t="s">
        <v>617</v>
      </c>
      <c r="E168" s="68" t="s">
        <v>618</v>
      </c>
      <c r="F168" s="68"/>
      <c r="G168" s="62">
        <v>92</v>
      </c>
      <c r="H168" s="62">
        <v>76</v>
      </c>
      <c r="I168" s="62">
        <v>77</v>
      </c>
      <c r="J168" s="62">
        <v>72</v>
      </c>
      <c r="K168" s="62">
        <v>89</v>
      </c>
      <c r="L168" s="63"/>
      <c r="M168" s="62">
        <v>23</v>
      </c>
      <c r="N168" s="62">
        <v>43</v>
      </c>
      <c r="O168" s="62">
        <v>23</v>
      </c>
      <c r="P168" s="62">
        <v>37</v>
      </c>
      <c r="Q168" s="62">
        <v>23</v>
      </c>
      <c r="R168" s="62">
        <v>46</v>
      </c>
      <c r="S168" s="62">
        <v>23</v>
      </c>
      <c r="T168" s="67"/>
      <c r="U168" s="68" t="s">
        <v>886</v>
      </c>
      <c r="V168" s="68">
        <v>23251</v>
      </c>
      <c r="W168" s="68" t="s">
        <v>616</v>
      </c>
      <c r="X168" s="68" t="s">
        <v>617</v>
      </c>
      <c r="Y168" s="68" t="s">
        <v>618</v>
      </c>
      <c r="Z168" s="68"/>
      <c r="AA168" s="62">
        <v>92</v>
      </c>
      <c r="AB168" s="62">
        <v>86</v>
      </c>
      <c r="AC168" s="62">
        <v>87</v>
      </c>
      <c r="AD168" s="62">
        <v>87</v>
      </c>
      <c r="AE168" s="62">
        <v>86</v>
      </c>
      <c r="AF168" s="63"/>
      <c r="AG168" s="62">
        <v>22</v>
      </c>
      <c r="AH168" s="62">
        <v>24</v>
      </c>
      <c r="AI168" s="62">
        <v>44</v>
      </c>
      <c r="AJ168" s="62">
        <v>22</v>
      </c>
      <c r="AK168" s="62">
        <v>41</v>
      </c>
      <c r="AL168" s="62">
        <v>21</v>
      </c>
      <c r="AM168" s="62">
        <v>44</v>
      </c>
      <c r="AN168" s="62">
        <v>9.76</v>
      </c>
      <c r="AO168" s="62">
        <v>50</v>
      </c>
      <c r="AP168" s="12" t="str">
        <f>IF(COUNTIF(G168:K168,"FF"),"FAIL",IF(COUNTIF(G168:K168,"AB"),"FAIL","PASS"))</f>
        <v>PASS</v>
      </c>
      <c r="AQ168" s="12" t="str">
        <f>IF(COUNTIF(AA168:AE168,"FF"),"FAIL",IF(COUNTIF(AA168:AE168,"AB"),"FAIL","PASS"))</f>
        <v>PASS</v>
      </c>
      <c r="AR168" s="13" t="str">
        <f>IF(COUNTIF(M168:S168,"FF"),"FAIL",IF(COUNTIF(M168:S168,"AB"),"FAIL","PASS"))</f>
        <v>PASS</v>
      </c>
      <c r="AS168" s="13" t="str">
        <f>IF(COUNTIF(AG168:AM168,"FF"),"FAIL",IF(COUNTIF(AG168:AM168,"AB"),"FAIL","PASS"))</f>
        <v>PASS</v>
      </c>
      <c r="AT168" s="14" t="str">
        <f>IF(AND(AP168="PASS",AQ168="PASS"),"PASS","FAIL")</f>
        <v>PASS</v>
      </c>
      <c r="AU168" s="14" t="str">
        <f>IF(AND(AR168="PASS",AS168="PASS"),"PASS","FAIL")</f>
        <v>PASS</v>
      </c>
      <c r="AV168" s="4" t="str">
        <f>IF(AW168="ATKT","NO",IF(AW168="FAIL","NO","YES"))</f>
        <v>YES</v>
      </c>
      <c r="AW168" s="5" t="str">
        <f>IF(AO168=50,IF(AN168&gt;=7.75,"DIST",IF(AN168&gt;=6.75,"FIRST",IF(AN168&gt;=6.25,"HSC",IF(AN168&gt;=5.5,"SC","FAIL")))),IF(AO168&gt;=25,"ATKT","FAIL"))</f>
        <v>DIST</v>
      </c>
    </row>
    <row r="169" spans="1:49">
      <c r="A169" s="68" t="s">
        <v>892</v>
      </c>
      <c r="B169" s="68">
        <v>23351</v>
      </c>
      <c r="C169" s="68" t="s">
        <v>619</v>
      </c>
      <c r="D169" s="62" t="s">
        <v>620</v>
      </c>
      <c r="E169" s="68" t="s">
        <v>621</v>
      </c>
      <c r="F169" s="68"/>
      <c r="G169" s="62">
        <v>69</v>
      </c>
      <c r="H169" s="62">
        <v>62</v>
      </c>
      <c r="I169" s="62">
        <v>81</v>
      </c>
      <c r="J169" s="62">
        <v>71</v>
      </c>
      <c r="K169" s="62">
        <v>69</v>
      </c>
      <c r="L169" s="63"/>
      <c r="M169" s="62">
        <v>23</v>
      </c>
      <c r="N169" s="62">
        <v>35</v>
      </c>
      <c r="O169" s="62">
        <v>19</v>
      </c>
      <c r="P169" s="62">
        <v>28</v>
      </c>
      <c r="Q169" s="62">
        <v>23</v>
      </c>
      <c r="R169" s="62">
        <v>39</v>
      </c>
      <c r="S169" s="62">
        <v>22</v>
      </c>
      <c r="T169" s="67"/>
      <c r="U169" s="68" t="s">
        <v>887</v>
      </c>
      <c r="V169" s="68">
        <v>23351</v>
      </c>
      <c r="W169" s="68" t="s">
        <v>619</v>
      </c>
      <c r="X169" s="68" t="s">
        <v>620</v>
      </c>
      <c r="Y169" s="68" t="s">
        <v>621</v>
      </c>
      <c r="Z169" s="68"/>
      <c r="AA169" s="62">
        <v>93</v>
      </c>
      <c r="AB169" s="62">
        <v>83</v>
      </c>
      <c r="AC169" s="62">
        <v>84</v>
      </c>
      <c r="AD169" s="62">
        <v>72</v>
      </c>
      <c r="AE169" s="62">
        <v>83</v>
      </c>
      <c r="AF169" s="63"/>
      <c r="AG169" s="62">
        <v>21</v>
      </c>
      <c r="AH169" s="62">
        <v>21</v>
      </c>
      <c r="AI169" s="62">
        <v>40</v>
      </c>
      <c r="AJ169" s="62">
        <v>19</v>
      </c>
      <c r="AK169" s="62">
        <v>38</v>
      </c>
      <c r="AL169" s="62">
        <v>21</v>
      </c>
      <c r="AM169" s="62">
        <v>42</v>
      </c>
      <c r="AN169" s="62">
        <v>9.2200000000000006</v>
      </c>
      <c r="AO169" s="62">
        <v>50</v>
      </c>
      <c r="AP169" s="12" t="str">
        <f>IF(COUNTIF(G169:K169,"FF"),"FAIL",IF(COUNTIF(G169:K169,"AB"),"FAIL","PASS"))</f>
        <v>PASS</v>
      </c>
      <c r="AQ169" s="12" t="str">
        <f>IF(COUNTIF(AA169:AE169,"FF"),"FAIL",IF(COUNTIF(AA169:AE169,"AB"),"FAIL","PASS"))</f>
        <v>PASS</v>
      </c>
      <c r="AR169" s="13" t="str">
        <f>IF(COUNTIF(M169:S169,"FF"),"FAIL",IF(COUNTIF(M169:S169,"AB"),"FAIL","PASS"))</f>
        <v>PASS</v>
      </c>
      <c r="AS169" s="13" t="str">
        <f>IF(COUNTIF(AG169:AM169,"FF"),"FAIL",IF(COUNTIF(AG169:AM169,"AB"),"FAIL","PASS"))</f>
        <v>PASS</v>
      </c>
      <c r="AT169" s="14" t="str">
        <f>IF(AND(AP169="PASS",AQ169="PASS"),"PASS","FAIL")</f>
        <v>PASS</v>
      </c>
      <c r="AU169" s="14" t="str">
        <f>IF(AND(AR169="PASS",AS169="PASS"),"PASS","FAIL")</f>
        <v>PASS</v>
      </c>
      <c r="AV169" s="4" t="str">
        <f>IF(AW169="ATKT","NO",IF(AW169="FAIL","NO","YES"))</f>
        <v>YES</v>
      </c>
      <c r="AW169" s="5" t="str">
        <f>IF(AO169=50,IF(AN169&gt;=7.75,"DIST",IF(AN169&gt;=6.75,"FIRST",IF(AN169&gt;=6.25,"HSC",IF(AN169&gt;=5.5,"SC","FAIL")))),IF(AO169&gt;=25,"ATKT","FAIL"))</f>
        <v>DIST</v>
      </c>
    </row>
    <row r="170" spans="1:49">
      <c r="A170" s="68" t="s">
        <v>771</v>
      </c>
      <c r="B170" s="68">
        <v>23152</v>
      </c>
      <c r="C170" s="68" t="s">
        <v>622</v>
      </c>
      <c r="D170" s="62" t="s">
        <v>623</v>
      </c>
      <c r="E170" s="68" t="s">
        <v>624</v>
      </c>
      <c r="F170" s="68"/>
      <c r="G170" s="62">
        <v>80</v>
      </c>
      <c r="H170" s="62">
        <v>67</v>
      </c>
      <c r="I170" s="62">
        <v>75</v>
      </c>
      <c r="J170" s="62">
        <v>74</v>
      </c>
      <c r="K170" s="62">
        <v>76</v>
      </c>
      <c r="L170" s="63"/>
      <c r="M170" s="62">
        <v>21</v>
      </c>
      <c r="N170" s="62">
        <v>40</v>
      </c>
      <c r="O170" s="62">
        <v>22</v>
      </c>
      <c r="P170" s="62">
        <v>47</v>
      </c>
      <c r="Q170" s="62">
        <v>22</v>
      </c>
      <c r="R170" s="62">
        <v>44</v>
      </c>
      <c r="S170" s="62">
        <v>21</v>
      </c>
      <c r="T170" s="67"/>
      <c r="U170" s="68" t="s">
        <v>888</v>
      </c>
      <c r="V170" s="68">
        <v>23152</v>
      </c>
      <c r="W170" s="68" t="s">
        <v>622</v>
      </c>
      <c r="X170" s="68" t="s">
        <v>623</v>
      </c>
      <c r="Y170" s="68" t="s">
        <v>624</v>
      </c>
      <c r="Z170" s="68"/>
      <c r="AA170" s="62">
        <v>95</v>
      </c>
      <c r="AB170" s="62">
        <v>86</v>
      </c>
      <c r="AC170" s="62">
        <v>80</v>
      </c>
      <c r="AD170" s="62">
        <v>80</v>
      </c>
      <c r="AE170" s="62">
        <v>80</v>
      </c>
      <c r="AF170" s="63"/>
      <c r="AG170" s="62">
        <v>19</v>
      </c>
      <c r="AH170" s="62">
        <v>22</v>
      </c>
      <c r="AI170" s="62">
        <v>44</v>
      </c>
      <c r="AJ170" s="62">
        <v>20</v>
      </c>
      <c r="AK170" s="62">
        <v>43</v>
      </c>
      <c r="AL170" s="62">
        <v>22</v>
      </c>
      <c r="AM170" s="62">
        <v>44</v>
      </c>
      <c r="AN170" s="62">
        <v>9.58</v>
      </c>
      <c r="AO170" s="62">
        <v>50</v>
      </c>
      <c r="AP170" s="12" t="str">
        <f>IF(COUNTIF(G170:K170,"FF"),"FAIL",IF(COUNTIF(G170:K170,"AB"),"FAIL","PASS"))</f>
        <v>PASS</v>
      </c>
      <c r="AQ170" s="12" t="str">
        <f>IF(COUNTIF(AA170:AE170,"FF"),"FAIL",IF(COUNTIF(AA170:AE170,"AB"),"FAIL","PASS"))</f>
        <v>PASS</v>
      </c>
      <c r="AR170" s="13" t="str">
        <f>IF(COUNTIF(M170:S170,"FF"),"FAIL",IF(COUNTIF(M170:S170,"AB"),"FAIL","PASS"))</f>
        <v>PASS</v>
      </c>
      <c r="AS170" s="13" t="str">
        <f>IF(COUNTIF(AG170:AM170,"FF"),"FAIL",IF(COUNTIF(AG170:AM170,"AB"),"FAIL","PASS"))</f>
        <v>PASS</v>
      </c>
      <c r="AT170" s="14" t="str">
        <f>IF(AND(AP170="PASS",AQ170="PASS"),"PASS","FAIL")</f>
        <v>PASS</v>
      </c>
      <c r="AU170" s="14" t="str">
        <f>IF(AND(AR170="PASS",AS170="PASS"),"PASS","FAIL")</f>
        <v>PASS</v>
      </c>
      <c r="AV170" s="4" t="str">
        <f>IF(AW170="ATKT","NO",IF(AW170="FAIL","NO","YES"))</f>
        <v>YES</v>
      </c>
      <c r="AW170" s="5" t="str">
        <f>IF(AO170=50,IF(AN170&gt;=7.75,"DIST",IF(AN170&gt;=6.75,"FIRST",IF(AN170&gt;=6.25,"HSC",IF(AN170&gt;=5.5,"SC","FAIL")))),IF(AO170&gt;=25,"ATKT","FAIL"))</f>
        <v>DIST</v>
      </c>
    </row>
    <row r="171" spans="1:49">
      <c r="A171" s="68" t="s">
        <v>910</v>
      </c>
      <c r="B171" s="68">
        <v>23369</v>
      </c>
      <c r="C171" s="68" t="s">
        <v>625</v>
      </c>
      <c r="D171" s="62" t="s">
        <v>626</v>
      </c>
      <c r="E171" s="68" t="s">
        <v>627</v>
      </c>
      <c r="F171" s="68"/>
      <c r="G171" s="62">
        <v>74</v>
      </c>
      <c r="H171" s="62">
        <v>71</v>
      </c>
      <c r="I171" s="62">
        <v>72</v>
      </c>
      <c r="J171" s="62">
        <v>72</v>
      </c>
      <c r="K171" s="62">
        <v>80</v>
      </c>
      <c r="L171" s="63"/>
      <c r="M171" s="62">
        <v>19</v>
      </c>
      <c r="N171" s="62">
        <v>35</v>
      </c>
      <c r="O171" s="62">
        <v>20</v>
      </c>
      <c r="P171" s="62">
        <v>40</v>
      </c>
      <c r="Q171" s="62">
        <v>21</v>
      </c>
      <c r="R171" s="62">
        <v>41</v>
      </c>
      <c r="S171" s="62">
        <v>22</v>
      </c>
      <c r="T171" s="67"/>
      <c r="U171" s="68" t="s">
        <v>889</v>
      </c>
      <c r="V171" s="68">
        <v>23369</v>
      </c>
      <c r="W171" s="68" t="s">
        <v>625</v>
      </c>
      <c r="X171" s="68" t="s">
        <v>626</v>
      </c>
      <c r="Y171" s="68" t="s">
        <v>627</v>
      </c>
      <c r="Z171" s="68"/>
      <c r="AA171" s="62">
        <v>91</v>
      </c>
      <c r="AB171" s="62">
        <v>81</v>
      </c>
      <c r="AC171" s="62">
        <v>84</v>
      </c>
      <c r="AD171" s="62">
        <v>73</v>
      </c>
      <c r="AE171" s="62">
        <v>81</v>
      </c>
      <c r="AF171" s="63"/>
      <c r="AG171" s="62">
        <v>20</v>
      </c>
      <c r="AH171" s="62">
        <v>18</v>
      </c>
      <c r="AI171" s="62">
        <v>41</v>
      </c>
      <c r="AJ171" s="62">
        <v>20</v>
      </c>
      <c r="AK171" s="62">
        <v>41</v>
      </c>
      <c r="AL171" s="62">
        <v>21</v>
      </c>
      <c r="AM171" s="62">
        <v>42</v>
      </c>
      <c r="AN171" s="62">
        <v>9.5399999999999991</v>
      </c>
      <c r="AO171" s="62">
        <v>50</v>
      </c>
      <c r="AP171" s="12" t="str">
        <f>IF(COUNTIF(G171:K171,"FF"),"FAIL",IF(COUNTIF(G171:K171,"AB"),"FAIL","PASS"))</f>
        <v>PASS</v>
      </c>
      <c r="AQ171" s="12" t="str">
        <f>IF(COUNTIF(AA171:AE171,"FF"),"FAIL",IF(COUNTIF(AA171:AE171,"AB"),"FAIL","PASS"))</f>
        <v>PASS</v>
      </c>
      <c r="AR171" s="13" t="str">
        <f>IF(COUNTIF(M171:S171,"FF"),"FAIL",IF(COUNTIF(M171:S171,"AB"),"FAIL","PASS"))</f>
        <v>PASS</v>
      </c>
      <c r="AS171" s="13" t="str">
        <f>IF(COUNTIF(AG171:AM171,"FF"),"FAIL",IF(COUNTIF(AG171:AM171,"AB"),"FAIL","PASS"))</f>
        <v>PASS</v>
      </c>
      <c r="AT171" s="14" t="str">
        <f>IF(AND(AP171="PASS",AQ171="PASS"),"PASS","FAIL")</f>
        <v>PASS</v>
      </c>
      <c r="AU171" s="14" t="str">
        <f>IF(AND(AR171="PASS",AS171="PASS"),"PASS","FAIL")</f>
        <v>PASS</v>
      </c>
      <c r="AV171" s="4" t="str">
        <f>IF(AW171="ATKT","NO",IF(AW171="FAIL","NO","YES"))</f>
        <v>YES</v>
      </c>
      <c r="AW171" s="5" t="str">
        <f>IF(AO171=50,IF(AN171&gt;=7.75,"DIST",IF(AN171&gt;=6.75,"FIRST",IF(AN171&gt;=6.25,"HSC",IF(AN171&gt;=5.5,"SC","FAIL")))),IF(AO171&gt;=25,"ATKT","FAIL"))</f>
        <v>DIST</v>
      </c>
    </row>
    <row r="172" spans="1:49">
      <c r="A172" s="68" t="s">
        <v>885</v>
      </c>
      <c r="B172" s="68">
        <v>23344</v>
      </c>
      <c r="C172" s="68" t="s">
        <v>628</v>
      </c>
      <c r="D172" s="62" t="s">
        <v>629</v>
      </c>
      <c r="E172" s="68" t="s">
        <v>630</v>
      </c>
      <c r="F172" s="68"/>
      <c r="G172" s="62">
        <v>81</v>
      </c>
      <c r="H172" s="62">
        <v>78</v>
      </c>
      <c r="I172" s="62">
        <v>81</v>
      </c>
      <c r="J172" s="62">
        <v>66</v>
      </c>
      <c r="K172" s="62">
        <v>72</v>
      </c>
      <c r="L172" s="63"/>
      <c r="M172" s="62">
        <v>20</v>
      </c>
      <c r="N172" s="62">
        <v>39</v>
      </c>
      <c r="O172" s="62">
        <v>20</v>
      </c>
      <c r="P172" s="62">
        <v>38</v>
      </c>
      <c r="Q172" s="62">
        <v>22</v>
      </c>
      <c r="R172" s="62">
        <v>42</v>
      </c>
      <c r="S172" s="62">
        <v>22</v>
      </c>
      <c r="T172" s="67"/>
      <c r="U172" s="68" t="s">
        <v>890</v>
      </c>
      <c r="V172" s="68">
        <v>23344</v>
      </c>
      <c r="W172" s="68" t="s">
        <v>628</v>
      </c>
      <c r="X172" s="68" t="s">
        <v>629</v>
      </c>
      <c r="Y172" s="68" t="s">
        <v>630</v>
      </c>
      <c r="Z172" s="68"/>
      <c r="AA172" s="62">
        <v>84</v>
      </c>
      <c r="AB172" s="62">
        <v>79</v>
      </c>
      <c r="AC172" s="62">
        <v>79</v>
      </c>
      <c r="AD172" s="62">
        <v>64</v>
      </c>
      <c r="AE172" s="62">
        <v>82</v>
      </c>
      <c r="AF172" s="63"/>
      <c r="AG172" s="62">
        <v>20</v>
      </c>
      <c r="AH172" s="62">
        <v>22</v>
      </c>
      <c r="AI172" s="62">
        <v>41</v>
      </c>
      <c r="AJ172" s="62">
        <v>19</v>
      </c>
      <c r="AK172" s="62">
        <v>36</v>
      </c>
      <c r="AL172" s="62">
        <v>21</v>
      </c>
      <c r="AM172" s="62">
        <v>41</v>
      </c>
      <c r="AN172" s="62">
        <v>9.2799999999999994</v>
      </c>
      <c r="AO172" s="62">
        <v>50</v>
      </c>
      <c r="AP172" s="12" t="str">
        <f>IF(COUNTIF(G172:K172,"FF"),"FAIL",IF(COUNTIF(G172:K172,"AB"),"FAIL","PASS"))</f>
        <v>PASS</v>
      </c>
      <c r="AQ172" s="12" t="str">
        <f>IF(COUNTIF(AA172:AE172,"FF"),"FAIL",IF(COUNTIF(AA172:AE172,"AB"),"FAIL","PASS"))</f>
        <v>PASS</v>
      </c>
      <c r="AR172" s="13" t="str">
        <f>IF(COUNTIF(M172:S172,"FF"),"FAIL",IF(COUNTIF(M172:S172,"AB"),"FAIL","PASS"))</f>
        <v>PASS</v>
      </c>
      <c r="AS172" s="13" t="str">
        <f>IF(COUNTIF(AG172:AM172,"FF"),"FAIL",IF(COUNTIF(AG172:AM172,"AB"),"FAIL","PASS"))</f>
        <v>PASS</v>
      </c>
      <c r="AT172" s="14" t="str">
        <f>IF(AND(AP172="PASS",AQ172="PASS"),"PASS","FAIL")</f>
        <v>PASS</v>
      </c>
      <c r="AU172" s="14" t="str">
        <f>IF(AND(AR172="PASS",AS172="PASS"),"PASS","FAIL")</f>
        <v>PASS</v>
      </c>
      <c r="AV172" s="4" t="str">
        <f>IF(AW172="ATKT","NO",IF(AW172="FAIL","NO","YES"))</f>
        <v>YES</v>
      </c>
      <c r="AW172" s="5" t="str">
        <f>IF(AO172=50,IF(AN172&gt;=7.75,"DIST",IF(AN172&gt;=6.75,"FIRST",IF(AN172&gt;=6.25,"HSC",IF(AN172&gt;=5.5,"SC","FAIL")))),IF(AO172&gt;=25,"ATKT","FAIL"))</f>
        <v>DIST</v>
      </c>
    </row>
    <row r="173" spans="1:49">
      <c r="A173" s="68" t="s">
        <v>829</v>
      </c>
      <c r="B173" s="68">
        <v>23252</v>
      </c>
      <c r="C173" s="68" t="s">
        <v>635</v>
      </c>
      <c r="D173" s="62" t="s">
        <v>636</v>
      </c>
      <c r="E173" s="68" t="s">
        <v>637</v>
      </c>
      <c r="F173" s="68"/>
      <c r="G173" s="62">
        <v>67</v>
      </c>
      <c r="H173" s="62">
        <v>68</v>
      </c>
      <c r="I173" s="62">
        <v>66</v>
      </c>
      <c r="J173" s="62">
        <v>63</v>
      </c>
      <c r="K173" s="62">
        <v>81</v>
      </c>
      <c r="L173" s="63"/>
      <c r="M173" s="62">
        <v>21</v>
      </c>
      <c r="N173" s="62">
        <v>41</v>
      </c>
      <c r="O173" s="62">
        <v>20</v>
      </c>
      <c r="P173" s="62">
        <v>40</v>
      </c>
      <c r="Q173" s="62">
        <v>17</v>
      </c>
      <c r="R173" s="62">
        <v>40</v>
      </c>
      <c r="S173" s="62">
        <v>17</v>
      </c>
      <c r="T173" s="67"/>
      <c r="U173" s="68" t="s">
        <v>891</v>
      </c>
      <c r="V173" s="68">
        <v>23252</v>
      </c>
      <c r="W173" s="68" t="s">
        <v>635</v>
      </c>
      <c r="X173" s="68" t="s">
        <v>636</v>
      </c>
      <c r="Y173" s="68" t="s">
        <v>637</v>
      </c>
      <c r="Z173" s="68"/>
      <c r="AA173" s="62">
        <v>66</v>
      </c>
      <c r="AB173" s="62">
        <v>51</v>
      </c>
      <c r="AC173" s="62">
        <v>83</v>
      </c>
      <c r="AD173" s="62">
        <v>71</v>
      </c>
      <c r="AE173" s="62">
        <v>81</v>
      </c>
      <c r="AF173" s="63"/>
      <c r="AG173" s="62">
        <v>18</v>
      </c>
      <c r="AH173" s="62">
        <v>24</v>
      </c>
      <c r="AI173" s="62">
        <v>44</v>
      </c>
      <c r="AJ173" s="62">
        <v>18</v>
      </c>
      <c r="AK173" s="62">
        <v>36</v>
      </c>
      <c r="AL173" s="62">
        <v>18</v>
      </c>
      <c r="AM173" s="62">
        <v>38</v>
      </c>
      <c r="AN173" s="62">
        <v>8.74</v>
      </c>
      <c r="AO173" s="62">
        <v>50</v>
      </c>
      <c r="AP173" s="12" t="str">
        <f>IF(COUNTIF(G173:K173,"FF"),"FAIL",IF(COUNTIF(G173:K173,"AB"),"FAIL","PASS"))</f>
        <v>PASS</v>
      </c>
      <c r="AQ173" s="12" t="str">
        <f>IF(COUNTIF(AA173:AE173,"FF"),"FAIL",IF(COUNTIF(AA173:AE173,"AB"),"FAIL","PASS"))</f>
        <v>PASS</v>
      </c>
      <c r="AR173" s="13" t="str">
        <f>IF(COUNTIF(M173:S173,"FF"),"FAIL",IF(COUNTIF(M173:S173,"AB"),"FAIL","PASS"))</f>
        <v>PASS</v>
      </c>
      <c r="AS173" s="13" t="str">
        <f>IF(COUNTIF(AG173:AM173,"FF"),"FAIL",IF(COUNTIF(AG173:AM173,"AB"),"FAIL","PASS"))</f>
        <v>PASS</v>
      </c>
      <c r="AT173" s="14" t="str">
        <f>IF(AND(AP173="PASS",AQ173="PASS"),"PASS","FAIL")</f>
        <v>PASS</v>
      </c>
      <c r="AU173" s="14" t="str">
        <f>IF(AND(AR173="PASS",AS173="PASS"),"PASS","FAIL")</f>
        <v>PASS</v>
      </c>
      <c r="AV173" s="4" t="str">
        <f>IF(AW173="ATKT","NO",IF(AW173="FAIL","NO","YES"))</f>
        <v>YES</v>
      </c>
      <c r="AW173" s="5" t="str">
        <f>IF(AO173=50,IF(AN173&gt;=7.75,"DIST",IF(AN173&gt;=6.75,"FIRST",IF(AN173&gt;=6.25,"HSC",IF(AN173&gt;=5.5,"SC","FAIL")))),IF(AO173&gt;=25,"ATKT","FAIL"))</f>
        <v>DIST</v>
      </c>
    </row>
    <row r="174" spans="1:49">
      <c r="A174" s="68" t="s">
        <v>893</v>
      </c>
      <c r="B174" s="68">
        <v>23352</v>
      </c>
      <c r="C174" s="68" t="s">
        <v>638</v>
      </c>
      <c r="D174" s="62" t="s">
        <v>639</v>
      </c>
      <c r="E174" s="68" t="s">
        <v>640</v>
      </c>
      <c r="F174" s="68"/>
      <c r="G174" s="62">
        <v>94</v>
      </c>
      <c r="H174" s="62">
        <v>79</v>
      </c>
      <c r="I174" s="62">
        <v>78</v>
      </c>
      <c r="J174" s="62">
        <v>81</v>
      </c>
      <c r="K174" s="62">
        <v>89</v>
      </c>
      <c r="L174" s="63"/>
      <c r="M174" s="62">
        <v>20</v>
      </c>
      <c r="N174" s="62">
        <v>43</v>
      </c>
      <c r="O174" s="62">
        <v>21</v>
      </c>
      <c r="P174" s="62">
        <v>42</v>
      </c>
      <c r="Q174" s="62">
        <v>18</v>
      </c>
      <c r="R174" s="62">
        <v>43</v>
      </c>
      <c r="S174" s="62">
        <v>22</v>
      </c>
      <c r="T174" s="67"/>
      <c r="U174" s="68" t="s">
        <v>892</v>
      </c>
      <c r="V174" s="68">
        <v>23352</v>
      </c>
      <c r="W174" s="68" t="s">
        <v>638</v>
      </c>
      <c r="X174" s="68" t="s">
        <v>639</v>
      </c>
      <c r="Y174" s="68" t="s">
        <v>640</v>
      </c>
      <c r="Z174" s="68"/>
      <c r="AA174" s="62">
        <v>96</v>
      </c>
      <c r="AB174" s="62">
        <v>81</v>
      </c>
      <c r="AC174" s="62">
        <v>86</v>
      </c>
      <c r="AD174" s="62">
        <v>89</v>
      </c>
      <c r="AE174" s="62">
        <v>83</v>
      </c>
      <c r="AF174" s="63"/>
      <c r="AG174" s="62">
        <v>19</v>
      </c>
      <c r="AH174" s="62">
        <v>22</v>
      </c>
      <c r="AI174" s="62">
        <v>42</v>
      </c>
      <c r="AJ174" s="62">
        <v>19</v>
      </c>
      <c r="AK174" s="62">
        <v>44</v>
      </c>
      <c r="AL174" s="62">
        <v>22</v>
      </c>
      <c r="AM174" s="62">
        <v>41</v>
      </c>
      <c r="AN174" s="62">
        <v>9.82</v>
      </c>
      <c r="AO174" s="62">
        <v>50</v>
      </c>
      <c r="AP174" s="12" t="str">
        <f>IF(COUNTIF(G174:K174,"FF"),"FAIL",IF(COUNTIF(G174:K174,"AB"),"FAIL","PASS"))</f>
        <v>PASS</v>
      </c>
      <c r="AQ174" s="12" t="str">
        <f>IF(COUNTIF(AA174:AE174,"FF"),"FAIL",IF(COUNTIF(AA174:AE174,"AB"),"FAIL","PASS"))</f>
        <v>PASS</v>
      </c>
      <c r="AR174" s="13" t="str">
        <f>IF(COUNTIF(M174:S174,"FF"),"FAIL",IF(COUNTIF(M174:S174,"AB"),"FAIL","PASS"))</f>
        <v>PASS</v>
      </c>
      <c r="AS174" s="13" t="str">
        <f>IF(COUNTIF(AG174:AM174,"FF"),"FAIL",IF(COUNTIF(AG174:AM174,"AB"),"FAIL","PASS"))</f>
        <v>PASS</v>
      </c>
      <c r="AT174" s="14" t="str">
        <f>IF(AND(AP174="PASS",AQ174="PASS"),"PASS","FAIL")</f>
        <v>PASS</v>
      </c>
      <c r="AU174" s="14" t="str">
        <f>IF(AND(AR174="PASS",AS174="PASS"),"PASS","FAIL")</f>
        <v>PASS</v>
      </c>
      <c r="AV174" s="4" t="str">
        <f>IF(AW174="ATKT","NO",IF(AW174="FAIL","NO","YES"))</f>
        <v>YES</v>
      </c>
      <c r="AW174" s="5" t="str">
        <f>IF(AO174=50,IF(AN174&gt;=7.75,"DIST",IF(AN174&gt;=6.75,"FIRST",IF(AN174&gt;=6.25,"HSC",IF(AN174&gt;=5.5,"SC","FAIL")))),IF(AO174&gt;=25,"ATKT","FAIL"))</f>
        <v>DIST</v>
      </c>
    </row>
    <row r="175" spans="1:49">
      <c r="A175" s="68" t="s">
        <v>772</v>
      </c>
      <c r="B175" s="68">
        <v>23153</v>
      </c>
      <c r="C175" s="68" t="s">
        <v>641</v>
      </c>
      <c r="D175" s="62" t="s">
        <v>642</v>
      </c>
      <c r="E175" s="68" t="s">
        <v>643</v>
      </c>
      <c r="F175" s="68"/>
      <c r="G175" s="62">
        <v>71</v>
      </c>
      <c r="H175" s="62">
        <v>65</v>
      </c>
      <c r="I175" s="62">
        <v>79</v>
      </c>
      <c r="J175" s="62">
        <v>59</v>
      </c>
      <c r="K175" s="62">
        <v>73</v>
      </c>
      <c r="L175" s="63"/>
      <c r="M175" s="62">
        <v>21</v>
      </c>
      <c r="N175" s="62" t="s">
        <v>67</v>
      </c>
      <c r="O175" s="62">
        <v>20</v>
      </c>
      <c r="P175" s="62">
        <v>39</v>
      </c>
      <c r="Q175" s="62">
        <v>19</v>
      </c>
      <c r="R175" s="62">
        <v>42</v>
      </c>
      <c r="S175" s="62">
        <v>21</v>
      </c>
      <c r="T175" s="67"/>
      <c r="U175" s="68" t="s">
        <v>893</v>
      </c>
      <c r="V175" s="68">
        <v>23153</v>
      </c>
      <c r="W175" s="68" t="s">
        <v>641</v>
      </c>
      <c r="X175" s="68" t="s">
        <v>642</v>
      </c>
      <c r="Y175" s="68" t="s">
        <v>643</v>
      </c>
      <c r="Z175" s="68"/>
      <c r="AA175" s="62">
        <v>82</v>
      </c>
      <c r="AB175" s="62">
        <v>76</v>
      </c>
      <c r="AC175" s="62">
        <v>65</v>
      </c>
      <c r="AD175" s="62">
        <v>68</v>
      </c>
      <c r="AE175" s="62">
        <v>74</v>
      </c>
      <c r="AF175" s="63"/>
      <c r="AG175" s="62">
        <v>17</v>
      </c>
      <c r="AH175" s="62">
        <v>21</v>
      </c>
      <c r="AI175" s="62">
        <v>43</v>
      </c>
      <c r="AJ175" s="62">
        <v>16</v>
      </c>
      <c r="AK175" s="62">
        <v>38</v>
      </c>
      <c r="AL175" s="62">
        <v>21</v>
      </c>
      <c r="AM175" s="62">
        <v>42</v>
      </c>
      <c r="AN175" s="62"/>
      <c r="AO175" s="62">
        <v>49</v>
      </c>
      <c r="AP175" s="12" t="str">
        <f>IF(COUNTIF(G175:K175,"FF"),"FAIL",IF(COUNTIF(G175:K175,"AB"),"FAIL","PASS"))</f>
        <v>PASS</v>
      </c>
      <c r="AQ175" s="12" t="str">
        <f>IF(COUNTIF(AA175:AE175,"FF"),"FAIL",IF(COUNTIF(AA175:AE175,"AB"),"FAIL","PASS"))</f>
        <v>PASS</v>
      </c>
      <c r="AR175" s="13" t="str">
        <f>IF(COUNTIF(M175:S175,"FF"),"FAIL",IF(COUNTIF(M175:S175,"AB"),"FAIL","PASS"))</f>
        <v>FAIL</v>
      </c>
      <c r="AS175" s="13" t="str">
        <f>IF(COUNTIF(AG175:AM175,"FF"),"FAIL",IF(COUNTIF(AG175:AM175,"AB"),"FAIL","PASS"))</f>
        <v>PASS</v>
      </c>
      <c r="AT175" s="14" t="str">
        <f>IF(AND(AP175="PASS",AQ175="PASS"),"PASS","FAIL")</f>
        <v>PASS</v>
      </c>
      <c r="AU175" s="14" t="str">
        <f>IF(AND(AR175="PASS",AS175="PASS"),"PASS","FAIL")</f>
        <v>FAIL</v>
      </c>
      <c r="AV175" s="4" t="str">
        <f>IF(AW175="ATKT","NO",IF(AW175="FAIL","NO","YES"))</f>
        <v>NO</v>
      </c>
      <c r="AW175" s="5" t="str">
        <f>IF(AO175=50,IF(AN175&gt;=7.75,"DIST",IF(AN175&gt;=6.75,"FIRST",IF(AN175&gt;=6.25,"HSC",IF(AN175&gt;=5.5,"SC","FAIL")))),IF(AO175&gt;=25,"ATKT","FAIL"))</f>
        <v>ATKT</v>
      </c>
    </row>
    <row r="176" spans="1:49">
      <c r="A176" s="68" t="s">
        <v>830</v>
      </c>
      <c r="B176" s="68">
        <v>23253</v>
      </c>
      <c r="C176" s="68" t="s">
        <v>644</v>
      </c>
      <c r="D176" s="62" t="s">
        <v>645</v>
      </c>
      <c r="E176" s="68" t="s">
        <v>646</v>
      </c>
      <c r="F176" s="68"/>
      <c r="G176" s="62">
        <v>84</v>
      </c>
      <c r="H176" s="62">
        <v>66</v>
      </c>
      <c r="I176" s="62">
        <v>63</v>
      </c>
      <c r="J176" s="62">
        <v>62</v>
      </c>
      <c r="K176" s="62">
        <v>71</v>
      </c>
      <c r="L176" s="63"/>
      <c r="M176" s="62">
        <v>22</v>
      </c>
      <c r="N176" s="62">
        <v>42</v>
      </c>
      <c r="O176" s="62">
        <v>13</v>
      </c>
      <c r="P176" s="62">
        <v>35</v>
      </c>
      <c r="Q176" s="62">
        <v>14</v>
      </c>
      <c r="R176" s="62">
        <v>40</v>
      </c>
      <c r="S176" s="62">
        <v>20</v>
      </c>
      <c r="T176" s="67"/>
      <c r="U176" s="68" t="s">
        <v>894</v>
      </c>
      <c r="V176" s="68">
        <v>23253</v>
      </c>
      <c r="W176" s="68" t="s">
        <v>644</v>
      </c>
      <c r="X176" s="68" t="s">
        <v>645</v>
      </c>
      <c r="Y176" s="68" t="s">
        <v>646</v>
      </c>
      <c r="Z176" s="68"/>
      <c r="AA176" s="62">
        <v>74</v>
      </c>
      <c r="AB176" s="62">
        <v>74</v>
      </c>
      <c r="AC176" s="62">
        <v>78</v>
      </c>
      <c r="AD176" s="62">
        <v>65</v>
      </c>
      <c r="AE176" s="62">
        <v>80</v>
      </c>
      <c r="AF176" s="63"/>
      <c r="AG176" s="62">
        <v>17</v>
      </c>
      <c r="AH176" s="62">
        <v>20</v>
      </c>
      <c r="AI176" s="62">
        <v>42</v>
      </c>
      <c r="AJ176" s="62">
        <v>16</v>
      </c>
      <c r="AK176" s="62">
        <v>39</v>
      </c>
      <c r="AL176" s="62">
        <v>16</v>
      </c>
      <c r="AM176" s="62">
        <v>35</v>
      </c>
      <c r="AN176" s="62">
        <v>8.84</v>
      </c>
      <c r="AO176" s="62">
        <v>50</v>
      </c>
      <c r="AP176" s="12" t="str">
        <f>IF(COUNTIF(G176:K176,"FF"),"FAIL",IF(COUNTIF(G176:K176,"AB"),"FAIL","PASS"))</f>
        <v>PASS</v>
      </c>
      <c r="AQ176" s="12" t="str">
        <f>IF(COUNTIF(AA176:AE176,"FF"),"FAIL",IF(COUNTIF(AA176:AE176,"AB"),"FAIL","PASS"))</f>
        <v>PASS</v>
      </c>
      <c r="AR176" s="13" t="str">
        <f>IF(COUNTIF(M176:S176,"FF"),"FAIL",IF(COUNTIF(M176:S176,"AB"),"FAIL","PASS"))</f>
        <v>PASS</v>
      </c>
      <c r="AS176" s="13" t="str">
        <f>IF(COUNTIF(AG176:AM176,"FF"),"FAIL",IF(COUNTIF(AG176:AM176,"AB"),"FAIL","PASS"))</f>
        <v>PASS</v>
      </c>
      <c r="AT176" s="14" t="str">
        <f>IF(AND(AP176="PASS",AQ176="PASS"),"PASS","FAIL")</f>
        <v>PASS</v>
      </c>
      <c r="AU176" s="14" t="str">
        <f>IF(AND(AR176="PASS",AS176="PASS"),"PASS","FAIL")</f>
        <v>PASS</v>
      </c>
      <c r="AV176" s="4" t="str">
        <f>IF(AW176="ATKT","NO",IF(AW176="FAIL","NO","YES"))</f>
        <v>YES</v>
      </c>
      <c r="AW176" s="5" t="str">
        <f>IF(AO176=50,IF(AN176&gt;=7.75,"DIST",IF(AN176&gt;=6.75,"FIRST",IF(AN176&gt;=6.25,"HSC",IF(AN176&gt;=5.5,"SC","FAIL")))),IF(AO176&gt;=25,"ATKT","FAIL"))</f>
        <v>DIST</v>
      </c>
    </row>
    <row r="177" spans="1:49">
      <c r="A177" s="68" t="s">
        <v>904</v>
      </c>
      <c r="B177" s="68">
        <v>23363</v>
      </c>
      <c r="C177" s="68" t="s">
        <v>647</v>
      </c>
      <c r="D177" s="62" t="s">
        <v>648</v>
      </c>
      <c r="E177" s="68" t="s">
        <v>649</v>
      </c>
      <c r="F177" s="68"/>
      <c r="G177" s="62">
        <v>66</v>
      </c>
      <c r="H177" s="62">
        <v>75</v>
      </c>
      <c r="I177" s="62">
        <v>71</v>
      </c>
      <c r="J177" s="62">
        <v>79</v>
      </c>
      <c r="K177" s="62">
        <v>71</v>
      </c>
      <c r="L177" s="63"/>
      <c r="M177" s="62">
        <v>22</v>
      </c>
      <c r="N177" s="62">
        <v>41</v>
      </c>
      <c r="O177" s="62">
        <v>23</v>
      </c>
      <c r="P177" s="62">
        <v>34</v>
      </c>
      <c r="Q177" s="62">
        <v>24</v>
      </c>
      <c r="R177" s="62">
        <v>47</v>
      </c>
      <c r="S177" s="62">
        <v>24</v>
      </c>
      <c r="T177" s="67"/>
      <c r="U177" s="68" t="s">
        <v>895</v>
      </c>
      <c r="V177" s="68">
        <v>23363</v>
      </c>
      <c r="W177" s="68" t="s">
        <v>647</v>
      </c>
      <c r="X177" s="68" t="s">
        <v>648</v>
      </c>
      <c r="Y177" s="68" t="s">
        <v>649</v>
      </c>
      <c r="Z177" s="68"/>
      <c r="AA177" s="62">
        <v>88</v>
      </c>
      <c r="AB177" s="62">
        <v>84</v>
      </c>
      <c r="AC177" s="62">
        <v>84</v>
      </c>
      <c r="AD177" s="62">
        <v>70</v>
      </c>
      <c r="AE177" s="62">
        <v>85</v>
      </c>
      <c r="AF177" s="63"/>
      <c r="AG177" s="62">
        <v>21</v>
      </c>
      <c r="AH177" s="62">
        <v>23</v>
      </c>
      <c r="AI177" s="62">
        <v>42</v>
      </c>
      <c r="AJ177" s="62">
        <v>20</v>
      </c>
      <c r="AK177" s="62">
        <v>39</v>
      </c>
      <c r="AL177" s="62">
        <v>22</v>
      </c>
      <c r="AM177" s="62">
        <v>42</v>
      </c>
      <c r="AN177" s="62">
        <v>9.36</v>
      </c>
      <c r="AO177" s="62">
        <v>50</v>
      </c>
      <c r="AP177" s="12" t="str">
        <f>IF(COUNTIF(G177:K177,"FF"),"FAIL",IF(COUNTIF(G177:K177,"AB"),"FAIL","PASS"))</f>
        <v>PASS</v>
      </c>
      <c r="AQ177" s="12" t="str">
        <f>IF(COUNTIF(AA177:AE177,"FF"),"FAIL",IF(COUNTIF(AA177:AE177,"AB"),"FAIL","PASS"))</f>
        <v>PASS</v>
      </c>
      <c r="AR177" s="13" t="str">
        <f>IF(COUNTIF(M177:S177,"FF"),"FAIL",IF(COUNTIF(M177:S177,"AB"),"FAIL","PASS"))</f>
        <v>PASS</v>
      </c>
      <c r="AS177" s="13" t="str">
        <f>IF(COUNTIF(AG177:AM177,"FF"),"FAIL",IF(COUNTIF(AG177:AM177,"AB"),"FAIL","PASS"))</f>
        <v>PASS</v>
      </c>
      <c r="AT177" s="14" t="str">
        <f>IF(AND(AP177="PASS",AQ177="PASS"),"PASS","FAIL")</f>
        <v>PASS</v>
      </c>
      <c r="AU177" s="14" t="str">
        <f>IF(AND(AR177="PASS",AS177="PASS"),"PASS","FAIL")</f>
        <v>PASS</v>
      </c>
      <c r="AV177" s="4" t="str">
        <f>IF(AW177="ATKT","NO",IF(AW177="FAIL","NO","YES"))</f>
        <v>YES</v>
      </c>
      <c r="AW177" s="5" t="str">
        <f>IF(AO177=50,IF(AN177&gt;=7.75,"DIST",IF(AN177&gt;=6.75,"FIRST",IF(AN177&gt;=6.25,"HSC",IF(AN177&gt;=5.5,"SC","FAIL")))),IF(AO177&gt;=25,"ATKT","FAIL"))</f>
        <v>DIST</v>
      </c>
    </row>
    <row r="178" spans="1:49">
      <c r="A178" s="68" t="s">
        <v>773</v>
      </c>
      <c r="B178" s="68">
        <v>23154</v>
      </c>
      <c r="C178" s="68" t="s">
        <v>650</v>
      </c>
      <c r="D178" s="62" t="s">
        <v>651</v>
      </c>
      <c r="E178" s="68" t="s">
        <v>652</v>
      </c>
      <c r="F178" s="68"/>
      <c r="G178" s="62">
        <v>68</v>
      </c>
      <c r="H178" s="62">
        <v>66</v>
      </c>
      <c r="I178" s="62">
        <v>81</v>
      </c>
      <c r="J178" s="62">
        <v>63</v>
      </c>
      <c r="K178" s="62">
        <v>78</v>
      </c>
      <c r="L178" s="63"/>
      <c r="M178" s="62">
        <v>22</v>
      </c>
      <c r="N178" s="62">
        <v>40</v>
      </c>
      <c r="O178" s="62">
        <v>20</v>
      </c>
      <c r="P178" s="62">
        <v>43</v>
      </c>
      <c r="Q178" s="62">
        <v>22</v>
      </c>
      <c r="R178" s="62">
        <v>43</v>
      </c>
      <c r="S178" s="62">
        <v>23</v>
      </c>
      <c r="T178" s="67"/>
      <c r="U178" s="68" t="s">
        <v>896</v>
      </c>
      <c r="V178" s="68">
        <v>23154</v>
      </c>
      <c r="W178" s="68" t="s">
        <v>650</v>
      </c>
      <c r="X178" s="68" t="s">
        <v>651</v>
      </c>
      <c r="Y178" s="68" t="s">
        <v>652</v>
      </c>
      <c r="Z178" s="68"/>
      <c r="AA178" s="62">
        <v>82</v>
      </c>
      <c r="AB178" s="62">
        <v>72</v>
      </c>
      <c r="AC178" s="62">
        <v>78</v>
      </c>
      <c r="AD178" s="62">
        <v>76</v>
      </c>
      <c r="AE178" s="62">
        <v>79</v>
      </c>
      <c r="AF178" s="63"/>
      <c r="AG178" s="62">
        <v>20</v>
      </c>
      <c r="AH178" s="62">
        <v>23</v>
      </c>
      <c r="AI178" s="62">
        <v>45</v>
      </c>
      <c r="AJ178" s="62">
        <v>21</v>
      </c>
      <c r="AK178" s="62">
        <v>39</v>
      </c>
      <c r="AL178" s="62">
        <v>20</v>
      </c>
      <c r="AM178" s="62">
        <v>40</v>
      </c>
      <c r="AN178" s="62">
        <v>9.14</v>
      </c>
      <c r="AO178" s="62">
        <v>50</v>
      </c>
      <c r="AP178" s="12" t="str">
        <f>IF(COUNTIF(G178:K178,"FF"),"FAIL",IF(COUNTIF(G178:K178,"AB"),"FAIL","PASS"))</f>
        <v>PASS</v>
      </c>
      <c r="AQ178" s="12" t="str">
        <f>IF(COUNTIF(AA178:AE178,"FF"),"FAIL",IF(COUNTIF(AA178:AE178,"AB"),"FAIL","PASS"))</f>
        <v>PASS</v>
      </c>
      <c r="AR178" s="13" t="str">
        <f>IF(COUNTIF(M178:S178,"FF"),"FAIL",IF(COUNTIF(M178:S178,"AB"),"FAIL","PASS"))</f>
        <v>PASS</v>
      </c>
      <c r="AS178" s="13" t="str">
        <f>IF(COUNTIF(AG178:AM178,"FF"),"FAIL",IF(COUNTIF(AG178:AM178,"AB"),"FAIL","PASS"))</f>
        <v>PASS</v>
      </c>
      <c r="AT178" s="14" t="str">
        <f>IF(AND(AP178="PASS",AQ178="PASS"),"PASS","FAIL")</f>
        <v>PASS</v>
      </c>
      <c r="AU178" s="14" t="str">
        <f>IF(AND(AR178="PASS",AS178="PASS"),"PASS","FAIL")</f>
        <v>PASS</v>
      </c>
      <c r="AV178" s="4" t="str">
        <f>IF(AW178="ATKT","NO",IF(AW178="FAIL","NO","YES"))</f>
        <v>YES</v>
      </c>
      <c r="AW178" s="5" t="str">
        <f>IF(AO178=50,IF(AN178&gt;=7.75,"DIST",IF(AN178&gt;=6.75,"FIRST",IF(AN178&gt;=6.25,"HSC",IF(AN178&gt;=5.5,"SC","FAIL")))),IF(AO178&gt;=25,"ATKT","FAIL"))</f>
        <v>DIST</v>
      </c>
    </row>
    <row r="179" spans="1:49">
      <c r="A179" s="68" t="s">
        <v>831</v>
      </c>
      <c r="B179" s="68">
        <v>23254</v>
      </c>
      <c r="C179" s="68" t="s">
        <v>653</v>
      </c>
      <c r="D179" s="62" t="s">
        <v>654</v>
      </c>
      <c r="E179" s="68" t="s">
        <v>655</v>
      </c>
      <c r="F179" s="68"/>
      <c r="G179" s="62">
        <v>81</v>
      </c>
      <c r="H179" s="62">
        <v>73</v>
      </c>
      <c r="I179" s="62">
        <v>72</v>
      </c>
      <c r="J179" s="62">
        <v>77</v>
      </c>
      <c r="K179" s="62">
        <v>83</v>
      </c>
      <c r="L179" s="63"/>
      <c r="M179" s="62">
        <v>21</v>
      </c>
      <c r="N179" s="62">
        <v>42</v>
      </c>
      <c r="O179" s="62">
        <v>21</v>
      </c>
      <c r="P179" s="62">
        <v>43</v>
      </c>
      <c r="Q179" s="62">
        <v>16</v>
      </c>
      <c r="R179" s="62">
        <v>38</v>
      </c>
      <c r="S179" s="62">
        <v>22</v>
      </c>
      <c r="T179" s="67"/>
      <c r="U179" s="68" t="s">
        <v>897</v>
      </c>
      <c r="V179" s="68">
        <v>23254</v>
      </c>
      <c r="W179" s="68" t="s">
        <v>653</v>
      </c>
      <c r="X179" s="68" t="s">
        <v>654</v>
      </c>
      <c r="Y179" s="68" t="s">
        <v>655</v>
      </c>
      <c r="Z179" s="68"/>
      <c r="AA179" s="62">
        <v>73</v>
      </c>
      <c r="AB179" s="62">
        <v>83</v>
      </c>
      <c r="AC179" s="62">
        <v>86</v>
      </c>
      <c r="AD179" s="62">
        <v>76</v>
      </c>
      <c r="AE179" s="62">
        <v>82</v>
      </c>
      <c r="AF179" s="63"/>
      <c r="AG179" s="62">
        <v>17</v>
      </c>
      <c r="AH179" s="62">
        <v>24</v>
      </c>
      <c r="AI179" s="62">
        <v>45</v>
      </c>
      <c r="AJ179" s="62">
        <v>20</v>
      </c>
      <c r="AK179" s="62">
        <v>38</v>
      </c>
      <c r="AL179" s="62">
        <v>18</v>
      </c>
      <c r="AM179" s="62">
        <v>38</v>
      </c>
      <c r="AN179" s="62">
        <v>9.48</v>
      </c>
      <c r="AO179" s="62">
        <v>50</v>
      </c>
      <c r="AP179" s="12" t="str">
        <f>IF(COUNTIF(G179:K179,"FF"),"FAIL",IF(COUNTIF(G179:K179,"AB"),"FAIL","PASS"))</f>
        <v>PASS</v>
      </c>
      <c r="AQ179" s="12" t="str">
        <f>IF(COUNTIF(AA179:AE179,"FF"),"FAIL",IF(COUNTIF(AA179:AE179,"AB"),"FAIL","PASS"))</f>
        <v>PASS</v>
      </c>
      <c r="AR179" s="13" t="str">
        <f>IF(COUNTIF(M179:S179,"FF"),"FAIL",IF(COUNTIF(M179:S179,"AB"),"FAIL","PASS"))</f>
        <v>PASS</v>
      </c>
      <c r="AS179" s="13" t="str">
        <f>IF(COUNTIF(AG179:AM179,"FF"),"FAIL",IF(COUNTIF(AG179:AM179,"AB"),"FAIL","PASS"))</f>
        <v>PASS</v>
      </c>
      <c r="AT179" s="14" t="str">
        <f>IF(AND(AP179="PASS",AQ179="PASS"),"PASS","FAIL")</f>
        <v>PASS</v>
      </c>
      <c r="AU179" s="14" t="str">
        <f>IF(AND(AR179="PASS",AS179="PASS"),"PASS","FAIL")</f>
        <v>PASS</v>
      </c>
      <c r="AV179" s="4" t="str">
        <f>IF(AW179="ATKT","NO",IF(AW179="FAIL","NO","YES"))</f>
        <v>YES</v>
      </c>
      <c r="AW179" s="5" t="str">
        <f>IF(AO179=50,IF(AN179&gt;=7.75,"DIST",IF(AN179&gt;=6.75,"FIRST",IF(AN179&gt;=6.25,"HSC",IF(AN179&gt;=5.5,"SC","FAIL")))),IF(AO179&gt;=25,"ATKT","FAIL"))</f>
        <v>DIST</v>
      </c>
    </row>
    <row r="180" spans="1:49">
      <c r="A180" s="68" t="s">
        <v>895</v>
      </c>
      <c r="B180" s="68">
        <v>23354</v>
      </c>
      <c r="C180" s="68" t="s">
        <v>656</v>
      </c>
      <c r="D180" s="62" t="s">
        <v>657</v>
      </c>
      <c r="E180" s="68" t="s">
        <v>658</v>
      </c>
      <c r="F180" s="68"/>
      <c r="G180" s="62">
        <v>84</v>
      </c>
      <c r="H180" s="62">
        <v>71</v>
      </c>
      <c r="I180" s="62">
        <v>79</v>
      </c>
      <c r="J180" s="62">
        <v>77</v>
      </c>
      <c r="K180" s="62">
        <v>85</v>
      </c>
      <c r="L180" s="63"/>
      <c r="M180" s="62">
        <v>19</v>
      </c>
      <c r="N180" s="62">
        <v>42</v>
      </c>
      <c r="O180" s="62">
        <v>20</v>
      </c>
      <c r="P180" s="62">
        <v>34</v>
      </c>
      <c r="Q180" s="62">
        <v>22</v>
      </c>
      <c r="R180" s="62">
        <v>40</v>
      </c>
      <c r="S180" s="62">
        <v>22</v>
      </c>
      <c r="T180" s="67"/>
      <c r="U180" s="68" t="s">
        <v>898</v>
      </c>
      <c r="V180" s="68">
        <v>23354</v>
      </c>
      <c r="W180" s="68" t="s">
        <v>656</v>
      </c>
      <c r="X180" s="68" t="s">
        <v>657</v>
      </c>
      <c r="Y180" s="68" t="s">
        <v>658</v>
      </c>
      <c r="Z180" s="68"/>
      <c r="AA180" s="62">
        <v>95</v>
      </c>
      <c r="AB180" s="62">
        <v>80</v>
      </c>
      <c r="AC180" s="62">
        <v>82</v>
      </c>
      <c r="AD180" s="62">
        <v>65</v>
      </c>
      <c r="AE180" s="62">
        <v>80</v>
      </c>
      <c r="AF180" s="63"/>
      <c r="AG180" s="62">
        <v>19</v>
      </c>
      <c r="AH180" s="62">
        <v>21</v>
      </c>
      <c r="AI180" s="62">
        <v>39</v>
      </c>
      <c r="AJ180" s="62">
        <v>17</v>
      </c>
      <c r="AK180" s="62">
        <v>35</v>
      </c>
      <c r="AL180" s="62">
        <v>21</v>
      </c>
      <c r="AM180" s="62">
        <v>41</v>
      </c>
      <c r="AN180" s="62">
        <v>9.4600000000000009</v>
      </c>
      <c r="AO180" s="62">
        <v>50</v>
      </c>
      <c r="AP180" s="12" t="str">
        <f>IF(COUNTIF(G180:K180,"FF"),"FAIL",IF(COUNTIF(G180:K180,"AB"),"FAIL","PASS"))</f>
        <v>PASS</v>
      </c>
      <c r="AQ180" s="12" t="str">
        <f>IF(COUNTIF(AA180:AE180,"FF"),"FAIL",IF(COUNTIF(AA180:AE180,"AB"),"FAIL","PASS"))</f>
        <v>PASS</v>
      </c>
      <c r="AR180" s="13" t="str">
        <f>IF(COUNTIF(M180:S180,"FF"),"FAIL",IF(COUNTIF(M180:S180,"AB"),"FAIL","PASS"))</f>
        <v>PASS</v>
      </c>
      <c r="AS180" s="13" t="str">
        <f>IF(COUNTIF(AG180:AM180,"FF"),"FAIL",IF(COUNTIF(AG180:AM180,"AB"),"FAIL","PASS"))</f>
        <v>PASS</v>
      </c>
      <c r="AT180" s="14" t="str">
        <f>IF(AND(AP180="PASS",AQ180="PASS"),"PASS","FAIL")</f>
        <v>PASS</v>
      </c>
      <c r="AU180" s="14" t="str">
        <f>IF(AND(AR180="PASS",AS180="PASS"),"PASS","FAIL")</f>
        <v>PASS</v>
      </c>
      <c r="AV180" s="4" t="str">
        <f>IF(AW180="ATKT","NO",IF(AW180="FAIL","NO","YES"))</f>
        <v>YES</v>
      </c>
      <c r="AW180" s="5" t="str">
        <f>IF(AO180=50,IF(AN180&gt;=7.75,"DIST",IF(AN180&gt;=6.75,"FIRST",IF(AN180&gt;=6.25,"HSC",IF(AN180&gt;=5.5,"SC","FAIL")))),IF(AO180&gt;=25,"ATKT","FAIL"))</f>
        <v>DIST</v>
      </c>
    </row>
    <row r="181" spans="1:49">
      <c r="A181" s="68" t="s">
        <v>774</v>
      </c>
      <c r="B181" s="68">
        <v>23155</v>
      </c>
      <c r="C181" s="68" t="s">
        <v>659</v>
      </c>
      <c r="D181" s="62" t="s">
        <v>660</v>
      </c>
      <c r="E181" s="68" t="s">
        <v>661</v>
      </c>
      <c r="F181" s="68"/>
      <c r="G181" s="62" t="s">
        <v>56</v>
      </c>
      <c r="H181" s="62">
        <v>50</v>
      </c>
      <c r="I181" s="62" t="s">
        <v>56</v>
      </c>
      <c r="J181" s="62" t="s">
        <v>56</v>
      </c>
      <c r="K181" s="62" t="s">
        <v>56</v>
      </c>
      <c r="L181" s="63"/>
      <c r="M181" s="62">
        <v>14</v>
      </c>
      <c r="N181" s="62" t="s">
        <v>67</v>
      </c>
      <c r="O181" s="62">
        <v>11</v>
      </c>
      <c r="P181" s="62" t="s">
        <v>67</v>
      </c>
      <c r="Q181" s="62">
        <v>15</v>
      </c>
      <c r="R181" s="62" t="s">
        <v>67</v>
      </c>
      <c r="S181" s="62">
        <v>15</v>
      </c>
      <c r="T181" s="67"/>
      <c r="U181" s="68" t="s">
        <v>899</v>
      </c>
      <c r="V181" s="68">
        <v>23155</v>
      </c>
      <c r="W181" s="68" t="s">
        <v>659</v>
      </c>
      <c r="X181" s="68" t="s">
        <v>660</v>
      </c>
      <c r="Y181" s="68" t="s">
        <v>661</v>
      </c>
      <c r="Z181" s="68"/>
      <c r="AA181" s="62" t="s">
        <v>56</v>
      </c>
      <c r="AB181" s="62" t="s">
        <v>56</v>
      </c>
      <c r="AC181" s="62">
        <v>45</v>
      </c>
      <c r="AD181" s="62">
        <v>43</v>
      </c>
      <c r="AE181" s="62">
        <v>43</v>
      </c>
      <c r="AF181" s="63"/>
      <c r="AG181" s="62">
        <v>16</v>
      </c>
      <c r="AH181" s="62">
        <v>12</v>
      </c>
      <c r="AI181" s="62">
        <v>34</v>
      </c>
      <c r="AJ181" s="62">
        <v>12</v>
      </c>
      <c r="AK181" s="62">
        <v>22</v>
      </c>
      <c r="AL181" s="62">
        <v>11</v>
      </c>
      <c r="AM181" s="62">
        <v>22</v>
      </c>
      <c r="AN181" s="62"/>
      <c r="AO181" s="62">
        <v>23</v>
      </c>
      <c r="AP181" s="12" t="str">
        <f>IF(COUNTIF(G181:K181,"FF"),"FAIL",IF(COUNTIF(G181:K181,"AB"),"FAIL","PASS"))</f>
        <v>FAIL</v>
      </c>
      <c r="AQ181" s="12" t="str">
        <f>IF(COUNTIF(AA181:AE181,"FF"),"FAIL",IF(COUNTIF(AA181:AE181,"AB"),"FAIL","PASS"))</f>
        <v>FAIL</v>
      </c>
      <c r="AR181" s="13" t="str">
        <f>IF(COUNTIF(M181:S181,"FF"),"FAIL",IF(COUNTIF(M181:S181,"AB"),"FAIL","PASS"))</f>
        <v>FAIL</v>
      </c>
      <c r="AS181" s="13" t="str">
        <f>IF(COUNTIF(AG181:AM181,"FF"),"FAIL",IF(COUNTIF(AG181:AM181,"AB"),"FAIL","PASS"))</f>
        <v>PASS</v>
      </c>
      <c r="AT181" s="14" t="str">
        <f>IF(AND(AP181="PASS",AQ181="PASS"),"PASS","FAIL")</f>
        <v>FAIL</v>
      </c>
      <c r="AU181" s="14" t="str">
        <f>IF(AND(AR181="PASS",AS181="PASS"),"PASS","FAIL")</f>
        <v>FAIL</v>
      </c>
      <c r="AV181" s="4" t="str">
        <f>IF(AW181="ATKT","NO",IF(AW181="FAIL","NO","YES"))</f>
        <v>NO</v>
      </c>
      <c r="AW181" s="5" t="str">
        <f>IF(AO181=50,IF(AN181&gt;=7.75,"DIST",IF(AN181&gt;=6.75,"FIRST",IF(AN181&gt;=6.25,"HSC",IF(AN181&gt;=5.5,"SC","FAIL")))),IF(AO181&gt;=25,"ATKT","FAIL"))</f>
        <v>FAIL</v>
      </c>
    </row>
    <row r="182" spans="1:49">
      <c r="A182" s="68" t="s">
        <v>832</v>
      </c>
      <c r="B182" s="68">
        <v>23255</v>
      </c>
      <c r="C182" s="68" t="s">
        <v>662</v>
      </c>
      <c r="D182" s="62" t="s">
        <v>663</v>
      </c>
      <c r="E182" s="68" t="s">
        <v>664</v>
      </c>
      <c r="F182" s="68"/>
      <c r="G182" s="62">
        <v>84</v>
      </c>
      <c r="H182" s="62">
        <v>74</v>
      </c>
      <c r="I182" s="62">
        <v>91</v>
      </c>
      <c r="J182" s="62">
        <v>78</v>
      </c>
      <c r="K182" s="62">
        <v>87</v>
      </c>
      <c r="L182" s="63"/>
      <c r="M182" s="62">
        <v>23</v>
      </c>
      <c r="N182" s="62">
        <v>38</v>
      </c>
      <c r="O182" s="62">
        <v>22</v>
      </c>
      <c r="P182" s="62">
        <v>40</v>
      </c>
      <c r="Q182" s="62">
        <v>20</v>
      </c>
      <c r="R182" s="62">
        <v>45</v>
      </c>
      <c r="S182" s="62">
        <v>24</v>
      </c>
      <c r="T182" s="67"/>
      <c r="U182" s="68" t="s">
        <v>900</v>
      </c>
      <c r="V182" s="68">
        <v>23255</v>
      </c>
      <c r="W182" s="68" t="s">
        <v>662</v>
      </c>
      <c r="X182" s="68" t="s">
        <v>663</v>
      </c>
      <c r="Y182" s="68" t="s">
        <v>664</v>
      </c>
      <c r="Z182" s="68"/>
      <c r="AA182" s="62">
        <v>90</v>
      </c>
      <c r="AB182" s="62">
        <v>81</v>
      </c>
      <c r="AC182" s="62">
        <v>87</v>
      </c>
      <c r="AD182" s="62">
        <v>86</v>
      </c>
      <c r="AE182" s="62">
        <v>90</v>
      </c>
      <c r="AF182" s="63"/>
      <c r="AG182" s="62">
        <v>19</v>
      </c>
      <c r="AH182" s="62">
        <v>23</v>
      </c>
      <c r="AI182" s="62">
        <v>45</v>
      </c>
      <c r="AJ182" s="62">
        <v>23</v>
      </c>
      <c r="AK182" s="62">
        <v>44</v>
      </c>
      <c r="AL182" s="62">
        <v>21</v>
      </c>
      <c r="AM182" s="62">
        <v>44</v>
      </c>
      <c r="AN182" s="62">
        <v>9.82</v>
      </c>
      <c r="AO182" s="62">
        <v>50</v>
      </c>
      <c r="AP182" s="12" t="str">
        <f>IF(COUNTIF(G182:K182,"FF"),"FAIL",IF(COUNTIF(G182:K182,"AB"),"FAIL","PASS"))</f>
        <v>PASS</v>
      </c>
      <c r="AQ182" s="12" t="str">
        <f>IF(COUNTIF(AA182:AE182,"FF"),"FAIL",IF(COUNTIF(AA182:AE182,"AB"),"FAIL","PASS"))</f>
        <v>PASS</v>
      </c>
      <c r="AR182" s="13" t="str">
        <f>IF(COUNTIF(M182:S182,"FF"),"FAIL",IF(COUNTIF(M182:S182,"AB"),"FAIL","PASS"))</f>
        <v>PASS</v>
      </c>
      <c r="AS182" s="13" t="str">
        <f>IF(COUNTIF(AG182:AM182,"FF"),"FAIL",IF(COUNTIF(AG182:AM182,"AB"),"FAIL","PASS"))</f>
        <v>PASS</v>
      </c>
      <c r="AT182" s="14" t="str">
        <f>IF(AND(AP182="PASS",AQ182="PASS"),"PASS","FAIL")</f>
        <v>PASS</v>
      </c>
      <c r="AU182" s="14" t="str">
        <f>IF(AND(AR182="PASS",AS182="PASS"),"PASS","FAIL")</f>
        <v>PASS</v>
      </c>
      <c r="AV182" s="4" t="str">
        <f>IF(AW182="ATKT","NO",IF(AW182="FAIL","NO","YES"))</f>
        <v>YES</v>
      </c>
      <c r="AW182" s="5" t="str">
        <f>IF(AO182=50,IF(AN182&gt;=7.75,"DIST",IF(AN182&gt;=6.75,"FIRST",IF(AN182&gt;=6.25,"HSC",IF(AN182&gt;=5.5,"SC","FAIL")))),IF(AO182&gt;=25,"ATKT","FAIL"))</f>
        <v>DIST</v>
      </c>
    </row>
    <row r="183" spans="1:49">
      <c r="A183" s="68" t="s">
        <v>897</v>
      </c>
      <c r="B183" s="68">
        <v>23356</v>
      </c>
      <c r="C183" s="68" t="s">
        <v>665</v>
      </c>
      <c r="D183" s="62" t="s">
        <v>666</v>
      </c>
      <c r="E183" s="68" t="s">
        <v>667</v>
      </c>
      <c r="F183" s="68"/>
      <c r="G183" s="62">
        <v>95</v>
      </c>
      <c r="H183" s="62">
        <v>75</v>
      </c>
      <c r="I183" s="62">
        <v>80</v>
      </c>
      <c r="J183" s="62">
        <v>85</v>
      </c>
      <c r="K183" s="62">
        <v>86</v>
      </c>
      <c r="L183" s="63"/>
      <c r="M183" s="62">
        <v>22</v>
      </c>
      <c r="N183" s="62">
        <v>43</v>
      </c>
      <c r="O183" s="62">
        <v>20</v>
      </c>
      <c r="P183" s="62">
        <v>37</v>
      </c>
      <c r="Q183" s="62">
        <v>23</v>
      </c>
      <c r="R183" s="62">
        <v>42</v>
      </c>
      <c r="S183" s="62">
        <v>22</v>
      </c>
      <c r="T183" s="67"/>
      <c r="U183" s="68" t="s">
        <v>901</v>
      </c>
      <c r="V183" s="68">
        <v>23356</v>
      </c>
      <c r="W183" s="68" t="s">
        <v>665</v>
      </c>
      <c r="X183" s="68" t="s">
        <v>666</v>
      </c>
      <c r="Y183" s="68" t="s">
        <v>667</v>
      </c>
      <c r="Z183" s="68"/>
      <c r="AA183" s="62">
        <v>92</v>
      </c>
      <c r="AB183" s="62">
        <v>83</v>
      </c>
      <c r="AC183" s="62">
        <v>80</v>
      </c>
      <c r="AD183" s="62">
        <v>78</v>
      </c>
      <c r="AE183" s="62">
        <v>87</v>
      </c>
      <c r="AF183" s="63"/>
      <c r="AG183" s="62">
        <v>22</v>
      </c>
      <c r="AH183" s="62">
        <v>21</v>
      </c>
      <c r="AI183" s="62">
        <v>39</v>
      </c>
      <c r="AJ183" s="62">
        <v>23</v>
      </c>
      <c r="AK183" s="62">
        <v>40</v>
      </c>
      <c r="AL183" s="62">
        <v>23</v>
      </c>
      <c r="AM183" s="62">
        <v>43</v>
      </c>
      <c r="AN183" s="62">
        <v>9.8000000000000007</v>
      </c>
      <c r="AO183" s="62">
        <v>50</v>
      </c>
      <c r="AP183" s="12" t="str">
        <f>IF(COUNTIF(G183:K183,"FF"),"FAIL",IF(COUNTIF(G183:K183,"AB"),"FAIL","PASS"))</f>
        <v>PASS</v>
      </c>
      <c r="AQ183" s="12" t="str">
        <f>IF(COUNTIF(AA183:AE183,"FF"),"FAIL",IF(COUNTIF(AA183:AE183,"AB"),"FAIL","PASS"))</f>
        <v>PASS</v>
      </c>
      <c r="AR183" s="13" t="str">
        <f>IF(COUNTIF(M183:S183,"FF"),"FAIL",IF(COUNTIF(M183:S183,"AB"),"FAIL","PASS"))</f>
        <v>PASS</v>
      </c>
      <c r="AS183" s="13" t="str">
        <f>IF(COUNTIF(AG183:AM183,"FF"),"FAIL",IF(COUNTIF(AG183:AM183,"AB"),"FAIL","PASS"))</f>
        <v>PASS</v>
      </c>
      <c r="AT183" s="14" t="str">
        <f>IF(AND(AP183="PASS",AQ183="PASS"),"PASS","FAIL")</f>
        <v>PASS</v>
      </c>
      <c r="AU183" s="14" t="str">
        <f>IF(AND(AR183="PASS",AS183="PASS"),"PASS","FAIL")</f>
        <v>PASS</v>
      </c>
      <c r="AV183" s="4" t="str">
        <f>IF(AW183="ATKT","NO",IF(AW183="FAIL","NO","YES"))</f>
        <v>YES</v>
      </c>
      <c r="AW183" s="5" t="str">
        <f>IF(AO183=50,IF(AN183&gt;=7.75,"DIST",IF(AN183&gt;=6.75,"FIRST",IF(AN183&gt;=6.25,"HSC",IF(AN183&gt;=5.5,"SC","FAIL")))),IF(AO183&gt;=25,"ATKT","FAIL"))</f>
        <v>DIST</v>
      </c>
    </row>
    <row r="184" spans="1:49">
      <c r="A184" s="68" t="s">
        <v>776</v>
      </c>
      <c r="B184" s="68">
        <v>23157</v>
      </c>
      <c r="C184" s="68" t="s">
        <v>668</v>
      </c>
      <c r="D184" s="62" t="s">
        <v>669</v>
      </c>
      <c r="E184" s="68" t="s">
        <v>670</v>
      </c>
      <c r="F184" s="68"/>
      <c r="G184" s="62">
        <v>88</v>
      </c>
      <c r="H184" s="62">
        <v>62</v>
      </c>
      <c r="I184" s="62">
        <v>73</v>
      </c>
      <c r="J184" s="62">
        <v>71</v>
      </c>
      <c r="K184" s="62">
        <v>68</v>
      </c>
      <c r="L184" s="63"/>
      <c r="M184" s="62">
        <v>22</v>
      </c>
      <c r="N184" s="62">
        <v>36</v>
      </c>
      <c r="O184" s="62">
        <v>21</v>
      </c>
      <c r="P184" s="62">
        <v>42</v>
      </c>
      <c r="Q184" s="62">
        <v>24</v>
      </c>
      <c r="R184" s="62">
        <v>41</v>
      </c>
      <c r="S184" s="62">
        <v>19</v>
      </c>
      <c r="T184" s="67"/>
      <c r="U184" s="68" t="s">
        <v>902</v>
      </c>
      <c r="V184" s="68">
        <v>23157</v>
      </c>
      <c r="W184" s="68" t="s">
        <v>668</v>
      </c>
      <c r="X184" s="68" t="s">
        <v>669</v>
      </c>
      <c r="Y184" s="68" t="s">
        <v>670</v>
      </c>
      <c r="Z184" s="68"/>
      <c r="AA184" s="62">
        <v>78</v>
      </c>
      <c r="AB184" s="62">
        <v>67</v>
      </c>
      <c r="AC184" s="62">
        <v>84</v>
      </c>
      <c r="AD184" s="62">
        <v>76</v>
      </c>
      <c r="AE184" s="62">
        <v>81</v>
      </c>
      <c r="AF184" s="63"/>
      <c r="AG184" s="62">
        <v>21</v>
      </c>
      <c r="AH184" s="62">
        <v>22</v>
      </c>
      <c r="AI184" s="62">
        <v>44</v>
      </c>
      <c r="AJ184" s="62">
        <v>21</v>
      </c>
      <c r="AK184" s="62">
        <v>43</v>
      </c>
      <c r="AL184" s="62">
        <v>21</v>
      </c>
      <c r="AM184" s="62">
        <v>42</v>
      </c>
      <c r="AN184" s="62">
        <v>9.1999999999999993</v>
      </c>
      <c r="AO184" s="62">
        <v>50</v>
      </c>
      <c r="AP184" s="12" t="str">
        <f>IF(COUNTIF(G184:K184,"FF"),"FAIL",IF(COUNTIF(G184:K184,"AB"),"FAIL","PASS"))</f>
        <v>PASS</v>
      </c>
      <c r="AQ184" s="12" t="str">
        <f>IF(COUNTIF(AA184:AE184,"FF"),"FAIL",IF(COUNTIF(AA184:AE184,"AB"),"FAIL","PASS"))</f>
        <v>PASS</v>
      </c>
      <c r="AR184" s="13" t="str">
        <f>IF(COUNTIF(M184:S184,"FF"),"FAIL",IF(COUNTIF(M184:S184,"AB"),"FAIL","PASS"))</f>
        <v>PASS</v>
      </c>
      <c r="AS184" s="13" t="str">
        <f>IF(COUNTIF(AG184:AM184,"FF"),"FAIL",IF(COUNTIF(AG184:AM184,"AB"),"FAIL","PASS"))</f>
        <v>PASS</v>
      </c>
      <c r="AT184" s="14" t="str">
        <f>IF(AND(AP184="PASS",AQ184="PASS"),"PASS","FAIL")</f>
        <v>PASS</v>
      </c>
      <c r="AU184" s="14" t="str">
        <f>IF(AND(AR184="PASS",AS184="PASS"),"PASS","FAIL")</f>
        <v>PASS</v>
      </c>
      <c r="AV184" s="4" t="str">
        <f>IF(AW184="ATKT","NO",IF(AW184="FAIL","NO","YES"))</f>
        <v>YES</v>
      </c>
      <c r="AW184" s="5" t="str">
        <f>IF(AO184=50,IF(AN184&gt;=7.75,"DIST",IF(AN184&gt;=6.75,"FIRST",IF(AN184&gt;=6.25,"HSC",IF(AN184&gt;=5.5,"SC","FAIL")))),IF(AO184&gt;=25,"ATKT","FAIL"))</f>
        <v>DIST</v>
      </c>
    </row>
    <row r="185" spans="1:49">
      <c r="A185" s="68" t="s">
        <v>834</v>
      </c>
      <c r="B185" s="68">
        <v>23257</v>
      </c>
      <c r="C185" s="68" t="s">
        <v>671</v>
      </c>
      <c r="D185" s="62" t="s">
        <v>672</v>
      </c>
      <c r="E185" s="68" t="s">
        <v>673</v>
      </c>
      <c r="F185" s="68"/>
      <c r="G185" s="62">
        <v>70</v>
      </c>
      <c r="H185" s="62">
        <v>58</v>
      </c>
      <c r="I185" s="62">
        <v>78</v>
      </c>
      <c r="J185" s="62">
        <v>66</v>
      </c>
      <c r="K185" s="62">
        <v>77</v>
      </c>
      <c r="L185" s="63"/>
      <c r="M185" s="62">
        <v>22</v>
      </c>
      <c r="N185" s="62">
        <v>27</v>
      </c>
      <c r="O185" s="62">
        <v>24</v>
      </c>
      <c r="P185" s="62">
        <v>44</v>
      </c>
      <c r="Q185" s="62">
        <v>24</v>
      </c>
      <c r="R185" s="62">
        <v>41</v>
      </c>
      <c r="S185" s="62">
        <v>22</v>
      </c>
      <c r="T185" s="67"/>
      <c r="U185" s="68" t="s">
        <v>903</v>
      </c>
      <c r="V185" s="68">
        <v>23257</v>
      </c>
      <c r="W185" s="68" t="s">
        <v>671</v>
      </c>
      <c r="X185" s="68" t="s">
        <v>672</v>
      </c>
      <c r="Y185" s="68" t="s">
        <v>673</v>
      </c>
      <c r="Z185" s="68"/>
      <c r="AA185" s="62">
        <v>80</v>
      </c>
      <c r="AB185" s="62">
        <v>72</v>
      </c>
      <c r="AC185" s="62">
        <v>84</v>
      </c>
      <c r="AD185" s="62">
        <v>84</v>
      </c>
      <c r="AE185" s="62">
        <v>86</v>
      </c>
      <c r="AF185" s="63"/>
      <c r="AG185" s="62">
        <v>22</v>
      </c>
      <c r="AH185" s="62">
        <v>24</v>
      </c>
      <c r="AI185" s="62">
        <v>46</v>
      </c>
      <c r="AJ185" s="62">
        <v>23</v>
      </c>
      <c r="AK185" s="62">
        <v>43</v>
      </c>
      <c r="AL185" s="62">
        <v>24</v>
      </c>
      <c r="AM185" s="62">
        <v>47</v>
      </c>
      <c r="AN185" s="62">
        <v>9.26</v>
      </c>
      <c r="AO185" s="62">
        <v>50</v>
      </c>
      <c r="AP185" s="12" t="str">
        <f>IF(COUNTIF(G185:K185,"FF"),"FAIL",IF(COUNTIF(G185:K185,"AB"),"FAIL","PASS"))</f>
        <v>PASS</v>
      </c>
      <c r="AQ185" s="12" t="str">
        <f>IF(COUNTIF(AA185:AE185,"FF"),"FAIL",IF(COUNTIF(AA185:AE185,"AB"),"FAIL","PASS"))</f>
        <v>PASS</v>
      </c>
      <c r="AR185" s="13" t="str">
        <f>IF(COUNTIF(M185:S185,"FF"),"FAIL",IF(COUNTIF(M185:S185,"AB"),"FAIL","PASS"))</f>
        <v>PASS</v>
      </c>
      <c r="AS185" s="13" t="str">
        <f>IF(COUNTIF(AG185:AM185,"FF"),"FAIL",IF(COUNTIF(AG185:AM185,"AB"),"FAIL","PASS"))</f>
        <v>PASS</v>
      </c>
      <c r="AT185" s="14" t="str">
        <f>IF(AND(AP185="PASS",AQ185="PASS"),"PASS","FAIL")</f>
        <v>PASS</v>
      </c>
      <c r="AU185" s="14" t="str">
        <f>IF(AND(AR185="PASS",AS185="PASS"),"PASS","FAIL")</f>
        <v>PASS</v>
      </c>
      <c r="AV185" s="4" t="str">
        <f>IF(AW185="ATKT","NO",IF(AW185="FAIL","NO","YES"))</f>
        <v>YES</v>
      </c>
      <c r="AW185" s="5" t="str">
        <f>IF(AO185=50,IF(AN185&gt;=7.75,"DIST",IF(AN185&gt;=6.75,"FIRST",IF(AN185&gt;=6.25,"HSC",IF(AN185&gt;=5.5,"SC","FAIL")))),IF(AO185&gt;=25,"ATKT","FAIL"))</f>
        <v>DIST</v>
      </c>
    </row>
    <row r="186" spans="1:49">
      <c r="A186" s="68" t="s">
        <v>764</v>
      </c>
      <c r="B186" s="68">
        <v>23145</v>
      </c>
      <c r="C186" s="68" t="s">
        <v>674</v>
      </c>
      <c r="D186" s="62" t="s">
        <v>675</v>
      </c>
      <c r="E186" s="68" t="s">
        <v>676</v>
      </c>
      <c r="F186" s="68"/>
      <c r="G186" s="62">
        <v>91</v>
      </c>
      <c r="H186" s="62">
        <v>77</v>
      </c>
      <c r="I186" s="62">
        <v>79</v>
      </c>
      <c r="J186" s="62">
        <v>86</v>
      </c>
      <c r="K186" s="62">
        <v>87</v>
      </c>
      <c r="L186" s="63"/>
      <c r="M186" s="62">
        <v>21</v>
      </c>
      <c r="N186" s="62">
        <v>38</v>
      </c>
      <c r="O186" s="62">
        <v>24</v>
      </c>
      <c r="P186" s="62">
        <v>42</v>
      </c>
      <c r="Q186" s="62">
        <v>21</v>
      </c>
      <c r="R186" s="62">
        <v>41</v>
      </c>
      <c r="S186" s="62">
        <v>24</v>
      </c>
      <c r="T186" s="67"/>
      <c r="U186" s="68" t="s">
        <v>904</v>
      </c>
      <c r="V186" s="68">
        <v>23145</v>
      </c>
      <c r="W186" s="68" t="s">
        <v>674</v>
      </c>
      <c r="X186" s="68" t="s">
        <v>675</v>
      </c>
      <c r="Y186" s="68" t="s">
        <v>676</v>
      </c>
      <c r="Z186" s="68"/>
      <c r="AA186" s="62">
        <v>80</v>
      </c>
      <c r="AB186" s="62">
        <v>62</v>
      </c>
      <c r="AC186" s="62">
        <v>87</v>
      </c>
      <c r="AD186" s="62">
        <v>75</v>
      </c>
      <c r="AE186" s="62">
        <v>74</v>
      </c>
      <c r="AF186" s="63"/>
      <c r="AG186" s="62">
        <v>21</v>
      </c>
      <c r="AH186" s="62">
        <v>21</v>
      </c>
      <c r="AI186" s="62">
        <v>48</v>
      </c>
      <c r="AJ186" s="62">
        <v>21</v>
      </c>
      <c r="AK186" s="62">
        <v>43</v>
      </c>
      <c r="AL186" s="62">
        <v>23</v>
      </c>
      <c r="AM186" s="62">
        <v>45</v>
      </c>
      <c r="AN186" s="62">
        <v>9.5399999999999991</v>
      </c>
      <c r="AO186" s="62">
        <v>50</v>
      </c>
      <c r="AP186" s="12" t="str">
        <f>IF(COUNTIF(G186:K186,"FF"),"FAIL",IF(COUNTIF(G186:K186,"AB"),"FAIL","PASS"))</f>
        <v>PASS</v>
      </c>
      <c r="AQ186" s="12" t="str">
        <f>IF(COUNTIF(AA186:AE186,"FF"),"FAIL",IF(COUNTIF(AA186:AE186,"AB"),"FAIL","PASS"))</f>
        <v>PASS</v>
      </c>
      <c r="AR186" s="13" t="str">
        <f>IF(COUNTIF(M186:S186,"FF"),"FAIL",IF(COUNTIF(M186:S186,"AB"),"FAIL","PASS"))</f>
        <v>PASS</v>
      </c>
      <c r="AS186" s="13" t="str">
        <f>IF(COUNTIF(AG186:AM186,"FF"),"FAIL",IF(COUNTIF(AG186:AM186,"AB"),"FAIL","PASS"))</f>
        <v>PASS</v>
      </c>
      <c r="AT186" s="14" t="str">
        <f>IF(AND(AP186="PASS",AQ186="PASS"),"PASS","FAIL")</f>
        <v>PASS</v>
      </c>
      <c r="AU186" s="14" t="str">
        <f>IF(AND(AR186="PASS",AS186="PASS"),"PASS","FAIL")</f>
        <v>PASS</v>
      </c>
      <c r="AV186" s="4" t="str">
        <f>IF(AW186="ATKT","NO",IF(AW186="FAIL","NO","YES"))</f>
        <v>YES</v>
      </c>
      <c r="AW186" s="5" t="str">
        <f>IF(AO186=50,IF(AN186&gt;=7.75,"DIST",IF(AN186&gt;=6.75,"FIRST",IF(AN186&gt;=6.25,"HSC",IF(AN186&gt;=5.5,"SC","FAIL")))),IF(AO186&gt;=25,"ATKT","FAIL"))</f>
        <v>DIST</v>
      </c>
    </row>
    <row r="187" spans="1:49">
      <c r="A187" s="68" t="s">
        <v>898</v>
      </c>
      <c r="B187" s="68">
        <v>23357</v>
      </c>
      <c r="C187" s="68" t="s">
        <v>677</v>
      </c>
      <c r="D187" s="62" t="s">
        <v>678</v>
      </c>
      <c r="E187" s="68" t="s">
        <v>679</v>
      </c>
      <c r="F187" s="68"/>
      <c r="G187" s="62">
        <v>57</v>
      </c>
      <c r="H187" s="62">
        <v>40</v>
      </c>
      <c r="I187" s="62">
        <v>61</v>
      </c>
      <c r="J187" s="62">
        <v>48</v>
      </c>
      <c r="K187" s="62">
        <v>64</v>
      </c>
      <c r="L187" s="63"/>
      <c r="M187" s="62">
        <v>20</v>
      </c>
      <c r="N187" s="62">
        <v>20</v>
      </c>
      <c r="O187" s="62">
        <v>12</v>
      </c>
      <c r="P187" s="62" t="s">
        <v>67</v>
      </c>
      <c r="Q187" s="62">
        <v>15</v>
      </c>
      <c r="R187" s="62">
        <v>35</v>
      </c>
      <c r="S187" s="62">
        <v>19</v>
      </c>
      <c r="T187" s="67"/>
      <c r="U187" s="68" t="s">
        <v>905</v>
      </c>
      <c r="V187" s="68">
        <v>23357</v>
      </c>
      <c r="W187" s="68" t="s">
        <v>677</v>
      </c>
      <c r="X187" s="68" t="s">
        <v>678</v>
      </c>
      <c r="Y187" s="68" t="s">
        <v>679</v>
      </c>
      <c r="Z187" s="68"/>
      <c r="AA187" s="62">
        <v>47</v>
      </c>
      <c r="AB187" s="62">
        <v>71</v>
      </c>
      <c r="AC187" s="62">
        <v>65</v>
      </c>
      <c r="AD187" s="62">
        <v>59</v>
      </c>
      <c r="AE187" s="62">
        <v>71</v>
      </c>
      <c r="AF187" s="63"/>
      <c r="AG187" s="62">
        <v>15</v>
      </c>
      <c r="AH187" s="62">
        <v>18</v>
      </c>
      <c r="AI187" s="62">
        <v>37</v>
      </c>
      <c r="AJ187" s="62">
        <v>13</v>
      </c>
      <c r="AK187" s="62">
        <v>36</v>
      </c>
      <c r="AL187" s="62">
        <v>17</v>
      </c>
      <c r="AM187" s="62">
        <v>38</v>
      </c>
      <c r="AN187" s="62"/>
      <c r="AO187" s="62">
        <v>48</v>
      </c>
      <c r="AP187" s="12" t="str">
        <f>IF(COUNTIF(G187:K187,"FF"),"FAIL",IF(COUNTIF(G187:K187,"AB"),"FAIL","PASS"))</f>
        <v>PASS</v>
      </c>
      <c r="AQ187" s="12" t="str">
        <f>IF(COUNTIF(AA187:AE187,"FF"),"FAIL",IF(COUNTIF(AA187:AE187,"AB"),"FAIL","PASS"))</f>
        <v>PASS</v>
      </c>
      <c r="AR187" s="13" t="str">
        <f>IF(COUNTIF(M187:S187,"FF"),"FAIL",IF(COUNTIF(M187:S187,"AB"),"FAIL","PASS"))</f>
        <v>FAIL</v>
      </c>
      <c r="AS187" s="13" t="str">
        <f>IF(COUNTIF(AG187:AM187,"FF"),"FAIL",IF(COUNTIF(AG187:AM187,"AB"),"FAIL","PASS"))</f>
        <v>PASS</v>
      </c>
      <c r="AT187" s="14" t="str">
        <f>IF(AND(AP187="PASS",AQ187="PASS"),"PASS","FAIL")</f>
        <v>PASS</v>
      </c>
      <c r="AU187" s="14" t="str">
        <f>IF(AND(AR187="PASS",AS187="PASS"),"PASS","FAIL")</f>
        <v>FAIL</v>
      </c>
      <c r="AV187" s="4" t="str">
        <f>IF(AW187="ATKT","NO",IF(AW187="FAIL","NO","YES"))</f>
        <v>NO</v>
      </c>
      <c r="AW187" s="5" t="str">
        <f>IF(AO187=50,IF(AN187&gt;=7.75,"DIST",IF(AN187&gt;=6.75,"FIRST",IF(AN187&gt;=6.25,"HSC",IF(AN187&gt;=5.5,"SC","FAIL")))),IF(AO187&gt;=25,"ATKT","FAIL"))</f>
        <v>ATKT</v>
      </c>
    </row>
    <row r="188" spans="1:49">
      <c r="A188" s="68" t="s">
        <v>835</v>
      </c>
      <c r="B188" s="68">
        <v>23258</v>
      </c>
      <c r="C188" s="68" t="s">
        <v>680</v>
      </c>
      <c r="D188" s="62" t="s">
        <v>681</v>
      </c>
      <c r="E188" s="68" t="s">
        <v>682</v>
      </c>
      <c r="F188" s="68"/>
      <c r="G188" s="62">
        <v>79</v>
      </c>
      <c r="H188" s="62">
        <v>56</v>
      </c>
      <c r="I188" s="62">
        <v>82</v>
      </c>
      <c r="J188" s="62">
        <v>73</v>
      </c>
      <c r="K188" s="62">
        <v>72</v>
      </c>
      <c r="L188" s="63"/>
      <c r="M188" s="62">
        <v>22</v>
      </c>
      <c r="N188" s="62">
        <v>31</v>
      </c>
      <c r="O188" s="62">
        <v>19</v>
      </c>
      <c r="P188" s="62">
        <v>34</v>
      </c>
      <c r="Q188" s="62">
        <v>21</v>
      </c>
      <c r="R188" s="62">
        <v>35</v>
      </c>
      <c r="S188" s="62">
        <v>21</v>
      </c>
      <c r="T188" s="67"/>
      <c r="U188" s="68" t="s">
        <v>906</v>
      </c>
      <c r="V188" s="68">
        <v>23258</v>
      </c>
      <c r="W188" s="68" t="s">
        <v>680</v>
      </c>
      <c r="X188" s="68" t="s">
        <v>681</v>
      </c>
      <c r="Y188" s="68" t="s">
        <v>682</v>
      </c>
      <c r="Z188" s="68"/>
      <c r="AA188" s="62">
        <v>68</v>
      </c>
      <c r="AB188" s="62">
        <v>69</v>
      </c>
      <c r="AC188" s="62">
        <v>86</v>
      </c>
      <c r="AD188" s="62">
        <v>72</v>
      </c>
      <c r="AE188" s="62">
        <v>75</v>
      </c>
      <c r="AF188" s="63"/>
      <c r="AG188" s="62">
        <v>18</v>
      </c>
      <c r="AH188" s="62">
        <v>20</v>
      </c>
      <c r="AI188" s="62">
        <v>41</v>
      </c>
      <c r="AJ188" s="62">
        <v>19</v>
      </c>
      <c r="AK188" s="62">
        <v>40</v>
      </c>
      <c r="AL188" s="62">
        <v>16</v>
      </c>
      <c r="AM188" s="62">
        <v>35</v>
      </c>
      <c r="AN188" s="62">
        <v>8.9</v>
      </c>
      <c r="AO188" s="62">
        <v>50</v>
      </c>
      <c r="AP188" s="12" t="str">
        <f>IF(COUNTIF(G188:K188,"FF"),"FAIL",IF(COUNTIF(G188:K188,"AB"),"FAIL","PASS"))</f>
        <v>PASS</v>
      </c>
      <c r="AQ188" s="12" t="str">
        <f>IF(COUNTIF(AA188:AE188,"FF"),"FAIL",IF(COUNTIF(AA188:AE188,"AB"),"FAIL","PASS"))</f>
        <v>PASS</v>
      </c>
      <c r="AR188" s="13" t="str">
        <f>IF(COUNTIF(M188:S188,"FF"),"FAIL",IF(COUNTIF(M188:S188,"AB"),"FAIL","PASS"))</f>
        <v>PASS</v>
      </c>
      <c r="AS188" s="13" t="str">
        <f>IF(COUNTIF(AG188:AM188,"FF"),"FAIL",IF(COUNTIF(AG188:AM188,"AB"),"FAIL","PASS"))</f>
        <v>PASS</v>
      </c>
      <c r="AT188" s="14" t="str">
        <f>IF(AND(AP188="PASS",AQ188="PASS"),"PASS","FAIL")</f>
        <v>PASS</v>
      </c>
      <c r="AU188" s="14" t="str">
        <f>IF(AND(AR188="PASS",AS188="PASS"),"PASS","FAIL")</f>
        <v>PASS</v>
      </c>
      <c r="AV188" s="4" t="str">
        <f>IF(AW188="ATKT","NO",IF(AW188="FAIL","NO","YES"))</f>
        <v>YES</v>
      </c>
      <c r="AW188" s="5" t="str">
        <f>IF(AO188=50,IF(AN188&gt;=7.75,"DIST",IF(AN188&gt;=6.75,"FIRST",IF(AN188&gt;=6.25,"HSC",IF(AN188&gt;=5.5,"SC","FAIL")))),IF(AO188&gt;=25,"ATKT","FAIL"))</f>
        <v>DIST</v>
      </c>
    </row>
    <row r="189" spans="1:49">
      <c r="A189" s="68" t="s">
        <v>899</v>
      </c>
      <c r="B189" s="68">
        <v>23358</v>
      </c>
      <c r="C189" s="68" t="s">
        <v>683</v>
      </c>
      <c r="D189" s="62" t="s">
        <v>684</v>
      </c>
      <c r="E189" s="68" t="s">
        <v>685</v>
      </c>
      <c r="F189" s="68"/>
      <c r="G189" s="62">
        <v>89</v>
      </c>
      <c r="H189" s="62">
        <v>72</v>
      </c>
      <c r="I189" s="62">
        <v>83</v>
      </c>
      <c r="J189" s="62">
        <v>81</v>
      </c>
      <c r="K189" s="62">
        <v>84</v>
      </c>
      <c r="L189" s="63"/>
      <c r="M189" s="62">
        <v>22</v>
      </c>
      <c r="N189" s="62">
        <v>46</v>
      </c>
      <c r="O189" s="62">
        <v>24</v>
      </c>
      <c r="P189" s="62">
        <v>47</v>
      </c>
      <c r="Q189" s="62">
        <v>24</v>
      </c>
      <c r="R189" s="62">
        <v>45</v>
      </c>
      <c r="S189" s="62">
        <v>23</v>
      </c>
      <c r="T189" s="67"/>
      <c r="U189" s="68" t="s">
        <v>907</v>
      </c>
      <c r="V189" s="68">
        <v>23358</v>
      </c>
      <c r="W189" s="68" t="s">
        <v>683</v>
      </c>
      <c r="X189" s="68" t="s">
        <v>684</v>
      </c>
      <c r="Y189" s="68" t="s">
        <v>685</v>
      </c>
      <c r="Z189" s="68"/>
      <c r="AA189" s="62">
        <v>87</v>
      </c>
      <c r="AB189" s="62">
        <v>86</v>
      </c>
      <c r="AC189" s="62">
        <v>81</v>
      </c>
      <c r="AD189" s="62">
        <v>81</v>
      </c>
      <c r="AE189" s="62">
        <v>84</v>
      </c>
      <c r="AF189" s="63"/>
      <c r="AG189" s="62">
        <v>20</v>
      </c>
      <c r="AH189" s="62">
        <v>22</v>
      </c>
      <c r="AI189" s="62">
        <v>43</v>
      </c>
      <c r="AJ189" s="62">
        <v>21</v>
      </c>
      <c r="AK189" s="62">
        <v>45</v>
      </c>
      <c r="AL189" s="62">
        <v>24</v>
      </c>
      <c r="AM189" s="62">
        <v>43</v>
      </c>
      <c r="AN189" s="62">
        <v>9.92</v>
      </c>
      <c r="AO189" s="62">
        <v>50</v>
      </c>
      <c r="AP189" s="12" t="str">
        <f>IF(COUNTIF(G189:K189,"FF"),"FAIL",IF(COUNTIF(G189:K189,"AB"),"FAIL","PASS"))</f>
        <v>PASS</v>
      </c>
      <c r="AQ189" s="12" t="str">
        <f>IF(COUNTIF(AA189:AE189,"FF"),"FAIL",IF(COUNTIF(AA189:AE189,"AB"),"FAIL","PASS"))</f>
        <v>PASS</v>
      </c>
      <c r="AR189" s="13" t="str">
        <f>IF(COUNTIF(M189:S189,"FF"),"FAIL",IF(COUNTIF(M189:S189,"AB"),"FAIL","PASS"))</f>
        <v>PASS</v>
      </c>
      <c r="AS189" s="13" t="str">
        <f>IF(COUNTIF(AG189:AM189,"FF"),"FAIL",IF(COUNTIF(AG189:AM189,"AB"),"FAIL","PASS"))</f>
        <v>PASS</v>
      </c>
      <c r="AT189" s="14" t="str">
        <f>IF(AND(AP189="PASS",AQ189="PASS"),"PASS","FAIL")</f>
        <v>PASS</v>
      </c>
      <c r="AU189" s="14" t="str">
        <f>IF(AND(AR189="PASS",AS189="PASS"),"PASS","FAIL")</f>
        <v>PASS</v>
      </c>
      <c r="AV189" s="4" t="str">
        <f>IF(AW189="ATKT","NO",IF(AW189="FAIL","NO","YES"))</f>
        <v>YES</v>
      </c>
      <c r="AW189" s="5" t="str">
        <f>IF(AO189=50,IF(AN189&gt;=7.75,"DIST",IF(AN189&gt;=6.75,"FIRST",IF(AN189&gt;=6.25,"HSC",IF(AN189&gt;=5.5,"SC","FAIL")))),IF(AO189&gt;=25,"ATKT","FAIL"))</f>
        <v>DIST</v>
      </c>
    </row>
    <row r="190" spans="1:49">
      <c r="A190" s="68" t="s">
        <v>836</v>
      </c>
      <c r="B190" s="68">
        <v>23259</v>
      </c>
      <c r="C190" s="68" t="s">
        <v>686</v>
      </c>
      <c r="D190" s="62" t="s">
        <v>687</v>
      </c>
      <c r="E190" s="68" t="s">
        <v>688</v>
      </c>
      <c r="F190" s="68"/>
      <c r="G190" s="62">
        <v>81</v>
      </c>
      <c r="H190" s="62">
        <v>58</v>
      </c>
      <c r="I190" s="62">
        <v>70</v>
      </c>
      <c r="J190" s="62">
        <v>66</v>
      </c>
      <c r="K190" s="62">
        <v>67</v>
      </c>
      <c r="L190" s="63"/>
      <c r="M190" s="62">
        <v>21</v>
      </c>
      <c r="N190" s="62">
        <v>36</v>
      </c>
      <c r="O190" s="62">
        <v>17</v>
      </c>
      <c r="P190" s="62">
        <v>36</v>
      </c>
      <c r="Q190" s="62">
        <v>14</v>
      </c>
      <c r="R190" s="62">
        <v>35</v>
      </c>
      <c r="S190" s="62">
        <v>14</v>
      </c>
      <c r="T190" s="67"/>
      <c r="U190" s="68" t="s">
        <v>908</v>
      </c>
      <c r="V190" s="68">
        <v>23259</v>
      </c>
      <c r="W190" s="68" t="s">
        <v>686</v>
      </c>
      <c r="X190" s="68" t="s">
        <v>687</v>
      </c>
      <c r="Y190" s="68" t="s">
        <v>688</v>
      </c>
      <c r="Z190" s="68"/>
      <c r="AA190" s="62">
        <v>47</v>
      </c>
      <c r="AB190" s="62">
        <v>62</v>
      </c>
      <c r="AC190" s="62">
        <v>74</v>
      </c>
      <c r="AD190" s="62">
        <v>59</v>
      </c>
      <c r="AE190" s="62">
        <v>73</v>
      </c>
      <c r="AF190" s="63"/>
      <c r="AG190" s="62">
        <v>14</v>
      </c>
      <c r="AH190" s="62">
        <v>20</v>
      </c>
      <c r="AI190" s="62">
        <v>41</v>
      </c>
      <c r="AJ190" s="62">
        <v>13</v>
      </c>
      <c r="AK190" s="62">
        <v>33</v>
      </c>
      <c r="AL190" s="62">
        <v>17</v>
      </c>
      <c r="AM190" s="62">
        <v>34</v>
      </c>
      <c r="AN190" s="62">
        <v>8.1</v>
      </c>
      <c r="AO190" s="62">
        <v>50</v>
      </c>
      <c r="AP190" s="12" t="str">
        <f>IF(COUNTIF(G190:K190,"FF"),"FAIL",IF(COUNTIF(G190:K190,"AB"),"FAIL","PASS"))</f>
        <v>PASS</v>
      </c>
      <c r="AQ190" s="12" t="str">
        <f>IF(COUNTIF(AA190:AE190,"FF"),"FAIL",IF(COUNTIF(AA190:AE190,"AB"),"FAIL","PASS"))</f>
        <v>PASS</v>
      </c>
      <c r="AR190" s="13" t="str">
        <f>IF(COUNTIF(M190:S190,"FF"),"FAIL",IF(COUNTIF(M190:S190,"AB"),"FAIL","PASS"))</f>
        <v>PASS</v>
      </c>
      <c r="AS190" s="13" t="str">
        <f>IF(COUNTIF(AG190:AM190,"FF"),"FAIL",IF(COUNTIF(AG190:AM190,"AB"),"FAIL","PASS"))</f>
        <v>PASS</v>
      </c>
      <c r="AT190" s="14" t="str">
        <f>IF(AND(AP190="PASS",AQ190="PASS"),"PASS","FAIL")</f>
        <v>PASS</v>
      </c>
      <c r="AU190" s="14" t="str">
        <f>IF(AND(AR190="PASS",AS190="PASS"),"PASS","FAIL")</f>
        <v>PASS</v>
      </c>
      <c r="AV190" s="4" t="str">
        <f>IF(AW190="ATKT","NO",IF(AW190="FAIL","NO","YES"))</f>
        <v>YES</v>
      </c>
      <c r="AW190" s="5" t="str">
        <f>IF(AO190=50,IF(AN190&gt;=7.75,"DIST",IF(AN190&gt;=6.75,"FIRST",IF(AN190&gt;=6.25,"HSC",IF(AN190&gt;=5.5,"SC","FAIL")))),IF(AO190&gt;=25,"ATKT","FAIL"))</f>
        <v>DIST</v>
      </c>
    </row>
    <row r="191" spans="1:49">
      <c r="A191" s="68" t="s">
        <v>900</v>
      </c>
      <c r="B191" s="68">
        <v>23359</v>
      </c>
      <c r="C191" s="68" t="s">
        <v>689</v>
      </c>
      <c r="D191" s="62" t="s">
        <v>690</v>
      </c>
      <c r="E191" s="68" t="s">
        <v>691</v>
      </c>
      <c r="F191" s="68"/>
      <c r="G191" s="62">
        <v>92</v>
      </c>
      <c r="H191" s="62">
        <v>62</v>
      </c>
      <c r="I191" s="62">
        <v>73</v>
      </c>
      <c r="J191" s="62">
        <v>76</v>
      </c>
      <c r="K191" s="62">
        <v>80</v>
      </c>
      <c r="L191" s="63"/>
      <c r="M191" s="62">
        <v>22</v>
      </c>
      <c r="N191" s="62">
        <v>39</v>
      </c>
      <c r="O191" s="62">
        <v>20</v>
      </c>
      <c r="P191" s="62">
        <v>43</v>
      </c>
      <c r="Q191" s="62">
        <v>20</v>
      </c>
      <c r="R191" s="62">
        <v>41</v>
      </c>
      <c r="S191" s="62">
        <v>20</v>
      </c>
      <c r="T191" s="67"/>
      <c r="U191" s="68" t="s">
        <v>909</v>
      </c>
      <c r="V191" s="68">
        <v>23359</v>
      </c>
      <c r="W191" s="68" t="s">
        <v>689</v>
      </c>
      <c r="X191" s="68" t="s">
        <v>690</v>
      </c>
      <c r="Y191" s="68" t="s">
        <v>691</v>
      </c>
      <c r="Z191" s="68"/>
      <c r="AA191" s="62">
        <v>88</v>
      </c>
      <c r="AB191" s="62">
        <v>85</v>
      </c>
      <c r="AC191" s="62">
        <v>77</v>
      </c>
      <c r="AD191" s="62">
        <v>68</v>
      </c>
      <c r="AE191" s="62">
        <v>79</v>
      </c>
      <c r="AF191" s="63"/>
      <c r="AG191" s="62">
        <v>17</v>
      </c>
      <c r="AH191" s="62">
        <v>21</v>
      </c>
      <c r="AI191" s="62">
        <v>42</v>
      </c>
      <c r="AJ191" s="62">
        <v>16</v>
      </c>
      <c r="AK191" s="62">
        <v>39</v>
      </c>
      <c r="AL191" s="62">
        <v>22</v>
      </c>
      <c r="AM191" s="62">
        <v>43</v>
      </c>
      <c r="AN191" s="62">
        <v>9.2799999999999994</v>
      </c>
      <c r="AO191" s="62">
        <v>50</v>
      </c>
      <c r="AP191" s="12" t="str">
        <f>IF(COUNTIF(G191:K191,"FF"),"FAIL",IF(COUNTIF(G191:K191,"AB"),"FAIL","PASS"))</f>
        <v>PASS</v>
      </c>
      <c r="AQ191" s="12" t="str">
        <f>IF(COUNTIF(AA191:AE191,"FF"),"FAIL",IF(COUNTIF(AA191:AE191,"AB"),"FAIL","PASS"))</f>
        <v>PASS</v>
      </c>
      <c r="AR191" s="13" t="str">
        <f>IF(COUNTIF(M191:S191,"FF"),"FAIL",IF(COUNTIF(M191:S191,"AB"),"FAIL","PASS"))</f>
        <v>PASS</v>
      </c>
      <c r="AS191" s="13" t="str">
        <f>IF(COUNTIF(AG191:AM191,"FF"),"FAIL",IF(COUNTIF(AG191:AM191,"AB"),"FAIL","PASS"))</f>
        <v>PASS</v>
      </c>
      <c r="AT191" s="14" t="str">
        <f>IF(AND(AP191="PASS",AQ191="PASS"),"PASS","FAIL")</f>
        <v>PASS</v>
      </c>
      <c r="AU191" s="14" t="str">
        <f>IF(AND(AR191="PASS",AS191="PASS"),"PASS","FAIL")</f>
        <v>PASS</v>
      </c>
      <c r="AV191" s="4" t="str">
        <f>IF(AW191="ATKT","NO",IF(AW191="FAIL","NO","YES"))</f>
        <v>YES</v>
      </c>
      <c r="AW191" s="5" t="str">
        <f>IF(AO191=50,IF(AN191&gt;=7.75,"DIST",IF(AN191&gt;=6.75,"FIRST",IF(AN191&gt;=6.25,"HSC",IF(AN191&gt;=5.5,"SC","FAIL")))),IF(AO191&gt;=25,"ATKT","FAIL"))</f>
        <v>DIST</v>
      </c>
    </row>
    <row r="192" spans="1:49">
      <c r="A192" s="68" t="s">
        <v>759</v>
      </c>
      <c r="B192" s="68">
        <v>23140</v>
      </c>
      <c r="C192" s="68" t="s">
        <v>692</v>
      </c>
      <c r="D192" s="62" t="s">
        <v>693</v>
      </c>
      <c r="E192" s="68" t="s">
        <v>694</v>
      </c>
      <c r="F192" s="68"/>
      <c r="G192" s="62">
        <v>74</v>
      </c>
      <c r="H192" s="62">
        <v>83</v>
      </c>
      <c r="I192" s="62">
        <v>75</v>
      </c>
      <c r="J192" s="62">
        <v>80</v>
      </c>
      <c r="K192" s="62">
        <v>84</v>
      </c>
      <c r="L192" s="63"/>
      <c r="M192" s="62">
        <v>23</v>
      </c>
      <c r="N192" s="62">
        <v>40</v>
      </c>
      <c r="O192" s="62">
        <v>24</v>
      </c>
      <c r="P192" s="62">
        <v>39</v>
      </c>
      <c r="Q192" s="62">
        <v>24</v>
      </c>
      <c r="R192" s="62">
        <v>46</v>
      </c>
      <c r="S192" s="62">
        <v>24</v>
      </c>
      <c r="T192" s="67"/>
      <c r="U192" s="68" t="s">
        <v>910</v>
      </c>
      <c r="V192" s="68">
        <v>23140</v>
      </c>
      <c r="W192" s="68" t="s">
        <v>692</v>
      </c>
      <c r="X192" s="68" t="s">
        <v>693</v>
      </c>
      <c r="Y192" s="68" t="s">
        <v>694</v>
      </c>
      <c r="Z192" s="68"/>
      <c r="AA192" s="62">
        <v>81</v>
      </c>
      <c r="AB192" s="62">
        <v>89</v>
      </c>
      <c r="AC192" s="62">
        <v>89</v>
      </c>
      <c r="AD192" s="62">
        <v>81</v>
      </c>
      <c r="AE192" s="62">
        <v>87</v>
      </c>
      <c r="AF192" s="63"/>
      <c r="AG192" s="62">
        <v>21</v>
      </c>
      <c r="AH192" s="62">
        <v>20</v>
      </c>
      <c r="AI192" s="62">
        <v>46</v>
      </c>
      <c r="AJ192" s="62">
        <v>22</v>
      </c>
      <c r="AK192" s="62">
        <v>44</v>
      </c>
      <c r="AL192" s="62">
        <v>24</v>
      </c>
      <c r="AM192" s="62">
        <v>47</v>
      </c>
      <c r="AN192" s="62">
        <v>9.84</v>
      </c>
      <c r="AO192" s="62">
        <v>50</v>
      </c>
      <c r="AP192" s="12" t="str">
        <f>IF(COUNTIF(G192:K192,"FF"),"FAIL",IF(COUNTIF(G192:K192,"AB"),"FAIL","PASS"))</f>
        <v>PASS</v>
      </c>
      <c r="AQ192" s="12" t="str">
        <f>IF(COUNTIF(AA192:AE192,"FF"),"FAIL",IF(COUNTIF(AA192:AE192,"AB"),"FAIL","PASS"))</f>
        <v>PASS</v>
      </c>
      <c r="AR192" s="13" t="str">
        <f>IF(COUNTIF(M192:S192,"FF"),"FAIL",IF(COUNTIF(M192:S192,"AB"),"FAIL","PASS"))</f>
        <v>PASS</v>
      </c>
      <c r="AS192" s="13" t="str">
        <f>IF(COUNTIF(AG192:AM192,"FF"),"FAIL",IF(COUNTIF(AG192:AM192,"AB"),"FAIL","PASS"))</f>
        <v>PASS</v>
      </c>
      <c r="AT192" s="14" t="str">
        <f>IF(AND(AP192="PASS",AQ192="PASS"),"PASS","FAIL")</f>
        <v>PASS</v>
      </c>
      <c r="AU192" s="14" t="str">
        <f>IF(AND(AR192="PASS",AS192="PASS"),"PASS","FAIL")</f>
        <v>PASS</v>
      </c>
      <c r="AV192" s="4" t="str">
        <f>IF(AW192="ATKT","NO",IF(AW192="FAIL","NO","YES"))</f>
        <v>YES</v>
      </c>
      <c r="AW192" s="5" t="str">
        <f>IF(AO192=50,IF(AN192&gt;=7.75,"DIST",IF(AN192&gt;=6.75,"FIRST",IF(AN192&gt;=6.25,"HSC",IF(AN192&gt;=5.5,"SC","FAIL")))),IF(AO192&gt;=25,"ATKT","FAIL"))</f>
        <v>DIST</v>
      </c>
    </row>
    <row r="193" spans="1:49">
      <c r="A193" s="68" t="s">
        <v>901</v>
      </c>
      <c r="B193" s="68">
        <v>23360</v>
      </c>
      <c r="C193" s="68" t="s">
        <v>695</v>
      </c>
      <c r="D193" s="62" t="s">
        <v>696</v>
      </c>
      <c r="E193" s="68" t="s">
        <v>697</v>
      </c>
      <c r="F193" s="68"/>
      <c r="G193" s="62">
        <v>78</v>
      </c>
      <c r="H193" s="62">
        <v>62</v>
      </c>
      <c r="I193" s="62">
        <v>50</v>
      </c>
      <c r="J193" s="62">
        <v>66</v>
      </c>
      <c r="K193" s="62">
        <v>72</v>
      </c>
      <c r="L193" s="63"/>
      <c r="M193" s="62">
        <v>21</v>
      </c>
      <c r="N193" s="62">
        <v>33</v>
      </c>
      <c r="O193" s="62">
        <v>20</v>
      </c>
      <c r="P193" s="62">
        <v>37</v>
      </c>
      <c r="Q193" s="62">
        <v>21</v>
      </c>
      <c r="R193" s="62">
        <v>42</v>
      </c>
      <c r="S193" s="62">
        <v>21</v>
      </c>
      <c r="T193" s="67"/>
      <c r="U193" s="68" t="s">
        <v>911</v>
      </c>
      <c r="V193" s="68">
        <v>23360</v>
      </c>
      <c r="W193" s="68" t="s">
        <v>695</v>
      </c>
      <c r="X193" s="68" t="s">
        <v>696</v>
      </c>
      <c r="Y193" s="68" t="s">
        <v>697</v>
      </c>
      <c r="Z193" s="68"/>
      <c r="AA193" s="62">
        <v>86</v>
      </c>
      <c r="AB193" s="62">
        <v>77</v>
      </c>
      <c r="AC193" s="62">
        <v>76</v>
      </c>
      <c r="AD193" s="62">
        <v>74</v>
      </c>
      <c r="AE193" s="62">
        <v>77</v>
      </c>
      <c r="AF193" s="63"/>
      <c r="AG193" s="62">
        <v>17</v>
      </c>
      <c r="AH193" s="62">
        <v>21</v>
      </c>
      <c r="AI193" s="62">
        <v>40</v>
      </c>
      <c r="AJ193" s="62">
        <v>16</v>
      </c>
      <c r="AK193" s="62">
        <v>34</v>
      </c>
      <c r="AL193" s="62">
        <v>21</v>
      </c>
      <c r="AM193" s="62">
        <v>42</v>
      </c>
      <c r="AN193" s="62">
        <v>8.7200000000000006</v>
      </c>
      <c r="AO193" s="62">
        <v>50</v>
      </c>
      <c r="AP193" s="12" t="str">
        <f>IF(COUNTIF(G193:K193,"FF"),"FAIL",IF(COUNTIF(G193:K193,"AB"),"FAIL","PASS"))</f>
        <v>PASS</v>
      </c>
      <c r="AQ193" s="12" t="str">
        <f>IF(COUNTIF(AA193:AE193,"FF"),"FAIL",IF(COUNTIF(AA193:AE193,"AB"),"FAIL","PASS"))</f>
        <v>PASS</v>
      </c>
      <c r="AR193" s="13" t="str">
        <f>IF(COUNTIF(M193:S193,"FF"),"FAIL",IF(COUNTIF(M193:S193,"AB"),"FAIL","PASS"))</f>
        <v>PASS</v>
      </c>
      <c r="AS193" s="13" t="str">
        <f>IF(COUNTIF(AG193:AM193,"FF"),"FAIL",IF(COUNTIF(AG193:AM193,"AB"),"FAIL","PASS"))</f>
        <v>PASS</v>
      </c>
      <c r="AT193" s="14" t="str">
        <f>IF(AND(AP193="PASS",AQ193="PASS"),"PASS","FAIL")</f>
        <v>PASS</v>
      </c>
      <c r="AU193" s="14" t="str">
        <f>IF(AND(AR193="PASS",AS193="PASS"),"PASS","FAIL")</f>
        <v>PASS</v>
      </c>
      <c r="AV193" s="4" t="str">
        <f>IF(AW193="ATKT","NO",IF(AW193="FAIL","NO","YES"))</f>
        <v>YES</v>
      </c>
      <c r="AW193" s="5" t="str">
        <f>IF(AO193=50,IF(AN193&gt;=7.75,"DIST",IF(AN193&gt;=6.75,"FIRST",IF(AN193&gt;=6.25,"HSC",IF(AN193&gt;=5.5,"SC","FAIL")))),IF(AO193&gt;=25,"ATKT","FAIL"))</f>
        <v>DIST</v>
      </c>
    </row>
    <row r="194" spans="1:49">
      <c r="A194" s="68" t="s">
        <v>61</v>
      </c>
      <c r="B194" s="68">
        <v>23104</v>
      </c>
      <c r="C194" s="68" t="s">
        <v>698</v>
      </c>
      <c r="D194" s="62" t="s">
        <v>699</v>
      </c>
      <c r="E194" s="68" t="s">
        <v>700</v>
      </c>
      <c r="F194" s="68"/>
      <c r="G194" s="62">
        <v>70</v>
      </c>
      <c r="H194" s="62">
        <v>63</v>
      </c>
      <c r="I194" s="62">
        <v>61</v>
      </c>
      <c r="J194" s="62">
        <v>62</v>
      </c>
      <c r="K194" s="62">
        <v>56</v>
      </c>
      <c r="L194" s="63"/>
      <c r="M194" s="62">
        <v>20</v>
      </c>
      <c r="N194" s="62">
        <v>25</v>
      </c>
      <c r="O194" s="62">
        <v>14</v>
      </c>
      <c r="P194" s="62">
        <v>35</v>
      </c>
      <c r="Q194" s="62">
        <v>18</v>
      </c>
      <c r="R194" s="62">
        <v>39</v>
      </c>
      <c r="S194" s="62">
        <v>20</v>
      </c>
      <c r="T194" s="67"/>
      <c r="U194" s="68" t="s">
        <v>912</v>
      </c>
      <c r="V194" s="68">
        <v>23104</v>
      </c>
      <c r="W194" s="68" t="s">
        <v>698</v>
      </c>
      <c r="X194" s="68" t="s">
        <v>699</v>
      </c>
      <c r="Y194" s="68" t="s">
        <v>700</v>
      </c>
      <c r="Z194" s="68"/>
      <c r="AA194" s="62">
        <v>73</v>
      </c>
      <c r="AB194" s="62">
        <v>75</v>
      </c>
      <c r="AC194" s="62">
        <v>73</v>
      </c>
      <c r="AD194" s="62">
        <v>64</v>
      </c>
      <c r="AE194" s="62">
        <v>73</v>
      </c>
      <c r="AF194" s="63"/>
      <c r="AG194" s="62">
        <v>18</v>
      </c>
      <c r="AH194" s="62">
        <v>19</v>
      </c>
      <c r="AI194" s="62">
        <v>38</v>
      </c>
      <c r="AJ194" s="62">
        <v>16</v>
      </c>
      <c r="AK194" s="62">
        <v>35</v>
      </c>
      <c r="AL194" s="62">
        <v>16</v>
      </c>
      <c r="AM194" s="62">
        <v>31</v>
      </c>
      <c r="AN194" s="62">
        <v>8.42</v>
      </c>
      <c r="AO194" s="62">
        <v>50</v>
      </c>
      <c r="AP194" s="12" t="str">
        <f>IF(COUNTIF(G194:K194,"FF"),"FAIL",IF(COUNTIF(G194:K194,"AB"),"FAIL","PASS"))</f>
        <v>PASS</v>
      </c>
      <c r="AQ194" s="12" t="str">
        <f>IF(COUNTIF(AA194:AE194,"FF"),"FAIL",IF(COUNTIF(AA194:AE194,"AB"),"FAIL","PASS"))</f>
        <v>PASS</v>
      </c>
      <c r="AR194" s="13" t="str">
        <f>IF(COUNTIF(M194:S194,"FF"),"FAIL",IF(COUNTIF(M194:S194,"AB"),"FAIL","PASS"))</f>
        <v>PASS</v>
      </c>
      <c r="AS194" s="13" t="str">
        <f>IF(COUNTIF(AG194:AM194,"FF"),"FAIL",IF(COUNTIF(AG194:AM194,"AB"),"FAIL","PASS"))</f>
        <v>PASS</v>
      </c>
      <c r="AT194" s="14" t="str">
        <f>IF(AND(AP194="PASS",AQ194="PASS"),"PASS","FAIL")</f>
        <v>PASS</v>
      </c>
      <c r="AU194" s="14" t="str">
        <f>IF(AND(AR194="PASS",AS194="PASS"),"PASS","FAIL")</f>
        <v>PASS</v>
      </c>
      <c r="AV194" s="4" t="str">
        <f>IF(AW194="ATKT","NO",IF(AW194="FAIL","NO","YES"))</f>
        <v>YES</v>
      </c>
      <c r="AW194" s="5" t="str">
        <f>IF(AO194=50,IF(AN194&gt;=7.75,"DIST",IF(AN194&gt;=6.75,"FIRST",IF(AN194&gt;=6.25,"HSC",IF(AN194&gt;=5.5,"SC","FAIL")))),IF(AO194&gt;=25,"ATKT","FAIL"))</f>
        <v>DIST</v>
      </c>
    </row>
    <row r="195" spans="1:49">
      <c r="A195" s="68" t="s">
        <v>778</v>
      </c>
      <c r="B195" s="68">
        <v>23161</v>
      </c>
      <c r="C195" s="68" t="s">
        <v>701</v>
      </c>
      <c r="D195" s="62" t="s">
        <v>702</v>
      </c>
      <c r="E195" s="68" t="s">
        <v>703</v>
      </c>
      <c r="F195" s="68"/>
      <c r="G195" s="62">
        <v>85</v>
      </c>
      <c r="H195" s="62">
        <v>58</v>
      </c>
      <c r="I195" s="62">
        <v>64</v>
      </c>
      <c r="J195" s="62">
        <v>67</v>
      </c>
      <c r="K195" s="62">
        <v>80</v>
      </c>
      <c r="L195" s="63"/>
      <c r="M195" s="62">
        <v>21</v>
      </c>
      <c r="N195" s="62">
        <v>41</v>
      </c>
      <c r="O195" s="62">
        <v>19</v>
      </c>
      <c r="P195" s="62">
        <v>42</v>
      </c>
      <c r="Q195" s="62">
        <v>20</v>
      </c>
      <c r="R195" s="62">
        <v>40</v>
      </c>
      <c r="S195" s="62">
        <v>18</v>
      </c>
      <c r="T195" s="67"/>
      <c r="U195" s="68" t="s">
        <v>913</v>
      </c>
      <c r="V195" s="68">
        <v>23161</v>
      </c>
      <c r="W195" s="68" t="s">
        <v>701</v>
      </c>
      <c r="X195" s="68" t="s">
        <v>702</v>
      </c>
      <c r="Y195" s="68" t="s">
        <v>703</v>
      </c>
      <c r="Z195" s="68"/>
      <c r="AA195" s="62">
        <v>82</v>
      </c>
      <c r="AB195" s="62">
        <v>57</v>
      </c>
      <c r="AC195" s="62">
        <v>85</v>
      </c>
      <c r="AD195" s="62">
        <v>75</v>
      </c>
      <c r="AE195" s="62">
        <v>82</v>
      </c>
      <c r="AF195" s="63"/>
      <c r="AG195" s="62">
        <v>19</v>
      </c>
      <c r="AH195" s="62">
        <v>22</v>
      </c>
      <c r="AI195" s="62">
        <v>44</v>
      </c>
      <c r="AJ195" s="62">
        <v>21</v>
      </c>
      <c r="AK195" s="62">
        <v>42</v>
      </c>
      <c r="AL195" s="62">
        <v>21</v>
      </c>
      <c r="AM195" s="62">
        <v>42</v>
      </c>
      <c r="AN195" s="62">
        <v>9.14</v>
      </c>
      <c r="AO195" s="62">
        <v>50</v>
      </c>
      <c r="AP195" s="12" t="str">
        <f>IF(COUNTIF(G195:K195,"FF"),"FAIL",IF(COUNTIF(G195:K195,"AB"),"FAIL","PASS"))</f>
        <v>PASS</v>
      </c>
      <c r="AQ195" s="12" t="str">
        <f>IF(COUNTIF(AA195:AE195,"FF"),"FAIL",IF(COUNTIF(AA195:AE195,"AB"),"FAIL","PASS"))</f>
        <v>PASS</v>
      </c>
      <c r="AR195" s="13" t="str">
        <f>IF(COUNTIF(M195:S195,"FF"),"FAIL",IF(COUNTIF(M195:S195,"AB"),"FAIL","PASS"))</f>
        <v>PASS</v>
      </c>
      <c r="AS195" s="13" t="str">
        <f>IF(COUNTIF(AG195:AM195,"FF"),"FAIL",IF(COUNTIF(AG195:AM195,"AB"),"FAIL","PASS"))</f>
        <v>PASS</v>
      </c>
      <c r="AT195" s="14" t="str">
        <f>IF(AND(AP195="PASS",AQ195="PASS"),"PASS","FAIL")</f>
        <v>PASS</v>
      </c>
      <c r="AU195" s="14" t="str">
        <f>IF(AND(AR195="PASS",AS195="PASS"),"PASS","FAIL")</f>
        <v>PASS</v>
      </c>
      <c r="AV195" s="4" t="str">
        <f>IF(AW195="ATKT","NO",IF(AW195="FAIL","NO","YES"))</f>
        <v>YES</v>
      </c>
      <c r="AW195" s="5" t="str">
        <f>IF(AO195=50,IF(AN195&gt;=7.75,"DIST",IF(AN195&gt;=6.75,"FIRST",IF(AN195&gt;=6.25,"HSC",IF(AN195&gt;=5.5,"SC","FAIL")))),IF(AO195&gt;=25,"ATKT","FAIL"))</f>
        <v>DIST</v>
      </c>
    </row>
    <row r="196" spans="1:49">
      <c r="A196" s="68" t="s">
        <v>838</v>
      </c>
      <c r="B196" s="68">
        <v>23261</v>
      </c>
      <c r="C196" s="68" t="s">
        <v>704</v>
      </c>
      <c r="D196" s="62" t="s">
        <v>705</v>
      </c>
      <c r="E196" s="68" t="s">
        <v>706</v>
      </c>
      <c r="F196" s="68"/>
      <c r="G196" s="62">
        <v>73</v>
      </c>
      <c r="H196" s="62">
        <v>74</v>
      </c>
      <c r="I196" s="62">
        <v>76</v>
      </c>
      <c r="J196" s="62">
        <v>75</v>
      </c>
      <c r="K196" s="62">
        <v>74</v>
      </c>
      <c r="L196" s="63"/>
      <c r="M196" s="62">
        <v>23</v>
      </c>
      <c r="N196" s="62">
        <v>36</v>
      </c>
      <c r="O196" s="62">
        <v>17</v>
      </c>
      <c r="P196" s="62" t="s">
        <v>67</v>
      </c>
      <c r="Q196" s="62">
        <v>17</v>
      </c>
      <c r="R196" s="62">
        <v>30</v>
      </c>
      <c r="S196" s="62">
        <v>18</v>
      </c>
      <c r="T196" s="67"/>
      <c r="U196" s="68" t="s">
        <v>914</v>
      </c>
      <c r="V196" s="68">
        <v>23261</v>
      </c>
      <c r="W196" s="68" t="s">
        <v>704</v>
      </c>
      <c r="X196" s="68" t="s">
        <v>705</v>
      </c>
      <c r="Y196" s="68" t="s">
        <v>706</v>
      </c>
      <c r="Z196" s="68"/>
      <c r="AA196" s="62">
        <v>72</v>
      </c>
      <c r="AB196" s="62">
        <v>87</v>
      </c>
      <c r="AC196" s="62">
        <v>80</v>
      </c>
      <c r="AD196" s="62">
        <v>66</v>
      </c>
      <c r="AE196" s="62">
        <v>78</v>
      </c>
      <c r="AF196" s="63"/>
      <c r="AG196" s="62">
        <v>19</v>
      </c>
      <c r="AH196" s="62">
        <v>20</v>
      </c>
      <c r="AI196" s="62">
        <v>41</v>
      </c>
      <c r="AJ196" s="62">
        <v>13</v>
      </c>
      <c r="AK196" s="62">
        <v>33</v>
      </c>
      <c r="AL196" s="62">
        <v>16</v>
      </c>
      <c r="AM196" s="62">
        <v>35</v>
      </c>
      <c r="AN196" s="62"/>
      <c r="AO196" s="62">
        <v>48</v>
      </c>
      <c r="AP196" s="12" t="str">
        <f>IF(COUNTIF(G196:K196,"FF"),"FAIL",IF(COUNTIF(G196:K196,"AB"),"FAIL","PASS"))</f>
        <v>PASS</v>
      </c>
      <c r="AQ196" s="12" t="str">
        <f>IF(COUNTIF(AA196:AE196,"FF"),"FAIL",IF(COUNTIF(AA196:AE196,"AB"),"FAIL","PASS"))</f>
        <v>PASS</v>
      </c>
      <c r="AR196" s="13" t="str">
        <f>IF(COUNTIF(M196:S196,"FF"),"FAIL",IF(COUNTIF(M196:S196,"AB"),"FAIL","PASS"))</f>
        <v>FAIL</v>
      </c>
      <c r="AS196" s="13" t="str">
        <f>IF(COUNTIF(AG196:AM196,"FF"),"FAIL",IF(COUNTIF(AG196:AM196,"AB"),"FAIL","PASS"))</f>
        <v>PASS</v>
      </c>
      <c r="AT196" s="14" t="str">
        <f>IF(AND(AP196="PASS",AQ196="PASS"),"PASS","FAIL")</f>
        <v>PASS</v>
      </c>
      <c r="AU196" s="14" t="str">
        <f>IF(AND(AR196="PASS",AS196="PASS"),"PASS","FAIL")</f>
        <v>FAIL</v>
      </c>
      <c r="AV196" s="4" t="str">
        <f>IF(AW196="ATKT","NO",IF(AW196="FAIL","NO","YES"))</f>
        <v>NO</v>
      </c>
      <c r="AW196" s="5" t="str">
        <f>IF(AO196=50,IF(AN196&gt;=7.75,"DIST",IF(AN196&gt;=6.75,"FIRST",IF(AN196&gt;=6.25,"HSC",IF(AN196&gt;=5.5,"SC","FAIL")))),IF(AO196&gt;=25,"ATKT","FAIL"))</f>
        <v>ATKT</v>
      </c>
    </row>
    <row r="197" spans="1:49">
      <c r="A197" s="68" t="s">
        <v>779</v>
      </c>
      <c r="B197" s="68">
        <v>23162</v>
      </c>
      <c r="C197" s="68" t="s">
        <v>707</v>
      </c>
      <c r="D197" s="62" t="s">
        <v>708</v>
      </c>
      <c r="E197" s="68" t="s">
        <v>709</v>
      </c>
      <c r="F197" s="68"/>
      <c r="G197" s="62">
        <v>58</v>
      </c>
      <c r="H197" s="62" t="s">
        <v>56</v>
      </c>
      <c r="I197" s="62">
        <v>54</v>
      </c>
      <c r="J197" s="62">
        <v>48</v>
      </c>
      <c r="K197" s="62">
        <v>54</v>
      </c>
      <c r="L197" s="63"/>
      <c r="M197" s="62">
        <v>21</v>
      </c>
      <c r="N197" s="62">
        <v>35</v>
      </c>
      <c r="O197" s="62">
        <v>14</v>
      </c>
      <c r="P197" s="62" t="s">
        <v>67</v>
      </c>
      <c r="Q197" s="62">
        <v>19</v>
      </c>
      <c r="R197" s="62">
        <v>36</v>
      </c>
      <c r="S197" s="62">
        <v>16</v>
      </c>
      <c r="T197" s="67"/>
      <c r="U197" s="68" t="s">
        <v>915</v>
      </c>
      <c r="V197" s="68">
        <v>23162</v>
      </c>
      <c r="W197" s="68" t="s">
        <v>707</v>
      </c>
      <c r="X197" s="68" t="s">
        <v>708</v>
      </c>
      <c r="Y197" s="68" t="s">
        <v>709</v>
      </c>
      <c r="Z197" s="68"/>
      <c r="AA197" s="62">
        <v>83</v>
      </c>
      <c r="AB197" s="62">
        <v>46</v>
      </c>
      <c r="AC197" s="62">
        <v>56</v>
      </c>
      <c r="AD197" s="62">
        <v>68</v>
      </c>
      <c r="AE197" s="62">
        <v>76</v>
      </c>
      <c r="AF197" s="63"/>
      <c r="AG197" s="62">
        <v>15</v>
      </c>
      <c r="AH197" s="62">
        <v>21</v>
      </c>
      <c r="AI197" s="62">
        <v>42</v>
      </c>
      <c r="AJ197" s="62">
        <v>17</v>
      </c>
      <c r="AK197" s="62">
        <v>35</v>
      </c>
      <c r="AL197" s="62">
        <v>19</v>
      </c>
      <c r="AM197" s="62">
        <v>38</v>
      </c>
      <c r="AN197" s="62"/>
      <c r="AO197" s="62">
        <v>44</v>
      </c>
      <c r="AP197" s="12" t="str">
        <f>IF(COUNTIF(G197:K197,"FF"),"FAIL",IF(COUNTIF(G197:K197,"AB"),"FAIL","PASS"))</f>
        <v>FAIL</v>
      </c>
      <c r="AQ197" s="12" t="str">
        <f>IF(COUNTIF(AA197:AE197,"FF"),"FAIL",IF(COUNTIF(AA197:AE197,"AB"),"FAIL","PASS"))</f>
        <v>PASS</v>
      </c>
      <c r="AR197" s="13" t="str">
        <f>IF(COUNTIF(M197:S197,"FF"),"FAIL",IF(COUNTIF(M197:S197,"AB"),"FAIL","PASS"))</f>
        <v>FAIL</v>
      </c>
      <c r="AS197" s="13" t="str">
        <f>IF(COUNTIF(AG197:AM197,"FF"),"FAIL",IF(COUNTIF(AG197:AM197,"AB"),"FAIL","PASS"))</f>
        <v>PASS</v>
      </c>
      <c r="AT197" s="14" t="str">
        <f>IF(AND(AP197="PASS",AQ197="PASS"),"PASS","FAIL")</f>
        <v>FAIL</v>
      </c>
      <c r="AU197" s="14" t="str">
        <f>IF(AND(AR197="PASS",AS197="PASS"),"PASS","FAIL")</f>
        <v>FAIL</v>
      </c>
      <c r="AV197" s="4" t="str">
        <f>IF(AW197="ATKT","NO",IF(AW197="FAIL","NO","YES"))</f>
        <v>NO</v>
      </c>
      <c r="AW197" s="5" t="str">
        <f>IF(AO197=50,IF(AN197&gt;=7.75,"DIST",IF(AN197&gt;=6.75,"FIRST",IF(AN197&gt;=6.25,"HSC",IF(AN197&gt;=5.5,"SC","FAIL")))),IF(AO197&gt;=25,"ATKT","FAIL"))</f>
        <v>ATKT</v>
      </c>
    </row>
    <row r="198" spans="1:49">
      <c r="A198" s="68" t="s">
        <v>915</v>
      </c>
      <c r="B198" s="68">
        <v>23374</v>
      </c>
      <c r="C198" s="68" t="s">
        <v>710</v>
      </c>
      <c r="D198" s="62" t="s">
        <v>711</v>
      </c>
      <c r="E198" s="68" t="s">
        <v>712</v>
      </c>
      <c r="F198" s="68"/>
      <c r="G198" s="62">
        <v>49</v>
      </c>
      <c r="H198" s="62">
        <v>62</v>
      </c>
      <c r="I198" s="62" t="s">
        <v>56</v>
      </c>
      <c r="J198" s="62">
        <v>62</v>
      </c>
      <c r="K198" s="62">
        <v>75</v>
      </c>
      <c r="L198" s="63"/>
      <c r="M198" s="62">
        <v>19</v>
      </c>
      <c r="N198" s="62">
        <v>35</v>
      </c>
      <c r="O198" s="62">
        <v>14</v>
      </c>
      <c r="P198" s="62" t="s">
        <v>67</v>
      </c>
      <c r="Q198" s="62">
        <v>17</v>
      </c>
      <c r="R198" s="62">
        <v>43</v>
      </c>
      <c r="S198" s="62">
        <v>22</v>
      </c>
      <c r="T198" s="67"/>
      <c r="U198" s="68" t="s">
        <v>916</v>
      </c>
      <c r="V198" s="68">
        <v>23374</v>
      </c>
      <c r="W198" s="68" t="s">
        <v>710</v>
      </c>
      <c r="X198" s="68" t="s">
        <v>711</v>
      </c>
      <c r="Y198" s="68" t="s">
        <v>712</v>
      </c>
      <c r="Z198" s="68"/>
      <c r="AA198" s="62">
        <v>54</v>
      </c>
      <c r="AB198" s="62">
        <v>68</v>
      </c>
      <c r="AC198" s="62">
        <v>68</v>
      </c>
      <c r="AD198" s="62">
        <v>57</v>
      </c>
      <c r="AE198" s="62">
        <v>72</v>
      </c>
      <c r="AF198" s="63"/>
      <c r="AG198" s="62">
        <v>14</v>
      </c>
      <c r="AH198" s="62">
        <v>10</v>
      </c>
      <c r="AI198" s="62">
        <v>23</v>
      </c>
      <c r="AJ198" s="62">
        <v>12</v>
      </c>
      <c r="AK198" s="62">
        <v>33</v>
      </c>
      <c r="AL198" s="62">
        <v>15</v>
      </c>
      <c r="AM198" s="62">
        <v>37</v>
      </c>
      <c r="AN198" s="62"/>
      <c r="AO198" s="62">
        <v>44</v>
      </c>
      <c r="AP198" s="12" t="str">
        <f>IF(COUNTIF(G198:K198,"FF"),"FAIL",IF(COUNTIF(G198:K198,"AB"),"FAIL","PASS"))</f>
        <v>FAIL</v>
      </c>
      <c r="AQ198" s="12" t="str">
        <f>IF(COUNTIF(AA198:AE198,"FF"),"FAIL",IF(COUNTIF(AA198:AE198,"AB"),"FAIL","PASS"))</f>
        <v>PASS</v>
      </c>
      <c r="AR198" s="13" t="str">
        <f>IF(COUNTIF(M198:S198,"FF"),"FAIL",IF(COUNTIF(M198:S198,"AB"),"FAIL","PASS"))</f>
        <v>FAIL</v>
      </c>
      <c r="AS198" s="13" t="str">
        <f>IF(COUNTIF(AG198:AM198,"FF"),"FAIL",IF(COUNTIF(AG198:AM198,"AB"),"FAIL","PASS"))</f>
        <v>PASS</v>
      </c>
      <c r="AT198" s="14" t="str">
        <f>IF(AND(AP198="PASS",AQ198="PASS"),"PASS","FAIL")</f>
        <v>FAIL</v>
      </c>
      <c r="AU198" s="14" t="str">
        <f>IF(AND(AR198="PASS",AS198="PASS"),"PASS","FAIL")</f>
        <v>FAIL</v>
      </c>
      <c r="AV198" s="4" t="str">
        <f>IF(AW198="ATKT","NO",IF(AW198="FAIL","NO","YES"))</f>
        <v>NO</v>
      </c>
      <c r="AW198" s="5" t="str">
        <f>IF(AO198=50,IF(AN198&gt;=7.75,"DIST",IF(AN198&gt;=6.75,"FIRST",IF(AN198&gt;=6.25,"HSC",IF(AN198&gt;=5.5,"SC","FAIL")))),IF(AO198&gt;=25,"ATKT","FAIL"))</f>
        <v>ATKT</v>
      </c>
    </row>
    <row r="199" spans="1:49">
      <c r="A199" s="68" t="s">
        <v>781</v>
      </c>
      <c r="B199" s="68">
        <v>23165</v>
      </c>
      <c r="C199" s="68" t="s">
        <v>713</v>
      </c>
      <c r="D199" s="62" t="s">
        <v>714</v>
      </c>
      <c r="E199" s="68" t="s">
        <v>715</v>
      </c>
      <c r="F199" s="68"/>
      <c r="G199" s="62">
        <v>58</v>
      </c>
      <c r="H199" s="62">
        <v>49</v>
      </c>
      <c r="I199" s="62">
        <v>61</v>
      </c>
      <c r="J199" s="62">
        <v>62</v>
      </c>
      <c r="K199" s="62">
        <v>69</v>
      </c>
      <c r="L199" s="63"/>
      <c r="M199" s="62">
        <v>21</v>
      </c>
      <c r="N199" s="62">
        <v>35</v>
      </c>
      <c r="O199" s="62">
        <v>17</v>
      </c>
      <c r="P199" s="62" t="s">
        <v>67</v>
      </c>
      <c r="Q199" s="62">
        <v>19</v>
      </c>
      <c r="R199" s="62">
        <v>30</v>
      </c>
      <c r="S199" s="62">
        <v>17</v>
      </c>
      <c r="T199" s="67"/>
      <c r="U199" s="68" t="s">
        <v>917</v>
      </c>
      <c r="V199" s="68">
        <v>23165</v>
      </c>
      <c r="W199" s="68" t="s">
        <v>713</v>
      </c>
      <c r="X199" s="68" t="s">
        <v>714</v>
      </c>
      <c r="Y199" s="68" t="s">
        <v>715</v>
      </c>
      <c r="Z199" s="68"/>
      <c r="AA199" s="62">
        <v>77</v>
      </c>
      <c r="AB199" s="62">
        <v>57</v>
      </c>
      <c r="AC199" s="62">
        <v>59</v>
      </c>
      <c r="AD199" s="62">
        <v>69</v>
      </c>
      <c r="AE199" s="62">
        <v>75</v>
      </c>
      <c r="AF199" s="63"/>
      <c r="AG199" s="62">
        <v>18</v>
      </c>
      <c r="AH199" s="62">
        <v>21</v>
      </c>
      <c r="AI199" s="62">
        <v>43</v>
      </c>
      <c r="AJ199" s="62">
        <v>16</v>
      </c>
      <c r="AK199" s="62">
        <v>38</v>
      </c>
      <c r="AL199" s="62">
        <v>18</v>
      </c>
      <c r="AM199" s="62">
        <v>36</v>
      </c>
      <c r="AN199" s="62"/>
      <c r="AO199" s="62">
        <v>48</v>
      </c>
      <c r="AP199" s="12" t="str">
        <f>IF(COUNTIF(G199:K199,"FF"),"FAIL",IF(COUNTIF(G199:K199,"AB"),"FAIL","PASS"))</f>
        <v>PASS</v>
      </c>
      <c r="AQ199" s="12" t="str">
        <f>IF(COUNTIF(AA199:AE199,"FF"),"FAIL",IF(COUNTIF(AA199:AE199,"AB"),"FAIL","PASS"))</f>
        <v>PASS</v>
      </c>
      <c r="AR199" s="13" t="str">
        <f>IF(COUNTIF(M199:S199,"FF"),"FAIL",IF(COUNTIF(M199:S199,"AB"),"FAIL","PASS"))</f>
        <v>FAIL</v>
      </c>
      <c r="AS199" s="13" t="str">
        <f>IF(COUNTIF(AG199:AM199,"FF"),"FAIL",IF(COUNTIF(AG199:AM199,"AB"),"FAIL","PASS"))</f>
        <v>PASS</v>
      </c>
      <c r="AT199" s="14" t="str">
        <f>IF(AND(AP199="PASS",AQ199="PASS"),"PASS","FAIL")</f>
        <v>PASS</v>
      </c>
      <c r="AU199" s="14" t="str">
        <f>IF(AND(AR199="PASS",AS199="PASS"),"PASS","FAIL")</f>
        <v>FAIL</v>
      </c>
      <c r="AV199" s="4" t="str">
        <f>IF(AW199="ATKT","NO",IF(AW199="FAIL","NO","YES"))</f>
        <v>NO</v>
      </c>
      <c r="AW199" s="5" t="str">
        <f>IF(AO199=50,IF(AN199&gt;=7.75,"DIST",IF(AN199&gt;=6.75,"FIRST",IF(AN199&gt;=6.25,"HSC",IF(AN199&gt;=5.5,"SC","FAIL")))),IF(AO199&gt;=25,"ATKT","FAIL"))</f>
        <v>ATKT</v>
      </c>
    </row>
    <row r="200" spans="1:49">
      <c r="A200" s="68" t="s">
        <v>780</v>
      </c>
      <c r="B200" s="68">
        <v>23163</v>
      </c>
      <c r="C200" s="68" t="s">
        <v>716</v>
      </c>
      <c r="D200" s="62" t="s">
        <v>717</v>
      </c>
      <c r="E200" s="68" t="s">
        <v>718</v>
      </c>
      <c r="F200" s="68"/>
      <c r="G200" s="62">
        <v>88</v>
      </c>
      <c r="H200" s="62">
        <v>79</v>
      </c>
      <c r="I200" s="62">
        <v>84</v>
      </c>
      <c r="J200" s="62">
        <v>72</v>
      </c>
      <c r="K200" s="62">
        <v>76</v>
      </c>
      <c r="L200" s="63"/>
      <c r="M200" s="62">
        <v>22</v>
      </c>
      <c r="N200" s="62">
        <v>39</v>
      </c>
      <c r="O200" s="62">
        <v>23</v>
      </c>
      <c r="P200" s="62">
        <v>45</v>
      </c>
      <c r="Q200" s="62">
        <v>24</v>
      </c>
      <c r="R200" s="62">
        <v>45</v>
      </c>
      <c r="S200" s="62">
        <v>24</v>
      </c>
      <c r="T200" s="67"/>
      <c r="U200" s="68" t="s">
        <v>918</v>
      </c>
      <c r="V200" s="68">
        <v>23163</v>
      </c>
      <c r="W200" s="68" t="s">
        <v>716</v>
      </c>
      <c r="X200" s="68" t="s">
        <v>717</v>
      </c>
      <c r="Y200" s="68" t="s">
        <v>718</v>
      </c>
      <c r="Z200" s="68"/>
      <c r="AA200" s="62">
        <v>92</v>
      </c>
      <c r="AB200" s="62">
        <v>86</v>
      </c>
      <c r="AC200" s="62">
        <v>83</v>
      </c>
      <c r="AD200" s="62">
        <v>84</v>
      </c>
      <c r="AE200" s="62">
        <v>87</v>
      </c>
      <c r="AF200" s="63"/>
      <c r="AG200" s="62">
        <v>22</v>
      </c>
      <c r="AH200" s="62">
        <v>23</v>
      </c>
      <c r="AI200" s="62">
        <v>45</v>
      </c>
      <c r="AJ200" s="62">
        <v>24</v>
      </c>
      <c r="AK200" s="62">
        <v>44</v>
      </c>
      <c r="AL200" s="62">
        <v>23</v>
      </c>
      <c r="AM200" s="62">
        <v>46</v>
      </c>
      <c r="AN200" s="62">
        <v>9.76</v>
      </c>
      <c r="AO200" s="62">
        <v>50</v>
      </c>
      <c r="AP200" s="12" t="str">
        <f>IF(COUNTIF(G200:K200,"FF"),"FAIL",IF(COUNTIF(G200:K200,"AB"),"FAIL","PASS"))</f>
        <v>PASS</v>
      </c>
      <c r="AQ200" s="12" t="str">
        <f>IF(COUNTIF(AA200:AE200,"FF"),"FAIL",IF(COUNTIF(AA200:AE200,"AB"),"FAIL","PASS"))</f>
        <v>PASS</v>
      </c>
      <c r="AR200" s="13" t="str">
        <f>IF(COUNTIF(M200:S200,"FF"),"FAIL",IF(COUNTIF(M200:S200,"AB"),"FAIL","PASS"))</f>
        <v>PASS</v>
      </c>
      <c r="AS200" s="13" t="str">
        <f>IF(COUNTIF(AG200:AM200,"FF"),"FAIL",IF(COUNTIF(AG200:AM200,"AB"),"FAIL","PASS"))</f>
        <v>PASS</v>
      </c>
      <c r="AT200" s="14" t="str">
        <f>IF(AND(AP200="PASS",AQ200="PASS"),"PASS","FAIL")</f>
        <v>PASS</v>
      </c>
      <c r="AU200" s="14" t="str">
        <f>IF(AND(AR200="PASS",AS200="PASS"),"PASS","FAIL")</f>
        <v>PASS</v>
      </c>
      <c r="AV200" s="4" t="str">
        <f>IF(AW200="ATKT","NO",IF(AW200="FAIL","NO","YES"))</f>
        <v>YES</v>
      </c>
      <c r="AW200" s="5" t="str">
        <f>IF(AO200=50,IF(AN200&gt;=7.75,"DIST",IF(AN200&gt;=6.75,"FIRST",IF(AN200&gt;=6.25,"HSC",IF(AN200&gt;=5.5,"SC","FAIL")))),IF(AO200&gt;=25,"ATKT","FAIL"))</f>
        <v>DIST</v>
      </c>
    </row>
    <row r="201" spans="1:49">
      <c r="A201" s="68" t="s">
        <v>797</v>
      </c>
      <c r="B201" s="68">
        <v>23217</v>
      </c>
      <c r="C201" s="68" t="s">
        <v>719</v>
      </c>
      <c r="D201" s="62" t="s">
        <v>720</v>
      </c>
      <c r="E201" s="68" t="s">
        <v>721</v>
      </c>
      <c r="F201" s="68"/>
      <c r="G201" s="62">
        <v>51</v>
      </c>
      <c r="H201" s="62">
        <v>46</v>
      </c>
      <c r="I201" s="62" t="s">
        <v>56</v>
      </c>
      <c r="J201" s="62">
        <v>64</v>
      </c>
      <c r="K201" s="62">
        <v>63</v>
      </c>
      <c r="L201" s="63"/>
      <c r="M201" s="62">
        <v>20</v>
      </c>
      <c r="N201" s="62">
        <v>27</v>
      </c>
      <c r="O201" s="62">
        <v>19</v>
      </c>
      <c r="P201" s="62">
        <v>32</v>
      </c>
      <c r="Q201" s="62">
        <v>16</v>
      </c>
      <c r="R201" s="62">
        <v>24</v>
      </c>
      <c r="S201" s="62">
        <v>19</v>
      </c>
      <c r="T201" s="67"/>
      <c r="U201" s="68" t="s">
        <v>919</v>
      </c>
      <c r="V201" s="68">
        <v>23217</v>
      </c>
      <c r="W201" s="68" t="s">
        <v>719</v>
      </c>
      <c r="X201" s="68" t="s">
        <v>720</v>
      </c>
      <c r="Y201" s="68" t="s">
        <v>721</v>
      </c>
      <c r="Z201" s="68"/>
      <c r="AA201" s="62">
        <v>44</v>
      </c>
      <c r="AB201" s="62">
        <v>49</v>
      </c>
      <c r="AC201" s="62">
        <v>71</v>
      </c>
      <c r="AD201" s="62">
        <v>56</v>
      </c>
      <c r="AE201" s="62">
        <v>71</v>
      </c>
      <c r="AF201" s="63"/>
      <c r="AG201" s="62">
        <v>14</v>
      </c>
      <c r="AH201" s="62">
        <v>19</v>
      </c>
      <c r="AI201" s="62">
        <v>40</v>
      </c>
      <c r="AJ201" s="62">
        <v>14</v>
      </c>
      <c r="AK201" s="62">
        <v>30</v>
      </c>
      <c r="AL201" s="62">
        <v>17</v>
      </c>
      <c r="AM201" s="62">
        <v>34</v>
      </c>
      <c r="AN201" s="62"/>
      <c r="AO201" s="62">
        <v>46</v>
      </c>
      <c r="AP201" s="12" t="str">
        <f>IF(COUNTIF(G201:K201,"FF"),"FAIL",IF(COUNTIF(G201:K201,"AB"),"FAIL","PASS"))</f>
        <v>FAIL</v>
      </c>
      <c r="AQ201" s="12" t="str">
        <f>IF(COUNTIF(AA201:AE201,"FF"),"FAIL",IF(COUNTIF(AA201:AE201,"AB"),"FAIL","PASS"))</f>
        <v>PASS</v>
      </c>
      <c r="AR201" s="13" t="str">
        <f>IF(COUNTIF(M201:S201,"FF"),"FAIL",IF(COUNTIF(M201:S201,"AB"),"FAIL","PASS"))</f>
        <v>PASS</v>
      </c>
      <c r="AS201" s="13" t="str">
        <f>IF(COUNTIF(AG201:AM201,"FF"),"FAIL",IF(COUNTIF(AG201:AM201,"AB"),"FAIL","PASS"))</f>
        <v>PASS</v>
      </c>
      <c r="AT201" s="14" t="str">
        <f>IF(AND(AP201="PASS",AQ201="PASS"),"PASS","FAIL")</f>
        <v>FAIL</v>
      </c>
      <c r="AU201" s="14" t="str">
        <f>IF(AND(AR201="PASS",AS201="PASS"),"PASS","FAIL")</f>
        <v>PASS</v>
      </c>
      <c r="AV201" s="4" t="str">
        <f>IF(AW201="ATKT","NO",IF(AW201="FAIL","NO","YES"))</f>
        <v>NO</v>
      </c>
      <c r="AW201" s="5" t="str">
        <f>IF(AO201=50,IF(AN201&gt;=7.75,"DIST",IF(AN201&gt;=6.75,"FIRST",IF(AN201&gt;=6.25,"HSC",IF(AN201&gt;=5.5,"SC","FAIL")))),IF(AO201&gt;=25,"ATKT","FAIL"))</f>
        <v>ATKT</v>
      </c>
    </row>
    <row r="202" spans="1:49">
      <c r="A202" s="68" t="s">
        <v>908</v>
      </c>
      <c r="B202" s="68">
        <v>23367</v>
      </c>
      <c r="C202" s="68" t="s">
        <v>722</v>
      </c>
      <c r="D202" s="62" t="s">
        <v>723</v>
      </c>
      <c r="E202" s="68" t="s">
        <v>724</v>
      </c>
      <c r="F202" s="68"/>
      <c r="G202" s="62">
        <v>74</v>
      </c>
      <c r="H202" s="62">
        <v>77</v>
      </c>
      <c r="I202" s="62">
        <v>58</v>
      </c>
      <c r="J202" s="62">
        <v>71</v>
      </c>
      <c r="K202" s="62">
        <v>71</v>
      </c>
      <c r="L202" s="63"/>
      <c r="M202" s="62">
        <v>21</v>
      </c>
      <c r="N202" s="62">
        <v>20</v>
      </c>
      <c r="O202" s="62">
        <v>19</v>
      </c>
      <c r="P202" s="62">
        <v>43</v>
      </c>
      <c r="Q202" s="62">
        <v>21</v>
      </c>
      <c r="R202" s="62">
        <v>45</v>
      </c>
      <c r="S202" s="62">
        <v>22</v>
      </c>
      <c r="T202" s="67"/>
      <c r="U202" s="68" t="s">
        <v>920</v>
      </c>
      <c r="V202" s="68">
        <v>23367</v>
      </c>
      <c r="W202" s="68" t="s">
        <v>722</v>
      </c>
      <c r="X202" s="68" t="s">
        <v>723</v>
      </c>
      <c r="Y202" s="68" t="s">
        <v>724</v>
      </c>
      <c r="Z202" s="68"/>
      <c r="AA202" s="62">
        <v>83</v>
      </c>
      <c r="AB202" s="62">
        <v>81</v>
      </c>
      <c r="AC202" s="62">
        <v>80</v>
      </c>
      <c r="AD202" s="62">
        <v>77</v>
      </c>
      <c r="AE202" s="62">
        <v>83</v>
      </c>
      <c r="AF202" s="63"/>
      <c r="AG202" s="62">
        <v>21</v>
      </c>
      <c r="AH202" s="62">
        <v>20</v>
      </c>
      <c r="AI202" s="62">
        <v>46</v>
      </c>
      <c r="AJ202" s="62">
        <v>21</v>
      </c>
      <c r="AK202" s="62">
        <v>41</v>
      </c>
      <c r="AL202" s="62">
        <v>21</v>
      </c>
      <c r="AM202" s="62">
        <v>42</v>
      </c>
      <c r="AN202" s="62">
        <v>9.2799999999999994</v>
      </c>
      <c r="AO202" s="62">
        <v>50</v>
      </c>
      <c r="AP202" s="12" t="str">
        <f>IF(COUNTIF(G202:K202,"FF"),"FAIL",IF(COUNTIF(G202:K202,"AB"),"FAIL","PASS"))</f>
        <v>PASS</v>
      </c>
      <c r="AQ202" s="12" t="str">
        <f>IF(COUNTIF(AA202:AE202,"FF"),"FAIL",IF(COUNTIF(AA202:AE202,"AB"),"FAIL","PASS"))</f>
        <v>PASS</v>
      </c>
      <c r="AR202" s="13" t="str">
        <f>IF(COUNTIF(M202:S202,"FF"),"FAIL",IF(COUNTIF(M202:S202,"AB"),"FAIL","PASS"))</f>
        <v>PASS</v>
      </c>
      <c r="AS202" s="13" t="str">
        <f>IF(COUNTIF(AG202:AM202,"FF"),"FAIL",IF(COUNTIF(AG202:AM202,"AB"),"FAIL","PASS"))</f>
        <v>PASS</v>
      </c>
      <c r="AT202" s="14" t="str">
        <f>IF(AND(AP202="PASS",AQ202="PASS"),"PASS","FAIL")</f>
        <v>PASS</v>
      </c>
      <c r="AU202" s="14" t="str">
        <f>IF(AND(AR202="PASS",AS202="PASS"),"PASS","FAIL")</f>
        <v>PASS</v>
      </c>
      <c r="AV202" s="4" t="str">
        <f>IF(AW202="ATKT","NO",IF(AW202="FAIL","NO","YES"))</f>
        <v>YES</v>
      </c>
      <c r="AW202" s="5" t="str">
        <f>IF(AO202=50,IF(AN202&gt;=7.75,"DIST",IF(AN202&gt;=6.75,"FIRST",IF(AN202&gt;=6.25,"HSC",IF(AN202&gt;=5.5,"SC","FAIL")))),IF(AO202&gt;=25,"ATKT","FAIL"))</f>
        <v>DIST</v>
      </c>
    </row>
    <row r="203" spans="1:49">
      <c r="A203" s="68" t="s">
        <v>920</v>
      </c>
      <c r="B203" s="68">
        <v>23379</v>
      </c>
      <c r="C203" s="68" t="s">
        <v>725</v>
      </c>
      <c r="D203" s="62" t="s">
        <v>726</v>
      </c>
      <c r="E203" s="68" t="s">
        <v>727</v>
      </c>
      <c r="F203" s="68"/>
      <c r="G203" s="62">
        <v>78</v>
      </c>
      <c r="H203" s="62">
        <v>65</v>
      </c>
      <c r="I203" s="62">
        <v>63</v>
      </c>
      <c r="J203" s="62">
        <v>70</v>
      </c>
      <c r="K203" s="62">
        <v>79</v>
      </c>
      <c r="L203" s="63"/>
      <c r="M203" s="62">
        <v>22</v>
      </c>
      <c r="N203" s="62">
        <v>39</v>
      </c>
      <c r="O203" s="62">
        <v>19</v>
      </c>
      <c r="P203" s="62">
        <v>47</v>
      </c>
      <c r="Q203" s="62">
        <v>19</v>
      </c>
      <c r="R203" s="62">
        <v>45</v>
      </c>
      <c r="S203" s="62">
        <v>22</v>
      </c>
      <c r="T203" s="67"/>
      <c r="U203" s="68" t="s">
        <v>921</v>
      </c>
      <c r="V203" s="68">
        <v>23379</v>
      </c>
      <c r="W203" s="68" t="s">
        <v>725</v>
      </c>
      <c r="X203" s="68" t="s">
        <v>726</v>
      </c>
      <c r="Y203" s="68" t="s">
        <v>727</v>
      </c>
      <c r="Z203" s="68"/>
      <c r="AA203" s="62">
        <v>88</v>
      </c>
      <c r="AB203" s="62">
        <v>81</v>
      </c>
      <c r="AC203" s="62">
        <v>75</v>
      </c>
      <c r="AD203" s="62">
        <v>72</v>
      </c>
      <c r="AE203" s="62">
        <v>79</v>
      </c>
      <c r="AF203" s="63"/>
      <c r="AG203" s="62">
        <v>16</v>
      </c>
      <c r="AH203" s="62">
        <v>16</v>
      </c>
      <c r="AI203" s="62">
        <v>37</v>
      </c>
      <c r="AJ203" s="62">
        <v>19</v>
      </c>
      <c r="AK203" s="62">
        <v>43</v>
      </c>
      <c r="AL203" s="62">
        <v>20</v>
      </c>
      <c r="AM203" s="62">
        <v>40</v>
      </c>
      <c r="AN203" s="62">
        <v>9.1199999999999992</v>
      </c>
      <c r="AO203" s="62">
        <v>50</v>
      </c>
      <c r="AP203" s="12" t="str">
        <f>IF(COUNTIF(G203:K203,"FF"),"FAIL",IF(COUNTIF(G203:K203,"AB"),"FAIL","PASS"))</f>
        <v>PASS</v>
      </c>
      <c r="AQ203" s="12" t="str">
        <f>IF(COUNTIF(AA203:AE203,"FF"),"FAIL",IF(COUNTIF(AA203:AE203,"AB"),"FAIL","PASS"))</f>
        <v>PASS</v>
      </c>
      <c r="AR203" s="13" t="str">
        <f>IF(COUNTIF(M203:S203,"FF"),"FAIL",IF(COUNTIF(M203:S203,"AB"),"FAIL","PASS"))</f>
        <v>PASS</v>
      </c>
      <c r="AS203" s="13" t="str">
        <f>IF(COUNTIF(AG203:AM203,"FF"),"FAIL",IF(COUNTIF(AG203:AM203,"AB"),"FAIL","PASS"))</f>
        <v>PASS</v>
      </c>
      <c r="AT203" s="14" t="str">
        <f>IF(AND(AP203="PASS",AQ203="PASS"),"PASS","FAIL")</f>
        <v>PASS</v>
      </c>
      <c r="AU203" s="14" t="str">
        <f>IF(AND(AR203="PASS",AS203="PASS"),"PASS","FAIL")</f>
        <v>PASS</v>
      </c>
      <c r="AV203" s="4" t="str">
        <f>IF(AW203="ATKT","NO",IF(AW203="FAIL","NO","YES"))</f>
        <v>YES</v>
      </c>
      <c r="AW203" s="5" t="str">
        <f>IF(AO203=50,IF(AN203&gt;=7.75,"DIST",IF(AN203&gt;=6.75,"FIRST",IF(AN203&gt;=6.25,"HSC",IF(AN203&gt;=5.5,"SC","FAIL")))),IF(AO203&gt;=25,"ATKT","FAIL"))</f>
        <v>DIST</v>
      </c>
    </row>
    <row r="204" spans="1:49">
      <c r="A204" s="68" t="s">
        <v>869</v>
      </c>
      <c r="B204" s="68">
        <v>23326</v>
      </c>
      <c r="C204" s="68" t="s">
        <v>728</v>
      </c>
      <c r="D204" s="62" t="s">
        <v>729</v>
      </c>
      <c r="E204" s="68" t="s">
        <v>730</v>
      </c>
      <c r="F204" s="68"/>
      <c r="G204" s="62">
        <v>88</v>
      </c>
      <c r="H204" s="62">
        <v>74</v>
      </c>
      <c r="I204" s="62">
        <v>75</v>
      </c>
      <c r="J204" s="62">
        <v>84</v>
      </c>
      <c r="K204" s="62">
        <v>70</v>
      </c>
      <c r="L204" s="63"/>
      <c r="M204" s="62">
        <v>23</v>
      </c>
      <c r="N204" s="62">
        <v>28</v>
      </c>
      <c r="O204" s="62">
        <v>22</v>
      </c>
      <c r="P204" s="62">
        <v>36</v>
      </c>
      <c r="Q204" s="62">
        <v>21</v>
      </c>
      <c r="R204" s="62">
        <v>42</v>
      </c>
      <c r="S204" s="62">
        <v>24</v>
      </c>
      <c r="T204" s="67"/>
      <c r="U204" s="68" t="s">
        <v>922</v>
      </c>
      <c r="V204" s="68">
        <v>23326</v>
      </c>
      <c r="W204" s="68" t="s">
        <v>728</v>
      </c>
      <c r="X204" s="68" t="s">
        <v>729</v>
      </c>
      <c r="Y204" s="68" t="s">
        <v>730</v>
      </c>
      <c r="Z204" s="68"/>
      <c r="AA204" s="62">
        <v>92</v>
      </c>
      <c r="AB204" s="62">
        <v>82</v>
      </c>
      <c r="AC204" s="62">
        <v>82</v>
      </c>
      <c r="AD204" s="62">
        <v>85</v>
      </c>
      <c r="AE204" s="62"/>
      <c r="AF204" s="63"/>
      <c r="AG204" s="62">
        <v>22</v>
      </c>
      <c r="AH204" s="62">
        <v>22</v>
      </c>
      <c r="AI204" s="62">
        <v>43</v>
      </c>
      <c r="AJ204" s="62">
        <v>24</v>
      </c>
      <c r="AK204" s="62">
        <v>38</v>
      </c>
      <c r="AL204" s="62">
        <v>21</v>
      </c>
      <c r="AM204" s="62">
        <v>42</v>
      </c>
      <c r="AN204" s="62">
        <v>9.68</v>
      </c>
      <c r="AO204" s="62">
        <v>50</v>
      </c>
      <c r="AP204" s="12" t="str">
        <f>IF(COUNTIF(G204:K204,"FF"),"FAIL",IF(COUNTIF(G204:K204,"AB"),"FAIL","PASS"))</f>
        <v>PASS</v>
      </c>
      <c r="AQ204" s="12" t="str">
        <f>IF(COUNTIF(AA204:AE204,"FF"),"FAIL",IF(COUNTIF(AA204:AE204,"AB"),"FAIL","PASS"))</f>
        <v>PASS</v>
      </c>
      <c r="AR204" s="13" t="str">
        <f>IF(COUNTIF(M204:S204,"FF"),"FAIL",IF(COUNTIF(M204:S204,"AB"),"FAIL","PASS"))</f>
        <v>PASS</v>
      </c>
      <c r="AS204" s="13" t="str">
        <f>IF(COUNTIF(AG204:AM204,"FF"),"FAIL",IF(COUNTIF(AG204:AM204,"AB"),"FAIL","PASS"))</f>
        <v>PASS</v>
      </c>
      <c r="AT204" s="14" t="str">
        <f>IF(AND(AP204="PASS",AQ204="PASS"),"PASS","FAIL")</f>
        <v>PASS</v>
      </c>
      <c r="AU204" s="14" t="str">
        <f>IF(AND(AR204="PASS",AS204="PASS"),"PASS","FAIL")</f>
        <v>PASS</v>
      </c>
      <c r="AV204" s="4" t="str">
        <f>IF(AW204="ATKT","NO",IF(AW204="FAIL","NO","YES"))</f>
        <v>YES</v>
      </c>
      <c r="AW204" s="5" t="str">
        <f>IF(AO204=50,IF(AN204&gt;=7.75,"DIST",IF(AN204&gt;=6.75,"FIRST",IF(AN204&gt;=6.25,"HSC",IF(AN204&gt;=5.5,"SC","FAIL")))),IF(AO204&gt;=25,"ATKT","FAIL"))</f>
        <v>DIST</v>
      </c>
    </row>
    <row r="205" spans="1:49">
      <c r="A205" s="68" t="s">
        <v>784</v>
      </c>
      <c r="B205" s="68">
        <v>23202</v>
      </c>
      <c r="C205" s="68" t="s">
        <v>961</v>
      </c>
      <c r="D205" s="62" t="s">
        <v>962</v>
      </c>
      <c r="E205" s="68" t="s">
        <v>963</v>
      </c>
      <c r="F205" s="68"/>
      <c r="G205" s="62">
        <v>58</v>
      </c>
      <c r="H205" s="62" t="s">
        <v>56</v>
      </c>
      <c r="I205" s="62">
        <v>52</v>
      </c>
      <c r="J205" s="62" t="s">
        <v>56</v>
      </c>
      <c r="K205" s="62">
        <v>51</v>
      </c>
      <c r="L205" s="63"/>
      <c r="M205" s="62">
        <v>19</v>
      </c>
      <c r="N205" s="62">
        <v>29</v>
      </c>
      <c r="O205" s="62">
        <v>11</v>
      </c>
      <c r="P205" s="62" t="s">
        <v>56</v>
      </c>
      <c r="Q205" s="62">
        <v>16</v>
      </c>
      <c r="R205" s="62" t="s">
        <v>56</v>
      </c>
      <c r="S205" s="62">
        <v>20</v>
      </c>
      <c r="T205" s="67"/>
      <c r="U205" s="68"/>
      <c r="V205" s="68"/>
      <c r="W205" s="68"/>
      <c r="X205" s="68"/>
      <c r="Y205" s="68"/>
      <c r="Z205" s="68"/>
      <c r="AA205" s="62">
        <v>56</v>
      </c>
      <c r="AB205" s="62">
        <v>42</v>
      </c>
      <c r="AC205" s="62">
        <v>66</v>
      </c>
      <c r="AD205" s="62">
        <v>57</v>
      </c>
      <c r="AE205" s="62">
        <v>69</v>
      </c>
      <c r="AF205" s="63"/>
      <c r="AG205" s="62">
        <v>16</v>
      </c>
      <c r="AH205" s="62">
        <v>17</v>
      </c>
      <c r="AI205" s="62">
        <v>38</v>
      </c>
      <c r="AJ205" s="62">
        <v>12</v>
      </c>
      <c r="AK205" s="62">
        <v>30</v>
      </c>
      <c r="AL205" s="62">
        <v>14</v>
      </c>
      <c r="AM205" s="62">
        <v>25</v>
      </c>
      <c r="AN205" s="62"/>
      <c r="AO205" s="62">
        <v>39</v>
      </c>
      <c r="AP205" s="12" t="str">
        <f>IF(COUNTIF(G205:K205,"FF"),"FAIL",IF(COUNTIF(G205:K205,"AB"),"FAIL","PASS"))</f>
        <v>FAIL</v>
      </c>
      <c r="AQ205" s="12" t="str">
        <f>IF(COUNTIF(AA205:AE205,"FF"),"FAIL",IF(COUNTIF(AA205:AE205,"AB"),"FAIL","PASS"))</f>
        <v>PASS</v>
      </c>
      <c r="AR205" s="13" t="str">
        <f>IF(COUNTIF(M205:S205,"FF"),"FAIL",IF(COUNTIF(M205:S205,"AB"),"FAIL","PASS"))</f>
        <v>FAIL</v>
      </c>
      <c r="AS205" s="13" t="str">
        <f>IF(COUNTIF(AG205:AM205,"FF"),"FAIL",IF(COUNTIF(AG205:AM205,"AB"),"FAIL","PASS"))</f>
        <v>PASS</v>
      </c>
      <c r="AT205" s="14" t="str">
        <f>IF(AND(AP205="PASS",AQ205="PASS"),"PASS","FAIL")</f>
        <v>FAIL</v>
      </c>
      <c r="AU205" s="14" t="str">
        <f>IF(AND(AR205="PASS",AS205="PASS"),"PASS","FAIL")</f>
        <v>FAIL</v>
      </c>
      <c r="AV205" s="4" t="str">
        <f>IF(AW205="ATKT","NO",IF(AW205="FAIL","NO","YES"))</f>
        <v>NO</v>
      </c>
      <c r="AW205" s="5" t="str">
        <f>IF(AO205=50,IF(AN205&gt;=7.75,"DIST",IF(AN205&gt;=6.75,"FIRST",IF(AN205&gt;=6.25,"HSC",IF(AN205&gt;=5.5,"SC","FAIL")))),IF(AO205&gt;=25,"ATKT","FAIL"))</f>
        <v>ATKT</v>
      </c>
    </row>
    <row r="206" spans="1:49">
      <c r="A206" s="68" t="s">
        <v>894</v>
      </c>
      <c r="B206" s="68">
        <v>23353</v>
      </c>
      <c r="C206" s="68" t="s">
        <v>965</v>
      </c>
      <c r="D206" s="62" t="s">
        <v>966</v>
      </c>
      <c r="E206" s="68" t="s">
        <v>964</v>
      </c>
      <c r="F206" s="68"/>
      <c r="G206" s="62">
        <v>66</v>
      </c>
      <c r="H206" s="62">
        <v>46</v>
      </c>
      <c r="I206" s="62" t="s">
        <v>56</v>
      </c>
      <c r="J206" s="62">
        <v>48</v>
      </c>
      <c r="K206" s="62">
        <v>47</v>
      </c>
      <c r="L206" s="63"/>
      <c r="M206" s="62">
        <v>19</v>
      </c>
      <c r="N206" s="62">
        <v>39</v>
      </c>
      <c r="O206" s="62">
        <v>13</v>
      </c>
      <c r="P206" s="62">
        <v>31</v>
      </c>
      <c r="Q206" s="62">
        <v>16</v>
      </c>
      <c r="R206" s="62">
        <v>28</v>
      </c>
      <c r="S206" s="62">
        <v>17</v>
      </c>
      <c r="T206" s="67"/>
      <c r="U206" s="68"/>
      <c r="V206" s="68"/>
      <c r="W206" s="68"/>
      <c r="X206" s="68"/>
      <c r="Y206" s="68"/>
      <c r="Z206" s="68"/>
      <c r="AA206" s="62">
        <v>48</v>
      </c>
      <c r="AB206" s="62">
        <v>64</v>
      </c>
      <c r="AC206" s="62">
        <v>44</v>
      </c>
      <c r="AD206" s="62">
        <v>64</v>
      </c>
      <c r="AE206" s="62">
        <v>52</v>
      </c>
      <c r="AF206" s="63"/>
      <c r="AG206" s="62">
        <v>17</v>
      </c>
      <c r="AH206" s="62">
        <v>20</v>
      </c>
      <c r="AI206" s="62">
        <v>43</v>
      </c>
      <c r="AJ206" s="62">
        <v>16</v>
      </c>
      <c r="AK206" s="62">
        <v>30</v>
      </c>
      <c r="AL206" s="62">
        <v>19</v>
      </c>
      <c r="AM206" s="62">
        <v>28</v>
      </c>
      <c r="AN206" s="62"/>
      <c r="AO206" s="62">
        <v>46</v>
      </c>
      <c r="AP206" s="12" t="str">
        <f>IF(COUNTIF(G206:K206,"FF"),"FAIL",IF(COUNTIF(G206:K206,"AB"),"FAIL","PASS"))</f>
        <v>FAIL</v>
      </c>
      <c r="AQ206" s="12" t="str">
        <f>IF(COUNTIF(AA206:AE206,"FF"),"FAIL",IF(COUNTIF(AA206:AE206,"AB"),"FAIL","PASS"))</f>
        <v>PASS</v>
      </c>
      <c r="AR206" s="13" t="str">
        <f>IF(COUNTIF(M206:S206,"FF"),"FAIL",IF(COUNTIF(M206:S206,"AB"),"FAIL","PASS"))</f>
        <v>PASS</v>
      </c>
      <c r="AS206" s="13" t="str">
        <f>IF(COUNTIF(AG206:AM206,"FF"),"FAIL",IF(COUNTIF(AG206:AM206,"AB"),"FAIL","PASS"))</f>
        <v>PASS</v>
      </c>
      <c r="AT206" s="14" t="str">
        <f>IF(AND(AP206="PASS",AQ206="PASS"),"PASS","FAIL")</f>
        <v>FAIL</v>
      </c>
      <c r="AU206" s="14" t="str">
        <f>IF(AND(AR206="PASS",AS206="PASS"),"PASS","FAIL")</f>
        <v>PASS</v>
      </c>
      <c r="AV206" s="4" t="str">
        <f>IF(AW206="ATKT","NO",IF(AW206="FAIL","NO","YES"))</f>
        <v>NO</v>
      </c>
      <c r="AW206" s="5" t="str">
        <f>IF(AO206=50,IF(AN206&gt;=7.75,"DIST",IF(AN206&gt;=6.75,"FIRST",IF(AN206&gt;=6.25,"HSC",IF(AN206&gt;=5.5,"SC","FAIL")))),IF(AO206&gt;=25,"ATKT","FAIL"))</f>
        <v>ATKT</v>
      </c>
    </row>
    <row r="207" spans="1:49" s="21" customFormat="1">
      <c r="D207" s="20"/>
      <c r="G207" s="16"/>
      <c r="H207" s="16"/>
      <c r="I207" s="16"/>
      <c r="J207" s="16"/>
      <c r="K207" s="16"/>
      <c r="L207" s="17"/>
      <c r="M207" s="16"/>
      <c r="N207" s="16"/>
      <c r="O207" s="16"/>
      <c r="P207" s="16"/>
      <c r="Q207" s="16"/>
      <c r="R207" s="16"/>
      <c r="S207" s="18"/>
      <c r="T207" s="2"/>
      <c r="Z207" s="16"/>
      <c r="AA207" s="16"/>
      <c r="AB207" s="16"/>
      <c r="AC207" s="16"/>
      <c r="AD207" s="16"/>
      <c r="AE207" s="19"/>
      <c r="AF207" s="17"/>
      <c r="AG207" s="16"/>
      <c r="AH207" s="16"/>
      <c r="AI207" s="16"/>
      <c r="AJ207" s="16"/>
      <c r="AK207" s="16"/>
      <c r="AL207" s="16"/>
      <c r="AM207" s="16"/>
      <c r="AN207" s="16"/>
      <c r="AO207" s="20"/>
      <c r="AP207" s="20"/>
      <c r="AQ207" s="20"/>
      <c r="AR207" s="20"/>
      <c r="AS207" s="20"/>
      <c r="AT207" s="20"/>
      <c r="AU207" s="19"/>
      <c r="AV207" s="16"/>
    </row>
    <row r="208" spans="1:49">
      <c r="E208" s="55" t="s">
        <v>733</v>
      </c>
      <c r="F208" s="54" t="s">
        <v>56</v>
      </c>
      <c r="L208" s="17"/>
      <c r="AF208" s="17"/>
      <c r="AQ208" s="1"/>
      <c r="AR208" s="1"/>
      <c r="AS208" s="1"/>
      <c r="AT208" s="1" t="s">
        <v>80</v>
      </c>
      <c r="AU208" s="1" t="s">
        <v>81</v>
      </c>
      <c r="AV208" s="42" t="s">
        <v>24</v>
      </c>
    </row>
    <row r="209" spans="5:48">
      <c r="E209" s="55" t="s">
        <v>732</v>
      </c>
      <c r="F209" s="54" t="s">
        <v>67</v>
      </c>
      <c r="L209" s="17"/>
      <c r="AF209" s="17"/>
      <c r="AM209" s="40" t="s">
        <v>82</v>
      </c>
      <c r="AN209" s="41">
        <f>AVERAGE(AN4:AN206)</f>
        <v>9.1504790419161655</v>
      </c>
      <c r="AP209" s="85" t="s">
        <v>83</v>
      </c>
      <c r="AQ209" s="85"/>
      <c r="AR209" s="85"/>
      <c r="AS209" s="85"/>
      <c r="AT209" s="43">
        <f>COUNTIF(AT4:AT206,"PASS")</f>
        <v>186</v>
      </c>
      <c r="AU209" s="43">
        <f>COUNTIF(AU4:AU206,"PASS")</f>
        <v>174</v>
      </c>
      <c r="AV209" s="43">
        <f>COUNTIF(AV4:AV206,"YES")</f>
        <v>167</v>
      </c>
    </row>
    <row r="210" spans="5:48">
      <c r="L210" s="17"/>
      <c r="AF210" s="17"/>
    </row>
    <row r="211" spans="5:48">
      <c r="E211" s="22" t="s">
        <v>84</v>
      </c>
      <c r="F211" s="23"/>
      <c r="G211" s="4">
        <v>214441</v>
      </c>
      <c r="H211" s="4">
        <v>214442</v>
      </c>
      <c r="I211" s="4">
        <v>214443</v>
      </c>
      <c r="J211" s="4">
        <v>214444</v>
      </c>
      <c r="K211" s="4">
        <v>214445</v>
      </c>
      <c r="L211" s="6"/>
      <c r="M211" s="4" t="s">
        <v>5</v>
      </c>
      <c r="N211" s="4" t="s">
        <v>6</v>
      </c>
      <c r="O211" s="4" t="s">
        <v>7</v>
      </c>
      <c r="P211" s="4" t="s">
        <v>8</v>
      </c>
      <c r="Q211" s="4" t="s">
        <v>9</v>
      </c>
      <c r="R211" s="4" t="s">
        <v>10</v>
      </c>
      <c r="S211" s="4" t="s">
        <v>11</v>
      </c>
      <c r="Y211" s="36" t="s">
        <v>84</v>
      </c>
      <c r="Z211" s="23"/>
      <c r="AA211" s="4">
        <v>207003</v>
      </c>
      <c r="AB211" s="4">
        <v>214450</v>
      </c>
      <c r="AC211" s="4">
        <v>214451</v>
      </c>
      <c r="AD211" s="4">
        <v>214452</v>
      </c>
      <c r="AE211" s="4">
        <v>214453</v>
      </c>
      <c r="AF211" s="6"/>
      <c r="AG211" s="4" t="s">
        <v>12</v>
      </c>
      <c r="AH211" s="4" t="s">
        <v>13</v>
      </c>
      <c r="AI211" s="4" t="s">
        <v>14</v>
      </c>
      <c r="AJ211" s="4" t="s">
        <v>15</v>
      </c>
      <c r="AK211" s="4" t="s">
        <v>16</v>
      </c>
      <c r="AL211" s="4" t="s">
        <v>17</v>
      </c>
      <c r="AM211" s="4" t="s">
        <v>18</v>
      </c>
      <c r="AO211" s="44"/>
      <c r="AP211" s="45"/>
      <c r="AQ211" s="45"/>
      <c r="AR211" s="45"/>
      <c r="AS211" s="45"/>
    </row>
    <row r="212" spans="5:48">
      <c r="E212" s="24"/>
      <c r="F212" s="23"/>
      <c r="G212" s="4" t="s">
        <v>26</v>
      </c>
      <c r="H212" s="4" t="s">
        <v>27</v>
      </c>
      <c r="I212" s="4" t="s">
        <v>28</v>
      </c>
      <c r="J212" s="4" t="s">
        <v>29</v>
      </c>
      <c r="K212" s="4" t="s">
        <v>30</v>
      </c>
      <c r="L212" s="6"/>
      <c r="M212" s="4" t="s">
        <v>31</v>
      </c>
      <c r="N212" s="4" t="s">
        <v>32</v>
      </c>
      <c r="O212" s="4" t="s">
        <v>33</v>
      </c>
      <c r="P212" s="4" t="s">
        <v>34</v>
      </c>
      <c r="Q212" s="4" t="s">
        <v>35</v>
      </c>
      <c r="R212" s="4" t="s">
        <v>36</v>
      </c>
      <c r="S212" s="4" t="s">
        <v>37</v>
      </c>
      <c r="Y212" s="37"/>
      <c r="Z212" s="23"/>
      <c r="AA212" s="4" t="s">
        <v>38</v>
      </c>
      <c r="AB212" s="4" t="s">
        <v>39</v>
      </c>
      <c r="AC212" s="4" t="s">
        <v>40</v>
      </c>
      <c r="AD212" s="4" t="s">
        <v>41</v>
      </c>
      <c r="AE212" s="4" t="s">
        <v>42</v>
      </c>
      <c r="AF212" s="6"/>
      <c r="AG212" s="4" t="s">
        <v>43</v>
      </c>
      <c r="AH212" s="4" t="s">
        <v>44</v>
      </c>
      <c r="AI212" s="4" t="s">
        <v>45</v>
      </c>
      <c r="AJ212" s="4" t="s">
        <v>46</v>
      </c>
      <c r="AK212" s="4" t="s">
        <v>47</v>
      </c>
      <c r="AL212" s="4" t="s">
        <v>48</v>
      </c>
      <c r="AM212" s="4" t="s">
        <v>49</v>
      </c>
      <c r="AO212" s="44"/>
      <c r="AP212" s="46"/>
      <c r="AQ212" s="47" t="s">
        <v>85</v>
      </c>
      <c r="AR212" s="47" t="s">
        <v>86</v>
      </c>
      <c r="AS212" s="48"/>
    </row>
    <row r="213" spans="5:48">
      <c r="E213" s="24" t="s">
        <v>87</v>
      </c>
      <c r="F213" s="25" t="s">
        <v>88</v>
      </c>
      <c r="G213" s="5">
        <f>COUNTIF(G4:G206,"&gt;90")</f>
        <v>15</v>
      </c>
      <c r="H213" s="5">
        <f>COUNTIF(H4:H206,"&gt;90")</f>
        <v>0</v>
      </c>
      <c r="I213" s="5">
        <f>COUNTIF(I4:I206,"&gt;90")</f>
        <v>2</v>
      </c>
      <c r="J213" s="5">
        <f>COUNTIF(J4:J206,"&gt;90")</f>
        <v>1</v>
      </c>
      <c r="K213" s="5">
        <f>COUNTIF(K4:K206,"&gt;90")</f>
        <v>0</v>
      </c>
      <c r="L213" s="6"/>
      <c r="M213" s="5"/>
      <c r="N213" s="5"/>
      <c r="O213" s="5"/>
      <c r="P213" s="5"/>
      <c r="Q213" s="5"/>
      <c r="R213" s="5"/>
      <c r="S213" s="5"/>
      <c r="Y213" s="37" t="s">
        <v>87</v>
      </c>
      <c r="Z213" s="25" t="s">
        <v>88</v>
      </c>
      <c r="AA213" s="5">
        <f>COUNTIF(AA4:AA206,"&gt;90")</f>
        <v>29</v>
      </c>
      <c r="AB213" s="5">
        <f>COUNTIF(AB4:AB206,"&gt;90")</f>
        <v>1</v>
      </c>
      <c r="AC213" s="5">
        <f>COUNTIF(AC4:AC206,"&gt;90")</f>
        <v>1</v>
      </c>
      <c r="AD213" s="5">
        <f>COUNTIF(AD4:AD206,"&gt;90")</f>
        <v>0</v>
      </c>
      <c r="AE213" s="5">
        <f>COUNTIF(AE4:AE206,"&gt;90")</f>
        <v>1</v>
      </c>
      <c r="AF213" s="6"/>
      <c r="AG213" s="5"/>
      <c r="AH213" s="5"/>
      <c r="AI213" s="5"/>
      <c r="AJ213" s="5"/>
      <c r="AK213" s="5"/>
      <c r="AL213" s="5"/>
      <c r="AM213" s="5"/>
      <c r="AO213" s="44"/>
      <c r="AP213" s="49" t="s">
        <v>89</v>
      </c>
      <c r="AQ213" s="50">
        <f>AV209</f>
        <v>167</v>
      </c>
      <c r="AR213" s="51">
        <f>(AQ213/$AA$221)*100</f>
        <v>82.266009852216754</v>
      </c>
      <c r="AS213" s="48"/>
    </row>
    <row r="214" spans="5:48">
      <c r="E214" s="24" t="s">
        <v>90</v>
      </c>
      <c r="F214" s="25" t="s">
        <v>91</v>
      </c>
      <c r="G214" s="5">
        <f>COUNTIFS(G4:G206,"&gt;=80",G4:G206,"&lt;90")</f>
        <v>71</v>
      </c>
      <c r="H214" s="5">
        <f>COUNTIFS(H4:H206,"&gt;=80",H4:H206,"&lt;90")</f>
        <v>15</v>
      </c>
      <c r="I214" s="5">
        <f>COUNTIFS(I4:I206,"&gt;=80",I4:I206,"&lt;90")</f>
        <v>26</v>
      </c>
      <c r="J214" s="5">
        <f>COUNTIFS(J4:J206,"&gt;=80",J4:J206,"&lt;90")</f>
        <v>38</v>
      </c>
      <c r="K214" s="5">
        <f>COUNTIFS(K4:K206,"&gt;=80",K4:K206,"&lt;90")</f>
        <v>47</v>
      </c>
      <c r="L214" s="6"/>
      <c r="M214" s="5"/>
      <c r="N214" s="5"/>
      <c r="O214" s="5"/>
      <c r="P214" s="5"/>
      <c r="Q214" s="5"/>
      <c r="R214" s="5"/>
      <c r="S214" s="5"/>
      <c r="Y214" s="37" t="s">
        <v>90</v>
      </c>
      <c r="Z214" s="25" t="s">
        <v>91</v>
      </c>
      <c r="AA214" s="5">
        <f>COUNTIFS(AA4:AA206,"&gt;=80",AA4:AA206,"&lt;90")</f>
        <v>77</v>
      </c>
      <c r="AB214" s="5">
        <f>COUNTIFS(AB4:AB206,"&gt;=80",AB4:AB206,"&lt;90")</f>
        <v>76</v>
      </c>
      <c r="AC214" s="5">
        <f>COUNTIFS(AC4:AC206,"&gt;=80",AC4:AC206,"&lt;90")</f>
        <v>100</v>
      </c>
      <c r="AD214" s="5">
        <f>COUNTIFS(AD4:AD206,"&gt;=80",AD4:AD206,"&lt;90")</f>
        <v>47</v>
      </c>
      <c r="AE214" s="5">
        <f>COUNTIFS(AE4:AE206,"&gt;=80",AE4:AE206,"&lt;90")</f>
        <v>111</v>
      </c>
      <c r="AF214" s="6"/>
      <c r="AG214" s="5"/>
      <c r="AH214" s="5"/>
      <c r="AI214" s="5"/>
      <c r="AJ214" s="5"/>
      <c r="AK214" s="5"/>
      <c r="AL214" s="5"/>
      <c r="AM214" s="5"/>
      <c r="AO214" s="44"/>
      <c r="AP214" s="49" t="s">
        <v>92</v>
      </c>
      <c r="AQ214" s="50">
        <f>COUNTIF(AW4:AW206,"DIST")</f>
        <v>167</v>
      </c>
      <c r="AR214" s="51">
        <f t="shared" ref="AR214:AR219" si="0">(AQ214/$AA$221)*100</f>
        <v>82.266009852216754</v>
      </c>
      <c r="AS214" s="48"/>
    </row>
    <row r="215" spans="5:48">
      <c r="E215" s="24" t="s">
        <v>93</v>
      </c>
      <c r="F215" s="25" t="s">
        <v>94</v>
      </c>
      <c r="G215" s="5">
        <f>COUNTIFS(G4:G206,"&gt;=70",G4:G206,"&lt;80")</f>
        <v>59</v>
      </c>
      <c r="H215" s="5">
        <f>COUNTIFS(H4:H206,"&gt;=70",H4:H206,"&lt;80")</f>
        <v>58</v>
      </c>
      <c r="I215" s="5">
        <f>COUNTIFS(I4:I206,"&gt;=70",I4:I206,"&lt;80")</f>
        <v>67</v>
      </c>
      <c r="J215" s="5">
        <f>COUNTIFS(J4:J206,"&gt;=70",J4:J206,"&lt;80")</f>
        <v>82</v>
      </c>
      <c r="K215" s="5">
        <f>COUNTIFS(K4:K206,"&gt;=70",K4:K206,"&lt;80")</f>
        <v>76</v>
      </c>
      <c r="L215" s="6"/>
      <c r="M215" s="5"/>
      <c r="N215" s="5"/>
      <c r="O215" s="5"/>
      <c r="P215" s="5"/>
      <c r="Q215" s="5"/>
      <c r="R215" s="5"/>
      <c r="S215" s="5"/>
      <c r="Y215" s="37" t="s">
        <v>93</v>
      </c>
      <c r="Z215" s="25" t="s">
        <v>94</v>
      </c>
      <c r="AA215" s="5">
        <f>COUNTIFS(AA4:AA206,"&gt;=70",AA4:AA206,"&lt;80")</f>
        <v>52</v>
      </c>
      <c r="AB215" s="5">
        <f>COUNTIFS(AB4:AB206,"&gt;=70",AB4:AB206,"&lt;80")</f>
        <v>73</v>
      </c>
      <c r="AC215" s="5">
        <f>COUNTIFS(AC4:AC206,"&gt;=70",AC4:AC206,"&lt;80")</f>
        <v>80</v>
      </c>
      <c r="AD215" s="5">
        <f>COUNTIFS(AD4:AD206,"&gt;=70",AD4:AD206,"&lt;80")</f>
        <v>95</v>
      </c>
      <c r="AE215" s="5">
        <f>COUNTIFS(AE4:AE206,"&gt;=70",AE4:AE206,"&lt;80")</f>
        <v>74</v>
      </c>
      <c r="AF215" s="6"/>
      <c r="AG215" s="5"/>
      <c r="AH215" s="5"/>
      <c r="AI215" s="5"/>
      <c r="AJ215" s="5"/>
      <c r="AK215" s="5"/>
      <c r="AL215" s="5"/>
      <c r="AM215" s="5"/>
      <c r="AO215" s="44"/>
      <c r="AP215" s="49" t="s">
        <v>95</v>
      </c>
      <c r="AQ215" s="50">
        <f>COUNTIF(AW4:AW206,"FIRST")</f>
        <v>0</v>
      </c>
      <c r="AR215" s="51">
        <f t="shared" si="0"/>
        <v>0</v>
      </c>
      <c r="AS215" s="48"/>
    </row>
    <row r="216" spans="5:48" ht="27.6">
      <c r="E216" s="24" t="s">
        <v>96</v>
      </c>
      <c r="F216" s="25" t="s">
        <v>97</v>
      </c>
      <c r="G216" s="5">
        <f>COUNTIFS(G4:G206,"&gt;=60",G4:G206,"&lt;70")</f>
        <v>30</v>
      </c>
      <c r="H216" s="5">
        <f>COUNTIFS(H4:H206,"&gt;=60",H4:H206,"&lt;70")</f>
        <v>77</v>
      </c>
      <c r="I216" s="5">
        <f>COUNTIFS(I4:I206,"&gt;=60",I4:I206,"&lt;70")</f>
        <v>63</v>
      </c>
      <c r="J216" s="5">
        <f>COUNTIFS(J4:J206,"&gt;=60",J4:J206,"&lt;70")</f>
        <v>64</v>
      </c>
      <c r="K216" s="5">
        <f>COUNTIFS(K4:K206,"&gt;=60",K4:K206,"&lt;70")</f>
        <v>58</v>
      </c>
      <c r="L216" s="6"/>
      <c r="M216" s="5"/>
      <c r="N216" s="5"/>
      <c r="O216" s="5"/>
      <c r="P216" s="5"/>
      <c r="Q216" s="5"/>
      <c r="R216" s="5"/>
      <c r="S216" s="5"/>
      <c r="Y216" s="37" t="s">
        <v>96</v>
      </c>
      <c r="Z216" s="25" t="s">
        <v>97</v>
      </c>
      <c r="AA216" s="5">
        <f>COUNTIFS(AA4:AA206,"&gt;=60",AA4:AA206,"&lt;70")</f>
        <v>22</v>
      </c>
      <c r="AB216" s="5">
        <f>COUNTIFS(AB4:AB206,"&gt;=60",AB4:AB206,"&lt;70")</f>
        <v>30</v>
      </c>
      <c r="AC216" s="5">
        <f>COUNTIFS(AC4:AC206,"&gt;=60",AC4:AC206,"&lt;70")</f>
        <v>11</v>
      </c>
      <c r="AD216" s="5">
        <f>COUNTIFS(AD4:AD206,"&gt;=60",AD4:AD206,"&lt;70")</f>
        <v>42</v>
      </c>
      <c r="AE216" s="5">
        <f>COUNTIFS(AE4:AE206,"&gt;=60",AE4:AE206,"&lt;70")</f>
        <v>7</v>
      </c>
      <c r="AF216" s="6"/>
      <c r="AG216" s="5"/>
      <c r="AH216" s="5"/>
      <c r="AI216" s="5"/>
      <c r="AJ216" s="5"/>
      <c r="AK216" s="5"/>
      <c r="AL216" s="5"/>
      <c r="AM216" s="5"/>
      <c r="AO216" s="44"/>
      <c r="AP216" s="52" t="s">
        <v>98</v>
      </c>
      <c r="AQ216" s="50">
        <f>COUNTIF(AW4:AW206,"HSC")</f>
        <v>0</v>
      </c>
      <c r="AR216" s="51">
        <f t="shared" si="0"/>
        <v>0</v>
      </c>
      <c r="AS216" s="48"/>
    </row>
    <row r="217" spans="5:48">
      <c r="E217" s="24" t="s">
        <v>99</v>
      </c>
      <c r="F217" s="25" t="s">
        <v>100</v>
      </c>
      <c r="G217" s="5">
        <f>COUNTIFS(G4:G206,"&gt;=50",G4:G206,"&lt;60")</f>
        <v>14</v>
      </c>
      <c r="H217" s="5">
        <f>COUNTIFS(H4:H206,"&gt;=50",H4:H206,"&lt;60")</f>
        <v>37</v>
      </c>
      <c r="I217" s="5">
        <f>COUNTIFS(I4:I206,"&gt;=50",I4:I206,"&lt;60")</f>
        <v>34</v>
      </c>
      <c r="J217" s="5">
        <f>COUNTIFS(J4:J206,"&gt;=50",J4:J206,"&lt;60")</f>
        <v>8</v>
      </c>
      <c r="K217" s="5">
        <f>COUNTIFS(K4:K206,"&gt;=50",K4:K206,"&lt;60")</f>
        <v>17</v>
      </c>
      <c r="L217" s="6"/>
      <c r="M217" s="5"/>
      <c r="N217" s="5"/>
      <c r="O217" s="5"/>
      <c r="P217" s="5"/>
      <c r="Q217" s="5"/>
      <c r="R217" s="5"/>
      <c r="S217" s="5"/>
      <c r="Y217" s="37" t="s">
        <v>99</v>
      </c>
      <c r="Z217" s="25" t="s">
        <v>100</v>
      </c>
      <c r="AA217" s="5">
        <f>COUNTIFS(AA4:AA206,"&gt;=50",AA4:AA206,"&lt;60")</f>
        <v>10</v>
      </c>
      <c r="AB217" s="5">
        <f>COUNTIFS(AB4:AB206,"&gt;=50",AB4:AB206,"&lt;60")</f>
        <v>13</v>
      </c>
      <c r="AC217" s="5">
        <f>COUNTIFS(AC4:AC206,"&gt;=50",AC4:AC206,"&lt;60")</f>
        <v>8</v>
      </c>
      <c r="AD217" s="5">
        <f>COUNTIFS(AD4:AD206,"&gt;=50",AD4:AD206,"&lt;60")</f>
        <v>14</v>
      </c>
      <c r="AE217" s="5">
        <f>COUNTIFS(AE4:AE206,"&gt;=50",AE4:AE206,"&lt;60")</f>
        <v>2</v>
      </c>
      <c r="AF217" s="6"/>
      <c r="AG217" s="5"/>
      <c r="AH217" s="5"/>
      <c r="AI217" s="5"/>
      <c r="AJ217" s="5"/>
      <c r="AK217" s="5"/>
      <c r="AL217" s="5"/>
      <c r="AM217" s="5"/>
      <c r="AO217" s="44"/>
      <c r="AP217" s="49" t="s">
        <v>101</v>
      </c>
      <c r="AQ217" s="50">
        <f>COUNTIF(AW4:AW206,"SC")</f>
        <v>0</v>
      </c>
      <c r="AR217" s="51">
        <f t="shared" si="0"/>
        <v>0</v>
      </c>
      <c r="AS217" s="48"/>
    </row>
    <row r="218" spans="5:48">
      <c r="E218" s="24" t="s">
        <v>102</v>
      </c>
      <c r="F218" s="25" t="s">
        <v>103</v>
      </c>
      <c r="G218" s="5">
        <f>COUNTIFS(G4:G206,"&gt;=40",G4:G206,"&lt;50")</f>
        <v>4</v>
      </c>
      <c r="H218" s="5">
        <f>COUNTIFS(H4:H206,"&gt;=40",H4:H206,"&lt;50")</f>
        <v>7</v>
      </c>
      <c r="I218" s="5">
        <f>COUNTIFS(I4:I206,"&gt;=40",I4:I206,"&lt;50")</f>
        <v>2</v>
      </c>
      <c r="J218" s="5">
        <f>COUNTIFS(J4:J206,"&gt;=40",J4:J206,"&lt;50")</f>
        <v>6</v>
      </c>
      <c r="K218" s="5">
        <f>COUNTIFS(K4:K206,"&gt;=40",K4:K206,"&lt;50")</f>
        <v>3</v>
      </c>
      <c r="L218" s="6"/>
      <c r="M218" s="5"/>
      <c r="N218" s="5"/>
      <c r="O218" s="5"/>
      <c r="P218" s="5"/>
      <c r="Q218" s="5"/>
      <c r="R218" s="5"/>
      <c r="S218" s="5"/>
      <c r="Y218" s="37" t="s">
        <v>102</v>
      </c>
      <c r="Z218" s="25" t="s">
        <v>103</v>
      </c>
      <c r="AA218" s="5">
        <f>COUNTIFS(AA4:AA206,"&gt;=40",AA4:AA206,"&lt;50")</f>
        <v>8</v>
      </c>
      <c r="AB218" s="5">
        <f>COUNTIFS(AB4:AB206,"&gt;=40",AB4:AB206,"&lt;50")</f>
        <v>8</v>
      </c>
      <c r="AC218" s="5">
        <f>COUNTIFS(AC4:AC206,"&gt;=40",AC4:AC206,"&lt;50")</f>
        <v>3</v>
      </c>
      <c r="AD218" s="5">
        <f>COUNTIFS(AD4:AD206,"&gt;=40",AD4:AD206,"&lt;50")</f>
        <v>1</v>
      </c>
      <c r="AE218" s="5">
        <f>COUNTIFS(AE4:AE206,"&gt;=40",AE4:AE206,"&lt;50")</f>
        <v>1</v>
      </c>
      <c r="AF218" s="6"/>
      <c r="AG218" s="5"/>
      <c r="AH218" s="5"/>
      <c r="AI218" s="5"/>
      <c r="AJ218" s="5"/>
      <c r="AK218" s="5"/>
      <c r="AL218" s="5"/>
      <c r="AM218" s="5"/>
      <c r="AO218" s="44"/>
      <c r="AP218" s="49" t="s">
        <v>104</v>
      </c>
      <c r="AQ218" s="50">
        <f>COUNTIF(AW4:AW206,"ATKT")</f>
        <v>35</v>
      </c>
      <c r="AR218" s="51">
        <f t="shared" si="0"/>
        <v>17.241379310344829</v>
      </c>
      <c r="AS218" s="48"/>
    </row>
    <row r="219" spans="5:48">
      <c r="E219" s="24" t="s">
        <v>105</v>
      </c>
      <c r="F219" s="25" t="s">
        <v>106</v>
      </c>
      <c r="G219" s="5">
        <f>COUNTIF(G4:G206,"FF")</f>
        <v>6</v>
      </c>
      <c r="H219" s="5">
        <f>COUNTIF(H4:H206,"FF")</f>
        <v>9</v>
      </c>
      <c r="I219" s="5">
        <f>COUNTIF(I4:I206,"FF")</f>
        <v>9</v>
      </c>
      <c r="J219" s="5">
        <f>COUNTIF(J4:J206,"FF")</f>
        <v>3</v>
      </c>
      <c r="K219" s="5">
        <f>COUNTIF(K4:K206,"FF")</f>
        <v>2</v>
      </c>
      <c r="L219" s="6"/>
      <c r="M219" s="5">
        <f t="shared" ref="M219:S219" si="1">COUNTIF(M4:M206,"FF")</f>
        <v>0</v>
      </c>
      <c r="N219" s="5">
        <f t="shared" si="1"/>
        <v>0</v>
      </c>
      <c r="O219" s="5">
        <f t="shared" si="1"/>
        <v>0</v>
      </c>
      <c r="P219" s="5">
        <f t="shared" si="1"/>
        <v>1</v>
      </c>
      <c r="Q219" s="5">
        <f t="shared" si="1"/>
        <v>0</v>
      </c>
      <c r="R219" s="5">
        <f t="shared" si="1"/>
        <v>1</v>
      </c>
      <c r="S219" s="5">
        <f t="shared" si="1"/>
        <v>0</v>
      </c>
      <c r="Y219" s="37" t="s">
        <v>105</v>
      </c>
      <c r="Z219" s="25" t="s">
        <v>106</v>
      </c>
      <c r="AA219" s="5">
        <f>COUNTIF(AA4:AA206,"FF")</f>
        <v>1</v>
      </c>
      <c r="AB219" s="5">
        <f>COUNTIF(AB4:AB206,"FF")</f>
        <v>1</v>
      </c>
      <c r="AC219" s="5">
        <f>COUNTIF(AC4:AC206,"FF")</f>
        <v>0</v>
      </c>
      <c r="AD219" s="5">
        <f>COUNTIF(AD4:AD206,"FF")</f>
        <v>0</v>
      </c>
      <c r="AE219" s="5">
        <f>COUNTIF(AE4:AE206,"FF")</f>
        <v>0</v>
      </c>
      <c r="AF219" s="6"/>
      <c r="AG219" s="5">
        <f t="shared" ref="AG219:AM219" si="2">COUNTIF(AG4:AG206,"FF")</f>
        <v>0</v>
      </c>
      <c r="AH219" s="5">
        <f t="shared" si="2"/>
        <v>0</v>
      </c>
      <c r="AI219" s="5">
        <f t="shared" si="2"/>
        <v>0</v>
      </c>
      <c r="AJ219" s="5">
        <f t="shared" si="2"/>
        <v>0</v>
      </c>
      <c r="AK219" s="5">
        <f t="shared" si="2"/>
        <v>0</v>
      </c>
      <c r="AL219" s="5">
        <f t="shared" si="2"/>
        <v>0</v>
      </c>
      <c r="AM219" s="5">
        <f t="shared" si="2"/>
        <v>0</v>
      </c>
      <c r="AO219" s="44"/>
      <c r="AP219" s="49" t="s">
        <v>107</v>
      </c>
      <c r="AQ219" s="50">
        <f>COUNTIF(AW4:AW206,"FAIL")</f>
        <v>1</v>
      </c>
      <c r="AR219" s="51">
        <f t="shared" si="0"/>
        <v>0.49261083743842365</v>
      </c>
      <c r="AS219" s="48"/>
    </row>
    <row r="220" spans="5:48">
      <c r="E220" s="22"/>
      <c r="F220" s="26" t="s">
        <v>108</v>
      </c>
      <c r="G220" s="5">
        <f>COUNTIF(G4:G206,"AB")</f>
        <v>0</v>
      </c>
      <c r="H220" s="5">
        <f>COUNTIF(H4:H206,"AB")</f>
        <v>0</v>
      </c>
      <c r="I220" s="5">
        <f>COUNTIF(I4:I206,"AB")</f>
        <v>0</v>
      </c>
      <c r="J220" s="5">
        <f>COUNTIF(J4:J206,"AB")</f>
        <v>0</v>
      </c>
      <c r="K220" s="5">
        <f>COUNTIF(K4:K206,"AB")</f>
        <v>0</v>
      </c>
      <c r="L220" s="6"/>
      <c r="M220" s="5">
        <f t="shared" ref="M220:S220" si="3">COUNTIF(M4:M206,"AB")</f>
        <v>0</v>
      </c>
      <c r="N220" s="5">
        <f t="shared" si="3"/>
        <v>18</v>
      </c>
      <c r="O220" s="5">
        <f t="shared" si="3"/>
        <v>0</v>
      </c>
      <c r="P220" s="5">
        <f t="shared" si="3"/>
        <v>14</v>
      </c>
      <c r="Q220" s="5">
        <f t="shared" si="3"/>
        <v>0</v>
      </c>
      <c r="R220" s="5">
        <f t="shared" si="3"/>
        <v>6</v>
      </c>
      <c r="S220" s="5">
        <f t="shared" si="3"/>
        <v>0</v>
      </c>
      <c r="Y220" s="36"/>
      <c r="Z220" s="26" t="s">
        <v>108</v>
      </c>
      <c r="AA220" s="5">
        <f>COUNTIF(AA4:AA206,"AB")</f>
        <v>0</v>
      </c>
      <c r="AB220" s="5">
        <f>COUNTIF(AB4:AB206,"AB")</f>
        <v>0</v>
      </c>
      <c r="AC220" s="5">
        <f>COUNTIF(AC4:AC206,"AB")</f>
        <v>0</v>
      </c>
      <c r="AD220" s="5">
        <f>COUNTIF(AD4:AD206,"AB")</f>
        <v>0</v>
      </c>
      <c r="AE220" s="5">
        <f>COUNTIF(AE4:AE206,"AB")</f>
        <v>0</v>
      </c>
      <c r="AF220" s="6"/>
      <c r="AG220" s="5">
        <f t="shared" ref="AG220:AM220" si="4">COUNTIF(AG4:AG206,"AB")</f>
        <v>0</v>
      </c>
      <c r="AH220" s="5">
        <f t="shared" si="4"/>
        <v>0</v>
      </c>
      <c r="AI220" s="5">
        <f t="shared" si="4"/>
        <v>0</v>
      </c>
      <c r="AJ220" s="5">
        <f t="shared" si="4"/>
        <v>0</v>
      </c>
      <c r="AK220" s="5">
        <f t="shared" si="4"/>
        <v>0</v>
      </c>
      <c r="AL220" s="5">
        <f t="shared" si="4"/>
        <v>0</v>
      </c>
      <c r="AM220" s="5">
        <f t="shared" si="4"/>
        <v>0</v>
      </c>
      <c r="AO220" s="44"/>
      <c r="AP220" s="47" t="s">
        <v>109</v>
      </c>
      <c r="AQ220" s="47">
        <f>AA221</f>
        <v>203</v>
      </c>
      <c r="AR220" s="47"/>
      <c r="AS220" s="44"/>
    </row>
    <row r="221" spans="5:48">
      <c r="E221" s="22"/>
      <c r="F221" s="27" t="s">
        <v>109</v>
      </c>
      <c r="G221" s="5">
        <f>COUNTA(G4:G206)</f>
        <v>203</v>
      </c>
      <c r="H221" s="5">
        <f>COUNTA(H4:H206)</f>
        <v>203</v>
      </c>
      <c r="I221" s="5">
        <f>COUNTA(I4:I206)</f>
        <v>203</v>
      </c>
      <c r="J221" s="5">
        <f>COUNTA(J4:J206)</f>
        <v>203</v>
      </c>
      <c r="K221" s="5">
        <f>COUNTA(K4:K206)</f>
        <v>203</v>
      </c>
      <c r="L221" s="6"/>
      <c r="M221" s="5">
        <f t="shared" ref="M221:S221" si="5">COUNTA(M4:M206)</f>
        <v>203</v>
      </c>
      <c r="N221" s="5">
        <f t="shared" si="5"/>
        <v>203</v>
      </c>
      <c r="O221" s="5">
        <f t="shared" si="5"/>
        <v>203</v>
      </c>
      <c r="P221" s="5">
        <f t="shared" si="5"/>
        <v>203</v>
      </c>
      <c r="Q221" s="5">
        <f t="shared" si="5"/>
        <v>203</v>
      </c>
      <c r="R221" s="5">
        <f t="shared" si="5"/>
        <v>203</v>
      </c>
      <c r="S221" s="5">
        <f t="shared" si="5"/>
        <v>203</v>
      </c>
      <c r="Y221" s="36"/>
      <c r="Z221" s="27" t="s">
        <v>109</v>
      </c>
      <c r="AA221" s="5">
        <f>COUNTA(AA4:AA206)</f>
        <v>203</v>
      </c>
      <c r="AB221" s="5">
        <f>COUNTA(AB4:AB206)</f>
        <v>203</v>
      </c>
      <c r="AC221" s="5">
        <f>COUNTA(AC4:AC206)</f>
        <v>203</v>
      </c>
      <c r="AD221" s="5">
        <f>COUNTA(AD4:AD206)</f>
        <v>203</v>
      </c>
      <c r="AE221" s="5">
        <f>COUNTA(AE4:AE206)</f>
        <v>202</v>
      </c>
      <c r="AF221" s="6"/>
      <c r="AG221" s="5">
        <f t="shared" ref="AG221:AM221" si="6">COUNTA(AG4:AG206)</f>
        <v>203</v>
      </c>
      <c r="AH221" s="5">
        <f t="shared" si="6"/>
        <v>203</v>
      </c>
      <c r="AI221" s="5">
        <f t="shared" si="6"/>
        <v>203</v>
      </c>
      <c r="AJ221" s="5">
        <f t="shared" si="6"/>
        <v>203</v>
      </c>
      <c r="AK221" s="5">
        <f t="shared" si="6"/>
        <v>203</v>
      </c>
      <c r="AL221" s="5">
        <f t="shared" si="6"/>
        <v>203</v>
      </c>
      <c r="AM221" s="5">
        <f t="shared" si="6"/>
        <v>203</v>
      </c>
      <c r="AO221" s="45"/>
      <c r="AP221" s="45"/>
      <c r="AQ221" s="45"/>
      <c r="AR221" s="45"/>
      <c r="AS221" s="45"/>
    </row>
    <row r="222" spans="5:48">
      <c r="E222" s="22"/>
      <c r="F222" s="25" t="s">
        <v>110</v>
      </c>
      <c r="G222" s="5">
        <f>G221-G220</f>
        <v>203</v>
      </c>
      <c r="H222" s="5">
        <f>H221-H220</f>
        <v>203</v>
      </c>
      <c r="I222" s="5">
        <f>I221-I220</f>
        <v>203</v>
      </c>
      <c r="J222" s="5">
        <f>J221-J220</f>
        <v>203</v>
      </c>
      <c r="K222" s="5">
        <f>K221-K220</f>
        <v>203</v>
      </c>
      <c r="L222" s="6"/>
      <c r="M222" s="5">
        <f t="shared" ref="M222:S222" si="7">M221-M220</f>
        <v>203</v>
      </c>
      <c r="N222" s="5">
        <f t="shared" si="7"/>
        <v>185</v>
      </c>
      <c r="O222" s="5">
        <f t="shared" si="7"/>
        <v>203</v>
      </c>
      <c r="P222" s="5">
        <f t="shared" si="7"/>
        <v>189</v>
      </c>
      <c r="Q222" s="5">
        <f t="shared" si="7"/>
        <v>203</v>
      </c>
      <c r="R222" s="5">
        <f t="shared" si="7"/>
        <v>197</v>
      </c>
      <c r="S222" s="5">
        <f t="shared" si="7"/>
        <v>203</v>
      </c>
      <c r="Y222" s="36"/>
      <c r="Z222" s="25" t="s">
        <v>110</v>
      </c>
      <c r="AA222" s="5">
        <f>AA221-AA220</f>
        <v>203</v>
      </c>
      <c r="AB222" s="5">
        <f>AB221-AB220</f>
        <v>203</v>
      </c>
      <c r="AC222" s="5">
        <f>AC221-AC220</f>
        <v>203</v>
      </c>
      <c r="AD222" s="5">
        <f>AD221-AD220</f>
        <v>203</v>
      </c>
      <c r="AE222" s="5">
        <f>AE221-AE220</f>
        <v>202</v>
      </c>
      <c r="AF222" s="6"/>
      <c r="AG222" s="5">
        <f>AG221-AG220</f>
        <v>203</v>
      </c>
      <c r="AH222" s="5">
        <f t="shared" ref="AH222:AM222" si="8">AH221-AH220</f>
        <v>203</v>
      </c>
      <c r="AI222" s="5">
        <f t="shared" si="8"/>
        <v>203</v>
      </c>
      <c r="AJ222" s="5">
        <f t="shared" si="8"/>
        <v>203</v>
      </c>
      <c r="AK222" s="5">
        <f t="shared" si="8"/>
        <v>203</v>
      </c>
      <c r="AL222" s="5">
        <f t="shared" si="8"/>
        <v>203</v>
      </c>
      <c r="AM222" s="5">
        <f t="shared" si="8"/>
        <v>203</v>
      </c>
    </row>
    <row r="223" spans="5:48">
      <c r="E223" s="28"/>
      <c r="F223" s="23" t="s">
        <v>111</v>
      </c>
      <c r="G223" s="5">
        <f>G222-G219</f>
        <v>197</v>
      </c>
      <c r="H223" s="5">
        <f>H222-H219</f>
        <v>194</v>
      </c>
      <c r="I223" s="5">
        <f>I222-I219</f>
        <v>194</v>
      </c>
      <c r="J223" s="5">
        <f>J222-J219</f>
        <v>200</v>
      </c>
      <c r="K223" s="5">
        <f>K222-K219</f>
        <v>201</v>
      </c>
      <c r="L223" s="6"/>
      <c r="M223" s="5">
        <f t="shared" ref="M223:S223" si="9">M222-M219</f>
        <v>203</v>
      </c>
      <c r="N223" s="5">
        <f t="shared" si="9"/>
        <v>185</v>
      </c>
      <c r="O223" s="5">
        <f t="shared" si="9"/>
        <v>203</v>
      </c>
      <c r="P223" s="5">
        <f t="shared" si="9"/>
        <v>188</v>
      </c>
      <c r="Q223" s="5">
        <f t="shared" si="9"/>
        <v>203</v>
      </c>
      <c r="R223" s="5">
        <f t="shared" si="9"/>
        <v>196</v>
      </c>
      <c r="S223" s="5">
        <f t="shared" si="9"/>
        <v>203</v>
      </c>
      <c r="Y223" s="38"/>
      <c r="Z223" s="23" t="s">
        <v>111</v>
      </c>
      <c r="AA223" s="5">
        <f>AA222-AA219</f>
        <v>202</v>
      </c>
      <c r="AB223" s="5">
        <f>AB222-AB219</f>
        <v>202</v>
      </c>
      <c r="AC223" s="5">
        <f>AC222-AC219</f>
        <v>203</v>
      </c>
      <c r="AD223" s="5">
        <f>AD222-AD219</f>
        <v>203</v>
      </c>
      <c r="AE223" s="5">
        <f>AE222-AE219</f>
        <v>202</v>
      </c>
      <c r="AF223" s="6"/>
      <c r="AG223" s="5">
        <f>AG222-AG219</f>
        <v>203</v>
      </c>
      <c r="AH223" s="5">
        <f t="shared" ref="AH223:AM223" si="10">AH222-AH219</f>
        <v>203</v>
      </c>
      <c r="AI223" s="5">
        <f t="shared" si="10"/>
        <v>203</v>
      </c>
      <c r="AJ223" s="5">
        <f t="shared" si="10"/>
        <v>203</v>
      </c>
      <c r="AK223" s="5">
        <f t="shared" si="10"/>
        <v>203</v>
      </c>
      <c r="AL223" s="5">
        <f t="shared" si="10"/>
        <v>203</v>
      </c>
      <c r="AM223" s="5">
        <f t="shared" si="10"/>
        <v>203</v>
      </c>
    </row>
    <row r="224" spans="5:48">
      <c r="E224" s="3"/>
      <c r="F224" s="29" t="s">
        <v>112</v>
      </c>
      <c r="G224" s="30">
        <f>(G223/G222)*100</f>
        <v>97.044334975369466</v>
      </c>
      <c r="H224" s="30">
        <f>(H223/H222)*100</f>
        <v>95.566502463054192</v>
      </c>
      <c r="I224" s="30">
        <f>(I223/I222)*100</f>
        <v>95.566502463054192</v>
      </c>
      <c r="J224" s="30">
        <f>(J223/J222)*100</f>
        <v>98.522167487684726</v>
      </c>
      <c r="K224" s="30">
        <f>(K223/K222)*100</f>
        <v>99.01477832512316</v>
      </c>
      <c r="L224" s="31"/>
      <c r="M224" s="30">
        <f t="shared" ref="M224:S224" si="11">(M223/M222)*100</f>
        <v>100</v>
      </c>
      <c r="N224" s="30">
        <f t="shared" si="11"/>
        <v>100</v>
      </c>
      <c r="O224" s="30">
        <f t="shared" si="11"/>
        <v>100</v>
      </c>
      <c r="P224" s="30">
        <f t="shared" si="11"/>
        <v>99.470899470899468</v>
      </c>
      <c r="Q224" s="30">
        <f t="shared" si="11"/>
        <v>100</v>
      </c>
      <c r="R224" s="30">
        <f t="shared" si="11"/>
        <v>99.492385786802032</v>
      </c>
      <c r="S224" s="30">
        <f t="shared" si="11"/>
        <v>100</v>
      </c>
      <c r="Z224" s="39" t="s">
        <v>112</v>
      </c>
      <c r="AA224" s="30">
        <f>(AA223/AA222)*100</f>
        <v>99.50738916256158</v>
      </c>
      <c r="AB224" s="30">
        <f>(AB223/AB222)*100</f>
        <v>99.50738916256158</v>
      </c>
      <c r="AC224" s="30">
        <f>(AC223/AC222)*100</f>
        <v>100</v>
      </c>
      <c r="AD224" s="30">
        <f>(AD223/AD222)*100</f>
        <v>100</v>
      </c>
      <c r="AE224" s="30">
        <f>(AE223/AE222)*100</f>
        <v>100</v>
      </c>
      <c r="AF224" s="31"/>
      <c r="AG224" s="30">
        <f>(AG223/AG222)*100</f>
        <v>100</v>
      </c>
      <c r="AH224" s="30">
        <f t="shared" ref="AH224:AM224" si="12">(AH223/AH222)*100</f>
        <v>100</v>
      </c>
      <c r="AI224" s="30">
        <f t="shared" si="12"/>
        <v>100</v>
      </c>
      <c r="AJ224" s="30">
        <f t="shared" si="12"/>
        <v>100</v>
      </c>
      <c r="AK224" s="30">
        <f t="shared" si="12"/>
        <v>100</v>
      </c>
      <c r="AL224" s="30">
        <f t="shared" si="12"/>
        <v>100</v>
      </c>
      <c r="AM224" s="30">
        <f t="shared" si="12"/>
        <v>100</v>
      </c>
    </row>
    <row r="225" spans="23:44">
      <c r="AO225" s="17"/>
      <c r="AP225" s="17"/>
      <c r="AQ225" s="17"/>
      <c r="AR225" s="17"/>
    </row>
    <row r="226" spans="23:44" ht="16.2">
      <c r="AO226" s="17"/>
      <c r="AP226" s="72"/>
      <c r="AQ226" s="72" t="s">
        <v>113</v>
      </c>
      <c r="AR226" s="17"/>
    </row>
    <row r="227" spans="23:44" ht="16.2">
      <c r="W227" s="87" t="s">
        <v>114</v>
      </c>
      <c r="X227" s="87"/>
      <c r="Y227" s="87"/>
      <c r="AO227" s="17"/>
      <c r="AP227" s="72" t="s">
        <v>89</v>
      </c>
      <c r="AQ227" s="73">
        <f>(AV209/$AQ$220)*100</f>
        <v>82.266009852216754</v>
      </c>
      <c r="AR227" s="17"/>
    </row>
    <row r="228" spans="23:44" ht="16.2">
      <c r="W228" s="33"/>
      <c r="X228" s="87" t="s">
        <v>115</v>
      </c>
      <c r="Y228" s="87"/>
      <c r="AO228" s="17"/>
      <c r="AP228" s="72" t="s">
        <v>116</v>
      </c>
      <c r="AQ228" s="73">
        <f>(AT209/$AQ$220)*100</f>
        <v>91.62561576354679</v>
      </c>
      <c r="AR228" s="17"/>
    </row>
    <row r="229" spans="23:44" ht="16.2">
      <c r="W229" s="33"/>
      <c r="X229" s="32" t="s">
        <v>117</v>
      </c>
      <c r="Y229" s="32" t="s">
        <v>118</v>
      </c>
      <c r="AO229" s="17"/>
      <c r="AP229" s="72" t="s">
        <v>119</v>
      </c>
      <c r="AQ229" s="73">
        <f>(AU209/$AQ$220)*100</f>
        <v>85.714285714285708</v>
      </c>
      <c r="AR229" s="17"/>
    </row>
    <row r="230" spans="23:44" ht="16.2">
      <c r="W230" s="32" t="s">
        <v>120</v>
      </c>
      <c r="X230" s="32" t="s">
        <v>121</v>
      </c>
      <c r="Y230" s="32" t="s">
        <v>122</v>
      </c>
      <c r="AO230" s="17"/>
      <c r="AP230" s="72" t="s">
        <v>104</v>
      </c>
      <c r="AQ230" s="77">
        <f>(AQ218)/AQ220*100</f>
        <v>17.241379310344829</v>
      </c>
      <c r="AR230" s="17"/>
    </row>
    <row r="231" spans="23:44">
      <c r="W231" s="32" t="s">
        <v>104</v>
      </c>
      <c r="X231" s="32" t="s">
        <v>123</v>
      </c>
      <c r="Y231" s="32" t="s">
        <v>124</v>
      </c>
      <c r="AO231" s="17"/>
      <c r="AP231" s="58" t="s">
        <v>107</v>
      </c>
      <c r="AQ231" s="77">
        <f>(AQ219)/AQ220*100</f>
        <v>0.49261083743842365</v>
      </c>
      <c r="AR231" s="71"/>
    </row>
    <row r="232" spans="23:44">
      <c r="AO232" s="17"/>
      <c r="AP232" s="58" t="s">
        <v>960</v>
      </c>
      <c r="AQ232" s="77">
        <f>(AQ218+AQ219)/AQ220*100</f>
        <v>17.733990147783253</v>
      </c>
      <c r="AR232" s="71"/>
    </row>
    <row r="233" spans="23:44">
      <c r="W233" s="34" t="s">
        <v>125</v>
      </c>
      <c r="X233" s="34" t="s">
        <v>126</v>
      </c>
      <c r="Y233" s="35"/>
      <c r="AO233" s="17"/>
      <c r="AP233" s="71"/>
      <c r="AQ233" s="71"/>
      <c r="AR233" s="71"/>
    </row>
    <row r="234" spans="23:44">
      <c r="W234" s="35">
        <v>1</v>
      </c>
      <c r="X234" s="34" t="s">
        <v>127</v>
      </c>
      <c r="Y234" s="34" t="s">
        <v>128</v>
      </c>
    </row>
    <row r="235" spans="23:44">
      <c r="W235" s="35">
        <v>2</v>
      </c>
      <c r="X235" s="34" t="s">
        <v>129</v>
      </c>
      <c r="Y235" s="34" t="s">
        <v>95</v>
      </c>
    </row>
    <row r="236" spans="23:44">
      <c r="W236" s="35">
        <v>3</v>
      </c>
      <c r="X236" s="34" t="s">
        <v>130</v>
      </c>
      <c r="Y236" s="34" t="s">
        <v>98</v>
      </c>
    </row>
    <row r="237" spans="23:44">
      <c r="W237" s="35">
        <v>4</v>
      </c>
      <c r="X237" s="34" t="s">
        <v>131</v>
      </c>
      <c r="Y237" s="34" t="s">
        <v>101</v>
      </c>
    </row>
    <row r="239" spans="23:44">
      <c r="W239" s="88" t="s">
        <v>132</v>
      </c>
      <c r="X239" s="88"/>
      <c r="Y239" s="88"/>
    </row>
    <row r="240" spans="23:44">
      <c r="W240" s="88" t="s">
        <v>133</v>
      </c>
      <c r="X240" s="88"/>
      <c r="Y240" s="88"/>
    </row>
    <row r="241" spans="1:49">
      <c r="G241"/>
      <c r="H241"/>
      <c r="I241"/>
      <c r="J241"/>
      <c r="K241"/>
      <c r="L241"/>
      <c r="M241"/>
      <c r="N241"/>
      <c r="O241"/>
      <c r="P241"/>
      <c r="Q241"/>
      <c r="R241"/>
      <c r="S241"/>
      <c r="W241" s="53"/>
      <c r="X241" s="53"/>
      <c r="Y241" s="53"/>
    </row>
    <row r="242" spans="1:49" ht="21">
      <c r="A242" s="86" t="s">
        <v>134</v>
      </c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U242" s="86" t="s">
        <v>134</v>
      </c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</row>
    <row r="243" spans="1:49">
      <c r="W243" s="53"/>
      <c r="X243" s="53"/>
      <c r="Y243" s="53"/>
    </row>
    <row r="244" spans="1:49" s="65" customFormat="1" ht="23.4">
      <c r="D244" s="66"/>
      <c r="E244" s="70" t="s">
        <v>923</v>
      </c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7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</row>
    <row r="245" spans="1:49" s="65" customFormat="1">
      <c r="D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7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</row>
    <row r="246" spans="1:49" s="60" customFormat="1" ht="26.4">
      <c r="A246" s="56" t="s">
        <v>0</v>
      </c>
      <c r="B246" s="56" t="s">
        <v>1</v>
      </c>
      <c r="C246" s="56" t="s">
        <v>2</v>
      </c>
      <c r="D246" s="57" t="s">
        <v>4</v>
      </c>
      <c r="E246" s="61" t="s">
        <v>3</v>
      </c>
      <c r="F246" s="61" t="s">
        <v>731</v>
      </c>
      <c r="G246" s="11">
        <v>214441</v>
      </c>
      <c r="H246" s="11">
        <v>214442</v>
      </c>
      <c r="I246" s="11">
        <v>214443</v>
      </c>
      <c r="J246" s="11">
        <v>214444</v>
      </c>
      <c r="K246" s="11">
        <v>214445</v>
      </c>
      <c r="L246" s="58"/>
      <c r="M246" s="11" t="s">
        <v>5</v>
      </c>
      <c r="N246" s="11" t="s">
        <v>6</v>
      </c>
      <c r="O246" s="11" t="s">
        <v>7</v>
      </c>
      <c r="P246" s="11" t="s">
        <v>8</v>
      </c>
      <c r="Q246" s="11" t="s">
        <v>9</v>
      </c>
      <c r="R246" s="11" t="s">
        <v>10</v>
      </c>
      <c r="S246" s="11" t="s">
        <v>11</v>
      </c>
      <c r="T246" s="59"/>
      <c r="U246" s="61" t="s">
        <v>0</v>
      </c>
      <c r="V246" s="61" t="s">
        <v>1</v>
      </c>
      <c r="W246" s="61" t="s">
        <v>2</v>
      </c>
      <c r="X246" s="61" t="s">
        <v>4</v>
      </c>
      <c r="Y246" s="61" t="s">
        <v>3</v>
      </c>
      <c r="Z246" s="61" t="s">
        <v>731</v>
      </c>
      <c r="AA246" s="11">
        <v>207003</v>
      </c>
      <c r="AB246" s="11">
        <v>214450</v>
      </c>
      <c r="AC246" s="11">
        <v>214451</v>
      </c>
      <c r="AD246" s="11">
        <v>214452</v>
      </c>
      <c r="AE246" s="11">
        <v>214453</v>
      </c>
      <c r="AF246" s="58"/>
      <c r="AG246" s="11" t="s">
        <v>12</v>
      </c>
      <c r="AH246" s="11" t="s">
        <v>13</v>
      </c>
      <c r="AI246" s="11" t="s">
        <v>14</v>
      </c>
      <c r="AJ246" s="11" t="s">
        <v>15</v>
      </c>
      <c r="AK246" s="11" t="s">
        <v>16</v>
      </c>
      <c r="AL246" s="11" t="s">
        <v>17</v>
      </c>
      <c r="AM246" s="11" t="s">
        <v>18</v>
      </c>
      <c r="AN246" s="11" t="s">
        <v>19</v>
      </c>
      <c r="AO246" s="11" t="s">
        <v>20</v>
      </c>
      <c r="AP246" s="80" t="s">
        <v>21</v>
      </c>
      <c r="AQ246" s="81"/>
      <c r="AR246" s="82" t="s">
        <v>22</v>
      </c>
      <c r="AS246" s="83"/>
      <c r="AT246" s="7" t="s">
        <v>23</v>
      </c>
      <c r="AU246" s="7" t="s">
        <v>23</v>
      </c>
      <c r="AV246" s="8" t="s">
        <v>24</v>
      </c>
      <c r="AW246" s="15" t="s">
        <v>25</v>
      </c>
    </row>
    <row r="247" spans="1:49" s="60" customFormat="1">
      <c r="A247" s="56"/>
      <c r="B247" s="56"/>
      <c r="C247" s="56"/>
      <c r="D247" s="57"/>
      <c r="E247" s="61"/>
      <c r="F247" s="61"/>
      <c r="G247" s="11" t="s">
        <v>26</v>
      </c>
      <c r="H247" s="11" t="s">
        <v>27</v>
      </c>
      <c r="I247" s="11" t="s">
        <v>28</v>
      </c>
      <c r="J247" s="11" t="s">
        <v>29</v>
      </c>
      <c r="K247" s="11" t="s">
        <v>30</v>
      </c>
      <c r="L247" s="58"/>
      <c r="M247" s="11" t="s">
        <v>31</v>
      </c>
      <c r="N247" s="11" t="s">
        <v>32</v>
      </c>
      <c r="O247" s="11" t="s">
        <v>33</v>
      </c>
      <c r="P247" s="11" t="s">
        <v>34</v>
      </c>
      <c r="Q247" s="11" t="s">
        <v>35</v>
      </c>
      <c r="R247" s="11" t="s">
        <v>36</v>
      </c>
      <c r="S247" s="11" t="s">
        <v>37</v>
      </c>
      <c r="T247" s="59"/>
      <c r="U247" s="61"/>
      <c r="V247" s="61"/>
      <c r="W247" s="61"/>
      <c r="X247" s="61"/>
      <c r="Y247" s="61"/>
      <c r="Z247" s="61"/>
      <c r="AA247" s="11" t="s">
        <v>38</v>
      </c>
      <c r="AB247" s="11" t="s">
        <v>39</v>
      </c>
      <c r="AC247" s="11" t="s">
        <v>40</v>
      </c>
      <c r="AD247" s="11" t="s">
        <v>41</v>
      </c>
      <c r="AE247" s="11" t="s">
        <v>42</v>
      </c>
      <c r="AF247" s="58"/>
      <c r="AG247" s="11" t="s">
        <v>43</v>
      </c>
      <c r="AH247" s="11" t="s">
        <v>44</v>
      </c>
      <c r="AI247" s="11" t="s">
        <v>45</v>
      </c>
      <c r="AJ247" s="11" t="s">
        <v>46</v>
      </c>
      <c r="AK247" s="11" t="s">
        <v>47</v>
      </c>
      <c r="AL247" s="11" t="s">
        <v>48</v>
      </c>
      <c r="AM247" s="11" t="s">
        <v>49</v>
      </c>
      <c r="AN247" s="11"/>
      <c r="AO247" s="11"/>
      <c r="AP247" s="9" t="s">
        <v>50</v>
      </c>
      <c r="AQ247" s="9" t="s">
        <v>51</v>
      </c>
      <c r="AR247" s="10" t="s">
        <v>50</v>
      </c>
      <c r="AS247" s="10" t="s">
        <v>51</v>
      </c>
      <c r="AT247" s="11" t="s">
        <v>52</v>
      </c>
      <c r="AU247" s="11" t="s">
        <v>53</v>
      </c>
      <c r="AV247" s="11"/>
      <c r="AW247" s="11"/>
    </row>
    <row r="248" spans="1:49" s="65" customFormat="1">
      <c r="B248" s="64" t="s">
        <v>631</v>
      </c>
      <c r="C248" s="65" t="s">
        <v>924</v>
      </c>
      <c r="D248" s="66" t="s">
        <v>925</v>
      </c>
      <c r="E248" s="65" t="s">
        <v>926</v>
      </c>
      <c r="G248" s="66">
        <v>71</v>
      </c>
      <c r="H248" s="66">
        <v>50</v>
      </c>
      <c r="I248" s="66">
        <v>61</v>
      </c>
      <c r="J248" s="66">
        <v>58</v>
      </c>
      <c r="K248" s="66">
        <v>65</v>
      </c>
      <c r="L248" s="66"/>
      <c r="M248" s="66">
        <v>18</v>
      </c>
      <c r="N248" s="66">
        <v>22</v>
      </c>
      <c r="O248" s="66">
        <v>14</v>
      </c>
      <c r="P248" s="66">
        <v>44</v>
      </c>
      <c r="Q248" s="66">
        <v>16</v>
      </c>
      <c r="R248" s="66">
        <v>34</v>
      </c>
      <c r="S248" s="66">
        <v>13</v>
      </c>
      <c r="T248" s="67"/>
      <c r="AA248" s="66">
        <v>67</v>
      </c>
      <c r="AB248" s="66">
        <v>65</v>
      </c>
      <c r="AC248" s="66" t="s">
        <v>56</v>
      </c>
      <c r="AD248" s="66">
        <v>74</v>
      </c>
      <c r="AE248" s="66">
        <v>52</v>
      </c>
      <c r="AF248" s="66"/>
      <c r="AG248" s="66">
        <v>15</v>
      </c>
      <c r="AH248" s="66">
        <v>15</v>
      </c>
      <c r="AI248" s="66">
        <v>21</v>
      </c>
      <c r="AJ248" s="66">
        <v>15</v>
      </c>
      <c r="AK248" s="66">
        <v>41</v>
      </c>
      <c r="AL248" s="66">
        <v>12</v>
      </c>
      <c r="AM248" s="66">
        <v>34</v>
      </c>
      <c r="AN248" s="66"/>
      <c r="AO248" s="66">
        <v>46</v>
      </c>
    </row>
    <row r="249" spans="1:49" s="65" customFormat="1">
      <c r="B249" s="64" t="s">
        <v>631</v>
      </c>
      <c r="C249" s="65" t="s">
        <v>927</v>
      </c>
      <c r="D249" s="66" t="s">
        <v>928</v>
      </c>
      <c r="E249" s="65" t="s">
        <v>929</v>
      </c>
      <c r="G249" s="66">
        <v>40</v>
      </c>
      <c r="H249" s="66">
        <v>40</v>
      </c>
      <c r="I249" s="66" t="s">
        <v>56</v>
      </c>
      <c r="J249" s="66" t="s">
        <v>56</v>
      </c>
      <c r="K249" s="66" t="s">
        <v>56</v>
      </c>
      <c r="L249" s="66"/>
      <c r="M249" s="66">
        <v>16</v>
      </c>
      <c r="N249" s="66">
        <v>21</v>
      </c>
      <c r="O249" s="66">
        <v>12</v>
      </c>
      <c r="P249" s="66">
        <v>30</v>
      </c>
      <c r="Q249" s="66">
        <v>14</v>
      </c>
      <c r="R249" s="66">
        <v>25</v>
      </c>
      <c r="S249" s="66">
        <v>16</v>
      </c>
      <c r="T249" s="67"/>
      <c r="AA249" s="66">
        <v>40</v>
      </c>
      <c r="AB249" s="66">
        <v>46</v>
      </c>
      <c r="AC249" s="66" t="s">
        <v>56</v>
      </c>
      <c r="AD249" s="66">
        <v>44</v>
      </c>
      <c r="AE249" s="66">
        <v>43</v>
      </c>
      <c r="AF249" s="66"/>
      <c r="AG249" s="66">
        <v>14</v>
      </c>
      <c r="AH249" s="66">
        <v>14</v>
      </c>
      <c r="AI249" s="66">
        <v>23</v>
      </c>
      <c r="AJ249" s="66">
        <v>10</v>
      </c>
      <c r="AK249" s="66">
        <v>20</v>
      </c>
      <c r="AL249" s="66">
        <v>14</v>
      </c>
      <c r="AM249" s="66">
        <v>27</v>
      </c>
      <c r="AN249" s="66"/>
      <c r="AO249" s="66">
        <v>34</v>
      </c>
    </row>
    <row r="250" spans="1:49" s="65" customFormat="1">
      <c r="B250" s="64" t="s">
        <v>631</v>
      </c>
      <c r="C250" s="65" t="s">
        <v>930</v>
      </c>
      <c r="D250" s="66" t="s">
        <v>932</v>
      </c>
      <c r="E250" s="65" t="s">
        <v>931</v>
      </c>
      <c r="G250" s="66">
        <v>47</v>
      </c>
      <c r="H250" s="66">
        <v>54</v>
      </c>
      <c r="I250" s="66">
        <v>61</v>
      </c>
      <c r="J250" s="66">
        <v>55</v>
      </c>
      <c r="K250" s="66">
        <v>58</v>
      </c>
      <c r="L250" s="66"/>
      <c r="M250" s="66">
        <v>17</v>
      </c>
      <c r="N250" s="66">
        <v>21</v>
      </c>
      <c r="O250" s="66">
        <v>15</v>
      </c>
      <c r="P250" s="66">
        <v>37</v>
      </c>
      <c r="Q250" s="66">
        <v>18</v>
      </c>
      <c r="R250" s="66">
        <v>35</v>
      </c>
      <c r="S250" s="66">
        <v>18</v>
      </c>
      <c r="T250" s="67"/>
      <c r="AA250" s="66" t="s">
        <v>56</v>
      </c>
      <c r="AB250" s="66">
        <v>55</v>
      </c>
      <c r="AC250" s="66">
        <v>47</v>
      </c>
      <c r="AD250" s="66">
        <v>49</v>
      </c>
      <c r="AE250" s="66">
        <v>58</v>
      </c>
      <c r="AF250" s="66"/>
      <c r="AG250" s="66">
        <v>18</v>
      </c>
      <c r="AH250" s="66">
        <v>20</v>
      </c>
      <c r="AI250" s="66">
        <v>30</v>
      </c>
      <c r="AJ250" s="66">
        <v>13</v>
      </c>
      <c r="AK250" s="66">
        <v>28</v>
      </c>
      <c r="AL250" s="66">
        <v>20</v>
      </c>
      <c r="AM250" s="66">
        <v>24</v>
      </c>
      <c r="AN250" s="66"/>
      <c r="AO250" s="66">
        <v>46</v>
      </c>
    </row>
    <row r="251" spans="1:49" s="65" customFormat="1">
      <c r="B251" s="64" t="s">
        <v>631</v>
      </c>
      <c r="C251" s="68" t="s">
        <v>935</v>
      </c>
      <c r="D251" s="66" t="s">
        <v>933</v>
      </c>
      <c r="E251" s="65" t="s">
        <v>934</v>
      </c>
      <c r="G251" s="66">
        <v>46</v>
      </c>
      <c r="H251" s="66">
        <v>52</v>
      </c>
      <c r="I251" s="66">
        <v>65</v>
      </c>
      <c r="J251" s="66">
        <v>75</v>
      </c>
      <c r="K251" s="66">
        <v>62</v>
      </c>
      <c r="L251" s="66"/>
      <c r="M251" s="66">
        <v>21</v>
      </c>
      <c r="N251" s="66">
        <v>32</v>
      </c>
      <c r="O251" s="66">
        <v>20</v>
      </c>
      <c r="P251" s="66">
        <v>38</v>
      </c>
      <c r="Q251" s="66">
        <v>21</v>
      </c>
      <c r="R251" s="66">
        <v>39</v>
      </c>
      <c r="S251" s="66">
        <v>21</v>
      </c>
      <c r="T251" s="67"/>
      <c r="AA251" s="66" t="s">
        <v>56</v>
      </c>
      <c r="AB251" s="66">
        <v>68</v>
      </c>
      <c r="AC251" s="66">
        <v>60</v>
      </c>
      <c r="AD251" s="66">
        <v>68</v>
      </c>
      <c r="AE251" s="66">
        <v>59</v>
      </c>
      <c r="AF251" s="66"/>
      <c r="AG251" s="66">
        <v>20</v>
      </c>
      <c r="AH251" s="66">
        <v>22</v>
      </c>
      <c r="AI251" s="66">
        <v>37</v>
      </c>
      <c r="AJ251" s="66">
        <v>19</v>
      </c>
      <c r="AK251" s="66">
        <v>38</v>
      </c>
      <c r="AL251" s="66">
        <v>24</v>
      </c>
      <c r="AM251" s="66">
        <v>42</v>
      </c>
      <c r="AN251" s="66"/>
      <c r="AO251" s="66">
        <v>46</v>
      </c>
    </row>
    <row r="252" spans="1:49" s="65" customFormat="1">
      <c r="B252" s="64" t="s">
        <v>631</v>
      </c>
      <c r="C252" s="65" t="s">
        <v>936</v>
      </c>
      <c r="D252" s="66" t="s">
        <v>937</v>
      </c>
      <c r="E252" s="65" t="s">
        <v>938</v>
      </c>
      <c r="G252" s="66">
        <v>45</v>
      </c>
      <c r="H252" s="66">
        <v>41</v>
      </c>
      <c r="I252" s="66">
        <v>52</v>
      </c>
      <c r="J252" s="66">
        <v>60</v>
      </c>
      <c r="K252" s="66">
        <v>56</v>
      </c>
      <c r="L252" s="66"/>
      <c r="M252" s="66">
        <v>18</v>
      </c>
      <c r="N252" s="66">
        <v>29</v>
      </c>
      <c r="O252" s="66">
        <v>17</v>
      </c>
      <c r="P252" s="66">
        <v>30</v>
      </c>
      <c r="Q252" s="66">
        <v>17</v>
      </c>
      <c r="R252" s="66">
        <v>24</v>
      </c>
      <c r="S252" s="66">
        <v>18</v>
      </c>
      <c r="T252" s="67"/>
      <c r="AA252" s="66" t="s">
        <v>56</v>
      </c>
      <c r="AB252" s="66">
        <v>50</v>
      </c>
      <c r="AC252" s="66">
        <v>48</v>
      </c>
      <c r="AD252" s="66">
        <v>63</v>
      </c>
      <c r="AE252" s="66">
        <v>44</v>
      </c>
      <c r="AF252" s="66"/>
      <c r="AG252" s="66">
        <v>15</v>
      </c>
      <c r="AH252" s="66">
        <v>19</v>
      </c>
      <c r="AI252" s="66">
        <v>21</v>
      </c>
      <c r="AJ252" s="66">
        <v>16</v>
      </c>
      <c r="AK252" s="66">
        <v>28</v>
      </c>
      <c r="AL252" s="66">
        <v>18</v>
      </c>
      <c r="AM252" s="66">
        <v>32</v>
      </c>
      <c r="AN252" s="66"/>
      <c r="AO252" s="66">
        <v>46</v>
      </c>
    </row>
    <row r="253" spans="1:49" s="65" customFormat="1">
      <c r="B253" s="64" t="s">
        <v>631</v>
      </c>
      <c r="C253" s="68" t="s">
        <v>941</v>
      </c>
      <c r="D253" s="66" t="s">
        <v>939</v>
      </c>
      <c r="E253" s="65" t="s">
        <v>940</v>
      </c>
      <c r="G253" s="66" t="s">
        <v>56</v>
      </c>
      <c r="H253" s="66">
        <v>45</v>
      </c>
      <c r="I253" s="66">
        <v>53</v>
      </c>
      <c r="J253" s="66">
        <v>42</v>
      </c>
      <c r="K253" s="66">
        <v>54</v>
      </c>
      <c r="L253" s="66"/>
      <c r="M253" s="66">
        <v>15</v>
      </c>
      <c r="N253" s="66">
        <v>32</v>
      </c>
      <c r="O253" s="66">
        <v>14</v>
      </c>
      <c r="P253" s="66">
        <v>25</v>
      </c>
      <c r="Q253" s="66">
        <v>16</v>
      </c>
      <c r="R253" s="66">
        <v>36</v>
      </c>
      <c r="S253" s="66">
        <v>15</v>
      </c>
      <c r="T253" s="67"/>
      <c r="AA253" s="66">
        <v>45</v>
      </c>
      <c r="AB253" s="66">
        <v>44</v>
      </c>
      <c r="AC253" s="66">
        <v>40</v>
      </c>
      <c r="AD253" s="66">
        <v>50</v>
      </c>
      <c r="AE253" s="66">
        <v>40</v>
      </c>
      <c r="AF253" s="66"/>
      <c r="AG253" s="66">
        <v>15</v>
      </c>
      <c r="AH253" s="66">
        <v>21</v>
      </c>
      <c r="AI253" s="66">
        <v>27</v>
      </c>
      <c r="AJ253" s="66">
        <v>13</v>
      </c>
      <c r="AK253" s="66">
        <v>22</v>
      </c>
      <c r="AL253" s="66">
        <v>16</v>
      </c>
      <c r="AM253" s="66">
        <v>41</v>
      </c>
      <c r="AN253" s="66"/>
      <c r="AO253" s="66">
        <v>46</v>
      </c>
    </row>
    <row r="254" spans="1:49" s="65" customFormat="1">
      <c r="B254" s="64" t="s">
        <v>631</v>
      </c>
      <c r="C254" s="65" t="s">
        <v>942</v>
      </c>
      <c r="D254" s="66" t="s">
        <v>944</v>
      </c>
      <c r="E254" s="65" t="s">
        <v>943</v>
      </c>
      <c r="G254" s="66">
        <v>55</v>
      </c>
      <c r="H254" s="66">
        <v>44</v>
      </c>
      <c r="I254" s="66">
        <v>53</v>
      </c>
      <c r="J254" s="66">
        <v>50</v>
      </c>
      <c r="K254" s="66">
        <v>52</v>
      </c>
      <c r="L254" s="66"/>
      <c r="M254" s="66">
        <v>19</v>
      </c>
      <c r="N254" s="66">
        <v>21</v>
      </c>
      <c r="O254" s="66">
        <v>16</v>
      </c>
      <c r="P254" s="66">
        <v>31</v>
      </c>
      <c r="Q254" s="66">
        <v>18</v>
      </c>
      <c r="R254" s="66">
        <v>25</v>
      </c>
      <c r="S254" s="66">
        <v>19</v>
      </c>
      <c r="T254" s="67"/>
      <c r="AA254" s="66" t="s">
        <v>56</v>
      </c>
      <c r="AB254" s="66">
        <v>60</v>
      </c>
      <c r="AC254" s="66">
        <v>41</v>
      </c>
      <c r="AD254" s="66">
        <v>51</v>
      </c>
      <c r="AE254" s="66">
        <v>45</v>
      </c>
      <c r="AF254" s="66"/>
      <c r="AG254" s="66">
        <v>17</v>
      </c>
      <c r="AH254" s="66">
        <v>18</v>
      </c>
      <c r="AI254" s="66">
        <v>20</v>
      </c>
      <c r="AJ254" s="66">
        <v>19</v>
      </c>
      <c r="AK254" s="66">
        <v>25</v>
      </c>
      <c r="AL254" s="66">
        <v>17</v>
      </c>
      <c r="AM254" s="66">
        <v>22</v>
      </c>
      <c r="AN254" s="66"/>
      <c r="AO254" s="66">
        <v>46</v>
      </c>
    </row>
    <row r="255" spans="1:49" s="65" customFormat="1">
      <c r="B255" s="64" t="s">
        <v>631</v>
      </c>
      <c r="C255" s="65" t="s">
        <v>945</v>
      </c>
      <c r="D255" s="66" t="s">
        <v>946</v>
      </c>
      <c r="E255" s="65" t="s">
        <v>947</v>
      </c>
      <c r="G255" s="66">
        <v>46</v>
      </c>
      <c r="H255" s="66">
        <v>46</v>
      </c>
      <c r="I255" s="66">
        <v>59</v>
      </c>
      <c r="J255" s="66">
        <v>41</v>
      </c>
      <c r="K255" s="66">
        <v>48</v>
      </c>
      <c r="L255" s="66"/>
      <c r="M255" s="66">
        <v>19</v>
      </c>
      <c r="N255" s="66">
        <v>23</v>
      </c>
      <c r="O255" s="66">
        <v>16</v>
      </c>
      <c r="P255" s="66">
        <v>21</v>
      </c>
      <c r="Q255" s="66">
        <v>18</v>
      </c>
      <c r="R255" s="66">
        <v>28</v>
      </c>
      <c r="S255" s="66">
        <v>19</v>
      </c>
      <c r="T255" s="67"/>
      <c r="AA255" s="66" t="s">
        <v>56</v>
      </c>
      <c r="AB255" s="66">
        <v>50</v>
      </c>
      <c r="AC255" s="66">
        <v>53</v>
      </c>
      <c r="AD255" s="66">
        <v>58</v>
      </c>
      <c r="AE255" s="66">
        <v>55</v>
      </c>
      <c r="AF255" s="66"/>
      <c r="AG255" s="66">
        <v>17</v>
      </c>
      <c r="AH255" s="66">
        <v>20</v>
      </c>
      <c r="AI255" s="66">
        <v>25</v>
      </c>
      <c r="AJ255" s="66">
        <v>19</v>
      </c>
      <c r="AK255" s="66">
        <v>30</v>
      </c>
      <c r="AL255" s="66">
        <v>20</v>
      </c>
      <c r="AM255" s="66">
        <v>23</v>
      </c>
      <c r="AN255" s="66"/>
      <c r="AO255" s="66">
        <v>46</v>
      </c>
    </row>
    <row r="256" spans="1:49" s="65" customFormat="1">
      <c r="B256" s="64" t="s">
        <v>631</v>
      </c>
      <c r="C256" s="65" t="s">
        <v>948</v>
      </c>
      <c r="D256" s="66" t="s">
        <v>949</v>
      </c>
      <c r="E256" s="65" t="s">
        <v>950</v>
      </c>
      <c r="G256" s="66">
        <v>63</v>
      </c>
      <c r="H256" s="66">
        <v>58</v>
      </c>
      <c r="I256" s="66">
        <v>50</v>
      </c>
      <c r="J256" s="66">
        <v>63</v>
      </c>
      <c r="K256" s="66">
        <v>75</v>
      </c>
      <c r="L256" s="66"/>
      <c r="M256" s="66">
        <v>15</v>
      </c>
      <c r="N256" s="66">
        <v>34</v>
      </c>
      <c r="O256" s="66">
        <v>13</v>
      </c>
      <c r="P256" s="66">
        <v>41</v>
      </c>
      <c r="Q256" s="66">
        <v>13</v>
      </c>
      <c r="R256" s="66">
        <v>29</v>
      </c>
      <c r="S256" s="66">
        <v>17</v>
      </c>
      <c r="T256" s="67"/>
      <c r="AA256" s="66">
        <v>51</v>
      </c>
      <c r="AB256" s="66">
        <v>71</v>
      </c>
      <c r="AC256" s="66" t="s">
        <v>56</v>
      </c>
      <c r="AD256" s="66">
        <v>72</v>
      </c>
      <c r="AE256" s="66">
        <v>43</v>
      </c>
      <c r="AF256" s="66"/>
      <c r="AG256" s="66">
        <v>15</v>
      </c>
      <c r="AH256" s="66">
        <v>16</v>
      </c>
      <c r="AI256" s="66">
        <v>32</v>
      </c>
      <c r="AJ256" s="66">
        <v>14</v>
      </c>
      <c r="AK256" s="66">
        <v>42</v>
      </c>
      <c r="AL256" s="66">
        <v>16</v>
      </c>
      <c r="AM256" s="66">
        <v>43</v>
      </c>
      <c r="AN256" s="66"/>
      <c r="AO256" s="66">
        <v>46</v>
      </c>
    </row>
    <row r="257" spans="2:41" s="65" customFormat="1">
      <c r="B257" s="64" t="s">
        <v>631</v>
      </c>
      <c r="C257" s="65" t="s">
        <v>951</v>
      </c>
      <c r="D257" s="66" t="s">
        <v>952</v>
      </c>
      <c r="E257" s="65" t="s">
        <v>953</v>
      </c>
      <c r="G257" s="66">
        <v>70</v>
      </c>
      <c r="H257" s="66">
        <v>50</v>
      </c>
      <c r="I257" s="66">
        <v>46</v>
      </c>
      <c r="J257" s="66">
        <v>41</v>
      </c>
      <c r="K257" s="66">
        <v>55</v>
      </c>
      <c r="L257" s="66"/>
      <c r="M257" s="66">
        <v>20</v>
      </c>
      <c r="N257" s="66">
        <v>35</v>
      </c>
      <c r="O257" s="66">
        <v>13</v>
      </c>
      <c r="P257" s="66">
        <v>22</v>
      </c>
      <c r="Q257" s="66">
        <v>16</v>
      </c>
      <c r="R257" s="66">
        <v>28</v>
      </c>
      <c r="S257" s="66">
        <v>18</v>
      </c>
      <c r="T257" s="67"/>
      <c r="AA257" s="66" t="s">
        <v>56</v>
      </c>
      <c r="AB257" s="66">
        <v>60</v>
      </c>
      <c r="AC257" s="66">
        <v>48</v>
      </c>
      <c r="AD257" s="66">
        <v>60</v>
      </c>
      <c r="AE257" s="66">
        <v>46</v>
      </c>
      <c r="AF257" s="66"/>
      <c r="AG257" s="66">
        <v>16</v>
      </c>
      <c r="AH257" s="66">
        <v>15</v>
      </c>
      <c r="AI257" s="66">
        <v>25</v>
      </c>
      <c r="AJ257" s="66">
        <v>12</v>
      </c>
      <c r="AK257" s="66">
        <v>25</v>
      </c>
      <c r="AL257" s="66">
        <v>18</v>
      </c>
      <c r="AM257" s="66">
        <v>22</v>
      </c>
      <c r="AN257" s="66"/>
      <c r="AO257" s="66">
        <v>46</v>
      </c>
    </row>
    <row r="258" spans="2:41" s="65" customFormat="1">
      <c r="B258" s="64" t="s">
        <v>631</v>
      </c>
      <c r="C258" s="65" t="s">
        <v>954</v>
      </c>
      <c r="D258" s="66" t="s">
        <v>956</v>
      </c>
      <c r="E258" s="65" t="s">
        <v>955</v>
      </c>
      <c r="G258" s="66">
        <v>52</v>
      </c>
      <c r="H258" s="66">
        <v>45</v>
      </c>
      <c r="I258" s="66">
        <v>53</v>
      </c>
      <c r="J258" s="66" t="s">
        <v>56</v>
      </c>
      <c r="K258" s="66">
        <v>50</v>
      </c>
      <c r="L258" s="66"/>
      <c r="M258" s="66">
        <v>18</v>
      </c>
      <c r="N258" s="66">
        <v>25</v>
      </c>
      <c r="O258" s="66">
        <v>12</v>
      </c>
      <c r="P258" s="66">
        <v>37</v>
      </c>
      <c r="Q258" s="66">
        <v>16</v>
      </c>
      <c r="R258" s="66">
        <v>38</v>
      </c>
      <c r="S258" s="66">
        <v>17</v>
      </c>
      <c r="T258" s="67"/>
      <c r="AA258" s="66">
        <v>53</v>
      </c>
      <c r="AB258" s="66">
        <v>60</v>
      </c>
      <c r="AC258" s="66" t="s">
        <v>56</v>
      </c>
      <c r="AD258" s="66">
        <v>51</v>
      </c>
      <c r="AE258" s="66" t="s">
        <v>56</v>
      </c>
      <c r="AF258" s="66"/>
      <c r="AG258" s="66">
        <v>11</v>
      </c>
      <c r="AH258" s="66">
        <v>16</v>
      </c>
      <c r="AI258" s="66">
        <v>21</v>
      </c>
      <c r="AJ258" s="66">
        <v>10</v>
      </c>
      <c r="AK258" s="66">
        <v>33</v>
      </c>
      <c r="AL258" s="66">
        <v>13</v>
      </c>
      <c r="AM258" s="66">
        <v>20</v>
      </c>
      <c r="AN258" s="66"/>
      <c r="AO258" s="66">
        <v>38</v>
      </c>
    </row>
    <row r="259" spans="2:41" s="65" customFormat="1">
      <c r="B259" s="64" t="s">
        <v>631</v>
      </c>
      <c r="C259" s="65" t="s">
        <v>957</v>
      </c>
      <c r="D259" s="66" t="s">
        <v>958</v>
      </c>
      <c r="E259" s="65" t="s">
        <v>959</v>
      </c>
      <c r="G259" s="66">
        <v>42</v>
      </c>
      <c r="H259" s="66">
        <v>48</v>
      </c>
      <c r="I259" s="66" t="s">
        <v>56</v>
      </c>
      <c r="J259" s="66">
        <v>48</v>
      </c>
      <c r="K259" s="66">
        <v>54</v>
      </c>
      <c r="L259" s="66"/>
      <c r="M259" s="66">
        <v>13</v>
      </c>
      <c r="N259" s="66">
        <v>25</v>
      </c>
      <c r="O259" s="66">
        <v>14</v>
      </c>
      <c r="P259" s="66">
        <v>25</v>
      </c>
      <c r="Q259" s="66">
        <v>14</v>
      </c>
      <c r="R259" s="66">
        <v>25</v>
      </c>
      <c r="S259" s="66">
        <v>17</v>
      </c>
      <c r="T259" s="67"/>
      <c r="AA259" s="66">
        <v>40</v>
      </c>
      <c r="AB259" s="66">
        <v>44</v>
      </c>
      <c r="AC259" s="66" t="s">
        <v>56</v>
      </c>
      <c r="AD259" s="66">
        <v>46</v>
      </c>
      <c r="AE259" s="66">
        <v>44</v>
      </c>
      <c r="AF259" s="66"/>
      <c r="AG259" s="66">
        <v>10</v>
      </c>
      <c r="AH259" s="66">
        <v>12</v>
      </c>
      <c r="AI259" s="66">
        <v>21</v>
      </c>
      <c r="AJ259" s="66">
        <v>12</v>
      </c>
      <c r="AK259" s="66">
        <v>25</v>
      </c>
      <c r="AL259" s="66">
        <v>12</v>
      </c>
      <c r="AM259" s="66">
        <v>27</v>
      </c>
      <c r="AN259" s="66"/>
      <c r="AO259" s="66">
        <v>42</v>
      </c>
    </row>
    <row r="260" spans="2:41" s="65" customFormat="1">
      <c r="B260" s="64" t="s">
        <v>631</v>
      </c>
      <c r="C260" s="65" t="s">
        <v>632</v>
      </c>
      <c r="D260" s="66" t="s">
        <v>633</v>
      </c>
      <c r="E260" s="65" t="s">
        <v>634</v>
      </c>
      <c r="G260" s="66">
        <v>74</v>
      </c>
      <c r="H260" s="66">
        <v>74</v>
      </c>
      <c r="I260" s="66">
        <v>70</v>
      </c>
      <c r="J260" s="66">
        <v>73</v>
      </c>
      <c r="K260" s="66">
        <v>67</v>
      </c>
      <c r="L260" s="66"/>
      <c r="M260" s="66">
        <v>20</v>
      </c>
      <c r="N260" s="66">
        <v>29</v>
      </c>
      <c r="O260" s="66">
        <v>21</v>
      </c>
      <c r="P260" s="66">
        <v>38</v>
      </c>
      <c r="Q260" s="66">
        <v>21</v>
      </c>
      <c r="R260" s="66">
        <v>28</v>
      </c>
      <c r="S260" s="66">
        <v>23</v>
      </c>
      <c r="T260" s="67"/>
      <c r="AA260" s="66" t="s">
        <v>56</v>
      </c>
      <c r="AB260" s="66" t="s">
        <v>56</v>
      </c>
      <c r="AC260" s="66" t="s">
        <v>56</v>
      </c>
      <c r="AD260" s="66" t="s">
        <v>56</v>
      </c>
      <c r="AE260" s="66" t="s">
        <v>56</v>
      </c>
      <c r="AF260" s="66"/>
      <c r="AG260" s="66">
        <v>12</v>
      </c>
      <c r="AH260" s="66">
        <v>11</v>
      </c>
      <c r="AI260" s="66" t="s">
        <v>67</v>
      </c>
      <c r="AJ260" s="66">
        <v>11</v>
      </c>
      <c r="AK260" s="66" t="s">
        <v>67</v>
      </c>
      <c r="AL260" s="66">
        <v>14</v>
      </c>
      <c r="AM260" s="66" t="s">
        <v>67</v>
      </c>
      <c r="AN260" s="66"/>
      <c r="AO260" s="66">
        <v>26</v>
      </c>
    </row>
    <row r="261" spans="2:41" s="65" customFormat="1">
      <c r="D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7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</row>
    <row r="262" spans="2:41" s="65" customFormat="1">
      <c r="D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7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</row>
    <row r="263" spans="2:41" s="65" customFormat="1">
      <c r="D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7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</row>
    <row r="264" spans="2:41" s="65" customFormat="1">
      <c r="D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7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</row>
    <row r="265" spans="2:41" s="65" customFormat="1">
      <c r="D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7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</row>
    <row r="266" spans="2:41" s="65" customFormat="1">
      <c r="D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7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</row>
    <row r="267" spans="2:41" s="65" customFormat="1">
      <c r="D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7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</row>
    <row r="268" spans="2:41" s="65" customFormat="1">
      <c r="D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7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</row>
    <row r="269" spans="2:41" s="65" customFormat="1">
      <c r="D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7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2:41" s="65" customFormat="1">
      <c r="D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7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2:41" s="65" customFormat="1">
      <c r="D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7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</row>
    <row r="272" spans="2:41" s="65" customFormat="1">
      <c r="D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7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</row>
    <row r="273" spans="4:41" s="65" customFormat="1">
      <c r="D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7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</row>
    <row r="274" spans="4:41" s="65" customFormat="1">
      <c r="D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7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</row>
    <row r="275" spans="4:41" s="65" customFormat="1">
      <c r="D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7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</row>
    <row r="276" spans="4:41" s="65" customFormat="1">
      <c r="D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7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</row>
    <row r="277" spans="4:41" s="65" customFormat="1">
      <c r="D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7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</row>
    <row r="278" spans="4:41" s="65" customFormat="1">
      <c r="D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7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</row>
    <row r="279" spans="4:41" s="65" customFormat="1">
      <c r="D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7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</row>
    <row r="280" spans="4:41" s="65" customFormat="1">
      <c r="D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7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4:41" s="65" customFormat="1">
      <c r="D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7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4:41" s="65" customFormat="1">
      <c r="D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7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</row>
    <row r="283" spans="4:41" s="65" customFormat="1">
      <c r="D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7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</row>
    <row r="284" spans="4:41" s="65" customFormat="1">
      <c r="D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7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</row>
    <row r="285" spans="4:41" s="65" customFormat="1">
      <c r="D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7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</row>
    <row r="286" spans="4:41" s="65" customFormat="1">
      <c r="D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7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</row>
    <row r="287" spans="4:41" s="65" customFormat="1">
      <c r="D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7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</row>
    <row r="288" spans="4:41" s="65" customFormat="1">
      <c r="D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7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</row>
    <row r="289" spans="4:41" s="65" customFormat="1">
      <c r="D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7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</row>
    <row r="290" spans="4:41" s="65" customFormat="1">
      <c r="D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7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</row>
    <row r="291" spans="4:41" s="65" customFormat="1">
      <c r="D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7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4:41" s="65" customFormat="1">
      <c r="D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7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4:41" s="65" customFormat="1">
      <c r="D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7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</row>
    <row r="294" spans="4:41" s="65" customFormat="1">
      <c r="D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7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</row>
    <row r="295" spans="4:41" s="65" customFormat="1">
      <c r="D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7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</row>
    <row r="296" spans="4:41" s="65" customFormat="1">
      <c r="D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7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</row>
    <row r="297" spans="4:41" s="65" customFormat="1">
      <c r="D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7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</row>
    <row r="298" spans="4:41" s="65" customFormat="1">
      <c r="D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7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</row>
    <row r="299" spans="4:41" s="65" customFormat="1">
      <c r="D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7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</row>
    <row r="300" spans="4:41" s="65" customFormat="1">
      <c r="D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7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</row>
    <row r="301" spans="4:41" s="65" customFormat="1">
      <c r="D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7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</row>
    <row r="302" spans="4:41" s="65" customFormat="1">
      <c r="D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7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4:41" s="65" customFormat="1">
      <c r="D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7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4:41" s="65" customFormat="1">
      <c r="D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7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</row>
    <row r="305" spans="4:41" s="65" customFormat="1">
      <c r="D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7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</row>
    <row r="306" spans="4:41" s="65" customFormat="1">
      <c r="D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7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</row>
    <row r="307" spans="4:41" s="65" customFormat="1">
      <c r="D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7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</row>
    <row r="308" spans="4:41" s="65" customFormat="1">
      <c r="D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7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</row>
    <row r="309" spans="4:41" s="65" customFormat="1">
      <c r="D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7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</row>
    <row r="310" spans="4:41" s="65" customFormat="1">
      <c r="D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7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</row>
    <row r="311" spans="4:41" s="65" customFormat="1">
      <c r="D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7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</row>
    <row r="312" spans="4:41" s="65" customFormat="1">
      <c r="D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7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</row>
    <row r="313" spans="4:41" s="65" customFormat="1">
      <c r="D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7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4:41" s="65" customFormat="1">
      <c r="D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7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4:41" s="65" customFormat="1">
      <c r="D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7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</row>
    <row r="316" spans="4:41" s="65" customFormat="1">
      <c r="D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7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</row>
    <row r="317" spans="4:41" s="65" customFormat="1">
      <c r="D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7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</row>
    <row r="318" spans="4:41" s="65" customFormat="1">
      <c r="D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7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</row>
    <row r="319" spans="4:41" s="65" customFormat="1">
      <c r="D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7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</row>
    <row r="320" spans="4:41" s="65" customFormat="1">
      <c r="D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7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</row>
    <row r="321" spans="4:41" s="65" customFormat="1">
      <c r="D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7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</row>
    <row r="322" spans="4:41" s="65" customFormat="1">
      <c r="D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7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</row>
    <row r="323" spans="4:41" s="65" customFormat="1">
      <c r="D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7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</row>
    <row r="324" spans="4:41" s="65" customFormat="1">
      <c r="D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7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4:41" s="65" customFormat="1">
      <c r="D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7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4:41" s="65" customFormat="1">
      <c r="D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7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</row>
    <row r="327" spans="4:41" s="65" customFormat="1">
      <c r="D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7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</row>
    <row r="328" spans="4:41" s="65" customFormat="1">
      <c r="D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7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</row>
    <row r="329" spans="4:41" s="65" customFormat="1">
      <c r="D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7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</row>
    <row r="330" spans="4:41" s="65" customFormat="1">
      <c r="D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7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</row>
    <row r="331" spans="4:41" s="65" customFormat="1">
      <c r="D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7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</row>
    <row r="332" spans="4:41" s="65" customFormat="1">
      <c r="D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7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</row>
    <row r="333" spans="4:41" s="65" customFormat="1">
      <c r="D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7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</row>
    <row r="334" spans="4:41" s="65" customFormat="1">
      <c r="D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7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</row>
    <row r="335" spans="4:41" s="65" customFormat="1">
      <c r="D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7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4:41" s="65" customFormat="1">
      <c r="D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7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4:41" s="65" customFormat="1">
      <c r="D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7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</row>
    <row r="338" spans="4:41" s="65" customFormat="1">
      <c r="D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7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</row>
    <row r="339" spans="4:41" s="65" customFormat="1">
      <c r="D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7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</row>
    <row r="340" spans="4:41" s="65" customFormat="1">
      <c r="D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7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</row>
    <row r="341" spans="4:41" s="65" customFormat="1">
      <c r="D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7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</row>
    <row r="342" spans="4:41" s="65" customFormat="1">
      <c r="D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7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</row>
    <row r="343" spans="4:41" s="65" customFormat="1">
      <c r="D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7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</row>
    <row r="344" spans="4:41" s="65" customFormat="1">
      <c r="D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7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</row>
    <row r="345" spans="4:41" s="65" customFormat="1">
      <c r="D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7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</row>
    <row r="346" spans="4:41" s="65" customFormat="1">
      <c r="D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7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4:41" s="65" customFormat="1">
      <c r="D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7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4:41" s="65" customFormat="1">
      <c r="D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7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</row>
    <row r="349" spans="4:41" s="65" customFormat="1">
      <c r="D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7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</row>
    <row r="350" spans="4:41" s="65" customFormat="1">
      <c r="D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7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</row>
    <row r="351" spans="4:41" s="65" customFormat="1">
      <c r="D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7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</row>
    <row r="352" spans="4:41" s="65" customFormat="1">
      <c r="D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7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</row>
    <row r="353" spans="4:41" s="65" customFormat="1">
      <c r="D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7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</row>
    <row r="354" spans="4:41" s="65" customFormat="1">
      <c r="D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7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</row>
    <row r="355" spans="4:41" s="65" customFormat="1">
      <c r="D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7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</row>
    <row r="356" spans="4:41" s="65" customFormat="1">
      <c r="D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7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</row>
    <row r="357" spans="4:41" s="65" customFormat="1">
      <c r="D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7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4:41" s="65" customFormat="1">
      <c r="D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7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4:41" s="65" customFormat="1">
      <c r="D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7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</row>
    <row r="360" spans="4:41" s="65" customFormat="1">
      <c r="D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7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</row>
    <row r="361" spans="4:41" s="65" customFormat="1">
      <c r="D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7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</row>
    <row r="362" spans="4:41" s="65" customFormat="1">
      <c r="D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7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</row>
    <row r="363" spans="4:41" s="65" customFormat="1">
      <c r="D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7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</row>
    <row r="364" spans="4:41" s="65" customFormat="1">
      <c r="D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7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</row>
    <row r="365" spans="4:41" s="65" customFormat="1">
      <c r="D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7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</row>
    <row r="366" spans="4:41" s="65" customFormat="1">
      <c r="D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7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</row>
    <row r="367" spans="4:41" s="65" customFormat="1">
      <c r="D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7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</row>
    <row r="368" spans="4:41" s="65" customFormat="1">
      <c r="D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7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4:41" s="65" customFormat="1">
      <c r="D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7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4:41" s="65" customFormat="1">
      <c r="D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7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</row>
    <row r="371" spans="4:41" s="65" customFormat="1">
      <c r="D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7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</row>
    <row r="372" spans="4:41" s="65" customFormat="1">
      <c r="D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7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</row>
    <row r="373" spans="4:41" s="65" customFormat="1">
      <c r="D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7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</row>
    <row r="374" spans="4:41" s="65" customFormat="1">
      <c r="D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7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</row>
    <row r="375" spans="4:41" s="65" customFormat="1">
      <c r="D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7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</row>
    <row r="376" spans="4:41" s="65" customFormat="1">
      <c r="D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7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</row>
    <row r="377" spans="4:41" s="65" customFormat="1">
      <c r="D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7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</row>
    <row r="378" spans="4:41" s="65" customFormat="1">
      <c r="D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7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</row>
    <row r="379" spans="4:41" s="65" customFormat="1">
      <c r="D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7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4:41" s="65" customFormat="1">
      <c r="D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7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4:41" s="65" customFormat="1">
      <c r="D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7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</row>
    <row r="382" spans="4:41" s="65" customFormat="1">
      <c r="D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7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</row>
    <row r="383" spans="4:41" s="65" customFormat="1">
      <c r="D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7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</row>
    <row r="384" spans="4:41" s="65" customFormat="1">
      <c r="D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7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</row>
    <row r="385" spans="4:41" s="65" customFormat="1">
      <c r="D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7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</row>
    <row r="386" spans="4:41" s="65" customFormat="1">
      <c r="D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7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</row>
    <row r="387" spans="4:41" s="65" customFormat="1">
      <c r="D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7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</row>
    <row r="388" spans="4:41" s="65" customFormat="1">
      <c r="D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7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</row>
    <row r="389" spans="4:41" s="65" customFormat="1">
      <c r="D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7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</row>
    <row r="390" spans="4:41" s="65" customFormat="1">
      <c r="D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7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4:41" s="65" customFormat="1">
      <c r="D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7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4:41" s="65" customFormat="1">
      <c r="D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7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</row>
    <row r="393" spans="4:41" s="65" customFormat="1">
      <c r="D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7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</row>
    <row r="394" spans="4:41" s="65" customFormat="1">
      <c r="D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7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</row>
    <row r="395" spans="4:41" s="65" customFormat="1">
      <c r="D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7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</row>
    <row r="396" spans="4:41" s="65" customFormat="1">
      <c r="D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7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</row>
    <row r="397" spans="4:41" s="65" customFormat="1">
      <c r="D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7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</row>
    <row r="398" spans="4:41" s="65" customFormat="1">
      <c r="D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7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</row>
    <row r="399" spans="4:41" s="65" customFormat="1">
      <c r="D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7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</row>
    <row r="400" spans="4:41" s="65" customFormat="1">
      <c r="D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7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</row>
    <row r="401" spans="4:41" s="65" customFormat="1">
      <c r="D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7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4:41" s="65" customFormat="1">
      <c r="D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7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4:41" s="65" customFormat="1">
      <c r="D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7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</row>
    <row r="404" spans="4:41" s="65" customFormat="1">
      <c r="D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7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</row>
    <row r="405" spans="4:41" s="65" customFormat="1">
      <c r="D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7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</row>
    <row r="406" spans="4:41" s="65" customFormat="1">
      <c r="D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7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</row>
    <row r="407" spans="4:41" s="65" customFormat="1">
      <c r="D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7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</row>
    <row r="408" spans="4:41" s="65" customFormat="1">
      <c r="D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7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</row>
    <row r="409" spans="4:41" s="65" customFormat="1">
      <c r="D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7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</row>
    <row r="410" spans="4:41" s="65" customFormat="1">
      <c r="D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7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</row>
    <row r="411" spans="4:41" s="65" customFormat="1">
      <c r="D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7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</row>
    <row r="412" spans="4:41" s="65" customFormat="1">
      <c r="D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7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4:41" s="65" customFormat="1">
      <c r="D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7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4:41" s="65" customFormat="1">
      <c r="D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7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</row>
    <row r="415" spans="4:41" s="65" customFormat="1">
      <c r="D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7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</row>
    <row r="416" spans="4:41" s="65" customFormat="1">
      <c r="D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7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</row>
    <row r="417" spans="4:41" s="65" customFormat="1">
      <c r="D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7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</row>
    <row r="418" spans="4:41" s="65" customFormat="1">
      <c r="D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7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</row>
    <row r="419" spans="4:41" s="65" customFormat="1">
      <c r="D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7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</row>
    <row r="420" spans="4:41" s="65" customFormat="1">
      <c r="D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7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</row>
    <row r="421" spans="4:41" s="65" customFormat="1">
      <c r="D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7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</row>
    <row r="422" spans="4:41" s="65" customFormat="1">
      <c r="D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7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</row>
    <row r="423" spans="4:41" s="65" customFormat="1">
      <c r="D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7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4:41" s="65" customFormat="1">
      <c r="D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7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4:41" s="65" customFormat="1">
      <c r="D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7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</row>
    <row r="426" spans="4:41" s="65" customFormat="1">
      <c r="D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7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</row>
    <row r="427" spans="4:41" s="65" customFormat="1">
      <c r="D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7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</row>
    <row r="428" spans="4:41" s="65" customFormat="1">
      <c r="D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7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</row>
    <row r="429" spans="4:41" s="65" customFormat="1">
      <c r="D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7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</row>
    <row r="430" spans="4:41" s="65" customFormat="1">
      <c r="D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7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</row>
    <row r="431" spans="4:41" s="65" customFormat="1">
      <c r="D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7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</row>
    <row r="432" spans="4:41" s="65" customFormat="1">
      <c r="D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7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</row>
    <row r="433" spans="4:41" s="65" customFormat="1">
      <c r="D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7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</row>
    <row r="434" spans="4:41" s="65" customFormat="1">
      <c r="D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7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4:41" s="65" customFormat="1">
      <c r="D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7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4:41" s="65" customFormat="1">
      <c r="D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7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</row>
    <row r="437" spans="4:41" s="65" customFormat="1">
      <c r="D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7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</row>
    <row r="438" spans="4:41" s="65" customFormat="1">
      <c r="D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7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</row>
    <row r="439" spans="4:41" s="65" customFormat="1">
      <c r="D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7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</row>
    <row r="440" spans="4:41" s="65" customFormat="1">
      <c r="D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7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</row>
    <row r="441" spans="4:41" s="65" customFormat="1">
      <c r="D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7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</row>
    <row r="442" spans="4:41" s="65" customFormat="1">
      <c r="D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7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</row>
    <row r="443" spans="4:41" s="65" customFormat="1">
      <c r="D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7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</row>
    <row r="444" spans="4:41" s="65" customFormat="1">
      <c r="D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7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</row>
    <row r="445" spans="4:41" s="65" customFormat="1">
      <c r="D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7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</row>
    <row r="446" spans="4:41" s="65" customFormat="1">
      <c r="D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7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</row>
    <row r="447" spans="4:41" s="65" customFormat="1">
      <c r="D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7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</row>
    <row r="448" spans="4:41" s="65" customFormat="1">
      <c r="D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7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</row>
    <row r="449" spans="4:41" s="65" customFormat="1">
      <c r="D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7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</row>
    <row r="450" spans="4:41" s="65" customFormat="1">
      <c r="D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7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</row>
    <row r="451" spans="4:41" s="65" customFormat="1">
      <c r="D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7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</row>
    <row r="452" spans="4:41" s="65" customFormat="1">
      <c r="D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7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</row>
    <row r="453" spans="4:41" s="65" customFormat="1">
      <c r="D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7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</row>
    <row r="454" spans="4:41" s="65" customFormat="1">
      <c r="D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7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</row>
    <row r="455" spans="4:41" s="65" customFormat="1">
      <c r="D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7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</row>
    <row r="456" spans="4:41" s="65" customFormat="1">
      <c r="D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7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</row>
    <row r="457" spans="4:41" s="65" customFormat="1">
      <c r="D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7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</row>
    <row r="458" spans="4:41" s="65" customFormat="1">
      <c r="D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7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</row>
    <row r="459" spans="4:41" s="65" customFormat="1">
      <c r="D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7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</row>
    <row r="460" spans="4:41" s="65" customFormat="1">
      <c r="D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7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</row>
    <row r="461" spans="4:41" s="65" customFormat="1">
      <c r="D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7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</row>
    <row r="462" spans="4:41" s="65" customFormat="1">
      <c r="D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7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</row>
    <row r="463" spans="4:41" s="65" customFormat="1">
      <c r="D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7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</row>
    <row r="464" spans="4:41" s="65" customFormat="1">
      <c r="D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7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</row>
    <row r="465" spans="4:41" s="65" customFormat="1">
      <c r="D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7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</row>
    <row r="466" spans="4:41" s="65" customFormat="1">
      <c r="D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7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</row>
    <row r="467" spans="4:41" s="65" customFormat="1">
      <c r="D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7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</row>
    <row r="468" spans="4:41" s="65" customFormat="1">
      <c r="D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7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</row>
    <row r="469" spans="4:41" s="65" customFormat="1">
      <c r="D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7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</row>
    <row r="470" spans="4:41" s="65" customFormat="1">
      <c r="D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7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</row>
    <row r="471" spans="4:41" s="65" customFormat="1">
      <c r="D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7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</row>
    <row r="472" spans="4:41" s="65" customFormat="1">
      <c r="D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7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</row>
    <row r="473" spans="4:41" s="65" customFormat="1">
      <c r="D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7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</row>
    <row r="474" spans="4:41" s="65" customFormat="1">
      <c r="D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7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</row>
    <row r="475" spans="4:41" s="65" customFormat="1">
      <c r="D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7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</row>
    <row r="476" spans="4:41" s="65" customFormat="1">
      <c r="D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7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</row>
    <row r="477" spans="4:41" s="65" customFormat="1">
      <c r="D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7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</row>
    <row r="478" spans="4:41" s="65" customFormat="1">
      <c r="D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7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</row>
    <row r="479" spans="4:41" s="65" customFormat="1">
      <c r="D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7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</row>
    <row r="480" spans="4:41" s="65" customFormat="1">
      <c r="D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7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</row>
    <row r="481" spans="4:41" s="65" customFormat="1">
      <c r="D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7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</row>
    <row r="482" spans="4:41" s="65" customFormat="1">
      <c r="D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7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</row>
    <row r="483" spans="4:41" s="65" customFormat="1">
      <c r="D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7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</row>
    <row r="484" spans="4:41" s="65" customFormat="1">
      <c r="D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7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</row>
    <row r="485" spans="4:41" s="65" customFormat="1">
      <c r="D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7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</row>
    <row r="486" spans="4:41" s="65" customFormat="1">
      <c r="D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7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</row>
    <row r="487" spans="4:41" s="65" customFormat="1">
      <c r="D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7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</row>
    <row r="488" spans="4:41" s="65" customFormat="1">
      <c r="D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7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</row>
    <row r="489" spans="4:41" s="65" customFormat="1">
      <c r="D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7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</row>
    <row r="490" spans="4:41" s="65" customFormat="1">
      <c r="D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7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</row>
    <row r="491" spans="4:41" s="65" customFormat="1">
      <c r="D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7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</row>
    <row r="492" spans="4:41" s="65" customFormat="1">
      <c r="D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7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</row>
    <row r="493" spans="4:41" s="65" customFormat="1">
      <c r="D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7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</row>
    <row r="494" spans="4:41" s="65" customFormat="1">
      <c r="D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7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</row>
    <row r="495" spans="4:41" s="65" customFormat="1">
      <c r="D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7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</row>
    <row r="496" spans="4:41" s="65" customFormat="1">
      <c r="D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7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</row>
    <row r="497" spans="4:41" s="65" customFormat="1">
      <c r="D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7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</row>
    <row r="498" spans="4:41" s="65" customFormat="1">
      <c r="D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7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</row>
    <row r="499" spans="4:41" s="65" customFormat="1">
      <c r="D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7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</row>
    <row r="500" spans="4:41" s="65" customFormat="1">
      <c r="D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7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</row>
    <row r="501" spans="4:41" s="65" customFormat="1">
      <c r="D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7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</row>
    <row r="502" spans="4:41" s="65" customFormat="1">
      <c r="D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7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</row>
    <row r="503" spans="4:41" s="65" customFormat="1">
      <c r="D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7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</row>
    <row r="504" spans="4:41" s="65" customFormat="1">
      <c r="D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7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</row>
    <row r="505" spans="4:41" s="65" customFormat="1">
      <c r="D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7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</row>
    <row r="506" spans="4:41" s="65" customFormat="1">
      <c r="D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7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</row>
    <row r="507" spans="4:41" s="65" customFormat="1">
      <c r="D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7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</row>
    <row r="508" spans="4:41" s="65" customFormat="1">
      <c r="D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7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</row>
    <row r="509" spans="4:41" s="65" customFormat="1">
      <c r="D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7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</row>
    <row r="510" spans="4:41" s="65" customFormat="1">
      <c r="D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7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</row>
    <row r="511" spans="4:41" s="65" customFormat="1">
      <c r="D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7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</row>
    <row r="512" spans="4:41" s="65" customFormat="1">
      <c r="D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7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</row>
    <row r="513" spans="4:41" s="65" customFormat="1">
      <c r="D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7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</row>
    <row r="514" spans="4:41" s="65" customFormat="1">
      <c r="D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7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</row>
    <row r="515" spans="4:41" s="65" customFormat="1">
      <c r="D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7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</row>
    <row r="516" spans="4:41" s="65" customFormat="1">
      <c r="D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7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</row>
    <row r="517" spans="4:41" s="65" customFormat="1">
      <c r="D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7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</row>
    <row r="518" spans="4:41" s="65" customFormat="1">
      <c r="D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7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</row>
    <row r="519" spans="4:41" s="65" customFormat="1">
      <c r="D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7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</row>
    <row r="520" spans="4:41" s="65" customFormat="1">
      <c r="D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7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</row>
    <row r="521" spans="4:41" s="65" customFormat="1">
      <c r="D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7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</row>
    <row r="522" spans="4:41" s="65" customFormat="1">
      <c r="D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7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</row>
    <row r="523" spans="4:41" s="65" customFormat="1">
      <c r="D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7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</row>
    <row r="524" spans="4:41" s="65" customFormat="1">
      <c r="D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7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</row>
    <row r="525" spans="4:41" s="65" customFormat="1">
      <c r="D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7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</row>
    <row r="526" spans="4:41" s="65" customFormat="1">
      <c r="D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7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</row>
    <row r="527" spans="4:41" s="65" customFormat="1">
      <c r="D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7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</row>
    <row r="528" spans="4:41" s="65" customFormat="1">
      <c r="D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7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</row>
    <row r="529" spans="4:41" s="65" customFormat="1">
      <c r="D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7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</row>
    <row r="530" spans="4:41" s="65" customFormat="1">
      <c r="D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7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</row>
    <row r="531" spans="4:41" s="65" customFormat="1">
      <c r="D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7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</row>
    <row r="532" spans="4:41" s="65" customFormat="1">
      <c r="D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7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</row>
    <row r="533" spans="4:41" s="65" customFormat="1">
      <c r="D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7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</row>
    <row r="534" spans="4:41" s="65" customFormat="1">
      <c r="D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7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</row>
    <row r="535" spans="4:41" s="65" customFormat="1">
      <c r="D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7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</row>
    <row r="536" spans="4:41" s="65" customFormat="1">
      <c r="D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7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</row>
    <row r="537" spans="4:41" s="65" customFormat="1">
      <c r="D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7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</row>
    <row r="538" spans="4:41" s="65" customFormat="1">
      <c r="D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7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</row>
    <row r="539" spans="4:41" s="65" customFormat="1">
      <c r="D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7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</row>
    <row r="540" spans="4:41" s="65" customFormat="1">
      <c r="D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7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</row>
    <row r="541" spans="4:41" s="65" customFormat="1">
      <c r="D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7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</row>
    <row r="542" spans="4:41" s="65" customFormat="1">
      <c r="D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7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</row>
    <row r="543" spans="4:41" s="65" customFormat="1">
      <c r="D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7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</row>
    <row r="544" spans="4:41" s="65" customFormat="1">
      <c r="D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7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</row>
    <row r="545" spans="4:41" s="65" customFormat="1">
      <c r="D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7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</row>
    <row r="546" spans="4:41" s="65" customFormat="1">
      <c r="D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7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</row>
    <row r="547" spans="4:41" s="65" customFormat="1">
      <c r="D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7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</row>
    <row r="548" spans="4:41" s="65" customFormat="1">
      <c r="D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7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</row>
    <row r="549" spans="4:41" s="65" customFormat="1">
      <c r="D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7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</row>
    <row r="550" spans="4:41" s="65" customFormat="1">
      <c r="D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7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</row>
    <row r="551" spans="4:41" s="65" customFormat="1">
      <c r="D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7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</row>
    <row r="552" spans="4:41" s="65" customFormat="1">
      <c r="D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7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</row>
    <row r="553" spans="4:41" s="65" customFormat="1">
      <c r="D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7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</row>
    <row r="554" spans="4:41" s="65" customFormat="1">
      <c r="D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7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</row>
    <row r="555" spans="4:41" s="65" customFormat="1">
      <c r="D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7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</row>
    <row r="556" spans="4:41" s="65" customFormat="1">
      <c r="D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7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</row>
    <row r="557" spans="4:41" s="65" customFormat="1">
      <c r="D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7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</row>
    <row r="558" spans="4:41" s="65" customFormat="1">
      <c r="D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7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</row>
    <row r="559" spans="4:41" s="65" customFormat="1">
      <c r="D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7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</row>
    <row r="560" spans="4:41" s="65" customFormat="1">
      <c r="D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7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</row>
    <row r="561" spans="4:41" s="65" customFormat="1">
      <c r="D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7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</row>
    <row r="562" spans="4:41" s="65" customFormat="1">
      <c r="D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7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</row>
    <row r="563" spans="4:41" s="65" customFormat="1">
      <c r="D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7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</row>
    <row r="564" spans="4:41" s="65" customFormat="1">
      <c r="D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7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</row>
    <row r="565" spans="4:41" s="65" customFormat="1">
      <c r="D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7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</row>
    <row r="566" spans="4:41" s="65" customFormat="1">
      <c r="D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7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</row>
    <row r="567" spans="4:41" s="65" customFormat="1">
      <c r="D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7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</row>
    <row r="568" spans="4:41" s="65" customFormat="1">
      <c r="D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7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</row>
    <row r="569" spans="4:41" s="65" customFormat="1">
      <c r="D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7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</row>
    <row r="570" spans="4:41" s="65" customFormat="1">
      <c r="D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7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</row>
    <row r="571" spans="4:41" s="65" customFormat="1">
      <c r="D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7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</row>
    <row r="572" spans="4:41" s="65" customFormat="1">
      <c r="D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7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</row>
    <row r="573" spans="4:41" s="65" customFormat="1">
      <c r="D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7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</row>
    <row r="574" spans="4:41" s="65" customFormat="1">
      <c r="D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7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</row>
    <row r="575" spans="4:41" s="65" customFormat="1">
      <c r="D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7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</row>
    <row r="576" spans="4:41" s="65" customFormat="1">
      <c r="D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7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</row>
    <row r="577" spans="4:41" s="65" customFormat="1">
      <c r="D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7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</row>
    <row r="578" spans="4:41" s="65" customFormat="1">
      <c r="D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7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</row>
    <row r="579" spans="4:41" s="65" customFormat="1">
      <c r="D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7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</row>
    <row r="580" spans="4:41" s="65" customFormat="1">
      <c r="D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7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</row>
    <row r="581" spans="4:41" s="65" customFormat="1">
      <c r="D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7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</row>
    <row r="582" spans="4:41" s="65" customFormat="1">
      <c r="D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7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</row>
    <row r="583" spans="4:41" s="65" customFormat="1">
      <c r="D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7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</row>
    <row r="584" spans="4:41" s="65" customFormat="1">
      <c r="D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7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</row>
    <row r="585" spans="4:41" s="65" customFormat="1">
      <c r="D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7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</row>
    <row r="586" spans="4:41" s="65" customFormat="1">
      <c r="D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7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</row>
    <row r="587" spans="4:41" s="65" customFormat="1">
      <c r="D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7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</row>
    <row r="588" spans="4:41" s="65" customFormat="1">
      <c r="D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7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</row>
    <row r="589" spans="4:41" s="65" customFormat="1">
      <c r="D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7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</row>
    <row r="590" spans="4:41" s="65" customFormat="1">
      <c r="D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7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</row>
    <row r="591" spans="4:41" s="65" customFormat="1">
      <c r="D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7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</row>
    <row r="592" spans="4:41" s="65" customFormat="1">
      <c r="D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7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</row>
    <row r="593" spans="4:41" s="65" customFormat="1">
      <c r="D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7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</row>
    <row r="594" spans="4:41" s="65" customFormat="1">
      <c r="D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7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</row>
    <row r="595" spans="4:41" s="65" customFormat="1">
      <c r="D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7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</row>
    <row r="596" spans="4:41" s="65" customFormat="1">
      <c r="D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7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</row>
    <row r="597" spans="4:41" s="65" customFormat="1">
      <c r="D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7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</row>
    <row r="598" spans="4:41" s="65" customFormat="1">
      <c r="D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7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</row>
    <row r="599" spans="4:41" s="65" customFormat="1">
      <c r="D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7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</row>
    <row r="600" spans="4:41" s="65" customFormat="1">
      <c r="D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7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</row>
    <row r="601" spans="4:41" s="65" customFormat="1">
      <c r="D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7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</row>
    <row r="602" spans="4:41" s="65" customFormat="1">
      <c r="D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7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</row>
    <row r="603" spans="4:41" s="65" customFormat="1">
      <c r="D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7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</row>
    <row r="604" spans="4:41" s="65" customFormat="1">
      <c r="D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7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</row>
    <row r="605" spans="4:41" s="65" customFormat="1">
      <c r="D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7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</row>
    <row r="606" spans="4:41" s="65" customFormat="1">
      <c r="D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7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</row>
    <row r="607" spans="4:41" s="65" customFormat="1">
      <c r="D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7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</row>
    <row r="608" spans="4:41" s="65" customFormat="1">
      <c r="D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7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</row>
    <row r="609" spans="4:41" s="65" customFormat="1">
      <c r="D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7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</row>
    <row r="610" spans="4:41" s="65" customFormat="1">
      <c r="D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7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</row>
    <row r="611" spans="4:41" s="65" customFormat="1">
      <c r="D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7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</row>
    <row r="612" spans="4:41" s="65" customFormat="1">
      <c r="D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7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</row>
    <row r="613" spans="4:41" s="65" customFormat="1">
      <c r="D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7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</row>
    <row r="614" spans="4:41" s="65" customFormat="1">
      <c r="D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7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</row>
    <row r="615" spans="4:41" s="65" customFormat="1">
      <c r="D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7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</row>
    <row r="616" spans="4:41" s="65" customFormat="1">
      <c r="D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7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</row>
    <row r="617" spans="4:41" s="65" customFormat="1">
      <c r="D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7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</row>
    <row r="618" spans="4:41" s="65" customFormat="1">
      <c r="D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7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</row>
    <row r="619" spans="4:41" s="65" customFormat="1">
      <c r="D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7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</row>
    <row r="620" spans="4:41" s="65" customFormat="1">
      <c r="D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7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</row>
    <row r="621" spans="4:41" s="65" customFormat="1">
      <c r="D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7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</row>
    <row r="622" spans="4:41" s="65" customFormat="1">
      <c r="D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7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</row>
    <row r="623" spans="4:41" s="65" customFormat="1">
      <c r="D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7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</row>
    <row r="624" spans="4:41" s="65" customFormat="1">
      <c r="D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7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</row>
    <row r="625" spans="4:41" s="65" customFormat="1">
      <c r="D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7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</row>
    <row r="626" spans="4:41" s="65" customFormat="1">
      <c r="D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7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</row>
    <row r="627" spans="4:41" s="65" customFormat="1">
      <c r="D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7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</row>
    <row r="628" spans="4:41" s="65" customFormat="1">
      <c r="D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7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</row>
    <row r="629" spans="4:41" s="65" customFormat="1">
      <c r="D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7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</row>
    <row r="630" spans="4:41" s="65" customFormat="1">
      <c r="D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7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</row>
    <row r="631" spans="4:41" s="65" customFormat="1">
      <c r="D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7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</row>
    <row r="632" spans="4:41" s="65" customFormat="1">
      <c r="D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7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</row>
    <row r="633" spans="4:41" s="65" customFormat="1">
      <c r="D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7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</row>
    <row r="634" spans="4:41" s="65" customFormat="1">
      <c r="D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7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</row>
    <row r="635" spans="4:41" s="65" customFormat="1">
      <c r="D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7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</row>
    <row r="636" spans="4:41" s="65" customFormat="1">
      <c r="D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7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</row>
    <row r="637" spans="4:41" s="65" customFormat="1">
      <c r="D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7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</row>
    <row r="638" spans="4:41" s="65" customFormat="1">
      <c r="D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7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</row>
    <row r="639" spans="4:41" s="65" customFormat="1">
      <c r="D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7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</row>
    <row r="640" spans="4:41" s="65" customFormat="1">
      <c r="D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7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</row>
    <row r="641" spans="4:41" s="65" customFormat="1">
      <c r="D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7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</row>
    <row r="642" spans="4:41" s="65" customFormat="1">
      <c r="D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7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</row>
    <row r="643" spans="4:41" s="65" customFormat="1">
      <c r="D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7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</row>
    <row r="644" spans="4:41" s="65" customFormat="1">
      <c r="D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7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</row>
    <row r="645" spans="4:41" s="65" customFormat="1">
      <c r="D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7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</row>
    <row r="646" spans="4:41" s="65" customFormat="1">
      <c r="D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7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</row>
    <row r="647" spans="4:41" s="65" customFormat="1">
      <c r="D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7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</row>
    <row r="648" spans="4:41" s="65" customFormat="1">
      <c r="D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7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</row>
    <row r="649" spans="4:41" s="65" customFormat="1">
      <c r="D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7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</row>
    <row r="650" spans="4:41" s="65" customFormat="1">
      <c r="D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7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</row>
    <row r="651" spans="4:41" s="65" customFormat="1">
      <c r="D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7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</row>
    <row r="652" spans="4:41" s="65" customFormat="1">
      <c r="D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7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</row>
    <row r="653" spans="4:41" s="65" customFormat="1">
      <c r="D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7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</row>
    <row r="654" spans="4:41" s="65" customFormat="1">
      <c r="D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7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</row>
    <row r="655" spans="4:41" s="65" customFormat="1">
      <c r="D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7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</row>
    <row r="656" spans="4:41" s="65" customFormat="1">
      <c r="D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7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</row>
    <row r="657" spans="4:41" s="65" customFormat="1">
      <c r="D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7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</row>
    <row r="658" spans="4:41" s="65" customFormat="1">
      <c r="D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7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</row>
    <row r="659" spans="4:41" s="65" customFormat="1">
      <c r="D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7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</row>
    <row r="660" spans="4:41" s="65" customFormat="1">
      <c r="D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7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</row>
    <row r="661" spans="4:41" s="65" customFormat="1">
      <c r="D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7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</row>
    <row r="662" spans="4:41" s="65" customFormat="1">
      <c r="D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7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</row>
    <row r="663" spans="4:41" s="65" customFormat="1">
      <c r="D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7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</row>
    <row r="664" spans="4:41" s="65" customFormat="1">
      <c r="D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7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</row>
    <row r="665" spans="4:41" s="65" customFormat="1">
      <c r="D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7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</row>
    <row r="666" spans="4:41" s="65" customFormat="1">
      <c r="D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7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</row>
    <row r="667" spans="4:41" s="65" customFormat="1">
      <c r="D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7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</row>
    <row r="668" spans="4:41" s="65" customFormat="1">
      <c r="D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7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</row>
    <row r="669" spans="4:41" s="65" customFormat="1">
      <c r="D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7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</row>
    <row r="670" spans="4:41" s="65" customFormat="1">
      <c r="D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7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</row>
    <row r="671" spans="4:41" s="65" customFormat="1">
      <c r="D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7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</row>
    <row r="672" spans="4:41" s="65" customFormat="1">
      <c r="D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7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</row>
    <row r="673" spans="4:41" s="65" customFormat="1">
      <c r="D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7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</row>
    <row r="674" spans="4:41" s="65" customFormat="1">
      <c r="D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7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</row>
    <row r="675" spans="4:41" s="65" customFormat="1">
      <c r="D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7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</row>
    <row r="676" spans="4:41" s="65" customFormat="1">
      <c r="D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7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</row>
    <row r="677" spans="4:41" s="65" customFormat="1">
      <c r="D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7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</row>
    <row r="678" spans="4:41" s="65" customFormat="1">
      <c r="D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7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</row>
    <row r="679" spans="4:41" s="65" customFormat="1">
      <c r="D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7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</row>
    <row r="680" spans="4:41" s="65" customFormat="1">
      <c r="D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7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</row>
    <row r="681" spans="4:41" s="65" customFormat="1">
      <c r="D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7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</row>
    <row r="682" spans="4:41" s="65" customFormat="1">
      <c r="D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7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</row>
    <row r="683" spans="4:41" s="65" customFormat="1">
      <c r="D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7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</row>
    <row r="684" spans="4:41" s="65" customFormat="1">
      <c r="D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7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</row>
    <row r="685" spans="4:41" s="65" customFormat="1">
      <c r="D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7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</row>
    <row r="686" spans="4:41" s="65" customFormat="1">
      <c r="D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7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</row>
    <row r="687" spans="4:41" s="65" customFormat="1">
      <c r="D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7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</row>
    <row r="688" spans="4:41" s="65" customFormat="1">
      <c r="D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7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</row>
    <row r="689" spans="4:41" s="65" customFormat="1">
      <c r="D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7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</row>
    <row r="690" spans="4:41" s="65" customFormat="1">
      <c r="D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7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</row>
    <row r="691" spans="4:41" s="65" customFormat="1">
      <c r="D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7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</row>
    <row r="692" spans="4:41" s="65" customFormat="1">
      <c r="D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7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</row>
    <row r="693" spans="4:41" s="65" customFormat="1">
      <c r="D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7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</row>
    <row r="694" spans="4:41" s="65" customFormat="1">
      <c r="D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7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</row>
    <row r="695" spans="4:41" s="65" customFormat="1">
      <c r="D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7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</row>
    <row r="696" spans="4:41" s="65" customFormat="1">
      <c r="D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7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</row>
    <row r="697" spans="4:41" s="65" customFormat="1">
      <c r="D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7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</row>
    <row r="698" spans="4:41" s="65" customFormat="1">
      <c r="D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7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</row>
    <row r="699" spans="4:41" s="65" customFormat="1">
      <c r="D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7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</row>
    <row r="700" spans="4:41" s="65" customFormat="1">
      <c r="D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7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</row>
    <row r="701" spans="4:41" s="65" customFormat="1">
      <c r="D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7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</row>
    <row r="702" spans="4:41" s="65" customFormat="1">
      <c r="D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7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</row>
    <row r="703" spans="4:41" s="65" customFormat="1">
      <c r="D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7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</row>
    <row r="704" spans="4:41" s="65" customFormat="1">
      <c r="D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7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</row>
    <row r="705" spans="4:41" s="65" customFormat="1">
      <c r="D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7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</row>
    <row r="706" spans="4:41" s="65" customFormat="1">
      <c r="D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7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</row>
    <row r="707" spans="4:41" s="65" customFormat="1">
      <c r="D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7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</row>
    <row r="708" spans="4:41" s="65" customFormat="1">
      <c r="D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7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</row>
    <row r="709" spans="4:41" s="65" customFormat="1">
      <c r="D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7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</row>
    <row r="710" spans="4:41" s="65" customFormat="1">
      <c r="D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7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</row>
    <row r="711" spans="4:41" s="65" customFormat="1">
      <c r="D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7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</row>
    <row r="712" spans="4:41" s="65" customFormat="1">
      <c r="D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7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</row>
    <row r="713" spans="4:41" s="65" customFormat="1">
      <c r="D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7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</row>
    <row r="714" spans="4:41" s="65" customFormat="1">
      <c r="D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7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</row>
    <row r="715" spans="4:41" s="65" customFormat="1">
      <c r="D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7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</row>
    <row r="716" spans="4:41" s="65" customFormat="1">
      <c r="D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7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</row>
    <row r="717" spans="4:41" s="65" customFormat="1">
      <c r="D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7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</row>
    <row r="718" spans="4:41" s="65" customFormat="1">
      <c r="D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7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</row>
    <row r="719" spans="4:41" s="65" customFormat="1">
      <c r="D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7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</row>
    <row r="720" spans="4:41" s="65" customFormat="1">
      <c r="D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7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</row>
    <row r="721" spans="4:41" s="65" customFormat="1">
      <c r="D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7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</row>
    <row r="722" spans="4:41" s="65" customFormat="1">
      <c r="D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7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</row>
    <row r="723" spans="4:41" s="65" customFormat="1">
      <c r="D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7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</row>
    <row r="724" spans="4:41" s="65" customFormat="1">
      <c r="D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7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</row>
    <row r="725" spans="4:41" s="65" customFormat="1">
      <c r="D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7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</row>
    <row r="726" spans="4:41" s="65" customFormat="1">
      <c r="D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7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</row>
    <row r="727" spans="4:41" s="65" customFormat="1">
      <c r="D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7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</row>
    <row r="728" spans="4:41" s="65" customFormat="1">
      <c r="D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7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</row>
    <row r="729" spans="4:41" s="65" customFormat="1">
      <c r="D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7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</row>
    <row r="730" spans="4:41" s="65" customFormat="1">
      <c r="D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7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</row>
    <row r="731" spans="4:41" s="65" customFormat="1">
      <c r="D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7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</row>
    <row r="732" spans="4:41" s="65" customFormat="1">
      <c r="D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7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</row>
    <row r="733" spans="4:41" s="65" customFormat="1">
      <c r="D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7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</row>
    <row r="734" spans="4:41" s="65" customFormat="1">
      <c r="D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7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</row>
    <row r="735" spans="4:41" s="65" customFormat="1">
      <c r="D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7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</row>
    <row r="736" spans="4:41" s="65" customFormat="1">
      <c r="D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7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</row>
    <row r="737" spans="4:41" s="65" customFormat="1">
      <c r="D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7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</row>
    <row r="738" spans="4:41" s="65" customFormat="1">
      <c r="D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7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</row>
    <row r="739" spans="4:41" s="65" customFormat="1">
      <c r="D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7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</row>
    <row r="740" spans="4:41" s="65" customFormat="1">
      <c r="D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7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</row>
    <row r="741" spans="4:41" s="65" customFormat="1">
      <c r="D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7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</row>
    <row r="742" spans="4:41" s="65" customFormat="1">
      <c r="D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7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</row>
    <row r="743" spans="4:41" s="65" customFormat="1">
      <c r="D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7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</row>
    <row r="744" spans="4:41" s="65" customFormat="1">
      <c r="D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7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</row>
    <row r="745" spans="4:41" s="65" customFormat="1">
      <c r="D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7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</row>
    <row r="746" spans="4:41" s="65" customFormat="1">
      <c r="D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7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</row>
    <row r="747" spans="4:41" s="65" customFormat="1">
      <c r="D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7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</row>
    <row r="748" spans="4:41" s="65" customFormat="1">
      <c r="D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7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</row>
    <row r="749" spans="4:41" s="65" customFormat="1">
      <c r="D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7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</row>
    <row r="750" spans="4:41" s="65" customFormat="1">
      <c r="D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7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</row>
    <row r="751" spans="4:41" s="65" customFormat="1">
      <c r="D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7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</row>
    <row r="752" spans="4:41" s="65" customFormat="1">
      <c r="D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7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</row>
    <row r="753" spans="4:41" s="65" customFormat="1">
      <c r="D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7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</row>
    <row r="754" spans="4:41" s="65" customFormat="1">
      <c r="D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7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</row>
    <row r="755" spans="4:41" s="65" customFormat="1">
      <c r="D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7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</row>
    <row r="756" spans="4:41" s="65" customFormat="1">
      <c r="D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7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</row>
    <row r="757" spans="4:41" s="65" customFormat="1">
      <c r="D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7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</row>
    <row r="758" spans="4:41" s="65" customFormat="1">
      <c r="D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7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</row>
    <row r="759" spans="4:41" s="65" customFormat="1">
      <c r="D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7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</row>
    <row r="760" spans="4:41" s="65" customFormat="1">
      <c r="D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7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</row>
    <row r="761" spans="4:41" s="65" customFormat="1">
      <c r="D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7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</row>
    <row r="762" spans="4:41" s="65" customFormat="1">
      <c r="D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7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</row>
    <row r="763" spans="4:41" s="65" customFormat="1">
      <c r="D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7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</row>
    <row r="764" spans="4:41" s="65" customFormat="1">
      <c r="D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7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</row>
    <row r="765" spans="4:41" s="65" customFormat="1">
      <c r="D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7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</row>
    <row r="766" spans="4:41" s="65" customFormat="1">
      <c r="D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7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</row>
    <row r="767" spans="4:41" s="65" customFormat="1">
      <c r="D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7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</row>
    <row r="768" spans="4:41" s="65" customFormat="1">
      <c r="D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7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</row>
    <row r="769" spans="4:41" s="65" customFormat="1">
      <c r="D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7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</row>
    <row r="770" spans="4:41" s="65" customFormat="1">
      <c r="D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7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</row>
    <row r="771" spans="4:41" s="65" customFormat="1">
      <c r="D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7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</row>
    <row r="772" spans="4:41" s="65" customFormat="1">
      <c r="D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7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</row>
    <row r="773" spans="4:41" s="65" customFormat="1">
      <c r="D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7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</row>
    <row r="774" spans="4:41" s="65" customFormat="1">
      <c r="D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7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</row>
    <row r="775" spans="4:41" s="65" customFormat="1">
      <c r="D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7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</row>
    <row r="776" spans="4:41" s="65" customFormat="1">
      <c r="D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7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</row>
    <row r="777" spans="4:41" s="65" customFormat="1">
      <c r="D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7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</row>
    <row r="778" spans="4:41" s="65" customFormat="1">
      <c r="D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7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</row>
    <row r="779" spans="4:41" s="65" customFormat="1">
      <c r="D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7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</row>
    <row r="780" spans="4:41" s="65" customFormat="1">
      <c r="D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7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</row>
    <row r="781" spans="4:41" s="65" customFormat="1">
      <c r="D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7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</row>
    <row r="782" spans="4:41" s="65" customFormat="1">
      <c r="D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7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</row>
    <row r="783" spans="4:41" s="65" customFormat="1">
      <c r="D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7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</row>
    <row r="784" spans="4:41" s="65" customFormat="1">
      <c r="D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7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</row>
    <row r="785" spans="4:41" s="65" customFormat="1">
      <c r="D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7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</row>
    <row r="786" spans="4:41" s="65" customFormat="1">
      <c r="D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7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</row>
    <row r="787" spans="4:41" s="65" customFormat="1">
      <c r="D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7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</row>
    <row r="788" spans="4:41" s="65" customFormat="1">
      <c r="D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7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</row>
    <row r="789" spans="4:41" s="65" customFormat="1">
      <c r="D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7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</row>
    <row r="790" spans="4:41" s="65" customFormat="1">
      <c r="D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7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</row>
    <row r="791" spans="4:41" s="65" customFormat="1">
      <c r="D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7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</row>
    <row r="792" spans="4:41" s="65" customFormat="1">
      <c r="D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7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</row>
    <row r="793" spans="4:41" s="65" customFormat="1">
      <c r="D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7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</row>
    <row r="794" spans="4:41" s="65" customFormat="1">
      <c r="D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7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</row>
    <row r="795" spans="4:41" s="65" customFormat="1">
      <c r="D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7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</row>
    <row r="796" spans="4:41" s="65" customFormat="1">
      <c r="D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7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</row>
    <row r="797" spans="4:41" s="65" customFormat="1">
      <c r="D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7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</row>
    <row r="798" spans="4:41" s="65" customFormat="1">
      <c r="D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7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</row>
    <row r="799" spans="4:41" s="65" customFormat="1">
      <c r="D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7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</row>
    <row r="800" spans="4:41" s="65" customFormat="1">
      <c r="D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7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</row>
    <row r="801" spans="4:41" s="65" customFormat="1">
      <c r="D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7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</row>
    <row r="802" spans="4:41" s="65" customFormat="1">
      <c r="D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7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</row>
    <row r="803" spans="4:41" s="65" customFormat="1">
      <c r="D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7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</row>
    <row r="804" spans="4:41" s="65" customFormat="1">
      <c r="D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7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</row>
    <row r="805" spans="4:41" s="65" customFormat="1">
      <c r="D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7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</row>
    <row r="806" spans="4:41" s="65" customFormat="1">
      <c r="D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7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</row>
    <row r="807" spans="4:41" s="65" customFormat="1">
      <c r="D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7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</row>
  </sheetData>
  <sheetProtection algorithmName="SHA-512" hashValue="DDPfxK6ra5iVWQSARYGdS+HgN7oyKDHDgkZBbJNSLo68iojG1ccKF0RPOsgF/MoeSPbtNcbGeX7zk+YpIK2+GA==" saltValue="PzY8e912NSHyY2wf8swIUA==" spinCount="100000" sheet="1" objects="1" scenarios="1"/>
  <sortState xmlns:xlrd2="http://schemas.microsoft.com/office/spreadsheetml/2017/richdata2" ref="A4:AW206">
    <sortCondition ref="C4:C206"/>
  </sortState>
  <mergeCells count="13">
    <mergeCell ref="AP246:AQ246"/>
    <mergeCell ref="AR246:AS246"/>
    <mergeCell ref="A1:S1"/>
    <mergeCell ref="U1:AO1"/>
    <mergeCell ref="AP2:AQ2"/>
    <mergeCell ref="AR2:AS2"/>
    <mergeCell ref="AP209:AS209"/>
    <mergeCell ref="A242:S242"/>
    <mergeCell ref="U242:AM242"/>
    <mergeCell ref="W227:Y227"/>
    <mergeCell ref="X228:Y228"/>
    <mergeCell ref="W239:Y239"/>
    <mergeCell ref="W240:Y240"/>
  </mergeCells>
  <phoneticPr fontId="6" type="noConversion"/>
  <conditionalFormatting sqref="AV4:AV206">
    <cfRule type="cellIs" dxfId="49" priority="24" stopIfTrue="1" operator="equal">
      <formula>"NO"</formula>
    </cfRule>
  </conditionalFormatting>
  <conditionalFormatting sqref="AW4:AW206">
    <cfRule type="cellIs" dxfId="48" priority="22" stopIfTrue="1" operator="equal">
      <formula>"FAIL"</formula>
    </cfRule>
  </conditionalFormatting>
  <conditionalFormatting sqref="G207:K207 M207:R207 G4:S206">
    <cfRule type="cellIs" dxfId="47" priority="33" stopIfTrue="1" operator="equal">
      <formula>"FF"</formula>
    </cfRule>
  </conditionalFormatting>
  <conditionalFormatting sqref="Z207:AE207 AG207:AL207 AA4:AM47 AA48:AF48 AA49:AM206">
    <cfRule type="cellIs" dxfId="46" priority="31" stopIfTrue="1" operator="equal">
      <formula>"AB"</formula>
    </cfRule>
    <cfRule type="cellIs" dxfId="45" priority="32" stopIfTrue="1" operator="equal">
      <formula>"FF"</formula>
    </cfRule>
  </conditionalFormatting>
  <conditionalFormatting sqref="AO207:AR207 AP4:AU206">
    <cfRule type="cellIs" dxfId="44" priority="29" stopIfTrue="1" operator="equal">
      <formula>"FAIL"</formula>
    </cfRule>
  </conditionalFormatting>
  <conditionalFormatting sqref="AS207:AT207">
    <cfRule type="cellIs" dxfId="43" priority="27" stopIfTrue="1" operator="equal">
      <formula>"FAIL"</formula>
    </cfRule>
  </conditionalFormatting>
  <conditionalFormatting sqref="AU207">
    <cfRule type="cellIs" dxfId="42" priority="28" stopIfTrue="1" operator="equal">
      <formula>"NO"</formula>
    </cfRule>
  </conditionalFormatting>
  <conditionalFormatting sqref="AV207">
    <cfRule type="cellIs" dxfId="41" priority="26" stopIfTrue="1" operator="equal">
      <formula>"FAIL"</formula>
    </cfRule>
  </conditionalFormatting>
  <conditionalFormatting sqref="G4:S206">
    <cfRule type="cellIs" dxfId="40" priority="1" stopIfTrue="1" operator="equal">
      <formula>"AB"</formula>
    </cfRule>
  </conditionalFormatting>
  <pageMargins left="0.75" right="0.75" top="1" bottom="1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C7DB-F585-42AA-B014-1A087AE8ACD5}">
  <dimension ref="A1:AW665"/>
  <sheetViews>
    <sheetView zoomScale="70" zoomScaleNormal="70" workbookViewId="0">
      <pane ySplit="3" topLeftCell="A4" activePane="bottomLeft" state="frozenSplit"/>
      <selection activeCell="G1" sqref="G1"/>
      <selection pane="bottomLeft" activeCell="A64" sqref="A64"/>
    </sheetView>
  </sheetViews>
  <sheetFormatPr defaultColWidth="10.33203125" defaultRowHeight="14.4"/>
  <cols>
    <col min="1" max="1" width="6.88671875" customWidth="1"/>
    <col min="2" max="2" width="10.109375" bestFit="1" customWidth="1"/>
    <col min="3" max="3" width="14.109375" customWidth="1"/>
    <col min="4" max="4" width="11.109375" style="42" bestFit="1" customWidth="1"/>
    <col min="5" max="5" width="36.5546875" customWidth="1"/>
    <col min="6" max="6" width="21.5546875" bestFit="1" customWidth="1"/>
    <col min="7" max="7" width="8.88671875" style="42" customWidth="1"/>
    <col min="8" max="8" width="8.44140625" style="42" customWidth="1"/>
    <col min="9" max="9" width="9" style="42" customWidth="1"/>
    <col min="10" max="10" width="7.88671875" style="42" customWidth="1"/>
    <col min="11" max="11" width="10.88671875" style="42" customWidth="1"/>
    <col min="12" max="12" width="1.33203125" style="42" customWidth="1"/>
    <col min="13" max="13" width="11" style="42" customWidth="1"/>
    <col min="14" max="14" width="10.33203125" style="42" customWidth="1"/>
    <col min="15" max="15" width="11" style="42" customWidth="1"/>
    <col min="16" max="16" width="10.33203125" style="42" customWidth="1"/>
    <col min="17" max="17" width="13.88671875" style="42" customWidth="1"/>
    <col min="18" max="18" width="13.109375" style="42" customWidth="1"/>
    <col min="19" max="19" width="11" style="42" customWidth="1"/>
    <col min="20" max="20" width="1.6640625" style="2" customWidth="1"/>
    <col min="21" max="22" width="6.88671875" hidden="1" customWidth="1"/>
    <col min="23" max="23" width="13.5546875" hidden="1" customWidth="1"/>
    <col min="24" max="24" width="34.109375" hidden="1" customWidth="1"/>
    <col min="25" max="25" width="37.109375" hidden="1" customWidth="1"/>
    <col min="26" max="26" width="22.5546875" hidden="1" customWidth="1"/>
    <col min="27" max="27" width="11.88671875" style="42" customWidth="1"/>
    <col min="28" max="28" width="10.44140625" style="42" customWidth="1"/>
    <col min="29" max="29" width="11.109375" style="42" customWidth="1"/>
    <col min="30" max="30" width="11.44140625" style="42" customWidth="1"/>
    <col min="31" max="31" width="13" style="42" customWidth="1"/>
    <col min="32" max="32" width="0.88671875" style="42" customWidth="1"/>
    <col min="33" max="33" width="14" style="42" customWidth="1"/>
    <col min="34" max="34" width="14.44140625" style="42" customWidth="1"/>
    <col min="35" max="35" width="13.88671875" style="42" customWidth="1"/>
    <col min="36" max="36" width="13" style="42" customWidth="1"/>
    <col min="37" max="37" width="13.33203125" style="42" customWidth="1"/>
    <col min="38" max="38" width="13.109375" style="42" customWidth="1"/>
    <col min="39" max="39" width="11.44140625" style="42" customWidth="1"/>
    <col min="40" max="40" width="6.33203125" style="42" customWidth="1"/>
    <col min="41" max="41" width="7" style="42" customWidth="1"/>
    <col min="42" max="42" width="15.5546875" customWidth="1"/>
    <col min="43" max="43" width="12.6640625" customWidth="1"/>
    <col min="44" max="44" width="11.44140625" customWidth="1"/>
    <col min="45" max="47" width="10.44140625" customWidth="1"/>
    <col min="48" max="48" width="12.109375" customWidth="1"/>
    <col min="49" max="197" width="10.44140625" customWidth="1"/>
    <col min="198" max="198" width="10.44140625" bestFit="1" customWidth="1"/>
  </cols>
  <sheetData>
    <row r="1" spans="1:49" ht="23.4">
      <c r="A1" s="84" t="s">
        <v>136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U1" s="84" t="s">
        <v>135</v>
      </c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1:49" s="60" customFormat="1" ht="26.4">
      <c r="A2" s="56" t="s">
        <v>0</v>
      </c>
      <c r="B2" s="56" t="s">
        <v>1</v>
      </c>
      <c r="C2" s="56" t="s">
        <v>2</v>
      </c>
      <c r="D2" s="57" t="s">
        <v>4</v>
      </c>
      <c r="E2" s="61" t="s">
        <v>3</v>
      </c>
      <c r="F2" s="61" t="s">
        <v>731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58"/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11</v>
      </c>
      <c r="T2" s="59"/>
      <c r="U2" s="61" t="s">
        <v>0</v>
      </c>
      <c r="V2" s="61" t="s">
        <v>1</v>
      </c>
      <c r="W2" s="61" t="s">
        <v>2</v>
      </c>
      <c r="X2" s="61" t="s">
        <v>4</v>
      </c>
      <c r="Y2" s="61" t="s">
        <v>3</v>
      </c>
      <c r="Z2" s="61" t="s">
        <v>731</v>
      </c>
      <c r="AA2" s="11">
        <v>207003</v>
      </c>
      <c r="AB2" s="11">
        <v>214450</v>
      </c>
      <c r="AC2" s="11">
        <v>214451</v>
      </c>
      <c r="AD2" s="11">
        <v>214452</v>
      </c>
      <c r="AE2" s="11">
        <v>214453</v>
      </c>
      <c r="AF2" s="58"/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80" t="s">
        <v>21</v>
      </c>
      <c r="AQ2" s="81"/>
      <c r="AR2" s="82" t="s">
        <v>22</v>
      </c>
      <c r="AS2" s="83"/>
      <c r="AT2" s="7" t="s">
        <v>23</v>
      </c>
      <c r="AU2" s="7" t="s">
        <v>23</v>
      </c>
      <c r="AV2" s="8" t="s">
        <v>24</v>
      </c>
      <c r="AW2" s="15" t="s">
        <v>25</v>
      </c>
    </row>
    <row r="3" spans="1:49" s="60" customFormat="1">
      <c r="A3" s="56"/>
      <c r="B3" s="56"/>
      <c r="C3" s="56"/>
      <c r="D3" s="57"/>
      <c r="E3" s="61"/>
      <c r="F3" s="61"/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58"/>
      <c r="M3" s="11" t="s">
        <v>31</v>
      </c>
      <c r="N3" s="11" t="s">
        <v>32</v>
      </c>
      <c r="O3" s="11" t="s">
        <v>33</v>
      </c>
      <c r="P3" s="11" t="s">
        <v>34</v>
      </c>
      <c r="Q3" s="11" t="s">
        <v>35</v>
      </c>
      <c r="R3" s="11" t="s">
        <v>36</v>
      </c>
      <c r="S3" s="11" t="s">
        <v>37</v>
      </c>
      <c r="T3" s="59"/>
      <c r="U3" s="61"/>
      <c r="V3" s="61"/>
      <c r="W3" s="61"/>
      <c r="X3" s="61"/>
      <c r="Y3" s="61"/>
      <c r="Z3" s="61"/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58"/>
      <c r="AG3" s="11" t="s">
        <v>43</v>
      </c>
      <c r="AH3" s="11" t="s">
        <v>44</v>
      </c>
      <c r="AI3" s="11" t="s">
        <v>45</v>
      </c>
      <c r="AJ3" s="11" t="s">
        <v>46</v>
      </c>
      <c r="AK3" s="11" t="s">
        <v>47</v>
      </c>
      <c r="AL3" s="11" t="s">
        <v>48</v>
      </c>
      <c r="AM3" s="11" t="s">
        <v>49</v>
      </c>
      <c r="AN3" s="11"/>
      <c r="AO3" s="11"/>
      <c r="AP3" s="9" t="s">
        <v>50</v>
      </c>
      <c r="AQ3" s="9" t="s">
        <v>51</v>
      </c>
      <c r="AR3" s="10" t="s">
        <v>50</v>
      </c>
      <c r="AS3" s="10" t="s">
        <v>51</v>
      </c>
      <c r="AT3" s="11" t="s">
        <v>52</v>
      </c>
      <c r="AU3" s="11" t="s">
        <v>53</v>
      </c>
      <c r="AV3" s="11"/>
      <c r="AW3" s="11"/>
    </row>
    <row r="4" spans="1:49">
      <c r="A4" s="68" t="s">
        <v>54</v>
      </c>
      <c r="B4" s="68">
        <v>23101</v>
      </c>
      <c r="C4" s="68" t="s">
        <v>58</v>
      </c>
      <c r="D4" s="62" t="s">
        <v>139</v>
      </c>
      <c r="E4" s="68" t="s">
        <v>140</v>
      </c>
      <c r="F4" s="68"/>
      <c r="G4" s="62">
        <v>82</v>
      </c>
      <c r="H4" s="62">
        <v>61</v>
      </c>
      <c r="I4" s="62">
        <v>69</v>
      </c>
      <c r="J4" s="62">
        <v>74</v>
      </c>
      <c r="K4" s="62">
        <v>82</v>
      </c>
      <c r="L4" s="63"/>
      <c r="M4" s="62">
        <v>24</v>
      </c>
      <c r="N4" s="62">
        <v>40</v>
      </c>
      <c r="O4" s="62">
        <v>24</v>
      </c>
      <c r="P4" s="62">
        <v>47</v>
      </c>
      <c r="Q4" s="62">
        <v>24</v>
      </c>
      <c r="R4" s="62">
        <v>48</v>
      </c>
      <c r="S4" s="62">
        <v>24</v>
      </c>
      <c r="T4" s="67"/>
      <c r="U4" s="68" t="s">
        <v>57</v>
      </c>
      <c r="V4" s="68">
        <v>23101</v>
      </c>
      <c r="W4" s="68" t="s">
        <v>58</v>
      </c>
      <c r="X4" s="68" t="s">
        <v>139</v>
      </c>
      <c r="Y4" s="68" t="s">
        <v>140</v>
      </c>
      <c r="Z4" s="68"/>
      <c r="AA4" s="62">
        <v>85</v>
      </c>
      <c r="AB4" s="62">
        <v>85</v>
      </c>
      <c r="AC4" s="62">
        <v>83</v>
      </c>
      <c r="AD4" s="62">
        <v>85</v>
      </c>
      <c r="AE4" s="62">
        <v>88</v>
      </c>
      <c r="AF4" s="63"/>
      <c r="AG4" s="62">
        <v>21</v>
      </c>
      <c r="AH4" s="62">
        <v>23</v>
      </c>
      <c r="AI4" s="62">
        <v>44</v>
      </c>
      <c r="AJ4" s="62">
        <v>23</v>
      </c>
      <c r="AK4" s="62">
        <v>45</v>
      </c>
      <c r="AL4" s="62">
        <v>24</v>
      </c>
      <c r="AM4" s="62">
        <v>47</v>
      </c>
      <c r="AN4" s="62">
        <v>9.6</v>
      </c>
      <c r="AO4" s="62">
        <v>50</v>
      </c>
      <c r="AP4" s="12" t="str">
        <f t="shared" ref="AP4:AP64" si="0">IF(COUNTIF(G4:K4,"FF"),"FAIL",IF(COUNTIF(G4:K4,"AB"),"FAIL","PASS"))</f>
        <v>PASS</v>
      </c>
      <c r="AQ4" s="12" t="str">
        <f t="shared" ref="AQ4:AQ64" si="1">IF(COUNTIF(AA4:AE4,"FF"),"FAIL",IF(COUNTIF(AA4:AE4,"AB"),"FAIL","PASS"))</f>
        <v>PASS</v>
      </c>
      <c r="AR4" s="13" t="str">
        <f t="shared" ref="AR4:AR64" si="2">IF(COUNTIF(M4:S4,"FF"),"FAIL",IF(COUNTIF(M4:S4,"AB"),"FAIL","PASS"))</f>
        <v>PASS</v>
      </c>
      <c r="AS4" s="13" t="str">
        <f t="shared" ref="AS4:AS17" si="3">IF(COUNTIF(AG4:AM4,"FF"),"FAIL",IF(COUNTIF(AG4:AM4,"AB"),"FAIL","PASS"))</f>
        <v>PASS</v>
      </c>
      <c r="AT4" s="14" t="str">
        <f t="shared" ref="AT4:AT64" si="4">IF(AND(AP4="PASS",AQ4="PASS"),"PASS","FAIL")</f>
        <v>PASS</v>
      </c>
      <c r="AU4" s="14" t="str">
        <f t="shared" ref="AU4:AU64" si="5">IF(AND(AR4="PASS",AS4="PASS"),"PASS","FAIL")</f>
        <v>PASS</v>
      </c>
      <c r="AV4" s="4" t="str">
        <f t="shared" ref="AV4:AV64" si="6">IF(AW4="ATKT","NO",IF(AW4="FAIL","NO","YES"))</f>
        <v>YES</v>
      </c>
      <c r="AW4" s="5" t="str">
        <f t="shared" ref="AW4:AW64" si="7">IF(AO4=50,IF(AN4&gt;=7.75,"DIST",IF(AN4&gt;=6.75,"FIRST",IF(AN4&gt;=6.25,"HSC",IF(AN4&gt;=5.5,"SC","FAIL")))),IF(AO4&gt;=25,"ATKT","FAIL"))</f>
        <v>DIST</v>
      </c>
    </row>
    <row r="5" spans="1:49">
      <c r="A5" s="68" t="s">
        <v>57</v>
      </c>
      <c r="B5" s="68">
        <v>23102</v>
      </c>
      <c r="C5" s="68" t="s">
        <v>194</v>
      </c>
      <c r="D5" s="62" t="s">
        <v>195</v>
      </c>
      <c r="E5" s="68" t="s">
        <v>196</v>
      </c>
      <c r="F5" s="68"/>
      <c r="G5" s="62">
        <v>81</v>
      </c>
      <c r="H5" s="62">
        <v>64</v>
      </c>
      <c r="I5" s="62">
        <v>73</v>
      </c>
      <c r="J5" s="62">
        <v>60</v>
      </c>
      <c r="K5" s="62">
        <v>58</v>
      </c>
      <c r="L5" s="63"/>
      <c r="M5" s="62">
        <v>21</v>
      </c>
      <c r="N5" s="62">
        <v>37</v>
      </c>
      <c r="O5" s="62">
        <v>13</v>
      </c>
      <c r="P5" s="62">
        <v>25</v>
      </c>
      <c r="Q5" s="62">
        <v>18</v>
      </c>
      <c r="R5" s="62">
        <v>38</v>
      </c>
      <c r="S5" s="62">
        <v>21</v>
      </c>
      <c r="T5" s="67"/>
      <c r="U5" s="68" t="s">
        <v>745</v>
      </c>
      <c r="V5" s="68">
        <v>23102</v>
      </c>
      <c r="W5" s="68" t="s">
        <v>194</v>
      </c>
      <c r="X5" s="68" t="s">
        <v>195</v>
      </c>
      <c r="Y5" s="68" t="s">
        <v>196</v>
      </c>
      <c r="Z5" s="68"/>
      <c r="AA5" s="62">
        <v>74</v>
      </c>
      <c r="AB5" s="62">
        <v>79</v>
      </c>
      <c r="AC5" s="62">
        <v>74</v>
      </c>
      <c r="AD5" s="62">
        <v>76</v>
      </c>
      <c r="AE5" s="62">
        <v>79</v>
      </c>
      <c r="AF5" s="63"/>
      <c r="AG5" s="62">
        <v>20</v>
      </c>
      <c r="AH5" s="62">
        <v>19</v>
      </c>
      <c r="AI5" s="62">
        <v>38</v>
      </c>
      <c r="AJ5" s="62">
        <v>19</v>
      </c>
      <c r="AK5" s="62">
        <v>38</v>
      </c>
      <c r="AL5" s="62">
        <v>19</v>
      </c>
      <c r="AM5" s="62">
        <v>37</v>
      </c>
      <c r="AN5" s="62">
        <v>8.68</v>
      </c>
      <c r="AO5" s="62">
        <v>50</v>
      </c>
      <c r="AP5" s="12" t="str">
        <f t="shared" si="0"/>
        <v>PASS</v>
      </c>
      <c r="AQ5" s="12" t="str">
        <f t="shared" si="1"/>
        <v>PASS</v>
      </c>
      <c r="AR5" s="13" t="str">
        <f t="shared" si="2"/>
        <v>PASS</v>
      </c>
      <c r="AS5" s="13" t="str">
        <f t="shared" si="3"/>
        <v>PASS</v>
      </c>
      <c r="AT5" s="14" t="str">
        <f t="shared" si="4"/>
        <v>PASS</v>
      </c>
      <c r="AU5" s="14" t="str">
        <f t="shared" si="5"/>
        <v>PASS</v>
      </c>
      <c r="AV5" s="4" t="str">
        <f t="shared" si="6"/>
        <v>YES</v>
      </c>
      <c r="AW5" s="5" t="str">
        <f t="shared" si="7"/>
        <v>DIST</v>
      </c>
    </row>
    <row r="6" spans="1:49">
      <c r="A6" s="68" t="s">
        <v>59</v>
      </c>
      <c r="B6" s="68">
        <v>23103</v>
      </c>
      <c r="C6" s="68" t="s">
        <v>64</v>
      </c>
      <c r="D6" s="62" t="s">
        <v>145</v>
      </c>
      <c r="E6" s="68" t="s">
        <v>146</v>
      </c>
      <c r="F6" s="68"/>
      <c r="G6" s="62">
        <v>77</v>
      </c>
      <c r="H6" s="62">
        <v>58</v>
      </c>
      <c r="I6" s="62">
        <v>50</v>
      </c>
      <c r="J6" s="62">
        <v>62</v>
      </c>
      <c r="K6" s="62">
        <v>69</v>
      </c>
      <c r="L6" s="63">
        <v>17</v>
      </c>
      <c r="M6" s="62">
        <v>17</v>
      </c>
      <c r="N6" s="62">
        <v>30</v>
      </c>
      <c r="O6" s="62">
        <v>11</v>
      </c>
      <c r="P6" s="62">
        <v>35</v>
      </c>
      <c r="Q6" s="62">
        <v>18</v>
      </c>
      <c r="R6" s="62">
        <v>43</v>
      </c>
      <c r="S6" s="62">
        <v>17</v>
      </c>
      <c r="T6" s="67"/>
      <c r="U6" s="68" t="s">
        <v>63</v>
      </c>
      <c r="V6" s="68">
        <v>23103</v>
      </c>
      <c r="W6" s="68" t="s">
        <v>64</v>
      </c>
      <c r="X6" s="68" t="s">
        <v>145</v>
      </c>
      <c r="Y6" s="68" t="s">
        <v>146</v>
      </c>
      <c r="Z6" s="68"/>
      <c r="AA6" s="62">
        <v>67</v>
      </c>
      <c r="AB6" s="62">
        <v>67</v>
      </c>
      <c r="AC6" s="62">
        <v>69</v>
      </c>
      <c r="AD6" s="62">
        <v>67</v>
      </c>
      <c r="AE6" s="62">
        <v>69</v>
      </c>
      <c r="AF6" s="63"/>
      <c r="AG6" s="62">
        <v>18</v>
      </c>
      <c r="AH6" s="62">
        <v>18</v>
      </c>
      <c r="AI6" s="62">
        <v>36</v>
      </c>
      <c r="AJ6" s="62">
        <v>16</v>
      </c>
      <c r="AK6" s="62">
        <v>37</v>
      </c>
      <c r="AL6" s="62">
        <v>16</v>
      </c>
      <c r="AM6" s="62">
        <v>31</v>
      </c>
      <c r="AN6" s="62">
        <v>7.98</v>
      </c>
      <c r="AO6" s="62">
        <v>50</v>
      </c>
      <c r="AP6" s="12" t="str">
        <f t="shared" si="0"/>
        <v>PASS</v>
      </c>
      <c r="AQ6" s="12" t="str">
        <f t="shared" si="1"/>
        <v>PASS</v>
      </c>
      <c r="AR6" s="13" t="str">
        <f t="shared" si="2"/>
        <v>PASS</v>
      </c>
      <c r="AS6" s="13" t="str">
        <f t="shared" si="3"/>
        <v>PASS</v>
      </c>
      <c r="AT6" s="14" t="str">
        <f t="shared" si="4"/>
        <v>PASS</v>
      </c>
      <c r="AU6" s="14" t="str">
        <f t="shared" si="5"/>
        <v>PASS</v>
      </c>
      <c r="AV6" s="4" t="str">
        <f t="shared" si="6"/>
        <v>YES</v>
      </c>
      <c r="AW6" s="5" t="str">
        <f t="shared" si="7"/>
        <v>DIST</v>
      </c>
    </row>
    <row r="7" spans="1:49">
      <c r="A7" s="68" t="s">
        <v>61</v>
      </c>
      <c r="B7" s="68">
        <v>23104</v>
      </c>
      <c r="C7" s="68" t="s">
        <v>698</v>
      </c>
      <c r="D7" s="62" t="s">
        <v>699</v>
      </c>
      <c r="E7" s="68" t="s">
        <v>700</v>
      </c>
      <c r="F7" s="68"/>
      <c r="G7" s="62">
        <v>70</v>
      </c>
      <c r="H7" s="62">
        <v>63</v>
      </c>
      <c r="I7" s="62">
        <v>61</v>
      </c>
      <c r="J7" s="62">
        <v>62</v>
      </c>
      <c r="K7" s="62">
        <v>56</v>
      </c>
      <c r="L7" s="63"/>
      <c r="M7" s="62">
        <v>20</v>
      </c>
      <c r="N7" s="62">
        <v>25</v>
      </c>
      <c r="O7" s="62">
        <v>14</v>
      </c>
      <c r="P7" s="62">
        <v>35</v>
      </c>
      <c r="Q7" s="62">
        <v>18</v>
      </c>
      <c r="R7" s="62">
        <v>39</v>
      </c>
      <c r="S7" s="62">
        <v>20</v>
      </c>
      <c r="T7" s="67"/>
      <c r="U7" s="68" t="s">
        <v>912</v>
      </c>
      <c r="V7" s="68">
        <v>23104</v>
      </c>
      <c r="W7" s="68" t="s">
        <v>698</v>
      </c>
      <c r="X7" s="68" t="s">
        <v>699</v>
      </c>
      <c r="Y7" s="68" t="s">
        <v>700</v>
      </c>
      <c r="Z7" s="68"/>
      <c r="AA7" s="62">
        <v>73</v>
      </c>
      <c r="AB7" s="62">
        <v>75</v>
      </c>
      <c r="AC7" s="62">
        <v>73</v>
      </c>
      <c r="AD7" s="62">
        <v>64</v>
      </c>
      <c r="AE7" s="62">
        <v>73</v>
      </c>
      <c r="AF7" s="63"/>
      <c r="AG7" s="62">
        <v>18</v>
      </c>
      <c r="AH7" s="62">
        <v>19</v>
      </c>
      <c r="AI7" s="62">
        <v>38</v>
      </c>
      <c r="AJ7" s="62">
        <v>16</v>
      </c>
      <c r="AK7" s="62">
        <v>35</v>
      </c>
      <c r="AL7" s="62">
        <v>16</v>
      </c>
      <c r="AM7" s="62">
        <v>31</v>
      </c>
      <c r="AN7" s="62">
        <v>8.42</v>
      </c>
      <c r="AO7" s="62">
        <v>50</v>
      </c>
      <c r="AP7" s="12" t="str">
        <f t="shared" si="0"/>
        <v>PASS</v>
      </c>
      <c r="AQ7" s="12" t="str">
        <f t="shared" si="1"/>
        <v>PASS</v>
      </c>
      <c r="AR7" s="13" t="str">
        <f t="shared" si="2"/>
        <v>PASS</v>
      </c>
      <c r="AS7" s="13" t="str">
        <f t="shared" si="3"/>
        <v>PASS</v>
      </c>
      <c r="AT7" s="14" t="str">
        <f t="shared" si="4"/>
        <v>PASS</v>
      </c>
      <c r="AU7" s="14" t="str">
        <f t="shared" si="5"/>
        <v>PASS</v>
      </c>
      <c r="AV7" s="4" t="str">
        <f t="shared" si="6"/>
        <v>YES</v>
      </c>
      <c r="AW7" s="5" t="str">
        <f t="shared" si="7"/>
        <v>DIST</v>
      </c>
    </row>
    <row r="8" spans="1:49">
      <c r="A8" s="68" t="s">
        <v>63</v>
      </c>
      <c r="B8" s="68">
        <v>23106</v>
      </c>
      <c r="C8" s="68" t="s">
        <v>556</v>
      </c>
      <c r="D8" s="62" t="s">
        <v>557</v>
      </c>
      <c r="E8" s="68" t="s">
        <v>558</v>
      </c>
      <c r="F8" s="68"/>
      <c r="G8" s="62">
        <v>68</v>
      </c>
      <c r="H8" s="62">
        <v>75</v>
      </c>
      <c r="I8" s="62">
        <v>72</v>
      </c>
      <c r="J8" s="62">
        <v>71</v>
      </c>
      <c r="K8" s="62">
        <v>63</v>
      </c>
      <c r="L8" s="63"/>
      <c r="M8" s="62">
        <v>23</v>
      </c>
      <c r="N8" s="62">
        <v>40</v>
      </c>
      <c r="O8" s="62">
        <v>15</v>
      </c>
      <c r="P8" s="62">
        <v>25</v>
      </c>
      <c r="Q8" s="62">
        <v>19</v>
      </c>
      <c r="R8" s="62">
        <v>43</v>
      </c>
      <c r="S8" s="62">
        <v>22</v>
      </c>
      <c r="T8" s="67"/>
      <c r="U8" s="68" t="s">
        <v>866</v>
      </c>
      <c r="V8" s="68">
        <v>23106</v>
      </c>
      <c r="W8" s="68" t="s">
        <v>556</v>
      </c>
      <c r="X8" s="68" t="s">
        <v>557</v>
      </c>
      <c r="Y8" s="68" t="s">
        <v>558</v>
      </c>
      <c r="Z8" s="68"/>
      <c r="AA8" s="62">
        <v>78</v>
      </c>
      <c r="AB8" s="62">
        <v>72</v>
      </c>
      <c r="AC8" s="62">
        <v>78</v>
      </c>
      <c r="AD8" s="62">
        <v>75</v>
      </c>
      <c r="AE8" s="62">
        <v>81</v>
      </c>
      <c r="AF8" s="63"/>
      <c r="AG8" s="62">
        <v>19</v>
      </c>
      <c r="AH8" s="62">
        <v>20</v>
      </c>
      <c r="AI8" s="62">
        <v>40</v>
      </c>
      <c r="AJ8" s="62">
        <v>20</v>
      </c>
      <c r="AK8" s="62">
        <v>42</v>
      </c>
      <c r="AL8" s="62">
        <v>19</v>
      </c>
      <c r="AM8" s="62">
        <v>37</v>
      </c>
      <c r="AN8" s="62">
        <v>8.94</v>
      </c>
      <c r="AO8" s="62">
        <v>50</v>
      </c>
      <c r="AP8" s="12" t="str">
        <f t="shared" si="0"/>
        <v>PASS</v>
      </c>
      <c r="AQ8" s="12" t="str">
        <f t="shared" si="1"/>
        <v>PASS</v>
      </c>
      <c r="AR8" s="13" t="str">
        <f t="shared" si="2"/>
        <v>PASS</v>
      </c>
      <c r="AS8" s="13" t="str">
        <f t="shared" si="3"/>
        <v>PASS</v>
      </c>
      <c r="AT8" s="14" t="str">
        <f t="shared" si="4"/>
        <v>PASS</v>
      </c>
      <c r="AU8" s="14" t="str">
        <f t="shared" si="5"/>
        <v>PASS</v>
      </c>
      <c r="AV8" s="4" t="str">
        <f t="shared" si="6"/>
        <v>YES</v>
      </c>
      <c r="AW8" s="5" t="str">
        <f t="shared" si="7"/>
        <v>DIST</v>
      </c>
    </row>
    <row r="9" spans="1:49">
      <c r="A9" s="68" t="s">
        <v>65</v>
      </c>
      <c r="B9" s="68">
        <v>23107</v>
      </c>
      <c r="C9" s="68" t="s">
        <v>170</v>
      </c>
      <c r="D9" s="62" t="s">
        <v>171</v>
      </c>
      <c r="E9" s="68" t="s">
        <v>172</v>
      </c>
      <c r="F9" s="68"/>
      <c r="G9" s="62">
        <v>74</v>
      </c>
      <c r="H9" s="62">
        <v>64</v>
      </c>
      <c r="I9" s="62">
        <v>74</v>
      </c>
      <c r="J9" s="62">
        <v>87</v>
      </c>
      <c r="K9" s="62">
        <v>69</v>
      </c>
      <c r="L9" s="63"/>
      <c r="M9" s="62">
        <v>20</v>
      </c>
      <c r="N9" s="62">
        <v>40</v>
      </c>
      <c r="O9" s="62">
        <v>17</v>
      </c>
      <c r="P9" s="62">
        <v>40</v>
      </c>
      <c r="Q9" s="62">
        <v>22</v>
      </c>
      <c r="R9" s="62">
        <v>42</v>
      </c>
      <c r="S9" s="62">
        <v>21</v>
      </c>
      <c r="T9" s="67"/>
      <c r="U9" s="68" t="s">
        <v>737</v>
      </c>
      <c r="V9" s="68">
        <v>23107</v>
      </c>
      <c r="W9" s="68" t="s">
        <v>170</v>
      </c>
      <c r="X9" s="68" t="s">
        <v>171</v>
      </c>
      <c r="Y9" s="68" t="s">
        <v>172</v>
      </c>
      <c r="Z9" s="68"/>
      <c r="AA9" s="62">
        <v>75</v>
      </c>
      <c r="AB9" s="62">
        <v>61</v>
      </c>
      <c r="AC9" s="62">
        <v>81</v>
      </c>
      <c r="AD9" s="62">
        <v>78</v>
      </c>
      <c r="AE9" s="62">
        <v>75</v>
      </c>
      <c r="AF9" s="63"/>
      <c r="AG9" s="62">
        <v>18</v>
      </c>
      <c r="AH9" s="62">
        <v>19</v>
      </c>
      <c r="AI9" s="62">
        <v>38</v>
      </c>
      <c r="AJ9" s="62">
        <v>20</v>
      </c>
      <c r="AK9" s="62">
        <v>40</v>
      </c>
      <c r="AL9" s="62">
        <v>20</v>
      </c>
      <c r="AM9" s="62">
        <v>39</v>
      </c>
      <c r="AN9" s="62">
        <v>9.0399999999999991</v>
      </c>
      <c r="AO9" s="62">
        <v>50</v>
      </c>
      <c r="AP9" s="12" t="str">
        <f t="shared" si="0"/>
        <v>PASS</v>
      </c>
      <c r="AQ9" s="12" t="str">
        <f t="shared" si="1"/>
        <v>PASS</v>
      </c>
      <c r="AR9" s="13" t="str">
        <f t="shared" si="2"/>
        <v>PASS</v>
      </c>
      <c r="AS9" s="13" t="str">
        <f t="shared" si="3"/>
        <v>PASS</v>
      </c>
      <c r="AT9" s="14" t="str">
        <f t="shared" si="4"/>
        <v>PASS</v>
      </c>
      <c r="AU9" s="14" t="str">
        <f t="shared" si="5"/>
        <v>PASS</v>
      </c>
      <c r="AV9" s="4" t="str">
        <f t="shared" si="6"/>
        <v>YES</v>
      </c>
      <c r="AW9" s="5" t="str">
        <f t="shared" si="7"/>
        <v>DIST</v>
      </c>
    </row>
    <row r="10" spans="1:49">
      <c r="A10" s="68" t="s">
        <v>68</v>
      </c>
      <c r="B10" s="68">
        <v>23108</v>
      </c>
      <c r="C10" s="68" t="s">
        <v>188</v>
      </c>
      <c r="D10" s="62" t="s">
        <v>189</v>
      </c>
      <c r="E10" s="68" t="s">
        <v>190</v>
      </c>
      <c r="F10" s="68"/>
      <c r="G10" s="62">
        <v>85</v>
      </c>
      <c r="H10" s="62">
        <v>80</v>
      </c>
      <c r="I10" s="62">
        <v>81</v>
      </c>
      <c r="J10" s="62">
        <v>89</v>
      </c>
      <c r="K10" s="62">
        <v>80</v>
      </c>
      <c r="L10" s="63"/>
      <c r="M10" s="62">
        <v>24</v>
      </c>
      <c r="N10" s="62">
        <v>40</v>
      </c>
      <c r="O10" s="62">
        <v>24</v>
      </c>
      <c r="P10" s="62">
        <v>47</v>
      </c>
      <c r="Q10" s="62">
        <v>24</v>
      </c>
      <c r="R10" s="62">
        <v>48</v>
      </c>
      <c r="S10" s="62">
        <v>24</v>
      </c>
      <c r="T10" s="67"/>
      <c r="U10" s="68" t="s">
        <v>743</v>
      </c>
      <c r="V10" s="68">
        <v>23108</v>
      </c>
      <c r="W10" s="68" t="s">
        <v>188</v>
      </c>
      <c r="X10" s="68" t="s">
        <v>189</v>
      </c>
      <c r="Y10" s="68" t="s">
        <v>190</v>
      </c>
      <c r="Z10" s="68"/>
      <c r="AA10" s="62">
        <v>93</v>
      </c>
      <c r="AB10" s="62">
        <v>84</v>
      </c>
      <c r="AC10" s="62">
        <v>93</v>
      </c>
      <c r="AD10" s="62">
        <v>90</v>
      </c>
      <c r="AE10" s="62">
        <v>91</v>
      </c>
      <c r="AF10" s="63"/>
      <c r="AG10" s="62">
        <v>23</v>
      </c>
      <c r="AH10" s="62">
        <v>24</v>
      </c>
      <c r="AI10" s="62">
        <v>44</v>
      </c>
      <c r="AJ10" s="62">
        <v>24</v>
      </c>
      <c r="AK10" s="62">
        <v>45</v>
      </c>
      <c r="AL10" s="62">
        <v>24</v>
      </c>
      <c r="AM10" s="62">
        <v>47</v>
      </c>
      <c r="AN10" s="62">
        <v>10</v>
      </c>
      <c r="AO10" s="62">
        <v>50</v>
      </c>
      <c r="AP10" s="12" t="str">
        <f t="shared" si="0"/>
        <v>PASS</v>
      </c>
      <c r="AQ10" s="12" t="str">
        <f t="shared" si="1"/>
        <v>PASS</v>
      </c>
      <c r="AR10" s="13" t="str">
        <f t="shared" si="2"/>
        <v>PASS</v>
      </c>
      <c r="AS10" s="13" t="str">
        <f t="shared" si="3"/>
        <v>PASS</v>
      </c>
      <c r="AT10" s="14" t="str">
        <f t="shared" si="4"/>
        <v>PASS</v>
      </c>
      <c r="AU10" s="14" t="str">
        <f t="shared" si="5"/>
        <v>PASS</v>
      </c>
      <c r="AV10" s="4" t="str">
        <f t="shared" si="6"/>
        <v>YES</v>
      </c>
      <c r="AW10" s="5" t="str">
        <f t="shared" si="7"/>
        <v>DIST</v>
      </c>
    </row>
    <row r="11" spans="1:49">
      <c r="A11" s="68" t="s">
        <v>70</v>
      </c>
      <c r="B11" s="68">
        <v>23109</v>
      </c>
      <c r="C11" s="68" t="s">
        <v>197</v>
      </c>
      <c r="D11" s="62" t="s">
        <v>198</v>
      </c>
      <c r="E11" s="68" t="s">
        <v>199</v>
      </c>
      <c r="F11" s="68"/>
      <c r="G11" s="62">
        <v>77</v>
      </c>
      <c r="H11" s="62">
        <v>71</v>
      </c>
      <c r="I11" s="62">
        <v>79</v>
      </c>
      <c r="J11" s="62">
        <v>80</v>
      </c>
      <c r="K11" s="62">
        <v>78</v>
      </c>
      <c r="L11" s="63"/>
      <c r="M11" s="62">
        <v>21</v>
      </c>
      <c r="N11" s="62">
        <v>21</v>
      </c>
      <c r="O11" s="62">
        <v>21</v>
      </c>
      <c r="P11" s="62">
        <v>35</v>
      </c>
      <c r="Q11" s="62">
        <v>23</v>
      </c>
      <c r="R11" s="62">
        <v>42</v>
      </c>
      <c r="S11" s="62">
        <v>23</v>
      </c>
      <c r="T11" s="67"/>
      <c r="U11" s="68" t="s">
        <v>746</v>
      </c>
      <c r="V11" s="68">
        <v>23109</v>
      </c>
      <c r="W11" s="68" t="s">
        <v>197</v>
      </c>
      <c r="X11" s="68" t="s">
        <v>198</v>
      </c>
      <c r="Y11" s="68" t="s">
        <v>199</v>
      </c>
      <c r="Z11" s="68"/>
      <c r="AA11" s="62">
        <v>88</v>
      </c>
      <c r="AB11" s="62">
        <v>64</v>
      </c>
      <c r="AC11" s="62">
        <v>84</v>
      </c>
      <c r="AD11" s="62">
        <v>76</v>
      </c>
      <c r="AE11" s="62">
        <v>82</v>
      </c>
      <c r="AF11" s="63"/>
      <c r="AG11" s="62">
        <v>22</v>
      </c>
      <c r="AH11" s="62">
        <v>24</v>
      </c>
      <c r="AI11" s="62">
        <v>44</v>
      </c>
      <c r="AJ11" s="62">
        <v>22</v>
      </c>
      <c r="AK11" s="62">
        <v>37</v>
      </c>
      <c r="AL11" s="62">
        <v>23</v>
      </c>
      <c r="AM11" s="62">
        <v>45</v>
      </c>
      <c r="AN11" s="62">
        <v>9.34</v>
      </c>
      <c r="AO11" s="62">
        <v>50</v>
      </c>
      <c r="AP11" s="12" t="str">
        <f t="shared" si="0"/>
        <v>PASS</v>
      </c>
      <c r="AQ11" s="12" t="str">
        <f t="shared" si="1"/>
        <v>PASS</v>
      </c>
      <c r="AR11" s="13" t="str">
        <f t="shared" si="2"/>
        <v>PASS</v>
      </c>
      <c r="AS11" s="13" t="str">
        <f t="shared" si="3"/>
        <v>PASS</v>
      </c>
      <c r="AT11" s="14" t="str">
        <f t="shared" si="4"/>
        <v>PASS</v>
      </c>
      <c r="AU11" s="14" t="str">
        <f t="shared" si="5"/>
        <v>PASS</v>
      </c>
      <c r="AV11" s="4" t="str">
        <f t="shared" si="6"/>
        <v>YES</v>
      </c>
      <c r="AW11" s="5" t="str">
        <f t="shared" si="7"/>
        <v>DIST</v>
      </c>
    </row>
    <row r="12" spans="1:49">
      <c r="A12" s="68" t="s">
        <v>72</v>
      </c>
      <c r="B12" s="68">
        <v>23110</v>
      </c>
      <c r="C12" s="68" t="s">
        <v>206</v>
      </c>
      <c r="D12" s="62" t="s">
        <v>207</v>
      </c>
      <c r="E12" s="68" t="s">
        <v>208</v>
      </c>
      <c r="F12" s="68"/>
      <c r="G12" s="62">
        <v>67</v>
      </c>
      <c r="H12" s="62">
        <v>56</v>
      </c>
      <c r="I12" s="62">
        <v>62</v>
      </c>
      <c r="J12" s="62">
        <v>70</v>
      </c>
      <c r="K12" s="62">
        <v>55</v>
      </c>
      <c r="L12" s="63"/>
      <c r="M12" s="62">
        <v>21</v>
      </c>
      <c r="N12" s="62">
        <v>32</v>
      </c>
      <c r="O12" s="62">
        <v>18</v>
      </c>
      <c r="P12" s="62">
        <v>37</v>
      </c>
      <c r="Q12" s="62">
        <v>22</v>
      </c>
      <c r="R12" s="62">
        <v>45</v>
      </c>
      <c r="S12" s="62">
        <v>24</v>
      </c>
      <c r="T12" s="67"/>
      <c r="U12" s="68" t="s">
        <v>749</v>
      </c>
      <c r="V12" s="68">
        <v>23110</v>
      </c>
      <c r="W12" s="68" t="s">
        <v>206</v>
      </c>
      <c r="X12" s="68" t="s">
        <v>207</v>
      </c>
      <c r="Y12" s="68" t="s">
        <v>208</v>
      </c>
      <c r="Z12" s="68"/>
      <c r="AA12" s="62">
        <v>65</v>
      </c>
      <c r="AB12" s="62">
        <v>47</v>
      </c>
      <c r="AC12" s="62">
        <v>77</v>
      </c>
      <c r="AD12" s="62">
        <v>73</v>
      </c>
      <c r="AE12" s="62">
        <v>77</v>
      </c>
      <c r="AF12" s="63"/>
      <c r="AG12" s="62">
        <v>19</v>
      </c>
      <c r="AH12" s="62">
        <v>21</v>
      </c>
      <c r="AI12" s="62">
        <v>40</v>
      </c>
      <c r="AJ12" s="62">
        <v>19</v>
      </c>
      <c r="AK12" s="62">
        <v>41</v>
      </c>
      <c r="AL12" s="62">
        <v>20</v>
      </c>
      <c r="AM12" s="62">
        <v>39</v>
      </c>
      <c r="AN12" s="62">
        <v>8.32</v>
      </c>
      <c r="AO12" s="62">
        <v>50</v>
      </c>
      <c r="AP12" s="12" t="str">
        <f t="shared" si="0"/>
        <v>PASS</v>
      </c>
      <c r="AQ12" s="12" t="str">
        <f t="shared" si="1"/>
        <v>PASS</v>
      </c>
      <c r="AR12" s="13" t="str">
        <f t="shared" si="2"/>
        <v>PASS</v>
      </c>
      <c r="AS12" s="13" t="str">
        <f t="shared" si="3"/>
        <v>PASS</v>
      </c>
      <c r="AT12" s="14" t="str">
        <f t="shared" si="4"/>
        <v>PASS</v>
      </c>
      <c r="AU12" s="14" t="str">
        <f t="shared" si="5"/>
        <v>PASS</v>
      </c>
      <c r="AV12" s="4" t="str">
        <f t="shared" si="6"/>
        <v>YES</v>
      </c>
      <c r="AW12" s="5" t="str">
        <f t="shared" si="7"/>
        <v>DIST</v>
      </c>
    </row>
    <row r="13" spans="1:49">
      <c r="A13" s="68" t="s">
        <v>74</v>
      </c>
      <c r="B13" s="68">
        <v>23111</v>
      </c>
      <c r="C13" s="68" t="s">
        <v>212</v>
      </c>
      <c r="D13" s="62" t="s">
        <v>213</v>
      </c>
      <c r="E13" s="68" t="s">
        <v>214</v>
      </c>
      <c r="F13" s="68"/>
      <c r="G13" s="62">
        <v>78</v>
      </c>
      <c r="H13" s="62" t="s">
        <v>56</v>
      </c>
      <c r="I13" s="62">
        <v>65</v>
      </c>
      <c r="J13" s="62">
        <v>68</v>
      </c>
      <c r="K13" s="62">
        <v>72</v>
      </c>
      <c r="L13" s="63"/>
      <c r="M13" s="62">
        <v>21</v>
      </c>
      <c r="N13" s="62">
        <v>30</v>
      </c>
      <c r="O13" s="62">
        <v>19</v>
      </c>
      <c r="P13" s="62">
        <v>20</v>
      </c>
      <c r="Q13" s="62">
        <v>19</v>
      </c>
      <c r="R13" s="62">
        <v>38</v>
      </c>
      <c r="S13" s="62">
        <v>22</v>
      </c>
      <c r="T13" s="67"/>
      <c r="U13" s="68" t="s">
        <v>751</v>
      </c>
      <c r="V13" s="68">
        <v>23111</v>
      </c>
      <c r="W13" s="68" t="s">
        <v>212</v>
      </c>
      <c r="X13" s="68" t="s">
        <v>213</v>
      </c>
      <c r="Y13" s="68" t="s">
        <v>214</v>
      </c>
      <c r="Z13" s="68"/>
      <c r="AA13" s="62">
        <v>85</v>
      </c>
      <c r="AB13" s="62">
        <v>64</v>
      </c>
      <c r="AC13" s="62">
        <v>58</v>
      </c>
      <c r="AD13" s="62">
        <v>74</v>
      </c>
      <c r="AE13" s="62">
        <v>77</v>
      </c>
      <c r="AF13" s="63"/>
      <c r="AG13" s="62">
        <v>20</v>
      </c>
      <c r="AH13" s="62">
        <v>21</v>
      </c>
      <c r="AI13" s="62">
        <v>40</v>
      </c>
      <c r="AJ13" s="62">
        <v>19</v>
      </c>
      <c r="AK13" s="62">
        <v>38</v>
      </c>
      <c r="AL13" s="62">
        <v>20</v>
      </c>
      <c r="AM13" s="62">
        <v>40</v>
      </c>
      <c r="AN13" s="62"/>
      <c r="AO13" s="62">
        <v>46</v>
      </c>
      <c r="AP13" s="12" t="str">
        <f t="shared" si="0"/>
        <v>FAIL</v>
      </c>
      <c r="AQ13" s="12" t="str">
        <f t="shared" si="1"/>
        <v>PASS</v>
      </c>
      <c r="AR13" s="13" t="str">
        <f t="shared" si="2"/>
        <v>PASS</v>
      </c>
      <c r="AS13" s="13" t="str">
        <f t="shared" si="3"/>
        <v>PASS</v>
      </c>
      <c r="AT13" s="14" t="str">
        <f t="shared" si="4"/>
        <v>FAIL</v>
      </c>
      <c r="AU13" s="14" t="str">
        <f t="shared" si="5"/>
        <v>PASS</v>
      </c>
      <c r="AV13" s="4" t="str">
        <f t="shared" si="6"/>
        <v>NO</v>
      </c>
      <c r="AW13" s="5" t="str">
        <f t="shared" si="7"/>
        <v>ATKT</v>
      </c>
    </row>
    <row r="14" spans="1:49">
      <c r="A14" s="68" t="s">
        <v>76</v>
      </c>
      <c r="B14" s="68">
        <v>23112</v>
      </c>
      <c r="C14" s="68" t="s">
        <v>221</v>
      </c>
      <c r="D14" s="62" t="s">
        <v>222</v>
      </c>
      <c r="E14" s="68" t="s">
        <v>223</v>
      </c>
      <c r="F14" s="68"/>
      <c r="G14" s="62">
        <v>85</v>
      </c>
      <c r="H14" s="62">
        <v>63</v>
      </c>
      <c r="I14" s="62">
        <v>60</v>
      </c>
      <c r="J14" s="62">
        <v>80</v>
      </c>
      <c r="K14" s="62">
        <v>67</v>
      </c>
      <c r="L14" s="63"/>
      <c r="M14" s="62">
        <v>21</v>
      </c>
      <c r="N14" s="62">
        <v>32</v>
      </c>
      <c r="O14" s="62">
        <v>17</v>
      </c>
      <c r="P14" s="62">
        <v>38</v>
      </c>
      <c r="Q14" s="62">
        <v>23</v>
      </c>
      <c r="R14" s="62">
        <v>41</v>
      </c>
      <c r="S14" s="62">
        <v>20</v>
      </c>
      <c r="T14" s="67"/>
      <c r="U14" s="68" t="s">
        <v>754</v>
      </c>
      <c r="V14" s="68">
        <v>23112</v>
      </c>
      <c r="W14" s="68" t="s">
        <v>221</v>
      </c>
      <c r="X14" s="68" t="s">
        <v>222</v>
      </c>
      <c r="Y14" s="68" t="s">
        <v>223</v>
      </c>
      <c r="Z14" s="68"/>
      <c r="AA14" s="62">
        <v>87</v>
      </c>
      <c r="AB14" s="62">
        <v>75</v>
      </c>
      <c r="AC14" s="62">
        <v>74</v>
      </c>
      <c r="AD14" s="62">
        <v>72</v>
      </c>
      <c r="AE14" s="62">
        <v>77</v>
      </c>
      <c r="AF14" s="63"/>
      <c r="AG14" s="62">
        <v>20</v>
      </c>
      <c r="AH14" s="62">
        <v>20</v>
      </c>
      <c r="AI14" s="62">
        <v>40</v>
      </c>
      <c r="AJ14" s="62">
        <v>19</v>
      </c>
      <c r="AK14" s="62">
        <v>39</v>
      </c>
      <c r="AL14" s="62">
        <v>21</v>
      </c>
      <c r="AM14" s="62">
        <v>41</v>
      </c>
      <c r="AN14" s="62">
        <v>9.1199999999999992</v>
      </c>
      <c r="AO14" s="62">
        <v>50</v>
      </c>
      <c r="AP14" s="12" t="str">
        <f t="shared" si="0"/>
        <v>PASS</v>
      </c>
      <c r="AQ14" s="12" t="str">
        <f t="shared" si="1"/>
        <v>PASS</v>
      </c>
      <c r="AR14" s="13" t="str">
        <f t="shared" si="2"/>
        <v>PASS</v>
      </c>
      <c r="AS14" s="13" t="str">
        <f t="shared" si="3"/>
        <v>PASS</v>
      </c>
      <c r="AT14" s="14" t="str">
        <f t="shared" si="4"/>
        <v>PASS</v>
      </c>
      <c r="AU14" s="14" t="str">
        <f t="shared" si="5"/>
        <v>PASS</v>
      </c>
      <c r="AV14" s="4" t="str">
        <f t="shared" si="6"/>
        <v>YES</v>
      </c>
      <c r="AW14" s="5" t="str">
        <f t="shared" si="7"/>
        <v>DIST</v>
      </c>
    </row>
    <row r="15" spans="1:49">
      <c r="A15" s="68" t="s">
        <v>78</v>
      </c>
      <c r="B15" s="68">
        <v>23113</v>
      </c>
      <c r="C15" s="68" t="s">
        <v>233</v>
      </c>
      <c r="D15" s="62" t="s">
        <v>234</v>
      </c>
      <c r="E15" s="68" t="s">
        <v>235</v>
      </c>
      <c r="F15" s="68"/>
      <c r="G15" s="62">
        <v>85</v>
      </c>
      <c r="H15" s="62">
        <v>71</v>
      </c>
      <c r="I15" s="62">
        <v>75</v>
      </c>
      <c r="J15" s="62">
        <v>85</v>
      </c>
      <c r="K15" s="62">
        <v>80</v>
      </c>
      <c r="L15" s="63"/>
      <c r="M15" s="62">
        <v>24</v>
      </c>
      <c r="N15" s="62">
        <v>30</v>
      </c>
      <c r="O15" s="62">
        <v>24</v>
      </c>
      <c r="P15" s="62">
        <v>47</v>
      </c>
      <c r="Q15" s="62">
        <v>24</v>
      </c>
      <c r="R15" s="62">
        <v>48</v>
      </c>
      <c r="S15" s="62">
        <v>23</v>
      </c>
      <c r="T15" s="67"/>
      <c r="U15" s="68" t="s">
        <v>758</v>
      </c>
      <c r="V15" s="68">
        <v>23113</v>
      </c>
      <c r="W15" s="68" t="s">
        <v>233</v>
      </c>
      <c r="X15" s="68" t="s">
        <v>234</v>
      </c>
      <c r="Y15" s="68" t="s">
        <v>235</v>
      </c>
      <c r="Z15" s="68"/>
      <c r="AA15" s="62">
        <v>81</v>
      </c>
      <c r="AB15" s="62">
        <v>74</v>
      </c>
      <c r="AC15" s="62">
        <v>87</v>
      </c>
      <c r="AD15" s="62">
        <v>89</v>
      </c>
      <c r="AE15" s="62">
        <v>84</v>
      </c>
      <c r="AF15" s="63"/>
      <c r="AG15" s="62">
        <v>20</v>
      </c>
      <c r="AH15" s="62">
        <v>22</v>
      </c>
      <c r="AI15" s="62">
        <v>42</v>
      </c>
      <c r="AJ15" s="62">
        <v>23</v>
      </c>
      <c r="AK15" s="62">
        <v>43</v>
      </c>
      <c r="AL15" s="62">
        <v>23</v>
      </c>
      <c r="AM15" s="62">
        <v>45</v>
      </c>
      <c r="AN15" s="62">
        <v>9.76</v>
      </c>
      <c r="AO15" s="62">
        <v>50</v>
      </c>
      <c r="AP15" s="12" t="str">
        <f t="shared" si="0"/>
        <v>PASS</v>
      </c>
      <c r="AQ15" s="12" t="str">
        <f t="shared" si="1"/>
        <v>PASS</v>
      </c>
      <c r="AR15" s="13" t="str">
        <f t="shared" si="2"/>
        <v>PASS</v>
      </c>
      <c r="AS15" s="13" t="str">
        <f t="shared" si="3"/>
        <v>PASS</v>
      </c>
      <c r="AT15" s="14" t="str">
        <f t="shared" si="4"/>
        <v>PASS</v>
      </c>
      <c r="AU15" s="14" t="str">
        <f t="shared" si="5"/>
        <v>PASS</v>
      </c>
      <c r="AV15" s="4" t="str">
        <f t="shared" si="6"/>
        <v>YES</v>
      </c>
      <c r="AW15" s="5" t="str">
        <f t="shared" si="7"/>
        <v>DIST</v>
      </c>
    </row>
    <row r="16" spans="1:49">
      <c r="A16" s="68" t="s">
        <v>734</v>
      </c>
      <c r="B16" s="68">
        <v>23114</v>
      </c>
      <c r="C16" s="68" t="s">
        <v>245</v>
      </c>
      <c r="D16" s="62" t="s">
        <v>246</v>
      </c>
      <c r="E16" s="68" t="s">
        <v>247</v>
      </c>
      <c r="F16" s="68"/>
      <c r="G16" s="62">
        <v>65</v>
      </c>
      <c r="H16" s="62">
        <v>58</v>
      </c>
      <c r="I16" s="62">
        <v>58</v>
      </c>
      <c r="J16" s="62">
        <v>66</v>
      </c>
      <c r="K16" s="62">
        <v>60</v>
      </c>
      <c r="L16" s="63"/>
      <c r="M16" s="62">
        <v>22</v>
      </c>
      <c r="N16" s="62">
        <v>39</v>
      </c>
      <c r="O16" s="62">
        <v>17</v>
      </c>
      <c r="P16" s="62">
        <v>40</v>
      </c>
      <c r="Q16" s="62">
        <v>19</v>
      </c>
      <c r="R16" s="62">
        <v>41</v>
      </c>
      <c r="S16" s="62">
        <v>23</v>
      </c>
      <c r="T16" s="67"/>
      <c r="U16" s="68" t="s">
        <v>762</v>
      </c>
      <c r="V16" s="68">
        <v>23114</v>
      </c>
      <c r="W16" s="68" t="s">
        <v>245</v>
      </c>
      <c r="X16" s="68" t="s">
        <v>246</v>
      </c>
      <c r="Y16" s="68" t="s">
        <v>247</v>
      </c>
      <c r="Z16" s="68"/>
      <c r="AA16" s="62">
        <v>88</v>
      </c>
      <c r="AB16" s="62">
        <v>77</v>
      </c>
      <c r="AC16" s="62">
        <v>79</v>
      </c>
      <c r="AD16" s="62">
        <v>74</v>
      </c>
      <c r="AE16" s="62">
        <v>79</v>
      </c>
      <c r="AF16" s="63"/>
      <c r="AG16" s="62">
        <v>19</v>
      </c>
      <c r="AH16" s="62">
        <v>20</v>
      </c>
      <c r="AI16" s="62">
        <v>40</v>
      </c>
      <c r="AJ16" s="62">
        <v>19</v>
      </c>
      <c r="AK16" s="62">
        <v>42</v>
      </c>
      <c r="AL16" s="62">
        <v>18</v>
      </c>
      <c r="AM16" s="62">
        <v>35</v>
      </c>
      <c r="AN16" s="62">
        <v>8.66</v>
      </c>
      <c r="AO16" s="62">
        <v>50</v>
      </c>
      <c r="AP16" s="12" t="str">
        <f t="shared" si="0"/>
        <v>PASS</v>
      </c>
      <c r="AQ16" s="12" t="str">
        <f t="shared" si="1"/>
        <v>PASS</v>
      </c>
      <c r="AR16" s="13" t="str">
        <f t="shared" si="2"/>
        <v>PASS</v>
      </c>
      <c r="AS16" s="13" t="str">
        <f t="shared" si="3"/>
        <v>PASS</v>
      </c>
      <c r="AT16" s="14" t="str">
        <f t="shared" si="4"/>
        <v>PASS</v>
      </c>
      <c r="AU16" s="14" t="str">
        <f t="shared" si="5"/>
        <v>PASS</v>
      </c>
      <c r="AV16" s="4" t="str">
        <f t="shared" si="6"/>
        <v>YES</v>
      </c>
      <c r="AW16" s="5" t="str">
        <f t="shared" si="7"/>
        <v>DIST</v>
      </c>
    </row>
    <row r="17" spans="1:49">
      <c r="A17" s="68" t="s">
        <v>735</v>
      </c>
      <c r="B17" s="68">
        <v>23115</v>
      </c>
      <c r="C17" s="68" t="s">
        <v>251</v>
      </c>
      <c r="D17" s="62" t="s">
        <v>252</v>
      </c>
      <c r="E17" s="68" t="s">
        <v>253</v>
      </c>
      <c r="F17" s="68"/>
      <c r="G17" s="62">
        <v>88</v>
      </c>
      <c r="H17" s="62">
        <v>74</v>
      </c>
      <c r="I17" s="62">
        <v>76</v>
      </c>
      <c r="J17" s="62">
        <v>83</v>
      </c>
      <c r="K17" s="62">
        <v>78</v>
      </c>
      <c r="L17" s="63"/>
      <c r="M17" s="62">
        <v>23</v>
      </c>
      <c r="N17" s="62">
        <v>42</v>
      </c>
      <c r="O17" s="62">
        <v>24</v>
      </c>
      <c r="P17" s="62">
        <v>46</v>
      </c>
      <c r="Q17" s="62">
        <v>24</v>
      </c>
      <c r="R17" s="62">
        <v>45</v>
      </c>
      <c r="S17" s="62">
        <v>23</v>
      </c>
      <c r="T17" s="67"/>
      <c r="U17" s="68" t="s">
        <v>764</v>
      </c>
      <c r="V17" s="68">
        <v>23115</v>
      </c>
      <c r="W17" s="68" t="s">
        <v>251</v>
      </c>
      <c r="X17" s="68" t="s">
        <v>252</v>
      </c>
      <c r="Y17" s="68" t="s">
        <v>253</v>
      </c>
      <c r="Z17" s="68"/>
      <c r="AA17" s="62">
        <v>83</v>
      </c>
      <c r="AB17" s="62">
        <v>81</v>
      </c>
      <c r="AC17" s="62">
        <v>86</v>
      </c>
      <c r="AD17" s="62">
        <v>83</v>
      </c>
      <c r="AE17" s="62">
        <v>81</v>
      </c>
      <c r="AF17" s="63"/>
      <c r="AG17" s="62">
        <v>20</v>
      </c>
      <c r="AH17" s="62">
        <v>22</v>
      </c>
      <c r="AI17" s="62">
        <v>42</v>
      </c>
      <c r="AJ17" s="62">
        <v>23</v>
      </c>
      <c r="AK17" s="62">
        <v>41</v>
      </c>
      <c r="AL17" s="62">
        <v>24</v>
      </c>
      <c r="AM17" s="62">
        <v>47</v>
      </c>
      <c r="AN17" s="62">
        <v>9.76</v>
      </c>
      <c r="AO17" s="62">
        <v>50</v>
      </c>
      <c r="AP17" s="12" t="str">
        <f t="shared" si="0"/>
        <v>PASS</v>
      </c>
      <c r="AQ17" s="12" t="str">
        <f t="shared" si="1"/>
        <v>PASS</v>
      </c>
      <c r="AR17" s="13" t="str">
        <f t="shared" si="2"/>
        <v>PASS</v>
      </c>
      <c r="AS17" s="13" t="str">
        <f t="shared" si="3"/>
        <v>PASS</v>
      </c>
      <c r="AT17" s="14" t="str">
        <f t="shared" si="4"/>
        <v>PASS</v>
      </c>
      <c r="AU17" s="14" t="str">
        <f t="shared" si="5"/>
        <v>PASS</v>
      </c>
      <c r="AV17" s="4" t="str">
        <f t="shared" si="6"/>
        <v>YES</v>
      </c>
      <c r="AW17" s="5" t="str">
        <f t="shared" si="7"/>
        <v>DIST</v>
      </c>
    </row>
    <row r="18" spans="1:49">
      <c r="A18" s="68" t="s">
        <v>736</v>
      </c>
      <c r="B18" s="68">
        <v>23116</v>
      </c>
      <c r="C18" s="68" t="s">
        <v>263</v>
      </c>
      <c r="D18" s="62" t="s">
        <v>261</v>
      </c>
      <c r="E18" s="68" t="s">
        <v>264</v>
      </c>
      <c r="F18" s="68"/>
      <c r="G18" s="62">
        <v>85</v>
      </c>
      <c r="H18" s="62">
        <v>68</v>
      </c>
      <c r="I18" s="62">
        <v>68</v>
      </c>
      <c r="J18" s="62">
        <v>84</v>
      </c>
      <c r="K18" s="62">
        <v>81</v>
      </c>
      <c r="L18" s="63"/>
      <c r="M18" s="62">
        <v>22</v>
      </c>
      <c r="N18" s="62">
        <v>45</v>
      </c>
      <c r="O18" s="62">
        <v>19</v>
      </c>
      <c r="P18" s="62">
        <v>45</v>
      </c>
      <c r="Q18" s="62">
        <v>20</v>
      </c>
      <c r="R18" s="62">
        <v>48</v>
      </c>
      <c r="S18" s="62">
        <v>21</v>
      </c>
      <c r="T18" s="67"/>
      <c r="U18" s="68" t="s">
        <v>768</v>
      </c>
      <c r="V18" s="68">
        <v>23116</v>
      </c>
      <c r="W18" s="68" t="s">
        <v>263</v>
      </c>
      <c r="X18" s="68" t="s">
        <v>261</v>
      </c>
      <c r="Y18" s="68" t="s">
        <v>264</v>
      </c>
      <c r="Z18" s="68"/>
      <c r="AA18" s="62">
        <v>85</v>
      </c>
      <c r="AB18" s="62">
        <v>88</v>
      </c>
      <c r="AC18" s="62">
        <v>80</v>
      </c>
      <c r="AD18" s="62">
        <v>77</v>
      </c>
      <c r="AE18" s="62">
        <v>80</v>
      </c>
      <c r="AF18" s="63"/>
      <c r="AG18" s="62">
        <v>18</v>
      </c>
      <c r="AH18" s="62">
        <v>20</v>
      </c>
      <c r="AI18" s="62">
        <v>40</v>
      </c>
      <c r="AJ18" s="62">
        <v>21</v>
      </c>
      <c r="AK18" s="62">
        <v>44</v>
      </c>
      <c r="AL18" s="62">
        <v>20</v>
      </c>
      <c r="AM18" s="62">
        <v>39</v>
      </c>
      <c r="AN18" s="62">
        <v>9.56</v>
      </c>
      <c r="AO18" s="62">
        <v>50</v>
      </c>
      <c r="AP18" s="12" t="str">
        <f t="shared" si="0"/>
        <v>PASS</v>
      </c>
      <c r="AQ18" s="12" t="str">
        <f t="shared" si="1"/>
        <v>PASS</v>
      </c>
      <c r="AR18" s="13" t="str">
        <f t="shared" si="2"/>
        <v>PASS</v>
      </c>
      <c r="AS18" s="13" t="str">
        <f>IF(COUNTIF(AG19:AM19,"FF"),"FAIL",IF(COUNTIF(AG19:AM19,"AB"),"FAIL","PASS"))</f>
        <v>PASS</v>
      </c>
      <c r="AT18" s="14" t="str">
        <f t="shared" si="4"/>
        <v>PASS</v>
      </c>
      <c r="AU18" s="14" t="str">
        <f t="shared" si="5"/>
        <v>PASS</v>
      </c>
      <c r="AV18" s="4" t="str">
        <f t="shared" si="6"/>
        <v>YES</v>
      </c>
      <c r="AW18" s="5" t="str">
        <f t="shared" si="7"/>
        <v>DIST</v>
      </c>
    </row>
    <row r="19" spans="1:49">
      <c r="A19" s="68" t="s">
        <v>737</v>
      </c>
      <c r="B19" s="68">
        <v>23117</v>
      </c>
      <c r="C19" s="68" t="s">
        <v>382</v>
      </c>
      <c r="D19" s="62" t="s">
        <v>383</v>
      </c>
      <c r="E19" s="68" t="s">
        <v>384</v>
      </c>
      <c r="F19" s="68"/>
      <c r="G19" s="62">
        <v>79</v>
      </c>
      <c r="H19" s="62">
        <v>71</v>
      </c>
      <c r="I19" s="62">
        <v>70</v>
      </c>
      <c r="J19" s="62">
        <v>85</v>
      </c>
      <c r="K19" s="62">
        <v>87</v>
      </c>
      <c r="L19" s="63"/>
      <c r="M19" s="62">
        <v>23</v>
      </c>
      <c r="N19" s="62">
        <v>35</v>
      </c>
      <c r="O19" s="62">
        <v>24</v>
      </c>
      <c r="P19" s="62">
        <v>39</v>
      </c>
      <c r="Q19" s="62">
        <v>24</v>
      </c>
      <c r="R19" s="62">
        <v>48</v>
      </c>
      <c r="S19" s="62">
        <v>21</v>
      </c>
      <c r="T19" s="67"/>
      <c r="U19" s="68" t="s">
        <v>808</v>
      </c>
      <c r="V19" s="68">
        <v>23117</v>
      </c>
      <c r="W19" s="68" t="s">
        <v>382</v>
      </c>
      <c r="X19" s="68" t="s">
        <v>383</v>
      </c>
      <c r="Y19" s="68" t="s">
        <v>384</v>
      </c>
      <c r="Z19" s="68"/>
      <c r="AA19" s="62">
        <v>85</v>
      </c>
      <c r="AB19" s="62">
        <v>73</v>
      </c>
      <c r="AC19" s="62">
        <v>85</v>
      </c>
      <c r="AD19" s="62">
        <v>82</v>
      </c>
      <c r="AE19" s="62">
        <v>80</v>
      </c>
      <c r="AF19" s="63"/>
      <c r="AG19" s="62">
        <v>19</v>
      </c>
      <c r="AH19" s="62">
        <v>21</v>
      </c>
      <c r="AI19" s="62">
        <v>42</v>
      </c>
      <c r="AJ19" s="62">
        <v>22</v>
      </c>
      <c r="AK19" s="62">
        <v>43</v>
      </c>
      <c r="AL19" s="62">
        <v>20</v>
      </c>
      <c r="AM19" s="62">
        <v>39</v>
      </c>
      <c r="AN19" s="62">
        <v>9.64</v>
      </c>
      <c r="AO19" s="62">
        <v>50</v>
      </c>
      <c r="AP19" s="12" t="str">
        <f t="shared" si="0"/>
        <v>PASS</v>
      </c>
      <c r="AQ19" s="12" t="str">
        <f t="shared" si="1"/>
        <v>PASS</v>
      </c>
      <c r="AR19" s="13" t="str">
        <f t="shared" si="2"/>
        <v>PASS</v>
      </c>
      <c r="AS19" s="13" t="str">
        <f t="shared" ref="AS19:AS64" si="8">IF(COUNTIF(AG19:AM19,"FF"),"FAIL",IF(COUNTIF(AG19:AM19,"AB"),"FAIL","PASS"))</f>
        <v>PASS</v>
      </c>
      <c r="AT19" s="14" t="str">
        <f t="shared" si="4"/>
        <v>PASS</v>
      </c>
      <c r="AU19" s="14" t="str">
        <f t="shared" si="5"/>
        <v>PASS</v>
      </c>
      <c r="AV19" s="4" t="str">
        <f t="shared" si="6"/>
        <v>YES</v>
      </c>
      <c r="AW19" s="5" t="str">
        <f t="shared" si="7"/>
        <v>DIST</v>
      </c>
    </row>
    <row r="20" spans="1:49">
      <c r="A20" s="68" t="s">
        <v>738</v>
      </c>
      <c r="B20" s="68">
        <v>23118</v>
      </c>
      <c r="C20" s="68" t="s">
        <v>274</v>
      </c>
      <c r="D20" s="62" t="s">
        <v>275</v>
      </c>
      <c r="E20" s="68" t="s">
        <v>276</v>
      </c>
      <c r="F20" s="68"/>
      <c r="G20" s="62">
        <v>84</v>
      </c>
      <c r="H20" s="62">
        <v>68</v>
      </c>
      <c r="I20" s="62">
        <v>63</v>
      </c>
      <c r="J20" s="62">
        <v>76</v>
      </c>
      <c r="K20" s="62">
        <v>72</v>
      </c>
      <c r="L20" s="63"/>
      <c r="M20" s="62">
        <v>21</v>
      </c>
      <c r="N20" s="62">
        <v>37</v>
      </c>
      <c r="O20" s="62">
        <v>22</v>
      </c>
      <c r="P20" s="62">
        <v>39</v>
      </c>
      <c r="Q20" s="62">
        <v>22</v>
      </c>
      <c r="R20" s="62">
        <v>43</v>
      </c>
      <c r="S20" s="62">
        <v>22</v>
      </c>
      <c r="T20" s="67"/>
      <c r="U20" s="68" t="s">
        <v>772</v>
      </c>
      <c r="V20" s="68">
        <v>23118</v>
      </c>
      <c r="W20" s="68" t="s">
        <v>274</v>
      </c>
      <c r="X20" s="68" t="s">
        <v>275</v>
      </c>
      <c r="Y20" s="68" t="s">
        <v>276</v>
      </c>
      <c r="Z20" s="68"/>
      <c r="AA20" s="62">
        <v>73</v>
      </c>
      <c r="AB20" s="62">
        <v>78</v>
      </c>
      <c r="AC20" s="62">
        <v>82</v>
      </c>
      <c r="AD20" s="62">
        <v>76</v>
      </c>
      <c r="AE20" s="62">
        <v>82</v>
      </c>
      <c r="AF20" s="63"/>
      <c r="AG20" s="62">
        <v>19</v>
      </c>
      <c r="AH20" s="62">
        <v>18</v>
      </c>
      <c r="AI20" s="62">
        <v>41</v>
      </c>
      <c r="AJ20" s="62">
        <v>19</v>
      </c>
      <c r="AK20" s="62">
        <v>41</v>
      </c>
      <c r="AL20" s="62">
        <v>20</v>
      </c>
      <c r="AM20" s="62">
        <v>39</v>
      </c>
      <c r="AN20" s="62">
        <v>9.1999999999999993</v>
      </c>
      <c r="AO20" s="62">
        <v>50</v>
      </c>
      <c r="AP20" s="12" t="str">
        <f t="shared" si="0"/>
        <v>PASS</v>
      </c>
      <c r="AQ20" s="12" t="str">
        <f t="shared" si="1"/>
        <v>PASS</v>
      </c>
      <c r="AR20" s="13" t="str">
        <f t="shared" si="2"/>
        <v>PASS</v>
      </c>
      <c r="AS20" s="13" t="str">
        <f t="shared" si="8"/>
        <v>PASS</v>
      </c>
      <c r="AT20" s="14" t="str">
        <f t="shared" si="4"/>
        <v>PASS</v>
      </c>
      <c r="AU20" s="14" t="str">
        <f t="shared" si="5"/>
        <v>PASS</v>
      </c>
      <c r="AV20" s="4" t="str">
        <f t="shared" si="6"/>
        <v>YES</v>
      </c>
      <c r="AW20" s="5" t="str">
        <f t="shared" si="7"/>
        <v>DIST</v>
      </c>
    </row>
    <row r="21" spans="1:49">
      <c r="A21" s="68" t="s">
        <v>739</v>
      </c>
      <c r="B21" s="68">
        <v>23119</v>
      </c>
      <c r="C21" s="68" t="s">
        <v>283</v>
      </c>
      <c r="D21" s="62" t="s">
        <v>284</v>
      </c>
      <c r="E21" s="68" t="s">
        <v>285</v>
      </c>
      <c r="F21" s="68"/>
      <c r="G21" s="62">
        <v>91</v>
      </c>
      <c r="H21" s="62">
        <v>64</v>
      </c>
      <c r="I21" s="62">
        <v>80</v>
      </c>
      <c r="J21" s="62">
        <v>70</v>
      </c>
      <c r="K21" s="62">
        <v>70</v>
      </c>
      <c r="L21" s="63"/>
      <c r="M21" s="62">
        <v>23</v>
      </c>
      <c r="N21" s="62">
        <v>40</v>
      </c>
      <c r="O21" s="62">
        <v>22</v>
      </c>
      <c r="P21" s="62">
        <v>37</v>
      </c>
      <c r="Q21" s="62">
        <v>23</v>
      </c>
      <c r="R21" s="62">
        <v>44</v>
      </c>
      <c r="S21" s="62">
        <v>18</v>
      </c>
      <c r="T21" s="67"/>
      <c r="U21" s="68" t="s">
        <v>775</v>
      </c>
      <c r="V21" s="68">
        <v>23119</v>
      </c>
      <c r="W21" s="68" t="s">
        <v>283</v>
      </c>
      <c r="X21" s="68" t="s">
        <v>284</v>
      </c>
      <c r="Y21" s="68" t="s">
        <v>285</v>
      </c>
      <c r="Z21" s="68"/>
      <c r="AA21" s="62">
        <v>81</v>
      </c>
      <c r="AB21" s="62">
        <v>69</v>
      </c>
      <c r="AC21" s="62">
        <v>79</v>
      </c>
      <c r="AD21" s="62">
        <v>78</v>
      </c>
      <c r="AE21" s="62">
        <v>82</v>
      </c>
      <c r="AF21" s="63"/>
      <c r="AG21" s="62">
        <v>20</v>
      </c>
      <c r="AH21" s="62">
        <v>17</v>
      </c>
      <c r="AI21" s="62">
        <v>44</v>
      </c>
      <c r="AJ21" s="62">
        <v>20</v>
      </c>
      <c r="AK21" s="62">
        <v>38</v>
      </c>
      <c r="AL21" s="62">
        <v>20</v>
      </c>
      <c r="AM21" s="62">
        <v>40</v>
      </c>
      <c r="AN21" s="62">
        <v>9.3000000000000007</v>
      </c>
      <c r="AO21" s="62">
        <v>50</v>
      </c>
      <c r="AP21" s="12" t="str">
        <f t="shared" si="0"/>
        <v>PASS</v>
      </c>
      <c r="AQ21" s="12" t="str">
        <f t="shared" si="1"/>
        <v>PASS</v>
      </c>
      <c r="AR21" s="13" t="str">
        <f t="shared" si="2"/>
        <v>PASS</v>
      </c>
      <c r="AS21" s="13" t="str">
        <f t="shared" si="8"/>
        <v>PASS</v>
      </c>
      <c r="AT21" s="14" t="str">
        <f t="shared" si="4"/>
        <v>PASS</v>
      </c>
      <c r="AU21" s="14" t="str">
        <f t="shared" si="5"/>
        <v>PASS</v>
      </c>
      <c r="AV21" s="4" t="str">
        <f t="shared" si="6"/>
        <v>YES</v>
      </c>
      <c r="AW21" s="5" t="str">
        <f t="shared" si="7"/>
        <v>DIST</v>
      </c>
    </row>
    <row r="22" spans="1:49">
      <c r="A22" s="68" t="s">
        <v>740</v>
      </c>
      <c r="B22" s="68">
        <v>23120</v>
      </c>
      <c r="C22" s="68" t="s">
        <v>295</v>
      </c>
      <c r="D22" s="62" t="s">
        <v>296</v>
      </c>
      <c r="E22" s="68" t="s">
        <v>297</v>
      </c>
      <c r="F22" s="68"/>
      <c r="G22" s="62">
        <v>75</v>
      </c>
      <c r="H22" s="62">
        <v>65</v>
      </c>
      <c r="I22" s="62">
        <v>71</v>
      </c>
      <c r="J22" s="62">
        <v>75</v>
      </c>
      <c r="K22" s="62">
        <v>64</v>
      </c>
      <c r="L22" s="63"/>
      <c r="M22" s="62">
        <v>23</v>
      </c>
      <c r="N22" s="62">
        <v>41</v>
      </c>
      <c r="O22" s="62">
        <v>22</v>
      </c>
      <c r="P22" s="62">
        <v>36</v>
      </c>
      <c r="Q22" s="62">
        <v>22</v>
      </c>
      <c r="R22" s="62">
        <v>48</v>
      </c>
      <c r="S22" s="62">
        <v>22</v>
      </c>
      <c r="T22" s="67"/>
      <c r="U22" s="68" t="s">
        <v>779</v>
      </c>
      <c r="V22" s="68">
        <v>23120</v>
      </c>
      <c r="W22" s="68" t="s">
        <v>295</v>
      </c>
      <c r="X22" s="68" t="s">
        <v>296</v>
      </c>
      <c r="Y22" s="68" t="s">
        <v>297</v>
      </c>
      <c r="Z22" s="68"/>
      <c r="AA22" s="62">
        <v>94</v>
      </c>
      <c r="AB22" s="62">
        <v>73</v>
      </c>
      <c r="AC22" s="62">
        <v>78</v>
      </c>
      <c r="AD22" s="62">
        <v>81</v>
      </c>
      <c r="AE22" s="62">
        <v>87</v>
      </c>
      <c r="AF22" s="63"/>
      <c r="AG22" s="62">
        <v>21</v>
      </c>
      <c r="AH22" s="62">
        <v>21</v>
      </c>
      <c r="AI22" s="62">
        <v>48</v>
      </c>
      <c r="AJ22" s="62">
        <v>20</v>
      </c>
      <c r="AK22" s="62">
        <v>41</v>
      </c>
      <c r="AL22" s="62">
        <v>22</v>
      </c>
      <c r="AM22" s="62">
        <v>43</v>
      </c>
      <c r="AN22" s="62">
        <v>9.26</v>
      </c>
      <c r="AO22" s="62">
        <v>50</v>
      </c>
      <c r="AP22" s="12" t="str">
        <f t="shared" si="0"/>
        <v>PASS</v>
      </c>
      <c r="AQ22" s="12" t="str">
        <f t="shared" si="1"/>
        <v>PASS</v>
      </c>
      <c r="AR22" s="13" t="str">
        <f t="shared" si="2"/>
        <v>PASS</v>
      </c>
      <c r="AS22" s="13" t="str">
        <f t="shared" si="8"/>
        <v>PASS</v>
      </c>
      <c r="AT22" s="14" t="str">
        <f t="shared" si="4"/>
        <v>PASS</v>
      </c>
      <c r="AU22" s="14" t="str">
        <f t="shared" si="5"/>
        <v>PASS</v>
      </c>
      <c r="AV22" s="4" t="str">
        <f t="shared" si="6"/>
        <v>YES</v>
      </c>
      <c r="AW22" s="5" t="str">
        <f t="shared" si="7"/>
        <v>DIST</v>
      </c>
    </row>
    <row r="23" spans="1:49">
      <c r="A23" s="68" t="s">
        <v>741</v>
      </c>
      <c r="B23" s="68">
        <v>23121</v>
      </c>
      <c r="C23" s="68" t="s">
        <v>310</v>
      </c>
      <c r="D23" s="62" t="s">
        <v>311</v>
      </c>
      <c r="E23" s="68" t="s">
        <v>312</v>
      </c>
      <c r="F23" s="68"/>
      <c r="G23" s="62">
        <v>88</v>
      </c>
      <c r="H23" s="62">
        <v>83</v>
      </c>
      <c r="I23" s="62">
        <v>73</v>
      </c>
      <c r="J23" s="62">
        <v>76</v>
      </c>
      <c r="K23" s="62">
        <v>82</v>
      </c>
      <c r="L23" s="63"/>
      <c r="M23" s="62">
        <v>23</v>
      </c>
      <c r="N23" s="62">
        <v>37</v>
      </c>
      <c r="O23" s="62">
        <v>23</v>
      </c>
      <c r="P23" s="62">
        <v>38</v>
      </c>
      <c r="Q23" s="62">
        <v>22</v>
      </c>
      <c r="R23" s="62">
        <v>47</v>
      </c>
      <c r="S23" s="62">
        <v>22</v>
      </c>
      <c r="T23" s="67"/>
      <c r="U23" s="68" t="s">
        <v>784</v>
      </c>
      <c r="V23" s="68">
        <v>23121</v>
      </c>
      <c r="W23" s="68" t="s">
        <v>310</v>
      </c>
      <c r="X23" s="68" t="s">
        <v>311</v>
      </c>
      <c r="Y23" s="68" t="s">
        <v>312</v>
      </c>
      <c r="Z23" s="68"/>
      <c r="AA23" s="62">
        <v>95</v>
      </c>
      <c r="AB23" s="62">
        <v>79</v>
      </c>
      <c r="AC23" s="62">
        <v>88</v>
      </c>
      <c r="AD23" s="62">
        <v>80</v>
      </c>
      <c r="AE23" s="62">
        <v>89</v>
      </c>
      <c r="AF23" s="63"/>
      <c r="AG23" s="62">
        <v>21</v>
      </c>
      <c r="AH23" s="62">
        <v>19</v>
      </c>
      <c r="AI23" s="62">
        <v>44</v>
      </c>
      <c r="AJ23" s="62">
        <v>22</v>
      </c>
      <c r="AK23" s="62">
        <v>40</v>
      </c>
      <c r="AL23" s="62">
        <v>22</v>
      </c>
      <c r="AM23" s="62">
        <v>43</v>
      </c>
      <c r="AN23" s="62">
        <v>9.7799999999999994</v>
      </c>
      <c r="AO23" s="62">
        <v>50</v>
      </c>
      <c r="AP23" s="12" t="str">
        <f t="shared" si="0"/>
        <v>PASS</v>
      </c>
      <c r="AQ23" s="12" t="str">
        <f t="shared" si="1"/>
        <v>PASS</v>
      </c>
      <c r="AR23" s="13" t="str">
        <f t="shared" si="2"/>
        <v>PASS</v>
      </c>
      <c r="AS23" s="13" t="str">
        <f t="shared" si="8"/>
        <v>PASS</v>
      </c>
      <c r="AT23" s="14" t="str">
        <f t="shared" si="4"/>
        <v>PASS</v>
      </c>
      <c r="AU23" s="14" t="str">
        <f t="shared" si="5"/>
        <v>PASS</v>
      </c>
      <c r="AV23" s="4" t="str">
        <f t="shared" si="6"/>
        <v>YES</v>
      </c>
      <c r="AW23" s="5" t="str">
        <f t="shared" si="7"/>
        <v>DIST</v>
      </c>
    </row>
    <row r="24" spans="1:49">
      <c r="A24" s="68" t="s">
        <v>742</v>
      </c>
      <c r="B24" s="68">
        <v>23122</v>
      </c>
      <c r="C24" s="68" t="s">
        <v>325</v>
      </c>
      <c r="D24" s="62" t="s">
        <v>326</v>
      </c>
      <c r="E24" s="68" t="s">
        <v>327</v>
      </c>
      <c r="F24" s="68"/>
      <c r="G24" s="62">
        <v>87</v>
      </c>
      <c r="H24" s="62">
        <v>80</v>
      </c>
      <c r="I24" s="62">
        <v>80</v>
      </c>
      <c r="J24" s="62">
        <v>77</v>
      </c>
      <c r="K24" s="62">
        <v>68</v>
      </c>
      <c r="L24" s="63"/>
      <c r="M24" s="62">
        <v>23</v>
      </c>
      <c r="N24" s="62">
        <v>42</v>
      </c>
      <c r="O24" s="62">
        <v>24</v>
      </c>
      <c r="P24" s="62">
        <v>35</v>
      </c>
      <c r="Q24" s="62">
        <v>22</v>
      </c>
      <c r="R24" s="62">
        <v>44</v>
      </c>
      <c r="S24" s="62">
        <v>22</v>
      </c>
      <c r="T24" s="67"/>
      <c r="U24" s="68" t="s">
        <v>789</v>
      </c>
      <c r="V24" s="68">
        <v>23122</v>
      </c>
      <c r="W24" s="68" t="s">
        <v>325</v>
      </c>
      <c r="X24" s="68" t="s">
        <v>326</v>
      </c>
      <c r="Y24" s="68" t="s">
        <v>327</v>
      </c>
      <c r="Z24" s="68"/>
      <c r="AA24" s="62">
        <v>94</v>
      </c>
      <c r="AB24" s="62">
        <v>80</v>
      </c>
      <c r="AC24" s="62">
        <v>85</v>
      </c>
      <c r="AD24" s="62">
        <v>77</v>
      </c>
      <c r="AE24" s="62">
        <v>88</v>
      </c>
      <c r="AF24" s="63"/>
      <c r="AG24" s="62">
        <v>20</v>
      </c>
      <c r="AH24" s="62">
        <v>19</v>
      </c>
      <c r="AI24" s="62">
        <v>44</v>
      </c>
      <c r="AJ24" s="62">
        <v>19</v>
      </c>
      <c r="AK24" s="62">
        <v>38</v>
      </c>
      <c r="AL24" s="62">
        <v>23</v>
      </c>
      <c r="AM24" s="62">
        <v>45</v>
      </c>
      <c r="AN24" s="62">
        <v>9.6</v>
      </c>
      <c r="AO24" s="62">
        <v>50</v>
      </c>
      <c r="AP24" s="12" t="str">
        <f t="shared" si="0"/>
        <v>PASS</v>
      </c>
      <c r="AQ24" s="12" t="str">
        <f t="shared" si="1"/>
        <v>PASS</v>
      </c>
      <c r="AR24" s="13" t="str">
        <f t="shared" si="2"/>
        <v>PASS</v>
      </c>
      <c r="AS24" s="13" t="str">
        <f t="shared" si="8"/>
        <v>PASS</v>
      </c>
      <c r="AT24" s="14" t="str">
        <f t="shared" si="4"/>
        <v>PASS</v>
      </c>
      <c r="AU24" s="14" t="str">
        <f t="shared" si="5"/>
        <v>PASS</v>
      </c>
      <c r="AV24" s="4" t="str">
        <f t="shared" si="6"/>
        <v>YES</v>
      </c>
      <c r="AW24" s="5" t="str">
        <f t="shared" si="7"/>
        <v>DIST</v>
      </c>
    </row>
    <row r="25" spans="1:49">
      <c r="A25" s="68" t="s">
        <v>743</v>
      </c>
      <c r="B25" s="68">
        <v>23123</v>
      </c>
      <c r="C25" s="68" t="s">
        <v>331</v>
      </c>
      <c r="D25" s="62" t="s">
        <v>332</v>
      </c>
      <c r="E25" s="68" t="s">
        <v>333</v>
      </c>
      <c r="F25" s="68"/>
      <c r="G25" s="62">
        <v>71</v>
      </c>
      <c r="H25" s="62">
        <v>59</v>
      </c>
      <c r="I25" s="62">
        <v>55</v>
      </c>
      <c r="J25" s="62">
        <v>71</v>
      </c>
      <c r="K25" s="62">
        <v>67</v>
      </c>
      <c r="L25" s="63"/>
      <c r="M25" s="62">
        <v>20</v>
      </c>
      <c r="N25" s="62">
        <v>30</v>
      </c>
      <c r="O25" s="62">
        <v>17</v>
      </c>
      <c r="P25" s="62">
        <v>28</v>
      </c>
      <c r="Q25" s="62">
        <v>20</v>
      </c>
      <c r="R25" s="62">
        <v>38</v>
      </c>
      <c r="S25" s="62">
        <v>17</v>
      </c>
      <c r="T25" s="67"/>
      <c r="U25" s="68" t="s">
        <v>791</v>
      </c>
      <c r="V25" s="68">
        <v>23123</v>
      </c>
      <c r="W25" s="68" t="s">
        <v>331</v>
      </c>
      <c r="X25" s="68" t="s">
        <v>332</v>
      </c>
      <c r="Y25" s="68" t="s">
        <v>333</v>
      </c>
      <c r="Z25" s="68"/>
      <c r="AA25" s="62">
        <v>58</v>
      </c>
      <c r="AB25" s="62">
        <v>67</v>
      </c>
      <c r="AC25" s="62">
        <v>73</v>
      </c>
      <c r="AD25" s="62">
        <v>76</v>
      </c>
      <c r="AE25" s="62">
        <v>73</v>
      </c>
      <c r="AF25" s="63"/>
      <c r="AG25" s="62">
        <v>19</v>
      </c>
      <c r="AH25" s="62">
        <v>19</v>
      </c>
      <c r="AI25" s="62">
        <v>44</v>
      </c>
      <c r="AJ25" s="62">
        <v>21</v>
      </c>
      <c r="AK25" s="62">
        <v>40</v>
      </c>
      <c r="AL25" s="62">
        <v>20</v>
      </c>
      <c r="AM25" s="62">
        <v>39</v>
      </c>
      <c r="AN25" s="62">
        <v>8.3800000000000008</v>
      </c>
      <c r="AO25" s="62">
        <v>50</v>
      </c>
      <c r="AP25" s="12" t="str">
        <f t="shared" si="0"/>
        <v>PASS</v>
      </c>
      <c r="AQ25" s="12" t="str">
        <f t="shared" si="1"/>
        <v>PASS</v>
      </c>
      <c r="AR25" s="13" t="str">
        <f t="shared" si="2"/>
        <v>PASS</v>
      </c>
      <c r="AS25" s="13" t="str">
        <f t="shared" si="8"/>
        <v>PASS</v>
      </c>
      <c r="AT25" s="14" t="str">
        <f t="shared" si="4"/>
        <v>PASS</v>
      </c>
      <c r="AU25" s="14" t="str">
        <f t="shared" si="5"/>
        <v>PASS</v>
      </c>
      <c r="AV25" s="4" t="str">
        <f t="shared" si="6"/>
        <v>YES</v>
      </c>
      <c r="AW25" s="5" t="str">
        <f t="shared" si="7"/>
        <v>DIST</v>
      </c>
    </row>
    <row r="26" spans="1:49">
      <c r="A26" s="68" t="s">
        <v>744</v>
      </c>
      <c r="B26" s="68">
        <v>23124</v>
      </c>
      <c r="C26" s="68" t="s">
        <v>340</v>
      </c>
      <c r="D26" s="62" t="s">
        <v>341</v>
      </c>
      <c r="E26" s="68" t="s">
        <v>342</v>
      </c>
      <c r="F26" s="68"/>
      <c r="G26" s="62">
        <v>79</v>
      </c>
      <c r="H26" s="62">
        <v>75</v>
      </c>
      <c r="I26" s="62">
        <v>69</v>
      </c>
      <c r="J26" s="62">
        <v>82</v>
      </c>
      <c r="K26" s="62">
        <v>78</v>
      </c>
      <c r="L26" s="63"/>
      <c r="M26" s="62">
        <v>23</v>
      </c>
      <c r="N26" s="62">
        <v>39</v>
      </c>
      <c r="O26" s="62">
        <v>22</v>
      </c>
      <c r="P26" s="62">
        <v>46</v>
      </c>
      <c r="Q26" s="62">
        <v>24</v>
      </c>
      <c r="R26" s="62">
        <v>48</v>
      </c>
      <c r="S26" s="62">
        <v>22</v>
      </c>
      <c r="T26" s="67"/>
      <c r="U26" s="68" t="s">
        <v>794</v>
      </c>
      <c r="V26" s="68">
        <v>23124</v>
      </c>
      <c r="W26" s="68" t="s">
        <v>340</v>
      </c>
      <c r="X26" s="68" t="s">
        <v>341</v>
      </c>
      <c r="Y26" s="68" t="s">
        <v>342</v>
      </c>
      <c r="Z26" s="68"/>
      <c r="AA26" s="62">
        <v>83</v>
      </c>
      <c r="AB26" s="62">
        <v>79</v>
      </c>
      <c r="AC26" s="62">
        <v>77</v>
      </c>
      <c r="AD26" s="62">
        <v>76</v>
      </c>
      <c r="AE26" s="62">
        <v>85</v>
      </c>
      <c r="AF26" s="63"/>
      <c r="AG26" s="62">
        <v>18</v>
      </c>
      <c r="AH26" s="62">
        <v>15</v>
      </c>
      <c r="AI26" s="62">
        <v>35</v>
      </c>
      <c r="AJ26" s="62">
        <v>20</v>
      </c>
      <c r="AK26" s="62">
        <v>41</v>
      </c>
      <c r="AL26" s="62">
        <v>18</v>
      </c>
      <c r="AM26" s="62">
        <v>40</v>
      </c>
      <c r="AN26" s="62">
        <v>9.26</v>
      </c>
      <c r="AO26" s="62">
        <v>50</v>
      </c>
      <c r="AP26" s="12" t="str">
        <f t="shared" si="0"/>
        <v>PASS</v>
      </c>
      <c r="AQ26" s="12" t="str">
        <f t="shared" si="1"/>
        <v>PASS</v>
      </c>
      <c r="AR26" s="13" t="str">
        <f t="shared" si="2"/>
        <v>PASS</v>
      </c>
      <c r="AS26" s="13" t="str">
        <f t="shared" si="8"/>
        <v>PASS</v>
      </c>
      <c r="AT26" s="14" t="str">
        <f t="shared" si="4"/>
        <v>PASS</v>
      </c>
      <c r="AU26" s="14" t="str">
        <f t="shared" si="5"/>
        <v>PASS</v>
      </c>
      <c r="AV26" s="4" t="str">
        <f t="shared" si="6"/>
        <v>YES</v>
      </c>
      <c r="AW26" s="5" t="str">
        <f t="shared" si="7"/>
        <v>DIST</v>
      </c>
    </row>
    <row r="27" spans="1:49">
      <c r="A27" s="68" t="s">
        <v>745</v>
      </c>
      <c r="B27" s="68">
        <v>23125</v>
      </c>
      <c r="C27" s="68" t="s">
        <v>355</v>
      </c>
      <c r="D27" s="62" t="s">
        <v>356</v>
      </c>
      <c r="E27" s="68" t="s">
        <v>357</v>
      </c>
      <c r="F27" s="68"/>
      <c r="G27" s="62">
        <v>66</v>
      </c>
      <c r="H27" s="62">
        <v>67</v>
      </c>
      <c r="I27" s="62">
        <v>65</v>
      </c>
      <c r="J27" s="62">
        <v>73</v>
      </c>
      <c r="K27" s="62">
        <v>75</v>
      </c>
      <c r="L27" s="63"/>
      <c r="M27" s="62">
        <v>22</v>
      </c>
      <c r="N27" s="62">
        <v>37</v>
      </c>
      <c r="O27" s="62">
        <v>23</v>
      </c>
      <c r="P27" s="62">
        <v>20</v>
      </c>
      <c r="Q27" s="62">
        <v>20</v>
      </c>
      <c r="R27" s="62">
        <v>32</v>
      </c>
      <c r="S27" s="62">
        <v>22</v>
      </c>
      <c r="T27" s="67"/>
      <c r="U27" s="68" t="s">
        <v>799</v>
      </c>
      <c r="V27" s="68">
        <v>23125</v>
      </c>
      <c r="W27" s="68" t="s">
        <v>355</v>
      </c>
      <c r="X27" s="68" t="s">
        <v>356</v>
      </c>
      <c r="Y27" s="68" t="s">
        <v>357</v>
      </c>
      <c r="Z27" s="68"/>
      <c r="AA27" s="62">
        <v>86</v>
      </c>
      <c r="AB27" s="62">
        <v>65</v>
      </c>
      <c r="AC27" s="62">
        <v>79</v>
      </c>
      <c r="AD27" s="62">
        <v>74</v>
      </c>
      <c r="AE27" s="62">
        <v>85</v>
      </c>
      <c r="AF27" s="63"/>
      <c r="AG27" s="62">
        <v>20</v>
      </c>
      <c r="AH27" s="62">
        <v>18</v>
      </c>
      <c r="AI27" s="62">
        <v>41</v>
      </c>
      <c r="AJ27" s="62">
        <v>19</v>
      </c>
      <c r="AK27" s="62">
        <v>36</v>
      </c>
      <c r="AL27" s="62">
        <v>19</v>
      </c>
      <c r="AM27" s="62">
        <v>38</v>
      </c>
      <c r="AN27" s="62">
        <v>8.8000000000000007</v>
      </c>
      <c r="AO27" s="62">
        <v>50</v>
      </c>
      <c r="AP27" s="12" t="str">
        <f t="shared" si="0"/>
        <v>PASS</v>
      </c>
      <c r="AQ27" s="12" t="str">
        <f t="shared" si="1"/>
        <v>PASS</v>
      </c>
      <c r="AR27" s="13" t="str">
        <f t="shared" si="2"/>
        <v>PASS</v>
      </c>
      <c r="AS27" s="13" t="str">
        <f t="shared" si="8"/>
        <v>PASS</v>
      </c>
      <c r="AT27" s="14" t="str">
        <f t="shared" si="4"/>
        <v>PASS</v>
      </c>
      <c r="AU27" s="14" t="str">
        <f t="shared" si="5"/>
        <v>PASS</v>
      </c>
      <c r="AV27" s="4" t="str">
        <f t="shared" si="6"/>
        <v>YES</v>
      </c>
      <c r="AW27" s="5" t="str">
        <f t="shared" si="7"/>
        <v>DIST</v>
      </c>
    </row>
    <row r="28" spans="1:49">
      <c r="A28" s="68" t="s">
        <v>746</v>
      </c>
      <c r="B28" s="68">
        <v>23126</v>
      </c>
      <c r="C28" s="68" t="s">
        <v>358</v>
      </c>
      <c r="D28" s="62" t="s">
        <v>359</v>
      </c>
      <c r="E28" s="68" t="s">
        <v>360</v>
      </c>
      <c r="F28" s="68"/>
      <c r="G28" s="62">
        <v>85</v>
      </c>
      <c r="H28" s="62">
        <v>53</v>
      </c>
      <c r="I28" s="62">
        <v>58</v>
      </c>
      <c r="J28" s="62">
        <v>66</v>
      </c>
      <c r="K28" s="62">
        <v>68</v>
      </c>
      <c r="L28" s="63"/>
      <c r="M28" s="62">
        <v>21</v>
      </c>
      <c r="N28" s="62">
        <v>34</v>
      </c>
      <c r="O28" s="62">
        <v>16</v>
      </c>
      <c r="P28" s="62">
        <v>34</v>
      </c>
      <c r="Q28" s="62">
        <v>18</v>
      </c>
      <c r="R28" s="62">
        <v>39</v>
      </c>
      <c r="S28" s="62">
        <v>20</v>
      </c>
      <c r="T28" s="67"/>
      <c r="U28" s="68" t="s">
        <v>800</v>
      </c>
      <c r="V28" s="68">
        <v>23126</v>
      </c>
      <c r="W28" s="68" t="s">
        <v>358</v>
      </c>
      <c r="X28" s="68" t="s">
        <v>359</v>
      </c>
      <c r="Y28" s="68" t="s">
        <v>360</v>
      </c>
      <c r="Z28" s="68"/>
      <c r="AA28" s="62">
        <v>79</v>
      </c>
      <c r="AB28" s="62">
        <v>74</v>
      </c>
      <c r="AC28" s="62">
        <v>76</v>
      </c>
      <c r="AD28" s="62">
        <v>73</v>
      </c>
      <c r="AE28" s="62">
        <v>79</v>
      </c>
      <c r="AF28" s="63"/>
      <c r="AG28" s="62">
        <v>20</v>
      </c>
      <c r="AH28" s="62">
        <v>16</v>
      </c>
      <c r="AI28" s="62">
        <v>37</v>
      </c>
      <c r="AJ28" s="62">
        <v>18</v>
      </c>
      <c r="AK28" s="62">
        <v>38</v>
      </c>
      <c r="AL28" s="62">
        <v>18</v>
      </c>
      <c r="AM28" s="62">
        <v>36</v>
      </c>
      <c r="AN28" s="62">
        <v>8.52</v>
      </c>
      <c r="AO28" s="62">
        <v>50</v>
      </c>
      <c r="AP28" s="12" t="str">
        <f t="shared" si="0"/>
        <v>PASS</v>
      </c>
      <c r="AQ28" s="12" t="str">
        <f t="shared" si="1"/>
        <v>PASS</v>
      </c>
      <c r="AR28" s="13" t="str">
        <f t="shared" si="2"/>
        <v>PASS</v>
      </c>
      <c r="AS28" s="13" t="str">
        <f t="shared" si="8"/>
        <v>PASS</v>
      </c>
      <c r="AT28" s="14" t="str">
        <f t="shared" si="4"/>
        <v>PASS</v>
      </c>
      <c r="AU28" s="14" t="str">
        <f t="shared" si="5"/>
        <v>PASS</v>
      </c>
      <c r="AV28" s="4" t="str">
        <f t="shared" si="6"/>
        <v>YES</v>
      </c>
      <c r="AW28" s="5" t="str">
        <f t="shared" si="7"/>
        <v>DIST</v>
      </c>
    </row>
    <row r="29" spans="1:49">
      <c r="A29" s="68" t="s">
        <v>747</v>
      </c>
      <c r="B29" s="68">
        <v>23127</v>
      </c>
      <c r="C29" s="68" t="s">
        <v>367</v>
      </c>
      <c r="D29" s="62" t="s">
        <v>368</v>
      </c>
      <c r="E29" s="68" t="s">
        <v>369</v>
      </c>
      <c r="F29" s="68"/>
      <c r="G29" s="62">
        <v>87</v>
      </c>
      <c r="H29" s="62">
        <v>79</v>
      </c>
      <c r="I29" s="62">
        <v>84</v>
      </c>
      <c r="J29" s="62">
        <v>75</v>
      </c>
      <c r="K29" s="62">
        <v>82</v>
      </c>
      <c r="L29" s="63"/>
      <c r="M29" s="62">
        <v>23</v>
      </c>
      <c r="N29" s="62">
        <v>21</v>
      </c>
      <c r="O29" s="62">
        <v>23</v>
      </c>
      <c r="P29" s="62">
        <v>44</v>
      </c>
      <c r="Q29" s="62">
        <v>22</v>
      </c>
      <c r="R29" s="62">
        <v>46</v>
      </c>
      <c r="S29" s="62">
        <v>19</v>
      </c>
      <c r="T29" s="67"/>
      <c r="U29" s="68" t="s">
        <v>803</v>
      </c>
      <c r="V29" s="68">
        <v>23127</v>
      </c>
      <c r="W29" s="68" t="s">
        <v>367</v>
      </c>
      <c r="X29" s="68" t="s">
        <v>368</v>
      </c>
      <c r="Y29" s="68" t="s">
        <v>369</v>
      </c>
      <c r="Z29" s="68"/>
      <c r="AA29" s="62">
        <v>92</v>
      </c>
      <c r="AB29" s="62">
        <v>73</v>
      </c>
      <c r="AC29" s="62">
        <v>82</v>
      </c>
      <c r="AD29" s="62">
        <v>77</v>
      </c>
      <c r="AE29" s="62">
        <v>88</v>
      </c>
      <c r="AF29" s="63"/>
      <c r="AG29" s="62">
        <v>20</v>
      </c>
      <c r="AH29" s="62">
        <v>18</v>
      </c>
      <c r="AI29" s="62">
        <v>41</v>
      </c>
      <c r="AJ29" s="62">
        <v>22</v>
      </c>
      <c r="AK29" s="62">
        <v>43</v>
      </c>
      <c r="AL29" s="62">
        <v>18</v>
      </c>
      <c r="AM29" s="62">
        <v>43</v>
      </c>
      <c r="AN29" s="62">
        <v>9.58</v>
      </c>
      <c r="AO29" s="62">
        <v>50</v>
      </c>
      <c r="AP29" s="12" t="str">
        <f t="shared" si="0"/>
        <v>PASS</v>
      </c>
      <c r="AQ29" s="12" t="str">
        <f t="shared" si="1"/>
        <v>PASS</v>
      </c>
      <c r="AR29" s="13" t="str">
        <f t="shared" si="2"/>
        <v>PASS</v>
      </c>
      <c r="AS29" s="13" t="str">
        <f t="shared" si="8"/>
        <v>PASS</v>
      </c>
      <c r="AT29" s="14" t="str">
        <f t="shared" si="4"/>
        <v>PASS</v>
      </c>
      <c r="AU29" s="14" t="str">
        <f t="shared" si="5"/>
        <v>PASS</v>
      </c>
      <c r="AV29" s="4" t="str">
        <f t="shared" si="6"/>
        <v>YES</v>
      </c>
      <c r="AW29" s="5" t="str">
        <f t="shared" si="7"/>
        <v>DIST</v>
      </c>
    </row>
    <row r="30" spans="1:49">
      <c r="A30" s="68" t="s">
        <v>748</v>
      </c>
      <c r="B30" s="68">
        <v>23128</v>
      </c>
      <c r="C30" s="68" t="s">
        <v>376</v>
      </c>
      <c r="D30" s="62" t="s">
        <v>377</v>
      </c>
      <c r="E30" s="68" t="s">
        <v>378</v>
      </c>
      <c r="F30" s="68"/>
      <c r="G30" s="62">
        <v>78</v>
      </c>
      <c r="H30" s="62">
        <v>69</v>
      </c>
      <c r="I30" s="62">
        <v>74</v>
      </c>
      <c r="J30" s="62">
        <v>71</v>
      </c>
      <c r="K30" s="62">
        <v>69</v>
      </c>
      <c r="L30" s="63"/>
      <c r="M30" s="62">
        <v>21</v>
      </c>
      <c r="N30" s="62">
        <v>27</v>
      </c>
      <c r="O30" s="62">
        <v>22</v>
      </c>
      <c r="P30" s="62">
        <v>41</v>
      </c>
      <c r="Q30" s="62">
        <v>20</v>
      </c>
      <c r="R30" s="62">
        <v>46</v>
      </c>
      <c r="S30" s="62">
        <v>22</v>
      </c>
      <c r="T30" s="67"/>
      <c r="U30" s="68" t="s">
        <v>806</v>
      </c>
      <c r="V30" s="68">
        <v>23128</v>
      </c>
      <c r="W30" s="68" t="s">
        <v>376</v>
      </c>
      <c r="X30" s="68" t="s">
        <v>377</v>
      </c>
      <c r="Y30" s="68" t="s">
        <v>378</v>
      </c>
      <c r="Z30" s="68"/>
      <c r="AA30" s="62">
        <v>78</v>
      </c>
      <c r="AB30" s="62">
        <v>72</v>
      </c>
      <c r="AC30" s="62">
        <v>81</v>
      </c>
      <c r="AD30" s="62">
        <v>73</v>
      </c>
      <c r="AE30" s="62">
        <v>79</v>
      </c>
      <c r="AF30" s="63"/>
      <c r="AG30" s="62">
        <v>19</v>
      </c>
      <c r="AH30" s="62">
        <v>15</v>
      </c>
      <c r="AI30" s="62">
        <v>35</v>
      </c>
      <c r="AJ30" s="62">
        <v>19</v>
      </c>
      <c r="AK30" s="62">
        <v>39</v>
      </c>
      <c r="AL30" s="62">
        <v>19</v>
      </c>
      <c r="AM30" s="62">
        <v>37</v>
      </c>
      <c r="AN30" s="62">
        <v>8.94</v>
      </c>
      <c r="AO30" s="62">
        <v>50</v>
      </c>
      <c r="AP30" s="12" t="str">
        <f t="shared" si="0"/>
        <v>PASS</v>
      </c>
      <c r="AQ30" s="12" t="str">
        <f t="shared" si="1"/>
        <v>PASS</v>
      </c>
      <c r="AR30" s="13" t="str">
        <f t="shared" si="2"/>
        <v>PASS</v>
      </c>
      <c r="AS30" s="13" t="str">
        <f t="shared" si="8"/>
        <v>PASS</v>
      </c>
      <c r="AT30" s="14" t="str">
        <f t="shared" si="4"/>
        <v>PASS</v>
      </c>
      <c r="AU30" s="14" t="str">
        <f t="shared" si="5"/>
        <v>PASS</v>
      </c>
      <c r="AV30" s="4" t="str">
        <f t="shared" si="6"/>
        <v>YES</v>
      </c>
      <c r="AW30" s="5" t="str">
        <f t="shared" si="7"/>
        <v>DIST</v>
      </c>
    </row>
    <row r="31" spans="1:49">
      <c r="A31" s="68" t="s">
        <v>749</v>
      </c>
      <c r="B31" s="68">
        <v>23129</v>
      </c>
      <c r="C31" s="68" t="s">
        <v>388</v>
      </c>
      <c r="D31" s="62" t="s">
        <v>389</v>
      </c>
      <c r="E31" s="68" t="s">
        <v>390</v>
      </c>
      <c r="F31" s="68"/>
      <c r="G31" s="62">
        <v>74</v>
      </c>
      <c r="H31" s="62">
        <v>80</v>
      </c>
      <c r="I31" s="62">
        <v>79</v>
      </c>
      <c r="J31" s="62">
        <v>77</v>
      </c>
      <c r="K31" s="62">
        <v>81</v>
      </c>
      <c r="L31" s="63"/>
      <c r="M31" s="62">
        <v>24</v>
      </c>
      <c r="N31" s="62">
        <v>40</v>
      </c>
      <c r="O31" s="62">
        <v>23</v>
      </c>
      <c r="P31" s="62">
        <v>45</v>
      </c>
      <c r="Q31" s="62">
        <v>24</v>
      </c>
      <c r="R31" s="62">
        <v>48</v>
      </c>
      <c r="S31" s="62">
        <v>22</v>
      </c>
      <c r="T31" s="67"/>
      <c r="U31" s="68" t="s">
        <v>810</v>
      </c>
      <c r="V31" s="68">
        <v>23129</v>
      </c>
      <c r="W31" s="68" t="s">
        <v>388</v>
      </c>
      <c r="X31" s="68" t="s">
        <v>389</v>
      </c>
      <c r="Y31" s="68" t="s">
        <v>390</v>
      </c>
      <c r="Z31" s="68"/>
      <c r="AA31" s="62">
        <v>86</v>
      </c>
      <c r="AB31" s="62">
        <v>80</v>
      </c>
      <c r="AC31" s="62">
        <v>78</v>
      </c>
      <c r="AD31" s="62">
        <v>81</v>
      </c>
      <c r="AE31" s="62">
        <v>90</v>
      </c>
      <c r="AF31" s="63"/>
      <c r="AG31" s="62">
        <v>21</v>
      </c>
      <c r="AH31" s="62">
        <v>18</v>
      </c>
      <c r="AI31" s="62">
        <v>39</v>
      </c>
      <c r="AJ31" s="62">
        <v>22</v>
      </c>
      <c r="AK31" s="62">
        <v>40</v>
      </c>
      <c r="AL31" s="62">
        <v>21</v>
      </c>
      <c r="AM31" s="62">
        <v>41</v>
      </c>
      <c r="AN31" s="62">
        <v>9.64</v>
      </c>
      <c r="AO31" s="62">
        <v>50</v>
      </c>
      <c r="AP31" s="12" t="str">
        <f t="shared" si="0"/>
        <v>PASS</v>
      </c>
      <c r="AQ31" s="12" t="str">
        <f t="shared" si="1"/>
        <v>PASS</v>
      </c>
      <c r="AR31" s="13" t="str">
        <f t="shared" si="2"/>
        <v>PASS</v>
      </c>
      <c r="AS31" s="13" t="str">
        <f t="shared" si="8"/>
        <v>PASS</v>
      </c>
      <c r="AT31" s="14" t="str">
        <f t="shared" si="4"/>
        <v>PASS</v>
      </c>
      <c r="AU31" s="14" t="str">
        <f t="shared" si="5"/>
        <v>PASS</v>
      </c>
      <c r="AV31" s="4" t="str">
        <f t="shared" si="6"/>
        <v>YES</v>
      </c>
      <c r="AW31" s="5" t="str">
        <f t="shared" si="7"/>
        <v>DIST</v>
      </c>
    </row>
    <row r="32" spans="1:49">
      <c r="A32" s="68" t="s">
        <v>750</v>
      </c>
      <c r="B32" s="68">
        <v>23130</v>
      </c>
      <c r="C32" s="68" t="s">
        <v>400</v>
      </c>
      <c r="D32" s="62" t="s">
        <v>401</v>
      </c>
      <c r="E32" s="68" t="s">
        <v>402</v>
      </c>
      <c r="F32" s="68"/>
      <c r="G32" s="62">
        <v>73</v>
      </c>
      <c r="H32" s="62">
        <v>59</v>
      </c>
      <c r="I32" s="62">
        <v>56</v>
      </c>
      <c r="J32" s="62">
        <v>64</v>
      </c>
      <c r="K32" s="62">
        <v>66</v>
      </c>
      <c r="L32" s="63"/>
      <c r="M32" s="62">
        <v>20</v>
      </c>
      <c r="N32" s="62">
        <v>34</v>
      </c>
      <c r="O32" s="62">
        <v>18</v>
      </c>
      <c r="P32" s="62" t="s">
        <v>67</v>
      </c>
      <c r="Q32" s="62">
        <v>18</v>
      </c>
      <c r="R32" s="62">
        <v>40</v>
      </c>
      <c r="S32" s="62">
        <v>20</v>
      </c>
      <c r="T32" s="67"/>
      <c r="U32" s="68" t="s">
        <v>814</v>
      </c>
      <c r="V32" s="68">
        <v>23130</v>
      </c>
      <c r="W32" s="68" t="s">
        <v>400</v>
      </c>
      <c r="X32" s="68" t="s">
        <v>401</v>
      </c>
      <c r="Y32" s="68" t="s">
        <v>402</v>
      </c>
      <c r="Z32" s="68"/>
      <c r="AA32" s="62">
        <v>70</v>
      </c>
      <c r="AB32" s="62">
        <v>51</v>
      </c>
      <c r="AC32" s="62">
        <v>58</v>
      </c>
      <c r="AD32" s="62">
        <v>70</v>
      </c>
      <c r="AE32" s="62">
        <v>76</v>
      </c>
      <c r="AF32" s="63"/>
      <c r="AG32" s="62">
        <v>17</v>
      </c>
      <c r="AH32" s="62">
        <v>16</v>
      </c>
      <c r="AI32" s="62">
        <v>37</v>
      </c>
      <c r="AJ32" s="62">
        <v>15</v>
      </c>
      <c r="AK32" s="62">
        <v>37</v>
      </c>
      <c r="AL32" s="62">
        <v>15</v>
      </c>
      <c r="AM32" s="62">
        <v>30</v>
      </c>
      <c r="AN32" s="62"/>
      <c r="AO32" s="62">
        <v>48</v>
      </c>
      <c r="AP32" s="12" t="str">
        <f t="shared" si="0"/>
        <v>PASS</v>
      </c>
      <c r="AQ32" s="12" t="str">
        <f t="shared" si="1"/>
        <v>PASS</v>
      </c>
      <c r="AR32" s="13" t="str">
        <f t="shared" si="2"/>
        <v>FAIL</v>
      </c>
      <c r="AS32" s="13" t="str">
        <f t="shared" si="8"/>
        <v>PASS</v>
      </c>
      <c r="AT32" s="14" t="str">
        <f t="shared" si="4"/>
        <v>PASS</v>
      </c>
      <c r="AU32" s="14" t="str">
        <f t="shared" si="5"/>
        <v>FAIL</v>
      </c>
      <c r="AV32" s="4" t="str">
        <f t="shared" si="6"/>
        <v>NO</v>
      </c>
      <c r="AW32" s="5" t="str">
        <f t="shared" si="7"/>
        <v>ATKT</v>
      </c>
    </row>
    <row r="33" spans="1:49">
      <c r="A33" s="68" t="s">
        <v>751</v>
      </c>
      <c r="B33" s="68">
        <v>23131</v>
      </c>
      <c r="C33" s="68" t="s">
        <v>412</v>
      </c>
      <c r="D33" s="62" t="s">
        <v>413</v>
      </c>
      <c r="E33" s="68" t="s">
        <v>414</v>
      </c>
      <c r="F33" s="68"/>
      <c r="G33" s="62">
        <v>73</v>
      </c>
      <c r="H33" s="62">
        <v>62</v>
      </c>
      <c r="I33" s="62">
        <v>61</v>
      </c>
      <c r="J33" s="62">
        <v>79</v>
      </c>
      <c r="K33" s="62">
        <v>70</v>
      </c>
      <c r="L33" s="63"/>
      <c r="M33" s="62">
        <v>23</v>
      </c>
      <c r="N33" s="62">
        <v>40</v>
      </c>
      <c r="O33" s="62">
        <v>23</v>
      </c>
      <c r="P33" s="62">
        <v>44</v>
      </c>
      <c r="Q33" s="62">
        <v>24</v>
      </c>
      <c r="R33" s="62">
        <v>47</v>
      </c>
      <c r="S33" s="62">
        <v>22</v>
      </c>
      <c r="T33" s="67"/>
      <c r="U33" s="68" t="s">
        <v>818</v>
      </c>
      <c r="V33" s="68">
        <v>23131</v>
      </c>
      <c r="W33" s="68" t="s">
        <v>412</v>
      </c>
      <c r="X33" s="68" t="s">
        <v>413</v>
      </c>
      <c r="Y33" s="68" t="s">
        <v>414</v>
      </c>
      <c r="Z33" s="68"/>
      <c r="AA33" s="62">
        <v>76</v>
      </c>
      <c r="AB33" s="62">
        <v>70</v>
      </c>
      <c r="AC33" s="62">
        <v>82</v>
      </c>
      <c r="AD33" s="62">
        <v>79</v>
      </c>
      <c r="AE33" s="62">
        <v>79</v>
      </c>
      <c r="AF33" s="63"/>
      <c r="AG33" s="62">
        <v>17</v>
      </c>
      <c r="AH33" s="62">
        <v>17</v>
      </c>
      <c r="AI33" s="62">
        <v>39</v>
      </c>
      <c r="AJ33" s="62">
        <v>21</v>
      </c>
      <c r="AK33" s="62">
        <v>41</v>
      </c>
      <c r="AL33" s="62">
        <v>18</v>
      </c>
      <c r="AM33" s="62">
        <v>36</v>
      </c>
      <c r="AN33" s="62">
        <v>9.0399999999999991</v>
      </c>
      <c r="AO33" s="62">
        <v>50</v>
      </c>
      <c r="AP33" s="12" t="str">
        <f t="shared" si="0"/>
        <v>PASS</v>
      </c>
      <c r="AQ33" s="12" t="str">
        <f t="shared" si="1"/>
        <v>PASS</v>
      </c>
      <c r="AR33" s="13" t="str">
        <f t="shared" si="2"/>
        <v>PASS</v>
      </c>
      <c r="AS33" s="13" t="str">
        <f t="shared" si="8"/>
        <v>PASS</v>
      </c>
      <c r="AT33" s="14" t="str">
        <f t="shared" si="4"/>
        <v>PASS</v>
      </c>
      <c r="AU33" s="14" t="str">
        <f t="shared" si="5"/>
        <v>PASS</v>
      </c>
      <c r="AV33" s="4" t="str">
        <f t="shared" si="6"/>
        <v>YES</v>
      </c>
      <c r="AW33" s="5" t="str">
        <f t="shared" si="7"/>
        <v>DIST</v>
      </c>
    </row>
    <row r="34" spans="1:49">
      <c r="A34" s="68" t="s">
        <v>752</v>
      </c>
      <c r="B34" s="68">
        <v>23132</v>
      </c>
      <c r="C34" s="68" t="s">
        <v>430</v>
      </c>
      <c r="D34" s="62" t="s">
        <v>431</v>
      </c>
      <c r="E34" s="68" t="s">
        <v>432</v>
      </c>
      <c r="F34" s="68"/>
      <c r="G34" s="62">
        <v>73</v>
      </c>
      <c r="H34" s="62">
        <v>47</v>
      </c>
      <c r="I34" s="62">
        <v>54</v>
      </c>
      <c r="J34" s="62">
        <v>51</v>
      </c>
      <c r="K34" s="62">
        <v>58</v>
      </c>
      <c r="L34" s="63"/>
      <c r="M34" s="62">
        <v>18</v>
      </c>
      <c r="N34" s="62" t="s">
        <v>67</v>
      </c>
      <c r="O34" s="62">
        <v>12</v>
      </c>
      <c r="P34" s="62">
        <v>20</v>
      </c>
      <c r="Q34" s="62">
        <v>16</v>
      </c>
      <c r="R34" s="62">
        <v>41</v>
      </c>
      <c r="S34" s="62">
        <v>15</v>
      </c>
      <c r="T34" s="67"/>
      <c r="U34" s="68" t="s">
        <v>824</v>
      </c>
      <c r="V34" s="68">
        <v>23132</v>
      </c>
      <c r="W34" s="68" t="s">
        <v>430</v>
      </c>
      <c r="X34" s="68" t="s">
        <v>431</v>
      </c>
      <c r="Y34" s="68" t="s">
        <v>432</v>
      </c>
      <c r="Z34" s="68"/>
      <c r="AA34" s="62">
        <v>79</v>
      </c>
      <c r="AB34" s="62">
        <v>68</v>
      </c>
      <c r="AC34" s="62">
        <v>52</v>
      </c>
      <c r="AD34" s="62">
        <v>67</v>
      </c>
      <c r="AE34" s="62">
        <v>71</v>
      </c>
      <c r="AF34" s="63"/>
      <c r="AG34" s="62">
        <v>18</v>
      </c>
      <c r="AH34" s="62">
        <v>15</v>
      </c>
      <c r="AI34" s="62">
        <v>35</v>
      </c>
      <c r="AJ34" s="62">
        <v>15</v>
      </c>
      <c r="AK34" s="62">
        <v>35</v>
      </c>
      <c r="AL34" s="62">
        <v>18</v>
      </c>
      <c r="AM34" s="62">
        <v>36</v>
      </c>
      <c r="AN34" s="62"/>
      <c r="AO34" s="62">
        <v>49</v>
      </c>
      <c r="AP34" s="12" t="str">
        <f t="shared" si="0"/>
        <v>PASS</v>
      </c>
      <c r="AQ34" s="12" t="str">
        <f t="shared" si="1"/>
        <v>PASS</v>
      </c>
      <c r="AR34" s="13" t="str">
        <f t="shared" si="2"/>
        <v>FAIL</v>
      </c>
      <c r="AS34" s="13" t="str">
        <f t="shared" si="8"/>
        <v>PASS</v>
      </c>
      <c r="AT34" s="14" t="str">
        <f t="shared" si="4"/>
        <v>PASS</v>
      </c>
      <c r="AU34" s="14" t="str">
        <f t="shared" si="5"/>
        <v>FAIL</v>
      </c>
      <c r="AV34" s="4" t="str">
        <f t="shared" si="6"/>
        <v>NO</v>
      </c>
      <c r="AW34" s="5" t="str">
        <f t="shared" si="7"/>
        <v>ATKT</v>
      </c>
    </row>
    <row r="35" spans="1:49">
      <c r="A35" s="68" t="s">
        <v>753</v>
      </c>
      <c r="B35" s="68">
        <v>23133</v>
      </c>
      <c r="C35" s="68" t="s">
        <v>439</v>
      </c>
      <c r="D35" s="62" t="s">
        <v>440</v>
      </c>
      <c r="E35" s="68" t="s">
        <v>441</v>
      </c>
      <c r="F35" s="68"/>
      <c r="G35" s="62">
        <v>79</v>
      </c>
      <c r="H35" s="62">
        <v>62</v>
      </c>
      <c r="I35" s="62">
        <v>68</v>
      </c>
      <c r="J35" s="62">
        <v>72</v>
      </c>
      <c r="K35" s="62">
        <v>82</v>
      </c>
      <c r="L35" s="63"/>
      <c r="M35" s="62">
        <v>23</v>
      </c>
      <c r="N35" s="62">
        <v>40</v>
      </c>
      <c r="O35" s="62">
        <v>23</v>
      </c>
      <c r="P35" s="62">
        <v>35</v>
      </c>
      <c r="Q35" s="62">
        <v>21</v>
      </c>
      <c r="R35" s="62">
        <v>43</v>
      </c>
      <c r="S35" s="62">
        <v>23</v>
      </c>
      <c r="T35" s="67"/>
      <c r="U35" s="68" t="s">
        <v>827</v>
      </c>
      <c r="V35" s="68">
        <v>23133</v>
      </c>
      <c r="W35" s="68" t="s">
        <v>439</v>
      </c>
      <c r="X35" s="68" t="s">
        <v>440</v>
      </c>
      <c r="Y35" s="68" t="s">
        <v>441</v>
      </c>
      <c r="Z35" s="68"/>
      <c r="AA35" s="62">
        <v>91</v>
      </c>
      <c r="AB35" s="62">
        <v>87</v>
      </c>
      <c r="AC35" s="62">
        <v>79</v>
      </c>
      <c r="AD35" s="62">
        <v>78</v>
      </c>
      <c r="AE35" s="62">
        <v>82</v>
      </c>
      <c r="AF35" s="63"/>
      <c r="AG35" s="62">
        <v>20</v>
      </c>
      <c r="AH35" s="62">
        <v>21</v>
      </c>
      <c r="AI35" s="62">
        <v>48</v>
      </c>
      <c r="AJ35" s="62">
        <v>21</v>
      </c>
      <c r="AK35" s="62">
        <v>39</v>
      </c>
      <c r="AL35" s="62">
        <v>21</v>
      </c>
      <c r="AM35" s="62">
        <v>41</v>
      </c>
      <c r="AN35" s="62">
        <v>9.32</v>
      </c>
      <c r="AO35" s="62">
        <v>50</v>
      </c>
      <c r="AP35" s="12" t="str">
        <f t="shared" si="0"/>
        <v>PASS</v>
      </c>
      <c r="AQ35" s="12" t="str">
        <f t="shared" si="1"/>
        <v>PASS</v>
      </c>
      <c r="AR35" s="13" t="str">
        <f t="shared" si="2"/>
        <v>PASS</v>
      </c>
      <c r="AS35" s="13" t="str">
        <f t="shared" si="8"/>
        <v>PASS</v>
      </c>
      <c r="AT35" s="14" t="str">
        <f t="shared" si="4"/>
        <v>PASS</v>
      </c>
      <c r="AU35" s="14" t="str">
        <f t="shared" si="5"/>
        <v>PASS</v>
      </c>
      <c r="AV35" s="4" t="str">
        <f t="shared" si="6"/>
        <v>YES</v>
      </c>
      <c r="AW35" s="5" t="str">
        <f t="shared" si="7"/>
        <v>DIST</v>
      </c>
    </row>
    <row r="36" spans="1:49">
      <c r="A36" s="68" t="s">
        <v>754</v>
      </c>
      <c r="B36" s="68">
        <v>23134</v>
      </c>
      <c r="C36" s="68" t="s">
        <v>448</v>
      </c>
      <c r="D36" s="62" t="s">
        <v>449</v>
      </c>
      <c r="E36" s="68" t="s">
        <v>450</v>
      </c>
      <c r="F36" s="68"/>
      <c r="G36" s="62">
        <v>72</v>
      </c>
      <c r="H36" s="62">
        <v>62</v>
      </c>
      <c r="I36" s="62">
        <v>59</v>
      </c>
      <c r="J36" s="62">
        <v>78</v>
      </c>
      <c r="K36" s="62">
        <v>67</v>
      </c>
      <c r="L36" s="63"/>
      <c r="M36" s="62">
        <v>22</v>
      </c>
      <c r="N36" s="62">
        <v>32</v>
      </c>
      <c r="O36" s="62">
        <v>17</v>
      </c>
      <c r="P36" s="62">
        <v>36</v>
      </c>
      <c r="Q36" s="62">
        <v>15</v>
      </c>
      <c r="R36" s="62">
        <v>40</v>
      </c>
      <c r="S36" s="62">
        <v>21</v>
      </c>
      <c r="T36" s="67"/>
      <c r="U36" s="68" t="s">
        <v>830</v>
      </c>
      <c r="V36" s="68">
        <v>23134</v>
      </c>
      <c r="W36" s="68" t="s">
        <v>448</v>
      </c>
      <c r="X36" s="68" t="s">
        <v>449</v>
      </c>
      <c r="Y36" s="68" t="s">
        <v>450</v>
      </c>
      <c r="Z36" s="68"/>
      <c r="AA36" s="62">
        <v>64</v>
      </c>
      <c r="AB36" s="62">
        <v>64</v>
      </c>
      <c r="AC36" s="62">
        <v>68</v>
      </c>
      <c r="AD36" s="62">
        <v>62</v>
      </c>
      <c r="AE36" s="62">
        <v>77</v>
      </c>
      <c r="AF36" s="63"/>
      <c r="AG36" s="62">
        <v>17</v>
      </c>
      <c r="AH36" s="62">
        <v>10</v>
      </c>
      <c r="AI36" s="62">
        <v>23</v>
      </c>
      <c r="AJ36" s="62">
        <v>12</v>
      </c>
      <c r="AK36" s="62">
        <v>35</v>
      </c>
      <c r="AL36" s="62">
        <v>16</v>
      </c>
      <c r="AM36" s="62">
        <v>32</v>
      </c>
      <c r="AN36" s="62">
        <v>8.1199999999999992</v>
      </c>
      <c r="AO36" s="62">
        <v>50</v>
      </c>
      <c r="AP36" s="12" t="str">
        <f t="shared" si="0"/>
        <v>PASS</v>
      </c>
      <c r="AQ36" s="12" t="str">
        <f t="shared" si="1"/>
        <v>PASS</v>
      </c>
      <c r="AR36" s="13" t="str">
        <f t="shared" si="2"/>
        <v>PASS</v>
      </c>
      <c r="AS36" s="13" t="str">
        <f t="shared" si="8"/>
        <v>PASS</v>
      </c>
      <c r="AT36" s="14" t="str">
        <f t="shared" si="4"/>
        <v>PASS</v>
      </c>
      <c r="AU36" s="14" t="str">
        <f t="shared" si="5"/>
        <v>PASS</v>
      </c>
      <c r="AV36" s="4" t="str">
        <f t="shared" si="6"/>
        <v>YES</v>
      </c>
      <c r="AW36" s="5" t="str">
        <f t="shared" si="7"/>
        <v>DIST</v>
      </c>
    </row>
    <row r="37" spans="1:49">
      <c r="A37" s="68" t="s">
        <v>755</v>
      </c>
      <c r="B37" s="68">
        <v>23136</v>
      </c>
      <c r="C37" s="68" t="s">
        <v>469</v>
      </c>
      <c r="D37" s="62" t="s">
        <v>470</v>
      </c>
      <c r="E37" s="68" t="s">
        <v>471</v>
      </c>
      <c r="F37" s="68"/>
      <c r="G37" s="62" t="s">
        <v>56</v>
      </c>
      <c r="H37" s="62">
        <v>57</v>
      </c>
      <c r="I37" s="62">
        <v>72</v>
      </c>
      <c r="J37" s="62">
        <v>62</v>
      </c>
      <c r="K37" s="62">
        <v>66</v>
      </c>
      <c r="L37" s="63"/>
      <c r="M37" s="62">
        <v>20</v>
      </c>
      <c r="N37" s="62">
        <v>32</v>
      </c>
      <c r="O37" s="62">
        <v>18</v>
      </c>
      <c r="P37" s="62">
        <v>42</v>
      </c>
      <c r="Q37" s="62">
        <v>15</v>
      </c>
      <c r="R37" s="62">
        <v>38</v>
      </c>
      <c r="S37" s="62">
        <v>19</v>
      </c>
      <c r="T37" s="67"/>
      <c r="U37" s="68" t="s">
        <v>837</v>
      </c>
      <c r="V37" s="68">
        <v>23136</v>
      </c>
      <c r="W37" s="68" t="s">
        <v>469</v>
      </c>
      <c r="X37" s="68" t="s">
        <v>470</v>
      </c>
      <c r="Y37" s="68" t="s">
        <v>471</v>
      </c>
      <c r="Z37" s="68"/>
      <c r="AA37" s="62">
        <v>92</v>
      </c>
      <c r="AB37" s="62">
        <v>62</v>
      </c>
      <c r="AC37" s="62">
        <v>58</v>
      </c>
      <c r="AD37" s="62">
        <v>70</v>
      </c>
      <c r="AE37" s="62">
        <v>82</v>
      </c>
      <c r="AF37" s="63"/>
      <c r="AG37" s="62">
        <v>18</v>
      </c>
      <c r="AH37" s="62">
        <v>13</v>
      </c>
      <c r="AI37" s="62">
        <v>30</v>
      </c>
      <c r="AJ37" s="62">
        <v>18</v>
      </c>
      <c r="AK37" s="62">
        <v>39</v>
      </c>
      <c r="AL37" s="62">
        <v>17</v>
      </c>
      <c r="AM37" s="62">
        <v>34</v>
      </c>
      <c r="AN37" s="62"/>
      <c r="AO37" s="62">
        <v>46</v>
      </c>
      <c r="AP37" s="12" t="str">
        <f t="shared" si="0"/>
        <v>FAIL</v>
      </c>
      <c r="AQ37" s="12" t="str">
        <f t="shared" si="1"/>
        <v>PASS</v>
      </c>
      <c r="AR37" s="13" t="str">
        <f t="shared" si="2"/>
        <v>PASS</v>
      </c>
      <c r="AS37" s="13" t="str">
        <f t="shared" si="8"/>
        <v>PASS</v>
      </c>
      <c r="AT37" s="14" t="str">
        <f t="shared" si="4"/>
        <v>FAIL</v>
      </c>
      <c r="AU37" s="14" t="str">
        <f t="shared" si="5"/>
        <v>PASS</v>
      </c>
      <c r="AV37" s="4" t="str">
        <f t="shared" si="6"/>
        <v>NO</v>
      </c>
      <c r="AW37" s="5" t="str">
        <f t="shared" si="7"/>
        <v>ATKT</v>
      </c>
    </row>
    <row r="38" spans="1:49">
      <c r="A38" s="68" t="s">
        <v>756</v>
      </c>
      <c r="B38" s="68">
        <v>23137</v>
      </c>
      <c r="C38" s="68" t="s">
        <v>478</v>
      </c>
      <c r="D38" s="62" t="s">
        <v>479</v>
      </c>
      <c r="E38" s="68" t="s">
        <v>480</v>
      </c>
      <c r="F38" s="68"/>
      <c r="G38" s="62">
        <v>68</v>
      </c>
      <c r="H38" s="62">
        <v>68</v>
      </c>
      <c r="I38" s="62">
        <v>72</v>
      </c>
      <c r="J38" s="62">
        <v>78</v>
      </c>
      <c r="K38" s="62">
        <v>70</v>
      </c>
      <c r="L38" s="63"/>
      <c r="M38" s="62">
        <v>22</v>
      </c>
      <c r="N38" s="62">
        <v>30</v>
      </c>
      <c r="O38" s="62">
        <v>21</v>
      </c>
      <c r="P38" s="62">
        <v>38</v>
      </c>
      <c r="Q38" s="62">
        <v>18</v>
      </c>
      <c r="R38" s="62">
        <v>36</v>
      </c>
      <c r="S38" s="62">
        <v>20</v>
      </c>
      <c r="T38" s="67"/>
      <c r="U38" s="68" t="s">
        <v>840</v>
      </c>
      <c r="V38" s="68">
        <v>23137</v>
      </c>
      <c r="W38" s="68" t="s">
        <v>478</v>
      </c>
      <c r="X38" s="68" t="s">
        <v>479</v>
      </c>
      <c r="Y38" s="68" t="s">
        <v>480</v>
      </c>
      <c r="Z38" s="68"/>
      <c r="AA38" s="62">
        <v>87</v>
      </c>
      <c r="AB38" s="62">
        <v>60</v>
      </c>
      <c r="AC38" s="62">
        <v>81</v>
      </c>
      <c r="AD38" s="62">
        <v>74</v>
      </c>
      <c r="AE38" s="62">
        <v>78</v>
      </c>
      <c r="AF38" s="63"/>
      <c r="AG38" s="62">
        <v>19</v>
      </c>
      <c r="AH38" s="62">
        <v>17</v>
      </c>
      <c r="AI38" s="62">
        <v>39</v>
      </c>
      <c r="AJ38" s="62">
        <v>20</v>
      </c>
      <c r="AK38" s="62">
        <v>43</v>
      </c>
      <c r="AL38" s="62">
        <v>19</v>
      </c>
      <c r="AM38" s="62">
        <v>38</v>
      </c>
      <c r="AN38" s="62">
        <v>8.98</v>
      </c>
      <c r="AO38" s="62">
        <v>50</v>
      </c>
      <c r="AP38" s="12" t="str">
        <f t="shared" si="0"/>
        <v>PASS</v>
      </c>
      <c r="AQ38" s="12" t="str">
        <f t="shared" si="1"/>
        <v>PASS</v>
      </c>
      <c r="AR38" s="13" t="str">
        <f t="shared" si="2"/>
        <v>PASS</v>
      </c>
      <c r="AS38" s="13" t="str">
        <f t="shared" si="8"/>
        <v>PASS</v>
      </c>
      <c r="AT38" s="14" t="str">
        <f t="shared" si="4"/>
        <v>PASS</v>
      </c>
      <c r="AU38" s="14" t="str">
        <f t="shared" si="5"/>
        <v>PASS</v>
      </c>
      <c r="AV38" s="4" t="str">
        <f t="shared" si="6"/>
        <v>YES</v>
      </c>
      <c r="AW38" s="5" t="str">
        <f t="shared" si="7"/>
        <v>DIST</v>
      </c>
    </row>
    <row r="39" spans="1:49">
      <c r="A39" s="68" t="s">
        <v>757</v>
      </c>
      <c r="B39" s="68">
        <v>23138</v>
      </c>
      <c r="C39" s="68" t="s">
        <v>481</v>
      </c>
      <c r="D39" s="62" t="s">
        <v>482</v>
      </c>
      <c r="E39" s="68" t="s">
        <v>483</v>
      </c>
      <c r="F39" s="68"/>
      <c r="G39" s="62" t="s">
        <v>56</v>
      </c>
      <c r="H39" s="62">
        <v>52</v>
      </c>
      <c r="I39" s="62" t="s">
        <v>56</v>
      </c>
      <c r="J39" s="62">
        <v>47</v>
      </c>
      <c r="K39" s="62">
        <v>56</v>
      </c>
      <c r="L39" s="63"/>
      <c r="M39" s="62">
        <v>16</v>
      </c>
      <c r="N39" s="62" t="s">
        <v>67</v>
      </c>
      <c r="O39" s="62">
        <v>13</v>
      </c>
      <c r="P39" s="62" t="s">
        <v>67</v>
      </c>
      <c r="Q39" s="62">
        <v>13</v>
      </c>
      <c r="R39" s="62" t="s">
        <v>67</v>
      </c>
      <c r="S39" s="62">
        <v>15</v>
      </c>
      <c r="T39" s="67"/>
      <c r="U39" s="68" t="s">
        <v>841</v>
      </c>
      <c r="V39" s="68">
        <v>23138</v>
      </c>
      <c r="W39" s="68" t="s">
        <v>481</v>
      </c>
      <c r="X39" s="68" t="s">
        <v>482</v>
      </c>
      <c r="Y39" s="68" t="s">
        <v>483</v>
      </c>
      <c r="Z39" s="68"/>
      <c r="AA39" s="62">
        <v>58</v>
      </c>
      <c r="AB39" s="62">
        <v>46</v>
      </c>
      <c r="AC39" s="62">
        <v>52</v>
      </c>
      <c r="AD39" s="62">
        <v>68</v>
      </c>
      <c r="AE39" s="62">
        <v>67</v>
      </c>
      <c r="AF39" s="63"/>
      <c r="AG39" s="62">
        <v>16</v>
      </c>
      <c r="AH39" s="62">
        <v>12</v>
      </c>
      <c r="AI39" s="62">
        <v>28</v>
      </c>
      <c r="AJ39" s="62">
        <v>18</v>
      </c>
      <c r="AK39" s="62">
        <v>39</v>
      </c>
      <c r="AL39" s="62">
        <v>16</v>
      </c>
      <c r="AM39" s="62">
        <v>32</v>
      </c>
      <c r="AN39" s="62"/>
      <c r="AO39" s="62">
        <v>38</v>
      </c>
      <c r="AP39" s="12" t="str">
        <f t="shared" si="0"/>
        <v>FAIL</v>
      </c>
      <c r="AQ39" s="12" t="str">
        <f t="shared" si="1"/>
        <v>PASS</v>
      </c>
      <c r="AR39" s="13" t="str">
        <f t="shared" si="2"/>
        <v>FAIL</v>
      </c>
      <c r="AS39" s="13" t="str">
        <f t="shared" si="8"/>
        <v>PASS</v>
      </c>
      <c r="AT39" s="14" t="str">
        <f t="shared" si="4"/>
        <v>FAIL</v>
      </c>
      <c r="AU39" s="14" t="str">
        <f t="shared" si="5"/>
        <v>FAIL</v>
      </c>
      <c r="AV39" s="4" t="str">
        <f t="shared" si="6"/>
        <v>NO</v>
      </c>
      <c r="AW39" s="5" t="str">
        <f t="shared" si="7"/>
        <v>ATKT</v>
      </c>
    </row>
    <row r="40" spans="1:49">
      <c r="A40" s="68" t="s">
        <v>758</v>
      </c>
      <c r="B40" s="68">
        <v>23139</v>
      </c>
      <c r="C40" s="68" t="s">
        <v>496</v>
      </c>
      <c r="D40" s="62" t="s">
        <v>497</v>
      </c>
      <c r="E40" s="68" t="s">
        <v>498</v>
      </c>
      <c r="F40" s="68"/>
      <c r="G40" s="62">
        <v>79</v>
      </c>
      <c r="H40" s="62">
        <v>67</v>
      </c>
      <c r="I40" s="62">
        <v>72</v>
      </c>
      <c r="J40" s="62">
        <v>80</v>
      </c>
      <c r="K40" s="62">
        <v>73</v>
      </c>
      <c r="L40" s="63"/>
      <c r="M40" s="62">
        <v>23</v>
      </c>
      <c r="N40" s="62">
        <v>35</v>
      </c>
      <c r="O40" s="62">
        <v>24</v>
      </c>
      <c r="P40" s="62">
        <v>38</v>
      </c>
      <c r="Q40" s="62">
        <v>24</v>
      </c>
      <c r="R40" s="62">
        <v>47</v>
      </c>
      <c r="S40" s="62">
        <v>24</v>
      </c>
      <c r="T40" s="67"/>
      <c r="U40" s="68" t="s">
        <v>846</v>
      </c>
      <c r="V40" s="68">
        <v>23139</v>
      </c>
      <c r="W40" s="68" t="s">
        <v>496</v>
      </c>
      <c r="X40" s="68" t="s">
        <v>497</v>
      </c>
      <c r="Y40" s="68" t="s">
        <v>498</v>
      </c>
      <c r="Z40" s="68"/>
      <c r="AA40" s="62">
        <v>85</v>
      </c>
      <c r="AB40" s="62">
        <v>74</v>
      </c>
      <c r="AC40" s="62">
        <v>83</v>
      </c>
      <c r="AD40" s="62">
        <v>83</v>
      </c>
      <c r="AE40" s="62">
        <v>83</v>
      </c>
      <c r="AF40" s="63"/>
      <c r="AG40" s="62">
        <v>20</v>
      </c>
      <c r="AH40" s="62">
        <v>21</v>
      </c>
      <c r="AI40" s="62">
        <v>48</v>
      </c>
      <c r="AJ40" s="62">
        <v>22</v>
      </c>
      <c r="AK40" s="62">
        <v>45</v>
      </c>
      <c r="AL40" s="62">
        <v>24</v>
      </c>
      <c r="AM40" s="62">
        <v>47</v>
      </c>
      <c r="AN40" s="62">
        <v>9.52</v>
      </c>
      <c r="AO40" s="62">
        <v>50</v>
      </c>
      <c r="AP40" s="12" t="str">
        <f t="shared" si="0"/>
        <v>PASS</v>
      </c>
      <c r="AQ40" s="12" t="str">
        <f t="shared" si="1"/>
        <v>PASS</v>
      </c>
      <c r="AR40" s="13" t="str">
        <f t="shared" si="2"/>
        <v>PASS</v>
      </c>
      <c r="AS40" s="13" t="str">
        <f t="shared" si="8"/>
        <v>PASS</v>
      </c>
      <c r="AT40" s="14" t="str">
        <f t="shared" si="4"/>
        <v>PASS</v>
      </c>
      <c r="AU40" s="14" t="str">
        <f t="shared" si="5"/>
        <v>PASS</v>
      </c>
      <c r="AV40" s="4" t="str">
        <f t="shared" si="6"/>
        <v>YES</v>
      </c>
      <c r="AW40" s="5" t="str">
        <f t="shared" si="7"/>
        <v>DIST</v>
      </c>
    </row>
    <row r="41" spans="1:49">
      <c r="A41" s="68" t="s">
        <v>759</v>
      </c>
      <c r="B41" s="68">
        <v>23140</v>
      </c>
      <c r="C41" s="68" t="s">
        <v>692</v>
      </c>
      <c r="D41" s="62" t="s">
        <v>693</v>
      </c>
      <c r="E41" s="68" t="s">
        <v>694</v>
      </c>
      <c r="F41" s="68"/>
      <c r="G41" s="62">
        <v>74</v>
      </c>
      <c r="H41" s="62">
        <v>83</v>
      </c>
      <c r="I41" s="62">
        <v>75</v>
      </c>
      <c r="J41" s="62">
        <v>80</v>
      </c>
      <c r="K41" s="62">
        <v>84</v>
      </c>
      <c r="L41" s="63"/>
      <c r="M41" s="62">
        <v>23</v>
      </c>
      <c r="N41" s="62">
        <v>40</v>
      </c>
      <c r="O41" s="62">
        <v>24</v>
      </c>
      <c r="P41" s="62">
        <v>39</v>
      </c>
      <c r="Q41" s="62">
        <v>24</v>
      </c>
      <c r="R41" s="62">
        <v>46</v>
      </c>
      <c r="S41" s="62">
        <v>24</v>
      </c>
      <c r="T41" s="67"/>
      <c r="U41" s="68" t="s">
        <v>910</v>
      </c>
      <c r="V41" s="68">
        <v>23140</v>
      </c>
      <c r="W41" s="68" t="s">
        <v>692</v>
      </c>
      <c r="X41" s="68" t="s">
        <v>693</v>
      </c>
      <c r="Y41" s="68" t="s">
        <v>694</v>
      </c>
      <c r="Z41" s="68"/>
      <c r="AA41" s="62">
        <v>81</v>
      </c>
      <c r="AB41" s="62">
        <v>89</v>
      </c>
      <c r="AC41" s="62">
        <v>89</v>
      </c>
      <c r="AD41" s="62">
        <v>81</v>
      </c>
      <c r="AE41" s="62">
        <v>87</v>
      </c>
      <c r="AF41" s="63"/>
      <c r="AG41" s="62">
        <v>21</v>
      </c>
      <c r="AH41" s="62">
        <v>20</v>
      </c>
      <c r="AI41" s="62">
        <v>46</v>
      </c>
      <c r="AJ41" s="62">
        <v>22</v>
      </c>
      <c r="AK41" s="62">
        <v>44</v>
      </c>
      <c r="AL41" s="62">
        <v>24</v>
      </c>
      <c r="AM41" s="62">
        <v>47</v>
      </c>
      <c r="AN41" s="62">
        <v>9.84</v>
      </c>
      <c r="AO41" s="62">
        <v>50</v>
      </c>
      <c r="AP41" s="12" t="str">
        <f t="shared" si="0"/>
        <v>PASS</v>
      </c>
      <c r="AQ41" s="12" t="str">
        <f t="shared" si="1"/>
        <v>PASS</v>
      </c>
      <c r="AR41" s="13" t="str">
        <f t="shared" si="2"/>
        <v>PASS</v>
      </c>
      <c r="AS41" s="13" t="str">
        <f t="shared" si="8"/>
        <v>PASS</v>
      </c>
      <c r="AT41" s="14" t="str">
        <f t="shared" si="4"/>
        <v>PASS</v>
      </c>
      <c r="AU41" s="14" t="str">
        <f t="shared" si="5"/>
        <v>PASS</v>
      </c>
      <c r="AV41" s="4" t="str">
        <f t="shared" si="6"/>
        <v>YES</v>
      </c>
      <c r="AW41" s="5" t="str">
        <f t="shared" si="7"/>
        <v>DIST</v>
      </c>
    </row>
    <row r="42" spans="1:49">
      <c r="A42" s="68" t="s">
        <v>760</v>
      </c>
      <c r="B42" s="68">
        <v>23141</v>
      </c>
      <c r="C42" s="68" t="s">
        <v>523</v>
      </c>
      <c r="D42" s="62" t="s">
        <v>524</v>
      </c>
      <c r="E42" s="68" t="s">
        <v>525</v>
      </c>
      <c r="F42" s="68"/>
      <c r="G42" s="62">
        <v>59</v>
      </c>
      <c r="H42" s="62">
        <v>53</v>
      </c>
      <c r="I42" s="62">
        <v>67</v>
      </c>
      <c r="J42" s="62">
        <v>52</v>
      </c>
      <c r="K42" s="62">
        <v>58</v>
      </c>
      <c r="L42" s="63"/>
      <c r="M42" s="62">
        <v>21</v>
      </c>
      <c r="N42" s="62" t="s">
        <v>67</v>
      </c>
      <c r="O42" s="62">
        <v>19</v>
      </c>
      <c r="P42" s="62" t="s">
        <v>67</v>
      </c>
      <c r="Q42" s="62">
        <v>16</v>
      </c>
      <c r="R42" s="62">
        <v>39</v>
      </c>
      <c r="S42" s="62">
        <v>20</v>
      </c>
      <c r="T42" s="67"/>
      <c r="U42" s="68" t="s">
        <v>855</v>
      </c>
      <c r="V42" s="68">
        <v>23141</v>
      </c>
      <c r="W42" s="68" t="s">
        <v>523</v>
      </c>
      <c r="X42" s="68" t="s">
        <v>524</v>
      </c>
      <c r="Y42" s="68" t="s">
        <v>525</v>
      </c>
      <c r="Z42" s="68"/>
      <c r="AA42" s="62">
        <v>74</v>
      </c>
      <c r="AB42" s="62">
        <v>58</v>
      </c>
      <c r="AC42" s="62">
        <v>58</v>
      </c>
      <c r="AD42" s="62">
        <v>68</v>
      </c>
      <c r="AE42" s="62">
        <v>74</v>
      </c>
      <c r="AF42" s="63"/>
      <c r="AG42" s="62">
        <v>18</v>
      </c>
      <c r="AH42" s="62">
        <v>15</v>
      </c>
      <c r="AI42" s="62">
        <v>35</v>
      </c>
      <c r="AJ42" s="62">
        <v>13</v>
      </c>
      <c r="AK42" s="62">
        <v>33</v>
      </c>
      <c r="AL42" s="62">
        <v>15</v>
      </c>
      <c r="AM42" s="62">
        <v>25</v>
      </c>
      <c r="AN42" s="62"/>
      <c r="AO42" s="62">
        <v>47</v>
      </c>
      <c r="AP42" s="12" t="str">
        <f t="shared" si="0"/>
        <v>PASS</v>
      </c>
      <c r="AQ42" s="12" t="str">
        <f t="shared" si="1"/>
        <v>PASS</v>
      </c>
      <c r="AR42" s="13" t="str">
        <f t="shared" si="2"/>
        <v>FAIL</v>
      </c>
      <c r="AS42" s="13" t="str">
        <f t="shared" si="8"/>
        <v>PASS</v>
      </c>
      <c r="AT42" s="14" t="str">
        <f t="shared" si="4"/>
        <v>PASS</v>
      </c>
      <c r="AU42" s="14" t="str">
        <f t="shared" si="5"/>
        <v>FAIL</v>
      </c>
      <c r="AV42" s="4" t="str">
        <f t="shared" si="6"/>
        <v>NO</v>
      </c>
      <c r="AW42" s="5" t="str">
        <f t="shared" si="7"/>
        <v>ATKT</v>
      </c>
    </row>
    <row r="43" spans="1:49">
      <c r="A43" s="68" t="s">
        <v>761</v>
      </c>
      <c r="B43" s="68">
        <v>23142</v>
      </c>
      <c r="C43" s="68" t="s">
        <v>532</v>
      </c>
      <c r="D43" s="62" t="s">
        <v>533</v>
      </c>
      <c r="E43" s="68" t="s">
        <v>534</v>
      </c>
      <c r="F43" s="68"/>
      <c r="G43" s="62">
        <v>93</v>
      </c>
      <c r="H43" s="62">
        <v>79</v>
      </c>
      <c r="I43" s="62">
        <v>86</v>
      </c>
      <c r="J43" s="62">
        <v>80</v>
      </c>
      <c r="K43" s="62">
        <v>81</v>
      </c>
      <c r="L43" s="63"/>
      <c r="M43" s="62">
        <v>23</v>
      </c>
      <c r="N43" s="62">
        <v>44</v>
      </c>
      <c r="O43" s="62">
        <v>24</v>
      </c>
      <c r="P43" s="62">
        <v>47</v>
      </c>
      <c r="Q43" s="62">
        <v>21</v>
      </c>
      <c r="R43" s="62">
        <v>46</v>
      </c>
      <c r="S43" s="62">
        <v>21</v>
      </c>
      <c r="T43" s="67"/>
      <c r="U43" s="68" t="s">
        <v>858</v>
      </c>
      <c r="V43" s="68">
        <v>23142</v>
      </c>
      <c r="W43" s="68" t="s">
        <v>532</v>
      </c>
      <c r="X43" s="68" t="s">
        <v>533</v>
      </c>
      <c r="Y43" s="68" t="s">
        <v>534</v>
      </c>
      <c r="Z43" s="68"/>
      <c r="AA43" s="62">
        <v>52</v>
      </c>
      <c r="AB43" s="62">
        <v>78</v>
      </c>
      <c r="AC43" s="62">
        <v>84</v>
      </c>
      <c r="AD43" s="62">
        <v>76</v>
      </c>
      <c r="AE43" s="62">
        <v>84</v>
      </c>
      <c r="AF43" s="63"/>
      <c r="AG43" s="62">
        <v>19</v>
      </c>
      <c r="AH43" s="62">
        <v>18</v>
      </c>
      <c r="AI43" s="62">
        <v>41</v>
      </c>
      <c r="AJ43" s="62">
        <v>21</v>
      </c>
      <c r="AK43" s="62">
        <v>42</v>
      </c>
      <c r="AL43" s="62">
        <v>22</v>
      </c>
      <c r="AM43" s="62">
        <v>43</v>
      </c>
      <c r="AN43" s="62">
        <v>9.4</v>
      </c>
      <c r="AO43" s="62">
        <v>50</v>
      </c>
      <c r="AP43" s="12" t="str">
        <f t="shared" si="0"/>
        <v>PASS</v>
      </c>
      <c r="AQ43" s="12" t="str">
        <f t="shared" si="1"/>
        <v>PASS</v>
      </c>
      <c r="AR43" s="13" t="str">
        <f t="shared" si="2"/>
        <v>PASS</v>
      </c>
      <c r="AS43" s="13" t="str">
        <f t="shared" si="8"/>
        <v>PASS</v>
      </c>
      <c r="AT43" s="14" t="str">
        <f t="shared" si="4"/>
        <v>PASS</v>
      </c>
      <c r="AU43" s="14" t="str">
        <f t="shared" si="5"/>
        <v>PASS</v>
      </c>
      <c r="AV43" s="4" t="str">
        <f t="shared" si="6"/>
        <v>YES</v>
      </c>
      <c r="AW43" s="5" t="str">
        <f t="shared" si="7"/>
        <v>DIST</v>
      </c>
    </row>
    <row r="44" spans="1:49">
      <c r="A44" s="68" t="s">
        <v>762</v>
      </c>
      <c r="B44" s="68">
        <v>23143</v>
      </c>
      <c r="C44" s="68" t="s">
        <v>544</v>
      </c>
      <c r="D44" s="62" t="s">
        <v>545</v>
      </c>
      <c r="E44" s="68" t="s">
        <v>546</v>
      </c>
      <c r="F44" s="68"/>
      <c r="G44" s="62" t="s">
        <v>56</v>
      </c>
      <c r="H44" s="62" t="s">
        <v>56</v>
      </c>
      <c r="I44" s="62" t="s">
        <v>56</v>
      </c>
      <c r="J44" s="62" t="s">
        <v>56</v>
      </c>
      <c r="K44" s="62" t="s">
        <v>56</v>
      </c>
      <c r="L44" s="63"/>
      <c r="M44" s="62">
        <v>19</v>
      </c>
      <c r="N44" s="62" t="s">
        <v>67</v>
      </c>
      <c r="O44" s="62">
        <v>13</v>
      </c>
      <c r="P44" s="62" t="s">
        <v>67</v>
      </c>
      <c r="Q44" s="62">
        <v>10</v>
      </c>
      <c r="R44" s="62" t="s">
        <v>67</v>
      </c>
      <c r="S44" s="62">
        <v>15</v>
      </c>
      <c r="T44" s="67"/>
      <c r="U44" s="68" t="s">
        <v>862</v>
      </c>
      <c r="V44" s="68">
        <v>23143</v>
      </c>
      <c r="W44" s="68" t="s">
        <v>544</v>
      </c>
      <c r="X44" s="68" t="s">
        <v>545</v>
      </c>
      <c r="Y44" s="68" t="s">
        <v>546</v>
      </c>
      <c r="Z44" s="68"/>
      <c r="AA44" s="62">
        <v>77</v>
      </c>
      <c r="AB44" s="62">
        <v>59</v>
      </c>
      <c r="AC44" s="62">
        <v>46</v>
      </c>
      <c r="AD44" s="62">
        <v>55</v>
      </c>
      <c r="AE44" s="62">
        <v>64</v>
      </c>
      <c r="AF44" s="63"/>
      <c r="AG44" s="62">
        <v>17</v>
      </c>
      <c r="AH44" s="62">
        <v>11</v>
      </c>
      <c r="AI44" s="62">
        <v>25</v>
      </c>
      <c r="AJ44" s="62">
        <v>20</v>
      </c>
      <c r="AK44" s="62">
        <v>44</v>
      </c>
      <c r="AL44" s="62">
        <v>11</v>
      </c>
      <c r="AM44" s="62">
        <v>22</v>
      </c>
      <c r="AN44" s="62"/>
      <c r="AO44" s="62">
        <v>26</v>
      </c>
      <c r="AP44" s="12" t="str">
        <f t="shared" si="0"/>
        <v>FAIL</v>
      </c>
      <c r="AQ44" s="12" t="str">
        <f t="shared" si="1"/>
        <v>PASS</v>
      </c>
      <c r="AR44" s="13" t="str">
        <f t="shared" si="2"/>
        <v>FAIL</v>
      </c>
      <c r="AS44" s="13" t="str">
        <f t="shared" si="8"/>
        <v>PASS</v>
      </c>
      <c r="AT44" s="14" t="str">
        <f t="shared" si="4"/>
        <v>FAIL</v>
      </c>
      <c r="AU44" s="14" t="str">
        <f t="shared" si="5"/>
        <v>FAIL</v>
      </c>
      <c r="AV44" s="4" t="str">
        <f t="shared" si="6"/>
        <v>NO</v>
      </c>
      <c r="AW44" s="5" t="str">
        <f t="shared" si="7"/>
        <v>ATKT</v>
      </c>
    </row>
    <row r="45" spans="1:49">
      <c r="A45" s="68" t="s">
        <v>763</v>
      </c>
      <c r="B45" s="68">
        <v>23144</v>
      </c>
      <c r="C45" s="68" t="s">
        <v>553</v>
      </c>
      <c r="D45" s="62" t="s">
        <v>554</v>
      </c>
      <c r="E45" s="68" t="s">
        <v>555</v>
      </c>
      <c r="F45" s="68"/>
      <c r="G45" s="62">
        <v>85</v>
      </c>
      <c r="H45" s="62">
        <v>85</v>
      </c>
      <c r="I45" s="62">
        <v>79</v>
      </c>
      <c r="J45" s="62">
        <v>69</v>
      </c>
      <c r="K45" s="62">
        <v>69</v>
      </c>
      <c r="L45" s="63"/>
      <c r="M45" s="62">
        <v>23</v>
      </c>
      <c r="N45" s="62">
        <v>35</v>
      </c>
      <c r="O45" s="62">
        <v>22</v>
      </c>
      <c r="P45" s="62">
        <v>40</v>
      </c>
      <c r="Q45" s="62">
        <v>17</v>
      </c>
      <c r="R45" s="62">
        <v>42</v>
      </c>
      <c r="S45" s="62">
        <v>19</v>
      </c>
      <c r="T45" s="67"/>
      <c r="U45" s="68" t="s">
        <v>865</v>
      </c>
      <c r="V45" s="68">
        <v>23144</v>
      </c>
      <c r="W45" s="68" t="s">
        <v>553</v>
      </c>
      <c r="X45" s="68" t="s">
        <v>554</v>
      </c>
      <c r="Y45" s="68" t="s">
        <v>555</v>
      </c>
      <c r="Z45" s="68"/>
      <c r="AA45" s="62">
        <v>85</v>
      </c>
      <c r="AB45" s="62">
        <v>70</v>
      </c>
      <c r="AC45" s="62">
        <v>85</v>
      </c>
      <c r="AD45" s="62">
        <v>70</v>
      </c>
      <c r="AE45" s="62">
        <v>82</v>
      </c>
      <c r="AF45" s="63"/>
      <c r="AG45" s="62">
        <v>18</v>
      </c>
      <c r="AH45" s="62">
        <v>19</v>
      </c>
      <c r="AI45" s="62">
        <v>44</v>
      </c>
      <c r="AJ45" s="62">
        <v>21</v>
      </c>
      <c r="AK45" s="62">
        <v>39</v>
      </c>
      <c r="AL45" s="62">
        <v>20</v>
      </c>
      <c r="AM45" s="62">
        <v>40</v>
      </c>
      <c r="AN45" s="62">
        <v>9.3800000000000008</v>
      </c>
      <c r="AO45" s="62">
        <v>50</v>
      </c>
      <c r="AP45" s="12" t="str">
        <f t="shared" si="0"/>
        <v>PASS</v>
      </c>
      <c r="AQ45" s="12" t="str">
        <f t="shared" si="1"/>
        <v>PASS</v>
      </c>
      <c r="AR45" s="13" t="str">
        <f t="shared" si="2"/>
        <v>PASS</v>
      </c>
      <c r="AS45" s="13" t="str">
        <f t="shared" si="8"/>
        <v>PASS</v>
      </c>
      <c r="AT45" s="14" t="str">
        <f t="shared" si="4"/>
        <v>PASS</v>
      </c>
      <c r="AU45" s="14" t="str">
        <f t="shared" si="5"/>
        <v>PASS</v>
      </c>
      <c r="AV45" s="4" t="str">
        <f t="shared" si="6"/>
        <v>YES</v>
      </c>
      <c r="AW45" s="5" t="str">
        <f t="shared" si="7"/>
        <v>DIST</v>
      </c>
    </row>
    <row r="46" spans="1:49">
      <c r="A46" s="68" t="s">
        <v>764</v>
      </c>
      <c r="B46" s="68">
        <v>23145</v>
      </c>
      <c r="C46" s="68" t="s">
        <v>674</v>
      </c>
      <c r="D46" s="62" t="s">
        <v>675</v>
      </c>
      <c r="E46" s="68" t="s">
        <v>676</v>
      </c>
      <c r="F46" s="68"/>
      <c r="G46" s="62">
        <v>91</v>
      </c>
      <c r="H46" s="62">
        <v>77</v>
      </c>
      <c r="I46" s="62">
        <v>79</v>
      </c>
      <c r="J46" s="62">
        <v>86</v>
      </c>
      <c r="K46" s="62">
        <v>87</v>
      </c>
      <c r="L46" s="63"/>
      <c r="M46" s="62">
        <v>21</v>
      </c>
      <c r="N46" s="62">
        <v>38</v>
      </c>
      <c r="O46" s="62">
        <v>24</v>
      </c>
      <c r="P46" s="62">
        <v>42</v>
      </c>
      <c r="Q46" s="62">
        <v>21</v>
      </c>
      <c r="R46" s="62">
        <v>41</v>
      </c>
      <c r="S46" s="62">
        <v>24</v>
      </c>
      <c r="T46" s="67"/>
      <c r="U46" s="68" t="s">
        <v>904</v>
      </c>
      <c r="V46" s="68">
        <v>23145</v>
      </c>
      <c r="W46" s="68" t="s">
        <v>674</v>
      </c>
      <c r="X46" s="68" t="s">
        <v>675</v>
      </c>
      <c r="Y46" s="68" t="s">
        <v>676</v>
      </c>
      <c r="Z46" s="68"/>
      <c r="AA46" s="62">
        <v>80</v>
      </c>
      <c r="AB46" s="62">
        <v>62</v>
      </c>
      <c r="AC46" s="62">
        <v>87</v>
      </c>
      <c r="AD46" s="62">
        <v>75</v>
      </c>
      <c r="AE46" s="62">
        <v>74</v>
      </c>
      <c r="AF46" s="63"/>
      <c r="AG46" s="62">
        <v>21</v>
      </c>
      <c r="AH46" s="62">
        <v>21</v>
      </c>
      <c r="AI46" s="62">
        <v>48</v>
      </c>
      <c r="AJ46" s="62">
        <v>21</v>
      </c>
      <c r="AK46" s="62">
        <v>43</v>
      </c>
      <c r="AL46" s="62">
        <v>23</v>
      </c>
      <c r="AM46" s="62">
        <v>45</v>
      </c>
      <c r="AN46" s="62">
        <v>9.5399999999999991</v>
      </c>
      <c r="AO46" s="62">
        <v>50</v>
      </c>
      <c r="AP46" s="12" t="str">
        <f t="shared" si="0"/>
        <v>PASS</v>
      </c>
      <c r="AQ46" s="12" t="str">
        <f t="shared" si="1"/>
        <v>PASS</v>
      </c>
      <c r="AR46" s="13" t="str">
        <f t="shared" si="2"/>
        <v>PASS</v>
      </c>
      <c r="AS46" s="13" t="str">
        <f t="shared" si="8"/>
        <v>PASS</v>
      </c>
      <c r="AT46" s="14" t="str">
        <f t="shared" si="4"/>
        <v>PASS</v>
      </c>
      <c r="AU46" s="14" t="str">
        <f t="shared" si="5"/>
        <v>PASS</v>
      </c>
      <c r="AV46" s="4" t="str">
        <f t="shared" si="6"/>
        <v>YES</v>
      </c>
      <c r="AW46" s="5" t="str">
        <f t="shared" si="7"/>
        <v>DIST</v>
      </c>
    </row>
    <row r="47" spans="1:49">
      <c r="A47" s="68" t="s">
        <v>765</v>
      </c>
      <c r="B47" s="68">
        <v>23146</v>
      </c>
      <c r="C47" s="68" t="s">
        <v>571</v>
      </c>
      <c r="D47" s="62" t="s">
        <v>572</v>
      </c>
      <c r="E47" s="68" t="s">
        <v>573</v>
      </c>
      <c r="F47" s="68"/>
      <c r="G47" s="62">
        <v>85</v>
      </c>
      <c r="H47" s="62">
        <v>63</v>
      </c>
      <c r="I47" s="62">
        <v>71</v>
      </c>
      <c r="J47" s="62">
        <v>69</v>
      </c>
      <c r="K47" s="62">
        <v>77</v>
      </c>
      <c r="L47" s="63"/>
      <c r="M47" s="62">
        <v>23</v>
      </c>
      <c r="N47" s="62">
        <v>42</v>
      </c>
      <c r="O47" s="62">
        <v>24</v>
      </c>
      <c r="P47" s="62">
        <v>39</v>
      </c>
      <c r="Q47" s="62">
        <v>20</v>
      </c>
      <c r="R47" s="62">
        <v>44</v>
      </c>
      <c r="S47" s="62">
        <v>23</v>
      </c>
      <c r="T47" s="67"/>
      <c r="U47" s="68" t="s">
        <v>871</v>
      </c>
      <c r="V47" s="68">
        <v>23146</v>
      </c>
      <c r="W47" s="68" t="s">
        <v>571</v>
      </c>
      <c r="X47" s="68" t="s">
        <v>572</v>
      </c>
      <c r="Y47" s="68" t="s">
        <v>573</v>
      </c>
      <c r="Z47" s="68"/>
      <c r="AA47" s="62">
        <v>88</v>
      </c>
      <c r="AB47" s="62">
        <v>85</v>
      </c>
      <c r="AC47" s="62">
        <v>78</v>
      </c>
      <c r="AD47" s="62">
        <v>73</v>
      </c>
      <c r="AE47" s="62">
        <v>84</v>
      </c>
      <c r="AF47" s="63"/>
      <c r="AG47" s="62">
        <v>20</v>
      </c>
      <c r="AH47" s="62">
        <v>18</v>
      </c>
      <c r="AI47" s="62">
        <v>41</v>
      </c>
      <c r="AJ47" s="62">
        <v>21</v>
      </c>
      <c r="AK47" s="62">
        <v>43</v>
      </c>
      <c r="AL47" s="62">
        <v>23</v>
      </c>
      <c r="AM47" s="62">
        <v>45</v>
      </c>
      <c r="AN47" s="62">
        <v>9.32</v>
      </c>
      <c r="AO47" s="62">
        <v>50</v>
      </c>
      <c r="AP47" s="12" t="str">
        <f t="shared" si="0"/>
        <v>PASS</v>
      </c>
      <c r="AQ47" s="12" t="str">
        <f t="shared" si="1"/>
        <v>PASS</v>
      </c>
      <c r="AR47" s="13" t="str">
        <f t="shared" si="2"/>
        <v>PASS</v>
      </c>
      <c r="AS47" s="13" t="str">
        <f t="shared" si="8"/>
        <v>PASS</v>
      </c>
      <c r="AT47" s="14" t="str">
        <f t="shared" si="4"/>
        <v>PASS</v>
      </c>
      <c r="AU47" s="14" t="str">
        <f t="shared" si="5"/>
        <v>PASS</v>
      </c>
      <c r="AV47" s="4" t="str">
        <f t="shared" si="6"/>
        <v>YES</v>
      </c>
      <c r="AW47" s="5" t="str">
        <f t="shared" si="7"/>
        <v>DIST</v>
      </c>
    </row>
    <row r="48" spans="1:49">
      <c r="A48" s="68" t="s">
        <v>766</v>
      </c>
      <c r="B48" s="68">
        <v>23147</v>
      </c>
      <c r="C48" s="68" t="s">
        <v>574</v>
      </c>
      <c r="D48" s="62" t="s">
        <v>575</v>
      </c>
      <c r="E48" s="68" t="s">
        <v>576</v>
      </c>
      <c r="F48" s="68"/>
      <c r="G48" s="62">
        <v>61</v>
      </c>
      <c r="H48" s="62">
        <v>74</v>
      </c>
      <c r="I48" s="62">
        <v>67</v>
      </c>
      <c r="J48" s="62">
        <v>65</v>
      </c>
      <c r="K48" s="62">
        <v>69</v>
      </c>
      <c r="L48" s="63"/>
      <c r="M48" s="62">
        <v>21</v>
      </c>
      <c r="N48" s="62">
        <v>37</v>
      </c>
      <c r="O48" s="62">
        <v>24</v>
      </c>
      <c r="P48" s="62">
        <v>41</v>
      </c>
      <c r="Q48" s="62">
        <v>19</v>
      </c>
      <c r="R48" s="62">
        <v>40</v>
      </c>
      <c r="S48" s="62">
        <v>22</v>
      </c>
      <c r="T48" s="67"/>
      <c r="U48" s="68" t="s">
        <v>872</v>
      </c>
      <c r="V48" s="68">
        <v>23147</v>
      </c>
      <c r="W48" s="68" t="s">
        <v>574</v>
      </c>
      <c r="X48" s="68" t="s">
        <v>575</v>
      </c>
      <c r="Y48" s="68" t="s">
        <v>576</v>
      </c>
      <c r="Z48" s="68"/>
      <c r="AA48" s="62">
        <v>80</v>
      </c>
      <c r="AB48" s="62">
        <v>69</v>
      </c>
      <c r="AC48" s="62">
        <v>77</v>
      </c>
      <c r="AD48" s="62">
        <v>72</v>
      </c>
      <c r="AE48" s="62">
        <v>80</v>
      </c>
      <c r="AF48" s="63"/>
      <c r="AG48" s="78">
        <v>19</v>
      </c>
      <c r="AH48" s="78">
        <v>21</v>
      </c>
      <c r="AI48" s="78">
        <v>48</v>
      </c>
      <c r="AJ48" s="78">
        <v>22</v>
      </c>
      <c r="AK48" s="78">
        <v>43</v>
      </c>
      <c r="AL48" s="78">
        <v>22</v>
      </c>
      <c r="AM48" s="78">
        <v>44</v>
      </c>
      <c r="AN48" s="78">
        <v>8.94</v>
      </c>
      <c r="AO48" s="78">
        <v>50</v>
      </c>
      <c r="AP48" s="12" t="str">
        <f t="shared" si="0"/>
        <v>PASS</v>
      </c>
      <c r="AQ48" s="12" t="str">
        <f t="shared" si="1"/>
        <v>PASS</v>
      </c>
      <c r="AR48" s="13" t="str">
        <f t="shared" si="2"/>
        <v>PASS</v>
      </c>
      <c r="AS48" s="13" t="str">
        <f t="shared" si="8"/>
        <v>PASS</v>
      </c>
      <c r="AT48" s="14" t="str">
        <f t="shared" si="4"/>
        <v>PASS</v>
      </c>
      <c r="AU48" s="14" t="str">
        <f t="shared" si="5"/>
        <v>PASS</v>
      </c>
      <c r="AV48" s="4" t="str">
        <f t="shared" si="6"/>
        <v>YES</v>
      </c>
      <c r="AW48" s="5" t="str">
        <f t="shared" si="7"/>
        <v>DIST</v>
      </c>
    </row>
    <row r="49" spans="1:49">
      <c r="A49" s="68" t="s">
        <v>767</v>
      </c>
      <c r="B49" s="68">
        <v>23148</v>
      </c>
      <c r="C49" s="68" t="s">
        <v>583</v>
      </c>
      <c r="D49" s="62" t="s">
        <v>584</v>
      </c>
      <c r="E49" s="68" t="s">
        <v>585</v>
      </c>
      <c r="F49" s="68"/>
      <c r="G49" s="62">
        <v>86</v>
      </c>
      <c r="H49" s="62">
        <v>81</v>
      </c>
      <c r="I49" s="62">
        <v>76</v>
      </c>
      <c r="J49" s="62">
        <v>72</v>
      </c>
      <c r="K49" s="62">
        <v>79</v>
      </c>
      <c r="L49" s="63"/>
      <c r="M49" s="62">
        <v>18</v>
      </c>
      <c r="N49" s="62" t="s">
        <v>67</v>
      </c>
      <c r="O49" s="62">
        <v>18</v>
      </c>
      <c r="P49" s="62">
        <v>43</v>
      </c>
      <c r="Q49" s="62">
        <v>16</v>
      </c>
      <c r="R49" s="62">
        <v>36</v>
      </c>
      <c r="S49" s="62">
        <v>19</v>
      </c>
      <c r="T49" s="67"/>
      <c r="U49" s="68" t="s">
        <v>875</v>
      </c>
      <c r="V49" s="68">
        <v>23148</v>
      </c>
      <c r="W49" s="68" t="s">
        <v>583</v>
      </c>
      <c r="X49" s="68" t="s">
        <v>584</v>
      </c>
      <c r="Y49" s="68" t="s">
        <v>585</v>
      </c>
      <c r="Z49" s="68"/>
      <c r="AA49" s="62">
        <v>48</v>
      </c>
      <c r="AB49" s="62">
        <v>59</v>
      </c>
      <c r="AC49" s="62">
        <v>63</v>
      </c>
      <c r="AD49" s="62">
        <v>71</v>
      </c>
      <c r="AE49" s="62">
        <v>77</v>
      </c>
      <c r="AF49" s="63"/>
      <c r="AG49" s="62">
        <v>17</v>
      </c>
      <c r="AH49" s="62">
        <v>13</v>
      </c>
      <c r="AI49" s="62">
        <v>30</v>
      </c>
      <c r="AJ49" s="62">
        <v>20</v>
      </c>
      <c r="AK49" s="62">
        <v>40</v>
      </c>
      <c r="AL49" s="62">
        <v>18</v>
      </c>
      <c r="AM49" s="62">
        <v>36</v>
      </c>
      <c r="AN49" s="62"/>
      <c r="AO49" s="62">
        <v>49</v>
      </c>
      <c r="AP49" s="12" t="str">
        <f t="shared" si="0"/>
        <v>PASS</v>
      </c>
      <c r="AQ49" s="12" t="str">
        <f t="shared" si="1"/>
        <v>PASS</v>
      </c>
      <c r="AR49" s="13" t="str">
        <f t="shared" si="2"/>
        <v>FAIL</v>
      </c>
      <c r="AS49" s="13" t="str">
        <f t="shared" si="8"/>
        <v>PASS</v>
      </c>
      <c r="AT49" s="14" t="str">
        <f t="shared" si="4"/>
        <v>PASS</v>
      </c>
      <c r="AU49" s="14" t="str">
        <f t="shared" si="5"/>
        <v>FAIL</v>
      </c>
      <c r="AV49" s="4" t="str">
        <f t="shared" si="6"/>
        <v>NO</v>
      </c>
      <c r="AW49" s="5" t="str">
        <f t="shared" si="7"/>
        <v>ATKT</v>
      </c>
    </row>
    <row r="50" spans="1:49">
      <c r="A50" s="68" t="s">
        <v>768</v>
      </c>
      <c r="B50" s="68">
        <v>23149</v>
      </c>
      <c r="C50" s="68" t="s">
        <v>595</v>
      </c>
      <c r="D50" s="62" t="s">
        <v>596</v>
      </c>
      <c r="E50" s="68" t="s">
        <v>597</v>
      </c>
      <c r="F50" s="68"/>
      <c r="G50" s="62">
        <v>79</v>
      </c>
      <c r="H50" s="62">
        <v>65</v>
      </c>
      <c r="I50" s="62">
        <v>63</v>
      </c>
      <c r="J50" s="62">
        <v>74</v>
      </c>
      <c r="K50" s="62">
        <v>69</v>
      </c>
      <c r="L50" s="63"/>
      <c r="M50" s="62">
        <v>23</v>
      </c>
      <c r="N50" s="62">
        <v>35</v>
      </c>
      <c r="O50" s="62">
        <v>20</v>
      </c>
      <c r="P50" s="62">
        <v>45</v>
      </c>
      <c r="Q50" s="62">
        <v>24</v>
      </c>
      <c r="R50" s="62">
        <v>48</v>
      </c>
      <c r="S50" s="62">
        <v>21</v>
      </c>
      <c r="T50" s="67"/>
      <c r="U50" s="68" t="s">
        <v>879</v>
      </c>
      <c r="V50" s="68">
        <v>23149</v>
      </c>
      <c r="W50" s="68" t="s">
        <v>595</v>
      </c>
      <c r="X50" s="68" t="s">
        <v>596</v>
      </c>
      <c r="Y50" s="68" t="s">
        <v>597</v>
      </c>
      <c r="Z50" s="68"/>
      <c r="AA50" s="62">
        <v>82</v>
      </c>
      <c r="AB50" s="62">
        <v>81</v>
      </c>
      <c r="AC50" s="62">
        <v>78</v>
      </c>
      <c r="AD50" s="62">
        <v>73</v>
      </c>
      <c r="AE50" s="62">
        <v>84</v>
      </c>
      <c r="AF50" s="63"/>
      <c r="AG50" s="62">
        <v>19</v>
      </c>
      <c r="AH50" s="62">
        <v>17</v>
      </c>
      <c r="AI50" s="62">
        <v>39</v>
      </c>
      <c r="AJ50" s="62">
        <v>21</v>
      </c>
      <c r="AK50" s="62">
        <v>43</v>
      </c>
      <c r="AL50" s="62">
        <v>22</v>
      </c>
      <c r="AM50" s="62">
        <v>44</v>
      </c>
      <c r="AN50" s="62">
        <v>9.1199999999999992</v>
      </c>
      <c r="AO50" s="62">
        <v>50</v>
      </c>
      <c r="AP50" s="12" t="str">
        <f t="shared" si="0"/>
        <v>PASS</v>
      </c>
      <c r="AQ50" s="12" t="str">
        <f t="shared" si="1"/>
        <v>PASS</v>
      </c>
      <c r="AR50" s="13" t="str">
        <f t="shared" si="2"/>
        <v>PASS</v>
      </c>
      <c r="AS50" s="13" t="str">
        <f t="shared" si="8"/>
        <v>PASS</v>
      </c>
      <c r="AT50" s="14" t="str">
        <f t="shared" si="4"/>
        <v>PASS</v>
      </c>
      <c r="AU50" s="14" t="str">
        <f t="shared" si="5"/>
        <v>PASS</v>
      </c>
      <c r="AV50" s="4" t="str">
        <f t="shared" si="6"/>
        <v>YES</v>
      </c>
      <c r="AW50" s="5" t="str">
        <f t="shared" si="7"/>
        <v>DIST</v>
      </c>
    </row>
    <row r="51" spans="1:49">
      <c r="A51" s="68" t="s">
        <v>769</v>
      </c>
      <c r="B51" s="68">
        <v>23150</v>
      </c>
      <c r="C51" s="68" t="s">
        <v>601</v>
      </c>
      <c r="D51" s="62" t="s">
        <v>602</v>
      </c>
      <c r="E51" s="68" t="s">
        <v>603</v>
      </c>
      <c r="F51" s="68"/>
      <c r="G51" s="62">
        <v>89</v>
      </c>
      <c r="H51" s="62">
        <v>77</v>
      </c>
      <c r="I51" s="62">
        <v>81</v>
      </c>
      <c r="J51" s="62">
        <v>69</v>
      </c>
      <c r="K51" s="62">
        <v>82</v>
      </c>
      <c r="L51" s="63"/>
      <c r="M51" s="62">
        <v>24</v>
      </c>
      <c r="N51" s="62">
        <v>46</v>
      </c>
      <c r="O51" s="62">
        <v>24</v>
      </c>
      <c r="P51" s="62">
        <v>47</v>
      </c>
      <c r="Q51" s="62">
        <v>24</v>
      </c>
      <c r="R51" s="62">
        <v>49</v>
      </c>
      <c r="S51" s="62">
        <v>24</v>
      </c>
      <c r="T51" s="67"/>
      <c r="U51" s="68" t="s">
        <v>881</v>
      </c>
      <c r="V51" s="68">
        <v>23150</v>
      </c>
      <c r="W51" s="68" t="s">
        <v>601</v>
      </c>
      <c r="X51" s="68" t="s">
        <v>602</v>
      </c>
      <c r="Y51" s="68" t="s">
        <v>603</v>
      </c>
      <c r="Z51" s="68"/>
      <c r="AA51" s="62">
        <v>83</v>
      </c>
      <c r="AB51" s="62">
        <v>89</v>
      </c>
      <c r="AC51" s="62">
        <v>87</v>
      </c>
      <c r="AD51" s="62">
        <v>84</v>
      </c>
      <c r="AE51" s="62">
        <v>90</v>
      </c>
      <c r="AF51" s="63"/>
      <c r="AG51" s="62">
        <v>22</v>
      </c>
      <c r="AH51" s="62">
        <v>20</v>
      </c>
      <c r="AI51" s="62">
        <v>46</v>
      </c>
      <c r="AJ51" s="62">
        <v>23</v>
      </c>
      <c r="AK51" s="62">
        <v>45</v>
      </c>
      <c r="AL51" s="62">
        <v>24</v>
      </c>
      <c r="AM51" s="62">
        <v>47</v>
      </c>
      <c r="AN51" s="62">
        <v>9.76</v>
      </c>
      <c r="AO51" s="62">
        <v>50</v>
      </c>
      <c r="AP51" s="12" t="str">
        <f t="shared" si="0"/>
        <v>PASS</v>
      </c>
      <c r="AQ51" s="12" t="str">
        <f t="shared" si="1"/>
        <v>PASS</v>
      </c>
      <c r="AR51" s="13" t="str">
        <f t="shared" si="2"/>
        <v>PASS</v>
      </c>
      <c r="AS51" s="13" t="str">
        <f t="shared" si="8"/>
        <v>PASS</v>
      </c>
      <c r="AT51" s="14" t="str">
        <f t="shared" si="4"/>
        <v>PASS</v>
      </c>
      <c r="AU51" s="14" t="str">
        <f t="shared" si="5"/>
        <v>PASS</v>
      </c>
      <c r="AV51" s="4" t="str">
        <f t="shared" si="6"/>
        <v>YES</v>
      </c>
      <c r="AW51" s="5" t="str">
        <f t="shared" si="7"/>
        <v>DIST</v>
      </c>
    </row>
    <row r="52" spans="1:49">
      <c r="A52" s="68" t="s">
        <v>770</v>
      </c>
      <c r="B52" s="68">
        <v>23151</v>
      </c>
      <c r="C52" s="68" t="s">
        <v>613</v>
      </c>
      <c r="D52" s="62" t="s">
        <v>614</v>
      </c>
      <c r="E52" s="68" t="s">
        <v>615</v>
      </c>
      <c r="F52" s="68"/>
      <c r="G52" s="62">
        <v>70</v>
      </c>
      <c r="H52" s="62">
        <v>64</v>
      </c>
      <c r="I52" s="62">
        <v>55</v>
      </c>
      <c r="J52" s="62">
        <v>73</v>
      </c>
      <c r="K52" s="62">
        <v>60</v>
      </c>
      <c r="L52" s="63"/>
      <c r="M52" s="62">
        <v>22</v>
      </c>
      <c r="N52" s="62">
        <v>42</v>
      </c>
      <c r="O52" s="62">
        <v>17</v>
      </c>
      <c r="P52" s="62">
        <v>39</v>
      </c>
      <c r="Q52" s="62">
        <v>19</v>
      </c>
      <c r="R52" s="62">
        <v>39</v>
      </c>
      <c r="S52" s="62">
        <v>17</v>
      </c>
      <c r="T52" s="67"/>
      <c r="U52" s="68" t="s">
        <v>885</v>
      </c>
      <c r="V52" s="68">
        <v>23151</v>
      </c>
      <c r="W52" s="68" t="s">
        <v>613</v>
      </c>
      <c r="X52" s="68" t="s">
        <v>614</v>
      </c>
      <c r="Y52" s="68" t="s">
        <v>615</v>
      </c>
      <c r="Z52" s="68"/>
      <c r="AA52" s="62">
        <v>74</v>
      </c>
      <c r="AB52" s="62">
        <v>68</v>
      </c>
      <c r="AC52" s="62">
        <v>73</v>
      </c>
      <c r="AD52" s="62">
        <v>71</v>
      </c>
      <c r="AE52" s="62">
        <v>74</v>
      </c>
      <c r="AF52" s="63"/>
      <c r="AG52" s="62">
        <v>18</v>
      </c>
      <c r="AH52" s="62">
        <v>21</v>
      </c>
      <c r="AI52" s="62">
        <v>43</v>
      </c>
      <c r="AJ52" s="62">
        <v>20</v>
      </c>
      <c r="AK52" s="62">
        <v>43</v>
      </c>
      <c r="AL52" s="62">
        <v>20</v>
      </c>
      <c r="AM52" s="62">
        <v>40</v>
      </c>
      <c r="AN52" s="62">
        <v>8.7200000000000006</v>
      </c>
      <c r="AO52" s="62">
        <v>50</v>
      </c>
      <c r="AP52" s="12" t="str">
        <f t="shared" si="0"/>
        <v>PASS</v>
      </c>
      <c r="AQ52" s="12" t="str">
        <f t="shared" si="1"/>
        <v>PASS</v>
      </c>
      <c r="AR52" s="13" t="str">
        <f t="shared" si="2"/>
        <v>PASS</v>
      </c>
      <c r="AS52" s="13" t="str">
        <f t="shared" si="8"/>
        <v>PASS</v>
      </c>
      <c r="AT52" s="14" t="str">
        <f t="shared" si="4"/>
        <v>PASS</v>
      </c>
      <c r="AU52" s="14" t="str">
        <f t="shared" si="5"/>
        <v>PASS</v>
      </c>
      <c r="AV52" s="4" t="str">
        <f t="shared" si="6"/>
        <v>YES</v>
      </c>
      <c r="AW52" s="5" t="str">
        <f t="shared" si="7"/>
        <v>DIST</v>
      </c>
    </row>
    <row r="53" spans="1:49">
      <c r="A53" s="68" t="s">
        <v>771</v>
      </c>
      <c r="B53" s="68">
        <v>23152</v>
      </c>
      <c r="C53" s="68" t="s">
        <v>622</v>
      </c>
      <c r="D53" s="62" t="s">
        <v>623</v>
      </c>
      <c r="E53" s="68" t="s">
        <v>624</v>
      </c>
      <c r="F53" s="68"/>
      <c r="G53" s="62">
        <v>80</v>
      </c>
      <c r="H53" s="62">
        <v>67</v>
      </c>
      <c r="I53" s="62">
        <v>75</v>
      </c>
      <c r="J53" s="62">
        <v>74</v>
      </c>
      <c r="K53" s="62">
        <v>76</v>
      </c>
      <c r="L53" s="63"/>
      <c r="M53" s="62">
        <v>21</v>
      </c>
      <c r="N53" s="62">
        <v>40</v>
      </c>
      <c r="O53" s="62">
        <v>22</v>
      </c>
      <c r="P53" s="62">
        <v>47</v>
      </c>
      <c r="Q53" s="62">
        <v>22</v>
      </c>
      <c r="R53" s="62">
        <v>44</v>
      </c>
      <c r="S53" s="62">
        <v>21</v>
      </c>
      <c r="T53" s="67"/>
      <c r="U53" s="68" t="s">
        <v>888</v>
      </c>
      <c r="V53" s="68">
        <v>23152</v>
      </c>
      <c r="W53" s="68" t="s">
        <v>622</v>
      </c>
      <c r="X53" s="68" t="s">
        <v>623</v>
      </c>
      <c r="Y53" s="68" t="s">
        <v>624</v>
      </c>
      <c r="Z53" s="68"/>
      <c r="AA53" s="62">
        <v>95</v>
      </c>
      <c r="AB53" s="62">
        <v>86</v>
      </c>
      <c r="AC53" s="62">
        <v>80</v>
      </c>
      <c r="AD53" s="62">
        <v>80</v>
      </c>
      <c r="AE53" s="62">
        <v>80</v>
      </c>
      <c r="AF53" s="63"/>
      <c r="AG53" s="62">
        <v>19</v>
      </c>
      <c r="AH53" s="62">
        <v>22</v>
      </c>
      <c r="AI53" s="62">
        <v>44</v>
      </c>
      <c r="AJ53" s="62">
        <v>20</v>
      </c>
      <c r="AK53" s="62">
        <v>43</v>
      </c>
      <c r="AL53" s="62">
        <v>22</v>
      </c>
      <c r="AM53" s="62">
        <v>44</v>
      </c>
      <c r="AN53" s="62">
        <v>9.58</v>
      </c>
      <c r="AO53" s="62">
        <v>50</v>
      </c>
      <c r="AP53" s="12" t="str">
        <f t="shared" si="0"/>
        <v>PASS</v>
      </c>
      <c r="AQ53" s="12" t="str">
        <f t="shared" si="1"/>
        <v>PASS</v>
      </c>
      <c r="AR53" s="13" t="str">
        <f t="shared" si="2"/>
        <v>PASS</v>
      </c>
      <c r="AS53" s="13" t="str">
        <f t="shared" si="8"/>
        <v>PASS</v>
      </c>
      <c r="AT53" s="14" t="str">
        <f t="shared" si="4"/>
        <v>PASS</v>
      </c>
      <c r="AU53" s="14" t="str">
        <f t="shared" si="5"/>
        <v>PASS</v>
      </c>
      <c r="AV53" s="4" t="str">
        <f t="shared" si="6"/>
        <v>YES</v>
      </c>
      <c r="AW53" s="5" t="str">
        <f t="shared" si="7"/>
        <v>DIST</v>
      </c>
    </row>
    <row r="54" spans="1:49">
      <c r="A54" s="68" t="s">
        <v>772</v>
      </c>
      <c r="B54" s="68">
        <v>23153</v>
      </c>
      <c r="C54" s="68" t="s">
        <v>641</v>
      </c>
      <c r="D54" s="62" t="s">
        <v>642</v>
      </c>
      <c r="E54" s="68" t="s">
        <v>643</v>
      </c>
      <c r="F54" s="68"/>
      <c r="G54" s="62">
        <v>71</v>
      </c>
      <c r="H54" s="62">
        <v>65</v>
      </c>
      <c r="I54" s="62">
        <v>79</v>
      </c>
      <c r="J54" s="62">
        <v>59</v>
      </c>
      <c r="K54" s="62">
        <v>73</v>
      </c>
      <c r="L54" s="63"/>
      <c r="M54" s="62">
        <v>21</v>
      </c>
      <c r="N54" s="62" t="s">
        <v>67</v>
      </c>
      <c r="O54" s="62">
        <v>20</v>
      </c>
      <c r="P54" s="62">
        <v>39</v>
      </c>
      <c r="Q54" s="62">
        <v>19</v>
      </c>
      <c r="R54" s="62">
        <v>42</v>
      </c>
      <c r="S54" s="62">
        <v>21</v>
      </c>
      <c r="T54" s="67"/>
      <c r="U54" s="68" t="s">
        <v>893</v>
      </c>
      <c r="V54" s="68">
        <v>23153</v>
      </c>
      <c r="W54" s="68" t="s">
        <v>641</v>
      </c>
      <c r="X54" s="68" t="s">
        <v>642</v>
      </c>
      <c r="Y54" s="68" t="s">
        <v>643</v>
      </c>
      <c r="Z54" s="68"/>
      <c r="AA54" s="62">
        <v>82</v>
      </c>
      <c r="AB54" s="62">
        <v>76</v>
      </c>
      <c r="AC54" s="62">
        <v>65</v>
      </c>
      <c r="AD54" s="62">
        <v>68</v>
      </c>
      <c r="AE54" s="62">
        <v>74</v>
      </c>
      <c r="AF54" s="63"/>
      <c r="AG54" s="62">
        <v>17</v>
      </c>
      <c r="AH54" s="62">
        <v>21</v>
      </c>
      <c r="AI54" s="62">
        <v>43</v>
      </c>
      <c r="AJ54" s="62">
        <v>16</v>
      </c>
      <c r="AK54" s="62">
        <v>38</v>
      </c>
      <c r="AL54" s="62">
        <v>21</v>
      </c>
      <c r="AM54" s="62">
        <v>42</v>
      </c>
      <c r="AN54" s="62"/>
      <c r="AO54" s="62">
        <v>49</v>
      </c>
      <c r="AP54" s="12" t="str">
        <f t="shared" si="0"/>
        <v>PASS</v>
      </c>
      <c r="AQ54" s="12" t="str">
        <f t="shared" si="1"/>
        <v>PASS</v>
      </c>
      <c r="AR54" s="13" t="str">
        <f t="shared" si="2"/>
        <v>FAIL</v>
      </c>
      <c r="AS54" s="13" t="str">
        <f t="shared" si="8"/>
        <v>PASS</v>
      </c>
      <c r="AT54" s="14" t="str">
        <f t="shared" si="4"/>
        <v>PASS</v>
      </c>
      <c r="AU54" s="14" t="str">
        <f t="shared" si="5"/>
        <v>FAIL</v>
      </c>
      <c r="AV54" s="4" t="str">
        <f t="shared" si="6"/>
        <v>NO</v>
      </c>
      <c r="AW54" s="5" t="str">
        <f t="shared" si="7"/>
        <v>ATKT</v>
      </c>
    </row>
    <row r="55" spans="1:49">
      <c r="A55" s="68" t="s">
        <v>773</v>
      </c>
      <c r="B55" s="68">
        <v>23154</v>
      </c>
      <c r="C55" s="68" t="s">
        <v>650</v>
      </c>
      <c r="D55" s="62" t="s">
        <v>651</v>
      </c>
      <c r="E55" s="68" t="s">
        <v>652</v>
      </c>
      <c r="F55" s="68"/>
      <c r="G55" s="62">
        <v>68</v>
      </c>
      <c r="H55" s="62">
        <v>66</v>
      </c>
      <c r="I55" s="62">
        <v>81</v>
      </c>
      <c r="J55" s="62">
        <v>63</v>
      </c>
      <c r="K55" s="62">
        <v>78</v>
      </c>
      <c r="L55" s="63"/>
      <c r="M55" s="62">
        <v>22</v>
      </c>
      <c r="N55" s="62">
        <v>40</v>
      </c>
      <c r="O55" s="62">
        <v>20</v>
      </c>
      <c r="P55" s="62">
        <v>43</v>
      </c>
      <c r="Q55" s="62">
        <v>22</v>
      </c>
      <c r="R55" s="62">
        <v>43</v>
      </c>
      <c r="S55" s="62">
        <v>23</v>
      </c>
      <c r="T55" s="67"/>
      <c r="U55" s="68" t="s">
        <v>896</v>
      </c>
      <c r="V55" s="68">
        <v>23154</v>
      </c>
      <c r="W55" s="68" t="s">
        <v>650</v>
      </c>
      <c r="X55" s="68" t="s">
        <v>651</v>
      </c>
      <c r="Y55" s="68" t="s">
        <v>652</v>
      </c>
      <c r="Z55" s="68"/>
      <c r="AA55" s="62">
        <v>82</v>
      </c>
      <c r="AB55" s="62">
        <v>72</v>
      </c>
      <c r="AC55" s="62">
        <v>78</v>
      </c>
      <c r="AD55" s="62">
        <v>76</v>
      </c>
      <c r="AE55" s="62">
        <v>79</v>
      </c>
      <c r="AF55" s="63"/>
      <c r="AG55" s="62">
        <v>20</v>
      </c>
      <c r="AH55" s="62">
        <v>23</v>
      </c>
      <c r="AI55" s="62">
        <v>45</v>
      </c>
      <c r="AJ55" s="62">
        <v>21</v>
      </c>
      <c r="AK55" s="62">
        <v>39</v>
      </c>
      <c r="AL55" s="62">
        <v>20</v>
      </c>
      <c r="AM55" s="62">
        <v>40</v>
      </c>
      <c r="AN55" s="62">
        <v>9.14</v>
      </c>
      <c r="AO55" s="62">
        <v>50</v>
      </c>
      <c r="AP55" s="12" t="str">
        <f t="shared" si="0"/>
        <v>PASS</v>
      </c>
      <c r="AQ55" s="12" t="str">
        <f t="shared" si="1"/>
        <v>PASS</v>
      </c>
      <c r="AR55" s="13" t="str">
        <f t="shared" si="2"/>
        <v>PASS</v>
      </c>
      <c r="AS55" s="13" t="str">
        <f t="shared" si="8"/>
        <v>PASS</v>
      </c>
      <c r="AT55" s="14" t="str">
        <f t="shared" si="4"/>
        <v>PASS</v>
      </c>
      <c r="AU55" s="14" t="str">
        <f t="shared" si="5"/>
        <v>PASS</v>
      </c>
      <c r="AV55" s="4" t="str">
        <f t="shared" si="6"/>
        <v>YES</v>
      </c>
      <c r="AW55" s="5" t="str">
        <f t="shared" si="7"/>
        <v>DIST</v>
      </c>
    </row>
    <row r="56" spans="1:49">
      <c r="A56" s="68" t="s">
        <v>774</v>
      </c>
      <c r="B56" s="68">
        <v>23155</v>
      </c>
      <c r="C56" s="68" t="s">
        <v>659</v>
      </c>
      <c r="D56" s="62" t="s">
        <v>660</v>
      </c>
      <c r="E56" s="68" t="s">
        <v>661</v>
      </c>
      <c r="F56" s="68"/>
      <c r="G56" s="62" t="s">
        <v>56</v>
      </c>
      <c r="H56" s="62">
        <v>50</v>
      </c>
      <c r="I56" s="62" t="s">
        <v>56</v>
      </c>
      <c r="J56" s="62" t="s">
        <v>56</v>
      </c>
      <c r="K56" s="62" t="s">
        <v>56</v>
      </c>
      <c r="L56" s="63"/>
      <c r="M56" s="62">
        <v>14</v>
      </c>
      <c r="N56" s="62" t="s">
        <v>67</v>
      </c>
      <c r="O56" s="62">
        <v>11</v>
      </c>
      <c r="P56" s="62" t="s">
        <v>67</v>
      </c>
      <c r="Q56" s="62">
        <v>15</v>
      </c>
      <c r="R56" s="62" t="s">
        <v>67</v>
      </c>
      <c r="S56" s="62">
        <v>15</v>
      </c>
      <c r="T56" s="67"/>
      <c r="U56" s="68" t="s">
        <v>899</v>
      </c>
      <c r="V56" s="68">
        <v>23155</v>
      </c>
      <c r="W56" s="68" t="s">
        <v>659</v>
      </c>
      <c r="X56" s="68" t="s">
        <v>660</v>
      </c>
      <c r="Y56" s="68" t="s">
        <v>661</v>
      </c>
      <c r="Z56" s="68"/>
      <c r="AA56" s="62" t="s">
        <v>56</v>
      </c>
      <c r="AB56" s="62" t="s">
        <v>56</v>
      </c>
      <c r="AC56" s="62">
        <v>45</v>
      </c>
      <c r="AD56" s="62">
        <v>43</v>
      </c>
      <c r="AE56" s="62">
        <v>43</v>
      </c>
      <c r="AF56" s="63"/>
      <c r="AG56" s="62">
        <v>16</v>
      </c>
      <c r="AH56" s="62">
        <v>12</v>
      </c>
      <c r="AI56" s="62">
        <v>34</v>
      </c>
      <c r="AJ56" s="62">
        <v>12</v>
      </c>
      <c r="AK56" s="62">
        <v>22</v>
      </c>
      <c r="AL56" s="62">
        <v>11</v>
      </c>
      <c r="AM56" s="62">
        <v>22</v>
      </c>
      <c r="AN56" s="62"/>
      <c r="AO56" s="62">
        <v>23</v>
      </c>
      <c r="AP56" s="12" t="str">
        <f t="shared" si="0"/>
        <v>FAIL</v>
      </c>
      <c r="AQ56" s="12" t="str">
        <f t="shared" si="1"/>
        <v>FAIL</v>
      </c>
      <c r="AR56" s="13" t="str">
        <f t="shared" si="2"/>
        <v>FAIL</v>
      </c>
      <c r="AS56" s="13" t="str">
        <f t="shared" si="8"/>
        <v>PASS</v>
      </c>
      <c r="AT56" s="14" t="str">
        <f t="shared" si="4"/>
        <v>FAIL</v>
      </c>
      <c r="AU56" s="14" t="str">
        <f t="shared" si="5"/>
        <v>FAIL</v>
      </c>
      <c r="AV56" s="4" t="str">
        <f t="shared" si="6"/>
        <v>NO</v>
      </c>
      <c r="AW56" s="5" t="str">
        <f t="shared" si="7"/>
        <v>FAIL</v>
      </c>
    </row>
    <row r="57" spans="1:49">
      <c r="A57" s="68" t="s">
        <v>775</v>
      </c>
      <c r="B57" s="68">
        <v>23156</v>
      </c>
      <c r="C57" s="68" t="s">
        <v>73</v>
      </c>
      <c r="D57" s="62" t="s">
        <v>153</v>
      </c>
      <c r="E57" s="68" t="s">
        <v>154</v>
      </c>
      <c r="F57" s="68"/>
      <c r="G57" s="62">
        <v>66</v>
      </c>
      <c r="H57" s="62">
        <v>62</v>
      </c>
      <c r="I57" s="62">
        <v>58</v>
      </c>
      <c r="J57" s="62">
        <v>65</v>
      </c>
      <c r="K57" s="62">
        <v>74</v>
      </c>
      <c r="L57" s="63"/>
      <c r="M57" s="62">
        <v>21</v>
      </c>
      <c r="N57" s="62">
        <v>41</v>
      </c>
      <c r="O57" s="62">
        <v>18</v>
      </c>
      <c r="P57" s="62">
        <v>43</v>
      </c>
      <c r="Q57" s="62">
        <v>20</v>
      </c>
      <c r="R57" s="62">
        <v>44</v>
      </c>
      <c r="S57" s="62">
        <v>18</v>
      </c>
      <c r="T57" s="67"/>
      <c r="U57" s="68" t="s">
        <v>72</v>
      </c>
      <c r="V57" s="68">
        <v>23156</v>
      </c>
      <c r="W57" s="68" t="s">
        <v>73</v>
      </c>
      <c r="X57" s="68" t="s">
        <v>153</v>
      </c>
      <c r="Y57" s="68" t="s">
        <v>154</v>
      </c>
      <c r="Z57" s="68"/>
      <c r="AA57" s="62">
        <v>78</v>
      </c>
      <c r="AB57" s="62">
        <v>81</v>
      </c>
      <c r="AC57" s="62">
        <v>74</v>
      </c>
      <c r="AD57" s="62">
        <v>72</v>
      </c>
      <c r="AE57" s="62">
        <v>81</v>
      </c>
      <c r="AF57" s="63"/>
      <c r="AG57" s="62">
        <v>18</v>
      </c>
      <c r="AH57" s="62">
        <v>22</v>
      </c>
      <c r="AI57" s="62">
        <v>44</v>
      </c>
      <c r="AJ57" s="62">
        <v>18</v>
      </c>
      <c r="AK57" s="62">
        <v>36</v>
      </c>
      <c r="AL57" s="62">
        <v>19</v>
      </c>
      <c r="AM57" s="62">
        <v>38</v>
      </c>
      <c r="AN57" s="62">
        <v>8.86</v>
      </c>
      <c r="AO57" s="62">
        <v>50</v>
      </c>
      <c r="AP57" s="12" t="str">
        <f t="shared" si="0"/>
        <v>PASS</v>
      </c>
      <c r="AQ57" s="12" t="str">
        <f t="shared" si="1"/>
        <v>PASS</v>
      </c>
      <c r="AR57" s="13" t="str">
        <f t="shared" si="2"/>
        <v>PASS</v>
      </c>
      <c r="AS57" s="13" t="str">
        <f t="shared" si="8"/>
        <v>PASS</v>
      </c>
      <c r="AT57" s="14" t="str">
        <f t="shared" si="4"/>
        <v>PASS</v>
      </c>
      <c r="AU57" s="14" t="str">
        <f t="shared" si="5"/>
        <v>PASS</v>
      </c>
      <c r="AV57" s="4" t="str">
        <f t="shared" si="6"/>
        <v>YES</v>
      </c>
      <c r="AW57" s="5" t="str">
        <f t="shared" si="7"/>
        <v>DIST</v>
      </c>
    </row>
    <row r="58" spans="1:49">
      <c r="A58" s="68" t="s">
        <v>776</v>
      </c>
      <c r="B58" s="68">
        <v>23157</v>
      </c>
      <c r="C58" s="68" t="s">
        <v>668</v>
      </c>
      <c r="D58" s="62" t="s">
        <v>669</v>
      </c>
      <c r="E58" s="68" t="s">
        <v>670</v>
      </c>
      <c r="F58" s="68"/>
      <c r="G58" s="62">
        <v>88</v>
      </c>
      <c r="H58" s="62">
        <v>62</v>
      </c>
      <c r="I58" s="62">
        <v>73</v>
      </c>
      <c r="J58" s="62">
        <v>71</v>
      </c>
      <c r="K58" s="62">
        <v>68</v>
      </c>
      <c r="L58" s="63"/>
      <c r="M58" s="62">
        <v>22</v>
      </c>
      <c r="N58" s="62">
        <v>36</v>
      </c>
      <c r="O58" s="62">
        <v>21</v>
      </c>
      <c r="P58" s="62">
        <v>42</v>
      </c>
      <c r="Q58" s="62">
        <v>24</v>
      </c>
      <c r="R58" s="62">
        <v>41</v>
      </c>
      <c r="S58" s="62">
        <v>19</v>
      </c>
      <c r="T58" s="67"/>
      <c r="U58" s="68" t="s">
        <v>902</v>
      </c>
      <c r="V58" s="68">
        <v>23157</v>
      </c>
      <c r="W58" s="68" t="s">
        <v>668</v>
      </c>
      <c r="X58" s="68" t="s">
        <v>669</v>
      </c>
      <c r="Y58" s="68" t="s">
        <v>670</v>
      </c>
      <c r="Z58" s="68"/>
      <c r="AA58" s="62">
        <v>78</v>
      </c>
      <c r="AB58" s="62">
        <v>67</v>
      </c>
      <c r="AC58" s="62">
        <v>84</v>
      </c>
      <c r="AD58" s="62">
        <v>76</v>
      </c>
      <c r="AE58" s="62">
        <v>81</v>
      </c>
      <c r="AF58" s="63"/>
      <c r="AG58" s="62">
        <v>21</v>
      </c>
      <c r="AH58" s="62">
        <v>22</v>
      </c>
      <c r="AI58" s="62">
        <v>44</v>
      </c>
      <c r="AJ58" s="62">
        <v>21</v>
      </c>
      <c r="AK58" s="62">
        <v>43</v>
      </c>
      <c r="AL58" s="62">
        <v>21</v>
      </c>
      <c r="AM58" s="62">
        <v>42</v>
      </c>
      <c r="AN58" s="62">
        <v>9.1999999999999993</v>
      </c>
      <c r="AO58" s="62">
        <v>50</v>
      </c>
      <c r="AP58" s="12" t="str">
        <f t="shared" si="0"/>
        <v>PASS</v>
      </c>
      <c r="AQ58" s="12" t="str">
        <f t="shared" si="1"/>
        <v>PASS</v>
      </c>
      <c r="AR58" s="13" t="str">
        <f t="shared" si="2"/>
        <v>PASS</v>
      </c>
      <c r="AS58" s="13" t="str">
        <f t="shared" si="8"/>
        <v>PASS</v>
      </c>
      <c r="AT58" s="14" t="str">
        <f t="shared" si="4"/>
        <v>PASS</v>
      </c>
      <c r="AU58" s="14" t="str">
        <f t="shared" si="5"/>
        <v>PASS</v>
      </c>
      <c r="AV58" s="4" t="str">
        <f t="shared" si="6"/>
        <v>YES</v>
      </c>
      <c r="AW58" s="5" t="str">
        <f t="shared" si="7"/>
        <v>DIST</v>
      </c>
    </row>
    <row r="59" spans="1:49">
      <c r="A59" s="68" t="s">
        <v>777</v>
      </c>
      <c r="B59" s="68">
        <v>23159</v>
      </c>
      <c r="C59" s="68" t="s">
        <v>313</v>
      </c>
      <c r="D59" s="62" t="s">
        <v>314</v>
      </c>
      <c r="E59" s="68" t="s">
        <v>315</v>
      </c>
      <c r="F59" s="68"/>
      <c r="G59" s="62">
        <v>91</v>
      </c>
      <c r="H59" s="62">
        <v>71</v>
      </c>
      <c r="I59" s="62">
        <v>78</v>
      </c>
      <c r="J59" s="62">
        <v>69</v>
      </c>
      <c r="K59" s="62">
        <v>75</v>
      </c>
      <c r="L59" s="63"/>
      <c r="M59" s="62">
        <v>19</v>
      </c>
      <c r="N59" s="62">
        <v>39</v>
      </c>
      <c r="O59" s="62">
        <v>20</v>
      </c>
      <c r="P59" s="62">
        <v>39</v>
      </c>
      <c r="Q59" s="62">
        <v>19</v>
      </c>
      <c r="R59" s="62">
        <v>42</v>
      </c>
      <c r="S59" s="62">
        <v>18</v>
      </c>
      <c r="T59" s="67"/>
      <c r="U59" s="68" t="s">
        <v>785</v>
      </c>
      <c r="V59" s="68">
        <v>23159</v>
      </c>
      <c r="W59" s="68" t="s">
        <v>313</v>
      </c>
      <c r="X59" s="68" t="s">
        <v>314</v>
      </c>
      <c r="Y59" s="68" t="s">
        <v>315</v>
      </c>
      <c r="Z59" s="68"/>
      <c r="AA59" s="62">
        <v>85</v>
      </c>
      <c r="AB59" s="62">
        <v>49</v>
      </c>
      <c r="AC59" s="62">
        <v>79</v>
      </c>
      <c r="AD59" s="62">
        <v>78</v>
      </c>
      <c r="AE59" s="62">
        <v>79</v>
      </c>
      <c r="AF59" s="63"/>
      <c r="AG59" s="62">
        <v>19</v>
      </c>
      <c r="AH59" s="62">
        <v>21</v>
      </c>
      <c r="AI59" s="62">
        <v>43</v>
      </c>
      <c r="AJ59" s="62">
        <v>18</v>
      </c>
      <c r="AK59" s="62">
        <v>38</v>
      </c>
      <c r="AL59" s="62">
        <v>19</v>
      </c>
      <c r="AM59" s="62">
        <v>35</v>
      </c>
      <c r="AN59" s="62">
        <v>8.9</v>
      </c>
      <c r="AO59" s="62">
        <v>50</v>
      </c>
      <c r="AP59" s="12" t="str">
        <f t="shared" si="0"/>
        <v>PASS</v>
      </c>
      <c r="AQ59" s="12" t="str">
        <f t="shared" si="1"/>
        <v>PASS</v>
      </c>
      <c r="AR59" s="13" t="str">
        <f t="shared" si="2"/>
        <v>PASS</v>
      </c>
      <c r="AS59" s="13" t="str">
        <f t="shared" si="8"/>
        <v>PASS</v>
      </c>
      <c r="AT59" s="14" t="str">
        <f t="shared" si="4"/>
        <v>PASS</v>
      </c>
      <c r="AU59" s="14" t="str">
        <f t="shared" si="5"/>
        <v>PASS</v>
      </c>
      <c r="AV59" s="4" t="str">
        <f t="shared" si="6"/>
        <v>YES</v>
      </c>
      <c r="AW59" s="5" t="str">
        <f t="shared" si="7"/>
        <v>DIST</v>
      </c>
    </row>
    <row r="60" spans="1:49">
      <c r="A60" s="68" t="s">
        <v>778</v>
      </c>
      <c r="B60" s="68">
        <v>23161</v>
      </c>
      <c r="C60" s="68" t="s">
        <v>701</v>
      </c>
      <c r="D60" s="62" t="s">
        <v>702</v>
      </c>
      <c r="E60" s="68" t="s">
        <v>703</v>
      </c>
      <c r="F60" s="68"/>
      <c r="G60" s="62">
        <v>85</v>
      </c>
      <c r="H60" s="62">
        <v>58</v>
      </c>
      <c r="I60" s="62">
        <v>64</v>
      </c>
      <c r="J60" s="62">
        <v>67</v>
      </c>
      <c r="K60" s="62">
        <v>80</v>
      </c>
      <c r="L60" s="63"/>
      <c r="M60" s="62">
        <v>21</v>
      </c>
      <c r="N60" s="62">
        <v>41</v>
      </c>
      <c r="O60" s="62">
        <v>19</v>
      </c>
      <c r="P60" s="62">
        <v>42</v>
      </c>
      <c r="Q60" s="62">
        <v>20</v>
      </c>
      <c r="R60" s="62">
        <v>40</v>
      </c>
      <c r="S60" s="62">
        <v>18</v>
      </c>
      <c r="T60" s="67"/>
      <c r="U60" s="68" t="s">
        <v>913</v>
      </c>
      <c r="V60" s="68">
        <v>23161</v>
      </c>
      <c r="W60" s="68" t="s">
        <v>701</v>
      </c>
      <c r="X60" s="68" t="s">
        <v>702</v>
      </c>
      <c r="Y60" s="68" t="s">
        <v>703</v>
      </c>
      <c r="Z60" s="68"/>
      <c r="AA60" s="62">
        <v>82</v>
      </c>
      <c r="AB60" s="62">
        <v>57</v>
      </c>
      <c r="AC60" s="62">
        <v>85</v>
      </c>
      <c r="AD60" s="62">
        <v>75</v>
      </c>
      <c r="AE60" s="62">
        <v>82</v>
      </c>
      <c r="AF60" s="63"/>
      <c r="AG60" s="62">
        <v>19</v>
      </c>
      <c r="AH60" s="62">
        <v>22</v>
      </c>
      <c r="AI60" s="62">
        <v>44</v>
      </c>
      <c r="AJ60" s="62">
        <v>21</v>
      </c>
      <c r="AK60" s="62">
        <v>42</v>
      </c>
      <c r="AL60" s="62">
        <v>21</v>
      </c>
      <c r="AM60" s="62">
        <v>42</v>
      </c>
      <c r="AN60" s="62">
        <v>9.14</v>
      </c>
      <c r="AO60" s="62">
        <v>50</v>
      </c>
      <c r="AP60" s="12" t="str">
        <f t="shared" si="0"/>
        <v>PASS</v>
      </c>
      <c r="AQ60" s="12" t="str">
        <f t="shared" si="1"/>
        <v>PASS</v>
      </c>
      <c r="AR60" s="13" t="str">
        <f t="shared" si="2"/>
        <v>PASS</v>
      </c>
      <c r="AS60" s="13" t="str">
        <f t="shared" si="8"/>
        <v>PASS</v>
      </c>
      <c r="AT60" s="14" t="str">
        <f t="shared" si="4"/>
        <v>PASS</v>
      </c>
      <c r="AU60" s="14" t="str">
        <f t="shared" si="5"/>
        <v>PASS</v>
      </c>
      <c r="AV60" s="4" t="str">
        <f t="shared" si="6"/>
        <v>YES</v>
      </c>
      <c r="AW60" s="5" t="str">
        <f t="shared" si="7"/>
        <v>DIST</v>
      </c>
    </row>
    <row r="61" spans="1:49">
      <c r="A61" s="68" t="s">
        <v>779</v>
      </c>
      <c r="B61" s="68">
        <v>23162</v>
      </c>
      <c r="C61" s="68" t="s">
        <v>707</v>
      </c>
      <c r="D61" s="62" t="s">
        <v>708</v>
      </c>
      <c r="E61" s="68" t="s">
        <v>709</v>
      </c>
      <c r="F61" s="68"/>
      <c r="G61" s="62">
        <v>58</v>
      </c>
      <c r="H61" s="62" t="s">
        <v>56</v>
      </c>
      <c r="I61" s="62">
        <v>54</v>
      </c>
      <c r="J61" s="62">
        <v>48</v>
      </c>
      <c r="K61" s="62">
        <v>54</v>
      </c>
      <c r="L61" s="63"/>
      <c r="M61" s="62">
        <v>21</v>
      </c>
      <c r="N61" s="62">
        <v>35</v>
      </c>
      <c r="O61" s="62">
        <v>14</v>
      </c>
      <c r="P61" s="62" t="s">
        <v>67</v>
      </c>
      <c r="Q61" s="62">
        <v>19</v>
      </c>
      <c r="R61" s="62">
        <v>36</v>
      </c>
      <c r="S61" s="62">
        <v>16</v>
      </c>
      <c r="T61" s="67"/>
      <c r="U61" s="68" t="s">
        <v>915</v>
      </c>
      <c r="V61" s="68">
        <v>23162</v>
      </c>
      <c r="W61" s="68" t="s">
        <v>707</v>
      </c>
      <c r="X61" s="68" t="s">
        <v>708</v>
      </c>
      <c r="Y61" s="68" t="s">
        <v>709</v>
      </c>
      <c r="Z61" s="68"/>
      <c r="AA61" s="62">
        <v>83</v>
      </c>
      <c r="AB61" s="62">
        <v>46</v>
      </c>
      <c r="AC61" s="62">
        <v>56</v>
      </c>
      <c r="AD61" s="62">
        <v>68</v>
      </c>
      <c r="AE61" s="62">
        <v>76</v>
      </c>
      <c r="AF61" s="63"/>
      <c r="AG61" s="62">
        <v>15</v>
      </c>
      <c r="AH61" s="62">
        <v>21</v>
      </c>
      <c r="AI61" s="62">
        <v>42</v>
      </c>
      <c r="AJ61" s="62">
        <v>17</v>
      </c>
      <c r="AK61" s="62">
        <v>35</v>
      </c>
      <c r="AL61" s="62">
        <v>19</v>
      </c>
      <c r="AM61" s="62">
        <v>38</v>
      </c>
      <c r="AN61" s="62"/>
      <c r="AO61" s="62">
        <v>44</v>
      </c>
      <c r="AP61" s="12" t="str">
        <f t="shared" si="0"/>
        <v>FAIL</v>
      </c>
      <c r="AQ61" s="12" t="str">
        <f t="shared" si="1"/>
        <v>PASS</v>
      </c>
      <c r="AR61" s="13" t="str">
        <f t="shared" si="2"/>
        <v>FAIL</v>
      </c>
      <c r="AS61" s="13" t="str">
        <f t="shared" si="8"/>
        <v>PASS</v>
      </c>
      <c r="AT61" s="14" t="str">
        <f t="shared" si="4"/>
        <v>FAIL</v>
      </c>
      <c r="AU61" s="14" t="str">
        <f t="shared" si="5"/>
        <v>FAIL</v>
      </c>
      <c r="AV61" s="4" t="str">
        <f t="shared" si="6"/>
        <v>NO</v>
      </c>
      <c r="AW61" s="5" t="str">
        <f t="shared" si="7"/>
        <v>ATKT</v>
      </c>
    </row>
    <row r="62" spans="1:49">
      <c r="A62" s="68" t="s">
        <v>780</v>
      </c>
      <c r="B62" s="68">
        <v>23163</v>
      </c>
      <c r="C62" s="68" t="s">
        <v>716</v>
      </c>
      <c r="D62" s="62" t="s">
        <v>717</v>
      </c>
      <c r="E62" s="68" t="s">
        <v>718</v>
      </c>
      <c r="F62" s="68"/>
      <c r="G62" s="62">
        <v>88</v>
      </c>
      <c r="H62" s="62">
        <v>79</v>
      </c>
      <c r="I62" s="62">
        <v>84</v>
      </c>
      <c r="J62" s="62">
        <v>72</v>
      </c>
      <c r="K62" s="62">
        <v>76</v>
      </c>
      <c r="L62" s="63"/>
      <c r="M62" s="62">
        <v>22</v>
      </c>
      <c r="N62" s="62">
        <v>39</v>
      </c>
      <c r="O62" s="62">
        <v>23</v>
      </c>
      <c r="P62" s="62">
        <v>45</v>
      </c>
      <c r="Q62" s="62">
        <v>24</v>
      </c>
      <c r="R62" s="62">
        <v>45</v>
      </c>
      <c r="S62" s="62">
        <v>24</v>
      </c>
      <c r="T62" s="67"/>
      <c r="U62" s="68" t="s">
        <v>918</v>
      </c>
      <c r="V62" s="68">
        <v>23163</v>
      </c>
      <c r="W62" s="68" t="s">
        <v>716</v>
      </c>
      <c r="X62" s="68" t="s">
        <v>717</v>
      </c>
      <c r="Y62" s="68" t="s">
        <v>718</v>
      </c>
      <c r="Z62" s="68"/>
      <c r="AA62" s="62">
        <v>92</v>
      </c>
      <c r="AB62" s="62">
        <v>86</v>
      </c>
      <c r="AC62" s="62">
        <v>83</v>
      </c>
      <c r="AD62" s="62">
        <v>84</v>
      </c>
      <c r="AE62" s="62">
        <v>87</v>
      </c>
      <c r="AF62" s="63"/>
      <c r="AG62" s="62">
        <v>22</v>
      </c>
      <c r="AH62" s="62">
        <v>23</v>
      </c>
      <c r="AI62" s="62">
        <v>45</v>
      </c>
      <c r="AJ62" s="62">
        <v>24</v>
      </c>
      <c r="AK62" s="62">
        <v>44</v>
      </c>
      <c r="AL62" s="62">
        <v>23</v>
      </c>
      <c r="AM62" s="62">
        <v>46</v>
      </c>
      <c r="AN62" s="62">
        <v>9.76</v>
      </c>
      <c r="AO62" s="62">
        <v>50</v>
      </c>
      <c r="AP62" s="12" t="str">
        <f t="shared" si="0"/>
        <v>PASS</v>
      </c>
      <c r="AQ62" s="12" t="str">
        <f t="shared" si="1"/>
        <v>PASS</v>
      </c>
      <c r="AR62" s="13" t="str">
        <f t="shared" si="2"/>
        <v>PASS</v>
      </c>
      <c r="AS62" s="13" t="str">
        <f t="shared" si="8"/>
        <v>PASS</v>
      </c>
      <c r="AT62" s="14" t="str">
        <f t="shared" si="4"/>
        <v>PASS</v>
      </c>
      <c r="AU62" s="14" t="str">
        <f t="shared" si="5"/>
        <v>PASS</v>
      </c>
      <c r="AV62" s="4" t="str">
        <f t="shared" si="6"/>
        <v>YES</v>
      </c>
      <c r="AW62" s="5" t="str">
        <f t="shared" si="7"/>
        <v>DIST</v>
      </c>
    </row>
    <row r="63" spans="1:49">
      <c r="A63" s="68" t="s">
        <v>781</v>
      </c>
      <c r="B63" s="68">
        <v>23165</v>
      </c>
      <c r="C63" s="68" t="s">
        <v>713</v>
      </c>
      <c r="D63" s="62" t="s">
        <v>714</v>
      </c>
      <c r="E63" s="68" t="s">
        <v>715</v>
      </c>
      <c r="F63" s="68"/>
      <c r="G63" s="62">
        <v>58</v>
      </c>
      <c r="H63" s="62">
        <v>49</v>
      </c>
      <c r="I63" s="62">
        <v>61</v>
      </c>
      <c r="J63" s="62">
        <v>62</v>
      </c>
      <c r="K63" s="62">
        <v>69</v>
      </c>
      <c r="L63" s="63"/>
      <c r="M63" s="62">
        <v>21</v>
      </c>
      <c r="N63" s="62">
        <v>35</v>
      </c>
      <c r="O63" s="62">
        <v>17</v>
      </c>
      <c r="P63" s="62" t="s">
        <v>67</v>
      </c>
      <c r="Q63" s="62">
        <v>19</v>
      </c>
      <c r="R63" s="62">
        <v>30</v>
      </c>
      <c r="S63" s="62">
        <v>17</v>
      </c>
      <c r="T63" s="67"/>
      <c r="U63" s="68" t="s">
        <v>917</v>
      </c>
      <c r="V63" s="68">
        <v>23165</v>
      </c>
      <c r="W63" s="68" t="s">
        <v>713</v>
      </c>
      <c r="X63" s="68" t="s">
        <v>714</v>
      </c>
      <c r="Y63" s="68" t="s">
        <v>715</v>
      </c>
      <c r="Z63" s="68"/>
      <c r="AA63" s="62">
        <v>77</v>
      </c>
      <c r="AB63" s="62">
        <v>57</v>
      </c>
      <c r="AC63" s="62">
        <v>59</v>
      </c>
      <c r="AD63" s="62">
        <v>69</v>
      </c>
      <c r="AE63" s="62">
        <v>75</v>
      </c>
      <c r="AF63" s="63"/>
      <c r="AG63" s="62">
        <v>18</v>
      </c>
      <c r="AH63" s="62">
        <v>21</v>
      </c>
      <c r="AI63" s="62">
        <v>43</v>
      </c>
      <c r="AJ63" s="62">
        <v>16</v>
      </c>
      <c r="AK63" s="62">
        <v>38</v>
      </c>
      <c r="AL63" s="62">
        <v>18</v>
      </c>
      <c r="AM63" s="62">
        <v>36</v>
      </c>
      <c r="AN63" s="62"/>
      <c r="AO63" s="62">
        <v>48</v>
      </c>
      <c r="AP63" s="12" t="str">
        <f t="shared" si="0"/>
        <v>PASS</v>
      </c>
      <c r="AQ63" s="12" t="str">
        <f t="shared" si="1"/>
        <v>PASS</v>
      </c>
      <c r="AR63" s="13" t="str">
        <f t="shared" si="2"/>
        <v>FAIL</v>
      </c>
      <c r="AS63" s="13" t="str">
        <f t="shared" si="8"/>
        <v>PASS</v>
      </c>
      <c r="AT63" s="14" t="str">
        <f t="shared" si="4"/>
        <v>PASS</v>
      </c>
      <c r="AU63" s="14" t="str">
        <f t="shared" si="5"/>
        <v>FAIL</v>
      </c>
      <c r="AV63" s="4" t="str">
        <f t="shared" si="6"/>
        <v>NO</v>
      </c>
      <c r="AW63" s="5" t="str">
        <f t="shared" si="7"/>
        <v>ATKT</v>
      </c>
    </row>
    <row r="64" spans="1:49">
      <c r="A64" s="68" t="s">
        <v>782</v>
      </c>
      <c r="B64" s="68">
        <v>23168</v>
      </c>
      <c r="C64" s="68" t="s">
        <v>559</v>
      </c>
      <c r="D64" s="62" t="s">
        <v>560</v>
      </c>
      <c r="E64" s="68" t="s">
        <v>561</v>
      </c>
      <c r="F64" s="68"/>
      <c r="G64" s="62">
        <v>56</v>
      </c>
      <c r="H64" s="62">
        <v>56</v>
      </c>
      <c r="I64" s="62">
        <v>62</v>
      </c>
      <c r="J64" s="62">
        <v>70</v>
      </c>
      <c r="K64" s="62">
        <v>63</v>
      </c>
      <c r="L64" s="63"/>
      <c r="M64" s="62">
        <v>21</v>
      </c>
      <c r="N64" s="62">
        <v>41</v>
      </c>
      <c r="O64" s="62">
        <v>17</v>
      </c>
      <c r="P64" s="62">
        <v>35</v>
      </c>
      <c r="Q64" s="62">
        <v>21</v>
      </c>
      <c r="R64" s="62">
        <v>42</v>
      </c>
      <c r="S64" s="62">
        <v>20</v>
      </c>
      <c r="T64" s="67"/>
      <c r="U64" s="68" t="s">
        <v>867</v>
      </c>
      <c r="V64" s="68">
        <v>23168</v>
      </c>
      <c r="W64" s="68" t="s">
        <v>559</v>
      </c>
      <c r="X64" s="68" t="s">
        <v>560</v>
      </c>
      <c r="Y64" s="68" t="s">
        <v>561</v>
      </c>
      <c r="Z64" s="68"/>
      <c r="AA64" s="62">
        <v>76</v>
      </c>
      <c r="AB64" s="62">
        <v>61</v>
      </c>
      <c r="AC64" s="62">
        <v>74</v>
      </c>
      <c r="AD64" s="62">
        <v>73</v>
      </c>
      <c r="AE64" s="62">
        <v>77</v>
      </c>
      <c r="AF64" s="63"/>
      <c r="AG64" s="62">
        <v>20</v>
      </c>
      <c r="AH64" s="62">
        <v>22</v>
      </c>
      <c r="AI64" s="62">
        <v>44</v>
      </c>
      <c r="AJ64" s="62">
        <v>21</v>
      </c>
      <c r="AK64" s="62">
        <v>40</v>
      </c>
      <c r="AL64" s="62">
        <v>20</v>
      </c>
      <c r="AM64" s="62">
        <v>40</v>
      </c>
      <c r="AN64" s="62">
        <v>8.6</v>
      </c>
      <c r="AO64" s="62">
        <v>50</v>
      </c>
      <c r="AP64" s="12" t="str">
        <f t="shared" si="0"/>
        <v>PASS</v>
      </c>
      <c r="AQ64" s="12" t="str">
        <f t="shared" si="1"/>
        <v>PASS</v>
      </c>
      <c r="AR64" s="13" t="str">
        <f t="shared" si="2"/>
        <v>PASS</v>
      </c>
      <c r="AS64" s="13" t="str">
        <f t="shared" si="8"/>
        <v>PASS</v>
      </c>
      <c r="AT64" s="14" t="str">
        <f t="shared" si="4"/>
        <v>PASS</v>
      </c>
      <c r="AU64" s="14" t="str">
        <f t="shared" si="5"/>
        <v>PASS</v>
      </c>
      <c r="AV64" s="4" t="str">
        <f t="shared" si="6"/>
        <v>YES</v>
      </c>
      <c r="AW64" s="5" t="str">
        <f t="shared" si="7"/>
        <v>DIST</v>
      </c>
    </row>
    <row r="65" spans="4:48" s="21" customFormat="1">
      <c r="D65" s="20"/>
      <c r="G65" s="20"/>
      <c r="H65" s="20"/>
      <c r="I65" s="20"/>
      <c r="J65" s="20"/>
      <c r="K65" s="20"/>
      <c r="L65" s="17"/>
      <c r="M65" s="20"/>
      <c r="N65" s="20"/>
      <c r="O65" s="20"/>
      <c r="P65" s="20"/>
      <c r="Q65" s="20"/>
      <c r="R65" s="20"/>
      <c r="T65" s="2"/>
      <c r="Z65" s="20"/>
      <c r="AA65" s="20"/>
      <c r="AB65" s="20"/>
      <c r="AC65" s="20"/>
      <c r="AD65" s="20"/>
      <c r="AE65" s="20"/>
      <c r="AF65" s="17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</row>
    <row r="66" spans="4:48">
      <c r="E66" s="55" t="s">
        <v>733</v>
      </c>
      <c r="F66" s="54" t="s">
        <v>56</v>
      </c>
      <c r="L66" s="17"/>
      <c r="AF66" s="17"/>
      <c r="AQ66" s="42"/>
      <c r="AR66" s="42"/>
      <c r="AS66" s="42"/>
      <c r="AT66" s="42" t="s">
        <v>80</v>
      </c>
      <c r="AU66" s="42" t="s">
        <v>81</v>
      </c>
      <c r="AV66" s="42" t="s">
        <v>24</v>
      </c>
    </row>
    <row r="67" spans="4:48">
      <c r="E67" s="55" t="s">
        <v>732</v>
      </c>
      <c r="F67" s="54" t="s">
        <v>67</v>
      </c>
      <c r="L67" s="17"/>
      <c r="AF67" s="17"/>
      <c r="AM67" s="40" t="s">
        <v>82</v>
      </c>
      <c r="AN67" s="41">
        <f>AVERAGE(AN4:AN64)</f>
        <v>9.1685714285714273</v>
      </c>
      <c r="AP67" s="85" t="s">
        <v>83</v>
      </c>
      <c r="AQ67" s="85"/>
      <c r="AR67" s="85"/>
      <c r="AS67" s="85"/>
      <c r="AT67" s="43">
        <f>COUNTIF(AT4:AT64,"PASS")</f>
        <v>55</v>
      </c>
      <c r="AU67" s="43">
        <f>COUNTIF(AU4:AU64,"PASS")</f>
        <v>51</v>
      </c>
      <c r="AV67" s="43">
        <f>COUNTIF(AV4:AV64,"YES")</f>
        <v>49</v>
      </c>
    </row>
    <row r="68" spans="4:48">
      <c r="L68" s="17"/>
      <c r="AF68" s="17"/>
    </row>
    <row r="69" spans="4:48">
      <c r="E69" s="22" t="s">
        <v>84</v>
      </c>
      <c r="F69" s="23"/>
      <c r="G69" s="4">
        <v>214441</v>
      </c>
      <c r="H69" s="4">
        <v>214442</v>
      </c>
      <c r="I69" s="4">
        <v>214443</v>
      </c>
      <c r="J69" s="4">
        <v>214444</v>
      </c>
      <c r="K69" s="4">
        <v>214445</v>
      </c>
      <c r="L69" s="14"/>
      <c r="M69" s="4" t="s">
        <v>5</v>
      </c>
      <c r="N69" s="4" t="s">
        <v>6</v>
      </c>
      <c r="O69" s="4" t="s">
        <v>7</v>
      </c>
      <c r="P69" s="4" t="s">
        <v>8</v>
      </c>
      <c r="Q69" s="4" t="s">
        <v>9</v>
      </c>
      <c r="R69" s="4" t="s">
        <v>10</v>
      </c>
      <c r="S69" s="4" t="s">
        <v>11</v>
      </c>
      <c r="Y69" s="36" t="s">
        <v>84</v>
      </c>
      <c r="Z69" s="23"/>
      <c r="AA69" s="4">
        <v>207003</v>
      </c>
      <c r="AB69" s="4">
        <v>214450</v>
      </c>
      <c r="AC69" s="4">
        <v>214451</v>
      </c>
      <c r="AD69" s="4">
        <v>214452</v>
      </c>
      <c r="AE69" s="4">
        <v>214453</v>
      </c>
      <c r="AF69" s="14"/>
      <c r="AG69" s="4" t="s">
        <v>12</v>
      </c>
      <c r="AH69" s="4" t="s">
        <v>13</v>
      </c>
      <c r="AI69" s="4" t="s">
        <v>14</v>
      </c>
      <c r="AJ69" s="4" t="s">
        <v>15</v>
      </c>
      <c r="AK69" s="4" t="s">
        <v>16</v>
      </c>
      <c r="AL69" s="4" t="s">
        <v>17</v>
      </c>
      <c r="AM69" s="4" t="s">
        <v>18</v>
      </c>
      <c r="AO69" s="44"/>
      <c r="AP69" s="48"/>
      <c r="AQ69" s="48"/>
      <c r="AR69" s="48"/>
      <c r="AS69" s="48"/>
    </row>
    <row r="70" spans="4:48">
      <c r="E70" s="24"/>
      <c r="F70" s="23"/>
      <c r="G70" s="4" t="s">
        <v>26</v>
      </c>
      <c r="H70" s="4" t="s">
        <v>27</v>
      </c>
      <c r="I70" s="4" t="s">
        <v>28</v>
      </c>
      <c r="J70" s="4" t="s">
        <v>29</v>
      </c>
      <c r="K70" s="4" t="s">
        <v>30</v>
      </c>
      <c r="L70" s="14"/>
      <c r="M70" s="4" t="s">
        <v>31</v>
      </c>
      <c r="N70" s="4" t="s">
        <v>32</v>
      </c>
      <c r="O70" s="4" t="s">
        <v>33</v>
      </c>
      <c r="P70" s="4" t="s">
        <v>34</v>
      </c>
      <c r="Q70" s="4" t="s">
        <v>35</v>
      </c>
      <c r="R70" s="4" t="s">
        <v>36</v>
      </c>
      <c r="S70" s="4" t="s">
        <v>37</v>
      </c>
      <c r="Y70" s="37"/>
      <c r="Z70" s="23"/>
      <c r="AA70" s="4" t="s">
        <v>38</v>
      </c>
      <c r="AB70" s="4" t="s">
        <v>39</v>
      </c>
      <c r="AC70" s="4" t="s">
        <v>40</v>
      </c>
      <c r="AD70" s="4" t="s">
        <v>41</v>
      </c>
      <c r="AE70" s="4" t="s">
        <v>42</v>
      </c>
      <c r="AF70" s="14"/>
      <c r="AG70" s="4" t="s">
        <v>43</v>
      </c>
      <c r="AH70" s="4" t="s">
        <v>44</v>
      </c>
      <c r="AI70" s="4" t="s">
        <v>45</v>
      </c>
      <c r="AJ70" s="4" t="s">
        <v>46</v>
      </c>
      <c r="AK70" s="4" t="s">
        <v>47</v>
      </c>
      <c r="AL70" s="4" t="s">
        <v>48</v>
      </c>
      <c r="AM70" s="4" t="s">
        <v>49</v>
      </c>
      <c r="AO70" s="44"/>
      <c r="AP70" s="50"/>
      <c r="AQ70" s="49" t="s">
        <v>85</v>
      </c>
      <c r="AR70" s="49" t="s">
        <v>86</v>
      </c>
      <c r="AS70" s="48"/>
    </row>
    <row r="71" spans="4:48">
      <c r="E71" s="24" t="s">
        <v>87</v>
      </c>
      <c r="F71" s="25" t="s">
        <v>88</v>
      </c>
      <c r="G71" s="5">
        <f>COUNTIF(G4:G64,"&gt;90")</f>
        <v>4</v>
      </c>
      <c r="H71" s="5">
        <f>COUNTIF(H4:H64,"&gt;90")</f>
        <v>0</v>
      </c>
      <c r="I71" s="5">
        <f>COUNTIF(I4:I64,"&gt;90")</f>
        <v>0</v>
      </c>
      <c r="J71" s="5">
        <f>COUNTIF(J4:J64,"&gt;90")</f>
        <v>0</v>
      </c>
      <c r="K71" s="5">
        <f>COUNTIF(K4:K64,"&gt;90")</f>
        <v>0</v>
      </c>
      <c r="L71" s="14"/>
      <c r="M71" s="5"/>
      <c r="N71" s="5"/>
      <c r="O71" s="5"/>
      <c r="P71" s="5"/>
      <c r="Q71" s="5"/>
      <c r="R71" s="5"/>
      <c r="S71" s="5"/>
      <c r="Y71" s="37" t="s">
        <v>87</v>
      </c>
      <c r="Z71" s="25" t="s">
        <v>88</v>
      </c>
      <c r="AA71" s="5">
        <f>COUNTIF(AA4:AA64,"&gt;90")</f>
        <v>9</v>
      </c>
      <c r="AB71" s="5">
        <f>COUNTIF(AB4:AB64,"&gt;90")</f>
        <v>0</v>
      </c>
      <c r="AC71" s="5">
        <f>COUNTIF(AC4:AC64,"&gt;90")</f>
        <v>1</v>
      </c>
      <c r="AD71" s="5">
        <f>COUNTIF(AD4:AD64,"&gt;90")</f>
        <v>0</v>
      </c>
      <c r="AE71" s="5">
        <f>COUNTIF(AE4:AE64,"&gt;90")</f>
        <v>1</v>
      </c>
      <c r="AF71" s="14"/>
      <c r="AG71" s="5"/>
      <c r="AH71" s="5"/>
      <c r="AI71" s="5"/>
      <c r="AJ71" s="5"/>
      <c r="AK71" s="5"/>
      <c r="AL71" s="5"/>
      <c r="AM71" s="5"/>
      <c r="AO71" s="44"/>
      <c r="AP71" s="49" t="s">
        <v>89</v>
      </c>
      <c r="AQ71" s="50">
        <f>AV67</f>
        <v>49</v>
      </c>
      <c r="AR71" s="51">
        <f>(AQ71/$AA$79)*100</f>
        <v>80.327868852459019</v>
      </c>
      <c r="AS71" s="48"/>
    </row>
    <row r="72" spans="4:48">
      <c r="E72" s="24" t="s">
        <v>90</v>
      </c>
      <c r="F72" s="25" t="s">
        <v>91</v>
      </c>
      <c r="G72" s="5">
        <f>COUNTIFS(G4:G64,"&gt;=80",G4:G64,"&lt;90")</f>
        <v>20</v>
      </c>
      <c r="H72" s="5">
        <f>COUNTIFS(H4:H64,"&gt;=80",H4:H64,"&lt;90")</f>
        <v>7</v>
      </c>
      <c r="I72" s="5">
        <f>COUNTIFS(I4:I64,"&gt;=80",I4:I64,"&lt;90")</f>
        <v>8</v>
      </c>
      <c r="J72" s="5">
        <f>COUNTIFS(J4:J64,"&gt;=80",J4:J64,"&lt;90")</f>
        <v>13</v>
      </c>
      <c r="K72" s="5">
        <f>COUNTIFS(K4:K64,"&gt;=80",K4:K64,"&lt;90")</f>
        <v>14</v>
      </c>
      <c r="L72" s="14"/>
      <c r="M72" s="5"/>
      <c r="N72" s="5"/>
      <c r="O72" s="5"/>
      <c r="P72" s="5"/>
      <c r="Q72" s="5"/>
      <c r="R72" s="5"/>
      <c r="S72" s="5"/>
      <c r="Y72" s="37" t="s">
        <v>90</v>
      </c>
      <c r="Z72" s="25" t="s">
        <v>91</v>
      </c>
      <c r="AA72" s="5">
        <f>COUNTIFS(AA4:AA64,"&gt;=80",AA4:AA64,"&lt;90")</f>
        <v>27</v>
      </c>
      <c r="AB72" s="5">
        <f>COUNTIFS(AB4:AB64,"&gt;=80",AB4:AB64,"&lt;90")</f>
        <v>14</v>
      </c>
      <c r="AC72" s="5">
        <f>COUNTIFS(AC4:AC64,"&gt;=80",AC4:AC64,"&lt;90")</f>
        <v>24</v>
      </c>
      <c r="AD72" s="5">
        <f>COUNTIFS(AD4:AD64,"&gt;=80",AD4:AD64,"&lt;90")</f>
        <v>12</v>
      </c>
      <c r="AE72" s="5">
        <f>COUNTIFS(AE4:AE64,"&gt;=80",AE4:AE64,"&lt;90")</f>
        <v>29</v>
      </c>
      <c r="AF72" s="14"/>
      <c r="AG72" s="5"/>
      <c r="AH72" s="5"/>
      <c r="AI72" s="5"/>
      <c r="AJ72" s="5"/>
      <c r="AK72" s="5"/>
      <c r="AL72" s="5"/>
      <c r="AM72" s="5"/>
      <c r="AO72" s="44"/>
      <c r="AP72" s="49" t="s">
        <v>92</v>
      </c>
      <c r="AQ72" s="50">
        <f>COUNTIF(AW4:AW64,"DIST")</f>
        <v>49</v>
      </c>
      <c r="AR72" s="51">
        <f t="shared" ref="AR72:AR77" si="9">(AQ72/$AA$79)*100</f>
        <v>80.327868852459019</v>
      </c>
      <c r="AS72" s="48"/>
    </row>
    <row r="73" spans="4:48">
      <c r="E73" s="24" t="s">
        <v>93</v>
      </c>
      <c r="F73" s="25" t="s">
        <v>94</v>
      </c>
      <c r="G73" s="5">
        <f>COUNTIFS(G4:G64,"&gt;=70",G4:G64,"&lt;80")</f>
        <v>21</v>
      </c>
      <c r="H73" s="5">
        <f>COUNTIFS(H4:H64,"&gt;=70",H4:H64,"&lt;80")</f>
        <v>13</v>
      </c>
      <c r="I73" s="5">
        <f>COUNTIFS(I4:I64,"&gt;=70",I4:I64,"&lt;80")</f>
        <v>23</v>
      </c>
      <c r="J73" s="5">
        <f>COUNTIFS(J4:J64,"&gt;=70",J4:J64,"&lt;80")</f>
        <v>24</v>
      </c>
      <c r="K73" s="5">
        <f>COUNTIFS(K4:K64,"&gt;=70",K4:K64,"&lt;80")</f>
        <v>18</v>
      </c>
      <c r="L73" s="14"/>
      <c r="M73" s="5"/>
      <c r="N73" s="5"/>
      <c r="O73" s="5"/>
      <c r="P73" s="5"/>
      <c r="Q73" s="5"/>
      <c r="R73" s="5"/>
      <c r="S73" s="5"/>
      <c r="Y73" s="37" t="s">
        <v>93</v>
      </c>
      <c r="Z73" s="25" t="s">
        <v>94</v>
      </c>
      <c r="AA73" s="5">
        <f>COUNTIFS(AA4:AA64,"&gt;=70",AA4:AA64,"&lt;80")</f>
        <v>17</v>
      </c>
      <c r="AB73" s="5">
        <f>COUNTIFS(AB4:AB64,"&gt;=70",AB4:AB64,"&lt;80")</f>
        <v>20</v>
      </c>
      <c r="AC73" s="5">
        <f>COUNTIFS(AC4:AC64,"&gt;=70",AC4:AC64,"&lt;80")</f>
        <v>22</v>
      </c>
      <c r="AD73" s="5">
        <f>COUNTIFS(AD4:AD64,"&gt;=70",AD4:AD64,"&lt;80")</f>
        <v>37</v>
      </c>
      <c r="AE73" s="5">
        <f>COUNTIFS(AE4:AE64,"&gt;=70",AE4:AE64,"&lt;80")</f>
        <v>25</v>
      </c>
      <c r="AF73" s="14"/>
      <c r="AG73" s="5"/>
      <c r="AH73" s="5"/>
      <c r="AI73" s="5"/>
      <c r="AJ73" s="5"/>
      <c r="AK73" s="5"/>
      <c r="AL73" s="5"/>
      <c r="AM73" s="5"/>
      <c r="AO73" s="44"/>
      <c r="AP73" s="49" t="s">
        <v>95</v>
      </c>
      <c r="AQ73" s="50">
        <f>COUNTIF(AW4:AW64,"FIRST")</f>
        <v>0</v>
      </c>
      <c r="AR73" s="51">
        <f t="shared" si="9"/>
        <v>0</v>
      </c>
      <c r="AS73" s="48"/>
    </row>
    <row r="74" spans="4:48" ht="27.6">
      <c r="E74" s="24" t="s">
        <v>96</v>
      </c>
      <c r="F74" s="25" t="s">
        <v>97</v>
      </c>
      <c r="G74" s="5">
        <f>COUNTIFS(G4:G64,"&gt;=60",G4:G64,"&lt;70")</f>
        <v>8</v>
      </c>
      <c r="H74" s="5">
        <f>COUNTIFS(H4:H64,"&gt;=60",H4:H64,"&lt;70")</f>
        <v>24</v>
      </c>
      <c r="I74" s="5">
        <f>COUNTIFS(I4:I64,"&gt;=60",I4:I64,"&lt;70")</f>
        <v>17</v>
      </c>
      <c r="J74" s="5">
        <f>COUNTIFS(J4:J64,"&gt;=60",J4:J64,"&lt;70")</f>
        <v>17</v>
      </c>
      <c r="K74" s="5">
        <f>COUNTIFS(K4:K64,"&gt;=60",K4:K64,"&lt;70")</f>
        <v>20</v>
      </c>
      <c r="L74" s="14"/>
      <c r="M74" s="5"/>
      <c r="N74" s="5"/>
      <c r="O74" s="5"/>
      <c r="P74" s="5"/>
      <c r="Q74" s="5"/>
      <c r="R74" s="5"/>
      <c r="S74" s="5"/>
      <c r="Y74" s="37" t="s">
        <v>96</v>
      </c>
      <c r="Z74" s="25" t="s">
        <v>97</v>
      </c>
      <c r="AA74" s="5">
        <f>COUNTIFS(AA4:AA64,"&gt;=60",AA4:AA64,"&lt;70")</f>
        <v>3</v>
      </c>
      <c r="AB74" s="5">
        <f>COUNTIFS(AB4:AB64,"&gt;=60",AB4:AB64,"&lt;70")</f>
        <v>16</v>
      </c>
      <c r="AC74" s="5">
        <f>COUNTIFS(AC4:AC64,"&gt;=60",AC4:AC64,"&lt;70")</f>
        <v>4</v>
      </c>
      <c r="AD74" s="5">
        <f>COUNTIFS(AD4:AD64,"&gt;=60",AD4:AD64,"&lt;70")</f>
        <v>9</v>
      </c>
      <c r="AE74" s="5">
        <f>COUNTIFS(AE4:AE64,"&gt;=60",AE4:AE64,"&lt;70")</f>
        <v>3</v>
      </c>
      <c r="AF74" s="14"/>
      <c r="AG74" s="5"/>
      <c r="AH74" s="5"/>
      <c r="AI74" s="5"/>
      <c r="AJ74" s="5"/>
      <c r="AK74" s="5"/>
      <c r="AL74" s="5"/>
      <c r="AM74" s="5"/>
      <c r="AO74" s="44"/>
      <c r="AP74" s="52" t="s">
        <v>98</v>
      </c>
      <c r="AQ74" s="50">
        <f>COUNTIF(AW4:AW64,"HSC")</f>
        <v>0</v>
      </c>
      <c r="AR74" s="51">
        <f t="shared" si="9"/>
        <v>0</v>
      </c>
      <c r="AS74" s="48"/>
    </row>
    <row r="75" spans="4:48">
      <c r="E75" s="24" t="s">
        <v>99</v>
      </c>
      <c r="F75" s="25" t="s">
        <v>100</v>
      </c>
      <c r="G75" s="5">
        <f>COUNTIFS(G4:G64,"&gt;=50",G4:G64,"&lt;60")</f>
        <v>4</v>
      </c>
      <c r="H75" s="5">
        <f>COUNTIFS(H4:H64,"&gt;=50",H4:H64,"&lt;60")</f>
        <v>12</v>
      </c>
      <c r="I75" s="5">
        <f>COUNTIFS(I4:I64,"&gt;=50",I4:I64,"&lt;60")</f>
        <v>10</v>
      </c>
      <c r="J75" s="5">
        <f>COUNTIFS(J4:J64,"&gt;=50",J4:J64,"&lt;60")</f>
        <v>3</v>
      </c>
      <c r="K75" s="5">
        <f>COUNTIFS(K4:K64,"&gt;=50",K4:K64,"&lt;60")</f>
        <v>7</v>
      </c>
      <c r="L75" s="14"/>
      <c r="M75" s="5"/>
      <c r="N75" s="5"/>
      <c r="O75" s="5"/>
      <c r="P75" s="5"/>
      <c r="Q75" s="5"/>
      <c r="R75" s="5"/>
      <c r="S75" s="5"/>
      <c r="Y75" s="37" t="s">
        <v>99</v>
      </c>
      <c r="Z75" s="25" t="s">
        <v>100</v>
      </c>
      <c r="AA75" s="5">
        <f>COUNTIFS(AA4:AA64,"&gt;=50",AA4:AA64,"&lt;60")</f>
        <v>3</v>
      </c>
      <c r="AB75" s="5">
        <f>COUNTIFS(AB4:AB64,"&gt;=50",AB4:AB64,"&lt;60")</f>
        <v>6</v>
      </c>
      <c r="AC75" s="5">
        <f>COUNTIFS(AC4:AC64,"&gt;=50",AC4:AC64,"&lt;60")</f>
        <v>8</v>
      </c>
      <c r="AD75" s="5">
        <f>COUNTIFS(AD4:AD64,"&gt;=50",AD4:AD64,"&lt;60")</f>
        <v>1</v>
      </c>
      <c r="AE75" s="5">
        <f>COUNTIFS(AE4:AE64,"&gt;=50",AE4:AE64,"&lt;60")</f>
        <v>0</v>
      </c>
      <c r="AF75" s="14"/>
      <c r="AG75" s="5"/>
      <c r="AH75" s="5"/>
      <c r="AI75" s="5"/>
      <c r="AJ75" s="5"/>
      <c r="AK75" s="5"/>
      <c r="AL75" s="5"/>
      <c r="AM75" s="5"/>
      <c r="AO75" s="44"/>
      <c r="AP75" s="49" t="s">
        <v>101</v>
      </c>
      <c r="AQ75" s="50">
        <f>COUNTIF(AW4:AW64,"SC")</f>
        <v>0</v>
      </c>
      <c r="AR75" s="51">
        <f t="shared" si="9"/>
        <v>0</v>
      </c>
      <c r="AS75" s="48"/>
    </row>
    <row r="76" spans="4:48">
      <c r="E76" s="24" t="s">
        <v>102</v>
      </c>
      <c r="F76" s="25" t="s">
        <v>103</v>
      </c>
      <c r="G76" s="5">
        <f>COUNTIFS(G4:G64,"&gt;=40",G4:G64,"&lt;50")</f>
        <v>0</v>
      </c>
      <c r="H76" s="5">
        <f>COUNTIFS(H4:H64,"&gt;=40",H4:H64,"&lt;50")</f>
        <v>2</v>
      </c>
      <c r="I76" s="5">
        <f>COUNTIFS(I4:I64,"&gt;=40",I4:I64,"&lt;50")</f>
        <v>0</v>
      </c>
      <c r="J76" s="5">
        <f>COUNTIFS(J4:J64,"&gt;=40",J4:J64,"&lt;50")</f>
        <v>2</v>
      </c>
      <c r="K76" s="5">
        <f>COUNTIFS(K4:K64,"&gt;=40",K4:K64,"&lt;50")</f>
        <v>0</v>
      </c>
      <c r="L76" s="14"/>
      <c r="M76" s="5"/>
      <c r="N76" s="5"/>
      <c r="O76" s="5"/>
      <c r="P76" s="5"/>
      <c r="Q76" s="5"/>
      <c r="R76" s="5"/>
      <c r="S76" s="5"/>
      <c r="Y76" s="37" t="s">
        <v>102</v>
      </c>
      <c r="Z76" s="25" t="s">
        <v>103</v>
      </c>
      <c r="AA76" s="5">
        <f>COUNTIFS(AA4:AA64,"&gt;=40",AA4:AA64,"&lt;50")</f>
        <v>1</v>
      </c>
      <c r="AB76" s="5">
        <f>COUNTIFS(AB4:AB64,"&gt;=40",AB4:AB64,"&lt;50")</f>
        <v>4</v>
      </c>
      <c r="AC76" s="5">
        <f>COUNTIFS(AC4:AC64,"&gt;=40",AC4:AC64,"&lt;50")</f>
        <v>2</v>
      </c>
      <c r="AD76" s="5">
        <f>COUNTIFS(AD4:AD64,"&gt;=40",AD4:AD64,"&lt;50")</f>
        <v>1</v>
      </c>
      <c r="AE76" s="5">
        <f>COUNTIFS(AE4:AE64,"&gt;=40",AE4:AE64,"&lt;50")</f>
        <v>1</v>
      </c>
      <c r="AF76" s="14"/>
      <c r="AG76" s="5"/>
      <c r="AH76" s="5"/>
      <c r="AI76" s="5"/>
      <c r="AJ76" s="5"/>
      <c r="AK76" s="5"/>
      <c r="AL76" s="5"/>
      <c r="AM76" s="5"/>
      <c r="AO76" s="44"/>
      <c r="AP76" s="49" t="s">
        <v>104</v>
      </c>
      <c r="AQ76" s="50">
        <f>COUNTIF(AW4:AW64,"ATKT")</f>
        <v>11</v>
      </c>
      <c r="AR76" s="51">
        <f t="shared" si="9"/>
        <v>18.032786885245901</v>
      </c>
      <c r="AS76" s="48"/>
    </row>
    <row r="77" spans="4:48">
      <c r="E77" s="24" t="s">
        <v>105</v>
      </c>
      <c r="F77" s="25" t="s">
        <v>106</v>
      </c>
      <c r="G77" s="5">
        <f>COUNTIF(G4:G64,"FF")</f>
        <v>4</v>
      </c>
      <c r="H77" s="5">
        <f>COUNTIF(H4:H64,"FF")</f>
        <v>3</v>
      </c>
      <c r="I77" s="5">
        <f>COUNTIF(I4:I64,"FF")</f>
        <v>3</v>
      </c>
      <c r="J77" s="5">
        <f>COUNTIF(J4:J64,"FF")</f>
        <v>2</v>
      </c>
      <c r="K77" s="5">
        <f>COUNTIF(K4:K64,"FF")</f>
        <v>2</v>
      </c>
      <c r="L77" s="14"/>
      <c r="M77" s="5">
        <f>COUNTIF(M4:M64,"FF")</f>
        <v>0</v>
      </c>
      <c r="N77" s="5">
        <f>COUNTIF(N4:N64,"FF")</f>
        <v>0</v>
      </c>
      <c r="O77" s="5">
        <f>COUNTIF(O4:O64,"FF")</f>
        <v>0</v>
      </c>
      <c r="P77" s="5">
        <f>COUNTIF(P4:P64,"FF")</f>
        <v>0</v>
      </c>
      <c r="Q77" s="5">
        <f>COUNTIF(Q4:Q64,"FF")</f>
        <v>0</v>
      </c>
      <c r="R77" s="5">
        <f>COUNTIF(R4:R64,"FF")</f>
        <v>0</v>
      </c>
      <c r="S77" s="5">
        <f>COUNTIF(S4:S64,"FF")</f>
        <v>0</v>
      </c>
      <c r="Y77" s="37" t="s">
        <v>105</v>
      </c>
      <c r="Z77" s="25" t="s">
        <v>106</v>
      </c>
      <c r="AA77" s="5">
        <f>COUNTIF(AA4:AA64,"FF")</f>
        <v>1</v>
      </c>
      <c r="AB77" s="5">
        <f>COUNTIF(AB4:AB64,"FF")</f>
        <v>1</v>
      </c>
      <c r="AC77" s="5">
        <f>COUNTIF(AC4:AC64,"FF")</f>
        <v>0</v>
      </c>
      <c r="AD77" s="5">
        <f>COUNTIF(AD4:AD64,"FF")</f>
        <v>0</v>
      </c>
      <c r="AE77" s="5">
        <f>COUNTIF(AE4:AE64,"FF")</f>
        <v>0</v>
      </c>
      <c r="AF77" s="14"/>
      <c r="AG77" s="5">
        <f>COUNTIF(AG4:AG64,"FF")</f>
        <v>0</v>
      </c>
      <c r="AH77" s="5">
        <f>COUNTIF(AH4:AH64,"FF")</f>
        <v>0</v>
      </c>
      <c r="AI77" s="5">
        <f>COUNTIF(AI4:AI64,"FF")</f>
        <v>0</v>
      </c>
      <c r="AJ77" s="5">
        <f>COUNTIF(AJ4:AJ64,"FF")</f>
        <v>0</v>
      </c>
      <c r="AK77" s="5">
        <f>COUNTIF(AK4:AK64,"FF")</f>
        <v>0</v>
      </c>
      <c r="AL77" s="5">
        <f>COUNTIF(AL4:AL64,"FF")</f>
        <v>0</v>
      </c>
      <c r="AM77" s="5">
        <f>COUNTIF(AM4:AM64,"FF")</f>
        <v>0</v>
      </c>
      <c r="AO77" s="44"/>
      <c r="AP77" s="49" t="s">
        <v>107</v>
      </c>
      <c r="AQ77" s="50">
        <f>COUNTIF(AW4:AW64,"FAIL")</f>
        <v>1</v>
      </c>
      <c r="AR77" s="51">
        <f t="shared" si="9"/>
        <v>1.639344262295082</v>
      </c>
      <c r="AS77" s="48"/>
    </row>
    <row r="78" spans="4:48">
      <c r="E78" s="22"/>
      <c r="F78" s="26" t="s">
        <v>108</v>
      </c>
      <c r="G78" s="5">
        <f>COUNTIF(G4:G64,"AB")</f>
        <v>0</v>
      </c>
      <c r="H78" s="5">
        <f>COUNTIF(H4:H64,"AB")</f>
        <v>0</v>
      </c>
      <c r="I78" s="5">
        <f>COUNTIF(I4:I64,"AB")</f>
        <v>0</v>
      </c>
      <c r="J78" s="5">
        <f>COUNTIF(J4:J64,"AB")</f>
        <v>0</v>
      </c>
      <c r="K78" s="5">
        <f>COUNTIF(K4:K64,"AB")</f>
        <v>0</v>
      </c>
      <c r="L78" s="14"/>
      <c r="M78" s="5">
        <f>COUNTIF(M4:M64,"AB")</f>
        <v>0</v>
      </c>
      <c r="N78" s="5">
        <f>COUNTIF(N4:N64,"AB")</f>
        <v>7</v>
      </c>
      <c r="O78" s="5">
        <f>COUNTIF(O4:O64,"AB")</f>
        <v>0</v>
      </c>
      <c r="P78" s="5">
        <f>COUNTIF(P4:P64,"AB")</f>
        <v>7</v>
      </c>
      <c r="Q78" s="5">
        <f>COUNTIF(Q4:Q64,"AB")</f>
        <v>0</v>
      </c>
      <c r="R78" s="5">
        <f>COUNTIF(R4:R64,"AB")</f>
        <v>3</v>
      </c>
      <c r="S78" s="5">
        <f>COUNTIF(S4:S64,"AB")</f>
        <v>0</v>
      </c>
      <c r="Y78" s="36"/>
      <c r="Z78" s="26" t="s">
        <v>108</v>
      </c>
      <c r="AA78" s="5">
        <f>COUNTIF(AA4:AA64,"AB")</f>
        <v>0</v>
      </c>
      <c r="AB78" s="5">
        <f>COUNTIF(AB4:AB64,"AB")</f>
        <v>0</v>
      </c>
      <c r="AC78" s="5">
        <f>COUNTIF(AC4:AC64,"AB")</f>
        <v>0</v>
      </c>
      <c r="AD78" s="5">
        <f>COUNTIF(AD4:AD64,"AB")</f>
        <v>0</v>
      </c>
      <c r="AE78" s="5">
        <f>COUNTIF(AE4:AE64,"AB")</f>
        <v>0</v>
      </c>
      <c r="AF78" s="14"/>
      <c r="AG78" s="5">
        <f>COUNTIF(AG4:AG64,"AB")</f>
        <v>0</v>
      </c>
      <c r="AH78" s="5">
        <f>COUNTIF(AH4:AH64,"AB")</f>
        <v>0</v>
      </c>
      <c r="AI78" s="5">
        <f>COUNTIF(AI4:AI64,"AB")</f>
        <v>0</v>
      </c>
      <c r="AJ78" s="5">
        <f>COUNTIF(AJ4:AJ64,"AB")</f>
        <v>0</v>
      </c>
      <c r="AK78" s="5">
        <f>COUNTIF(AK4:AK64,"AB")</f>
        <v>0</v>
      </c>
      <c r="AL78" s="5">
        <f>COUNTIF(AL4:AL64,"AB")</f>
        <v>0</v>
      </c>
      <c r="AM78" s="5">
        <f>COUNTIF(AM4:AM64,"AB")</f>
        <v>0</v>
      </c>
      <c r="AO78" s="44"/>
      <c r="AP78" s="49" t="s">
        <v>109</v>
      </c>
      <c r="AQ78" s="49">
        <f>AA79</f>
        <v>61</v>
      </c>
      <c r="AR78" s="49"/>
      <c r="AS78" s="44"/>
    </row>
    <row r="79" spans="4:48">
      <c r="E79" s="22"/>
      <c r="F79" s="27" t="s">
        <v>109</v>
      </c>
      <c r="G79" s="5">
        <f>COUNTA(G4:G64)</f>
        <v>61</v>
      </c>
      <c r="H79" s="5">
        <f>COUNTA(H4:H64)</f>
        <v>61</v>
      </c>
      <c r="I79" s="5">
        <f>COUNTA(I4:I64)</f>
        <v>61</v>
      </c>
      <c r="J79" s="5">
        <f>COUNTA(J4:J64)</f>
        <v>61</v>
      </c>
      <c r="K79" s="5">
        <f>COUNTA(K4:K64)</f>
        <v>61</v>
      </c>
      <c r="L79" s="14"/>
      <c r="M79" s="5">
        <f>COUNTA(M4:M64)</f>
        <v>61</v>
      </c>
      <c r="N79" s="5">
        <f>COUNTA(N4:N64)</f>
        <v>61</v>
      </c>
      <c r="O79" s="5">
        <f>COUNTA(O4:O64)</f>
        <v>61</v>
      </c>
      <c r="P79" s="5">
        <f>COUNTA(P4:P64)</f>
        <v>61</v>
      </c>
      <c r="Q79" s="5">
        <f>COUNTA(Q4:Q64)</f>
        <v>61</v>
      </c>
      <c r="R79" s="5">
        <f>COUNTA(R4:R64)</f>
        <v>61</v>
      </c>
      <c r="S79" s="5">
        <f>COUNTA(S4:S64)</f>
        <v>61</v>
      </c>
      <c r="Y79" s="36"/>
      <c r="Z79" s="27" t="s">
        <v>109</v>
      </c>
      <c r="AA79" s="5">
        <f>COUNTA(AA4:AA64)</f>
        <v>61</v>
      </c>
      <c r="AB79" s="5">
        <f>COUNTA(AB4:AB64)</f>
        <v>61</v>
      </c>
      <c r="AC79" s="5">
        <f>COUNTA(AC4:AC64)</f>
        <v>61</v>
      </c>
      <c r="AD79" s="5">
        <f>COUNTA(AD4:AD64)</f>
        <v>61</v>
      </c>
      <c r="AE79" s="5">
        <f>COUNTA(AE4:AE64)</f>
        <v>61</v>
      </c>
      <c r="AF79" s="14"/>
      <c r="AG79" s="5">
        <f>COUNTA(AG4:AG64)</f>
        <v>61</v>
      </c>
      <c r="AH79" s="5">
        <f>COUNTA(AH4:AH64)</f>
        <v>61</v>
      </c>
      <c r="AI79" s="5">
        <f>COUNTA(AI4:AI64)</f>
        <v>61</v>
      </c>
      <c r="AJ79" s="5">
        <f>COUNTA(AJ4:AJ64)</f>
        <v>61</v>
      </c>
      <c r="AK79" s="5">
        <f>COUNTA(AK4:AK64)</f>
        <v>61</v>
      </c>
      <c r="AL79" s="5">
        <f>COUNTA(AL4:AL64)</f>
        <v>61</v>
      </c>
      <c r="AM79" s="5">
        <f>COUNTA(AM4:AM64)</f>
        <v>61</v>
      </c>
      <c r="AO79" s="48"/>
      <c r="AP79" s="48"/>
      <c r="AQ79" s="48"/>
      <c r="AR79" s="48"/>
      <c r="AS79" s="48"/>
    </row>
    <row r="80" spans="4:48">
      <c r="E80" s="22"/>
      <c r="F80" s="25" t="s">
        <v>110</v>
      </c>
      <c r="G80" s="5">
        <f>G79-G78</f>
        <v>61</v>
      </c>
      <c r="H80" s="5">
        <f>H79-H78</f>
        <v>61</v>
      </c>
      <c r="I80" s="5">
        <f>I79-I78</f>
        <v>61</v>
      </c>
      <c r="J80" s="5">
        <f>J79-J78</f>
        <v>61</v>
      </c>
      <c r="K80" s="5">
        <f>K79-K78</f>
        <v>61</v>
      </c>
      <c r="L80" s="14"/>
      <c r="M80" s="5">
        <f t="shared" ref="M80:S80" si="10">M79-M78</f>
        <v>61</v>
      </c>
      <c r="N80" s="5">
        <f t="shared" si="10"/>
        <v>54</v>
      </c>
      <c r="O80" s="5">
        <f t="shared" si="10"/>
        <v>61</v>
      </c>
      <c r="P80" s="5">
        <f t="shared" si="10"/>
        <v>54</v>
      </c>
      <c r="Q80" s="5">
        <f t="shared" si="10"/>
        <v>61</v>
      </c>
      <c r="R80" s="5">
        <f t="shared" si="10"/>
        <v>58</v>
      </c>
      <c r="S80" s="5">
        <f t="shared" si="10"/>
        <v>61</v>
      </c>
      <c r="Y80" s="36"/>
      <c r="Z80" s="25" t="s">
        <v>110</v>
      </c>
      <c r="AA80" s="5">
        <f>AA79-AA78</f>
        <v>61</v>
      </c>
      <c r="AB80" s="5">
        <f>AB79-AB78</f>
        <v>61</v>
      </c>
      <c r="AC80" s="5">
        <f>AC79-AC78</f>
        <v>61</v>
      </c>
      <c r="AD80" s="5">
        <f>AD79-AD78</f>
        <v>61</v>
      </c>
      <c r="AE80" s="5">
        <f>AE79-AE78</f>
        <v>61</v>
      </c>
      <c r="AF80" s="14"/>
      <c r="AG80" s="5">
        <f>AG79-AG78</f>
        <v>61</v>
      </c>
      <c r="AH80" s="5">
        <f t="shared" ref="AH80:AM80" si="11">AH79-AH78</f>
        <v>61</v>
      </c>
      <c r="AI80" s="5">
        <f t="shared" si="11"/>
        <v>61</v>
      </c>
      <c r="AJ80" s="5">
        <f t="shared" si="11"/>
        <v>61</v>
      </c>
      <c r="AK80" s="5">
        <f t="shared" si="11"/>
        <v>61</v>
      </c>
      <c r="AL80" s="5">
        <f t="shared" si="11"/>
        <v>61</v>
      </c>
      <c r="AM80" s="5">
        <f t="shared" si="11"/>
        <v>61</v>
      </c>
    </row>
    <row r="81" spans="5:44" ht="15" thickBot="1">
      <c r="E81" s="28"/>
      <c r="F81" s="23" t="s">
        <v>111</v>
      </c>
      <c r="G81" s="5">
        <f>G80-G77</f>
        <v>57</v>
      </c>
      <c r="H81" s="5">
        <f>H80-H77</f>
        <v>58</v>
      </c>
      <c r="I81" s="5">
        <f>I80-I77</f>
        <v>58</v>
      </c>
      <c r="J81" s="5">
        <f>J80-J77</f>
        <v>59</v>
      </c>
      <c r="K81" s="5">
        <f>K80-K77</f>
        <v>59</v>
      </c>
      <c r="L81" s="14"/>
      <c r="M81" s="5">
        <f t="shared" ref="M81:S81" si="12">M80-M77</f>
        <v>61</v>
      </c>
      <c r="N81" s="5">
        <f t="shared" si="12"/>
        <v>54</v>
      </c>
      <c r="O81" s="5">
        <f t="shared" si="12"/>
        <v>61</v>
      </c>
      <c r="P81" s="5">
        <f t="shared" si="12"/>
        <v>54</v>
      </c>
      <c r="Q81" s="5">
        <f t="shared" si="12"/>
        <v>61</v>
      </c>
      <c r="R81" s="5">
        <f t="shared" si="12"/>
        <v>58</v>
      </c>
      <c r="S81" s="5">
        <f t="shared" si="12"/>
        <v>61</v>
      </c>
      <c r="Y81" s="38"/>
      <c r="Z81" s="23" t="s">
        <v>111</v>
      </c>
      <c r="AA81" s="5">
        <f>AA80-AA77</f>
        <v>60</v>
      </c>
      <c r="AB81" s="5">
        <f>AB80-AB77</f>
        <v>60</v>
      </c>
      <c r="AC81" s="5">
        <f>AC80-AC77</f>
        <v>61</v>
      </c>
      <c r="AD81" s="5">
        <f>AD80-AD77</f>
        <v>61</v>
      </c>
      <c r="AE81" s="5">
        <f>AE80-AE77</f>
        <v>61</v>
      </c>
      <c r="AF81" s="14"/>
      <c r="AG81" s="5">
        <f>AG80-AG77</f>
        <v>61</v>
      </c>
      <c r="AH81" s="5">
        <f t="shared" ref="AH81:AM81" si="13">AH80-AH77</f>
        <v>61</v>
      </c>
      <c r="AI81" s="5">
        <f t="shared" si="13"/>
        <v>61</v>
      </c>
      <c r="AJ81" s="5">
        <f t="shared" si="13"/>
        <v>61</v>
      </c>
      <c r="AK81" s="5">
        <f t="shared" si="13"/>
        <v>61</v>
      </c>
      <c r="AL81" s="5">
        <f t="shared" si="13"/>
        <v>61</v>
      </c>
      <c r="AM81" s="5">
        <f t="shared" si="13"/>
        <v>61</v>
      </c>
    </row>
    <row r="82" spans="5:44" ht="15" thickBot="1">
      <c r="E82" s="3"/>
      <c r="F82" s="29" t="s">
        <v>112</v>
      </c>
      <c r="G82" s="30">
        <f>(G81/G80)*100</f>
        <v>93.442622950819683</v>
      </c>
      <c r="H82" s="30">
        <f>(H81/H80)*100</f>
        <v>95.081967213114751</v>
      </c>
      <c r="I82" s="30">
        <f>(I81/I80)*100</f>
        <v>95.081967213114751</v>
      </c>
      <c r="J82" s="30">
        <f>(J81/J80)*100</f>
        <v>96.721311475409834</v>
      </c>
      <c r="K82" s="30">
        <f>(K81/K80)*100</f>
        <v>96.721311475409834</v>
      </c>
      <c r="L82" s="31"/>
      <c r="M82" s="30">
        <f t="shared" ref="M82:S82" si="14">(M81/M80)*100</f>
        <v>100</v>
      </c>
      <c r="N82" s="30">
        <f t="shared" si="14"/>
        <v>100</v>
      </c>
      <c r="O82" s="30">
        <f t="shared" si="14"/>
        <v>100</v>
      </c>
      <c r="P82" s="30">
        <f t="shared" si="14"/>
        <v>100</v>
      </c>
      <c r="Q82" s="30">
        <f t="shared" si="14"/>
        <v>100</v>
      </c>
      <c r="R82" s="30">
        <f t="shared" si="14"/>
        <v>100</v>
      </c>
      <c r="S82" s="30">
        <f t="shared" si="14"/>
        <v>100</v>
      </c>
      <c r="Z82" s="39" t="s">
        <v>112</v>
      </c>
      <c r="AA82" s="30">
        <f>(AA81/AA80)*100</f>
        <v>98.360655737704917</v>
      </c>
      <c r="AB82" s="30">
        <f>(AB81/AB80)*100</f>
        <v>98.360655737704917</v>
      </c>
      <c r="AC82" s="30">
        <f>(AC81/AC80)*100</f>
        <v>100</v>
      </c>
      <c r="AD82" s="30">
        <f>(AD81/AD80)*100</f>
        <v>100</v>
      </c>
      <c r="AE82" s="30">
        <f>(AE81/AE80)*100</f>
        <v>100</v>
      </c>
      <c r="AF82" s="31"/>
      <c r="AG82" s="30">
        <f>(AG81/AG80)*100</f>
        <v>100</v>
      </c>
      <c r="AH82" s="30">
        <f t="shared" ref="AH82:AM82" si="15">(AH81/AH80)*100</f>
        <v>100</v>
      </c>
      <c r="AI82" s="30">
        <f t="shared" si="15"/>
        <v>100</v>
      </c>
      <c r="AJ82" s="30">
        <f t="shared" si="15"/>
        <v>100</v>
      </c>
      <c r="AK82" s="30">
        <f t="shared" si="15"/>
        <v>100</v>
      </c>
      <c r="AL82" s="30">
        <f t="shared" si="15"/>
        <v>100</v>
      </c>
      <c r="AM82" s="30">
        <f t="shared" si="15"/>
        <v>100</v>
      </c>
    </row>
    <row r="83" spans="5:44">
      <c r="AO83" s="17"/>
      <c r="AP83" s="17"/>
      <c r="AQ83" s="17"/>
      <c r="AR83" s="17"/>
    </row>
    <row r="84" spans="5:44" ht="16.2">
      <c r="AO84" s="17"/>
      <c r="AP84" s="72"/>
      <c r="AQ84" s="72" t="s">
        <v>113</v>
      </c>
      <c r="AR84" s="17"/>
    </row>
    <row r="85" spans="5:44" ht="16.2">
      <c r="W85" s="87" t="s">
        <v>114</v>
      </c>
      <c r="X85" s="87"/>
      <c r="Y85" s="87"/>
      <c r="AO85" s="17"/>
      <c r="AP85" s="72" t="s">
        <v>89</v>
      </c>
      <c r="AQ85" s="73">
        <f>(AV67/$AQ$78)*100</f>
        <v>80.327868852459019</v>
      </c>
      <c r="AR85" s="17"/>
    </row>
    <row r="86" spans="5:44" ht="16.2">
      <c r="W86" s="33"/>
      <c r="X86" s="87" t="s">
        <v>115</v>
      </c>
      <c r="Y86" s="87"/>
      <c r="AO86" s="17"/>
      <c r="AP86" s="72" t="s">
        <v>116</v>
      </c>
      <c r="AQ86" s="73">
        <f>(AT67/$AQ$78)*100</f>
        <v>90.163934426229503</v>
      </c>
      <c r="AR86" s="17"/>
    </row>
    <row r="87" spans="5:44" ht="16.2">
      <c r="W87" s="33"/>
      <c r="X87" s="79" t="s">
        <v>117</v>
      </c>
      <c r="Y87" s="79" t="s">
        <v>118</v>
      </c>
      <c r="AO87" s="17"/>
      <c r="AP87" s="72" t="s">
        <v>119</v>
      </c>
      <c r="AQ87" s="73">
        <f>(AU67/$AQ$78)*100</f>
        <v>83.606557377049185</v>
      </c>
      <c r="AR87" s="17"/>
    </row>
    <row r="88" spans="5:44" ht="16.2">
      <c r="W88" s="79" t="s">
        <v>120</v>
      </c>
      <c r="X88" s="79" t="s">
        <v>121</v>
      </c>
      <c r="Y88" s="79" t="s">
        <v>122</v>
      </c>
      <c r="AO88" s="17"/>
      <c r="AP88" s="72" t="s">
        <v>104</v>
      </c>
      <c r="AQ88" s="77">
        <f>(AQ76)/AQ78*100</f>
        <v>18.032786885245901</v>
      </c>
      <c r="AR88" s="17"/>
    </row>
    <row r="89" spans="5:44">
      <c r="W89" s="79" t="s">
        <v>104</v>
      </c>
      <c r="X89" s="79" t="s">
        <v>123</v>
      </c>
      <c r="Y89" s="79" t="s">
        <v>124</v>
      </c>
      <c r="AO89" s="17"/>
      <c r="AP89" s="58" t="s">
        <v>107</v>
      </c>
      <c r="AQ89" s="77">
        <f>(AQ77)/AQ78*100</f>
        <v>1.639344262295082</v>
      </c>
      <c r="AR89" s="71"/>
    </row>
    <row r="90" spans="5:44">
      <c r="AO90" s="17"/>
      <c r="AP90" s="58" t="s">
        <v>960</v>
      </c>
      <c r="AQ90" s="77">
        <f>(AQ76+AQ77)/AQ78*100</f>
        <v>19.672131147540984</v>
      </c>
      <c r="AR90" s="71"/>
    </row>
    <row r="91" spans="5:44">
      <c r="W91" s="35" t="s">
        <v>125</v>
      </c>
      <c r="X91" s="35" t="s">
        <v>126</v>
      </c>
      <c r="Y91" s="35"/>
      <c r="AO91" s="17"/>
      <c r="AP91" s="71"/>
      <c r="AQ91" s="71"/>
      <c r="AR91" s="71"/>
    </row>
    <row r="92" spans="5:44">
      <c r="W92" s="35">
        <v>1</v>
      </c>
      <c r="X92" s="35" t="s">
        <v>127</v>
      </c>
      <c r="Y92" s="35" t="s">
        <v>128</v>
      </c>
    </row>
    <row r="93" spans="5:44">
      <c r="W93" s="35">
        <v>2</v>
      </c>
      <c r="X93" s="35" t="s">
        <v>129</v>
      </c>
      <c r="Y93" s="35" t="s">
        <v>95</v>
      </c>
    </row>
    <row r="94" spans="5:44">
      <c r="W94" s="35">
        <v>3</v>
      </c>
      <c r="X94" s="35" t="s">
        <v>130</v>
      </c>
      <c r="Y94" s="35" t="s">
        <v>98</v>
      </c>
    </row>
    <row r="95" spans="5:44">
      <c r="W95" s="35">
        <v>4</v>
      </c>
      <c r="X95" s="35" t="s">
        <v>131</v>
      </c>
      <c r="Y95" s="35" t="s">
        <v>101</v>
      </c>
    </row>
    <row r="97" spans="1:49">
      <c r="W97" s="88" t="s">
        <v>132</v>
      </c>
      <c r="X97" s="88"/>
      <c r="Y97" s="88"/>
    </row>
    <row r="98" spans="1:49">
      <c r="W98" s="88" t="s">
        <v>133</v>
      </c>
      <c r="X98" s="88"/>
      <c r="Y98" s="88"/>
    </row>
    <row r="99" spans="1:49">
      <c r="G99"/>
      <c r="H99"/>
      <c r="I99"/>
      <c r="J99"/>
      <c r="K99"/>
      <c r="L99"/>
      <c r="M99"/>
      <c r="N99"/>
      <c r="O99"/>
      <c r="P99"/>
      <c r="Q99"/>
      <c r="R99"/>
      <c r="S99"/>
      <c r="W99" s="53"/>
      <c r="X99" s="53"/>
      <c r="Y99" s="53"/>
    </row>
    <row r="100" spans="1:49" ht="21">
      <c r="A100" s="86" t="s">
        <v>134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U100" s="86" t="s">
        <v>134</v>
      </c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</row>
    <row r="101" spans="1:49">
      <c r="W101" s="53"/>
      <c r="X101" s="53"/>
      <c r="Y101" s="53"/>
    </row>
    <row r="102" spans="1:49" s="65" customFormat="1" ht="23.4">
      <c r="D102" s="66"/>
      <c r="E102" s="70" t="s">
        <v>923</v>
      </c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7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</row>
    <row r="103" spans="1:49" s="65" customFormat="1">
      <c r="D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7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spans="1:49" s="60" customFormat="1" ht="26.4">
      <c r="A104" s="56" t="s">
        <v>0</v>
      </c>
      <c r="B104" s="56" t="s">
        <v>1</v>
      </c>
      <c r="C104" s="56" t="s">
        <v>2</v>
      </c>
      <c r="D104" s="57" t="s">
        <v>4</v>
      </c>
      <c r="E104" s="61" t="s">
        <v>3</v>
      </c>
      <c r="F104" s="61" t="s">
        <v>731</v>
      </c>
      <c r="G104" s="11">
        <v>214441</v>
      </c>
      <c r="H104" s="11">
        <v>214442</v>
      </c>
      <c r="I104" s="11">
        <v>214443</v>
      </c>
      <c r="J104" s="11">
        <v>214444</v>
      </c>
      <c r="K104" s="11">
        <v>214445</v>
      </c>
      <c r="L104" s="58"/>
      <c r="M104" s="11" t="s">
        <v>5</v>
      </c>
      <c r="N104" s="11" t="s">
        <v>6</v>
      </c>
      <c r="O104" s="11" t="s">
        <v>7</v>
      </c>
      <c r="P104" s="11" t="s">
        <v>8</v>
      </c>
      <c r="Q104" s="11" t="s">
        <v>9</v>
      </c>
      <c r="R104" s="11" t="s">
        <v>10</v>
      </c>
      <c r="S104" s="11" t="s">
        <v>11</v>
      </c>
      <c r="T104" s="59"/>
      <c r="U104" s="61" t="s">
        <v>0</v>
      </c>
      <c r="V104" s="61" t="s">
        <v>1</v>
      </c>
      <c r="W104" s="61" t="s">
        <v>2</v>
      </c>
      <c r="X104" s="61" t="s">
        <v>4</v>
      </c>
      <c r="Y104" s="61" t="s">
        <v>3</v>
      </c>
      <c r="Z104" s="61" t="s">
        <v>731</v>
      </c>
      <c r="AA104" s="11">
        <v>207003</v>
      </c>
      <c r="AB104" s="11">
        <v>214450</v>
      </c>
      <c r="AC104" s="11">
        <v>214451</v>
      </c>
      <c r="AD104" s="11">
        <v>214452</v>
      </c>
      <c r="AE104" s="11">
        <v>214453</v>
      </c>
      <c r="AF104" s="58"/>
      <c r="AG104" s="11" t="s">
        <v>12</v>
      </c>
      <c r="AH104" s="11" t="s">
        <v>13</v>
      </c>
      <c r="AI104" s="11" t="s">
        <v>14</v>
      </c>
      <c r="AJ104" s="11" t="s">
        <v>15</v>
      </c>
      <c r="AK104" s="11" t="s">
        <v>16</v>
      </c>
      <c r="AL104" s="11" t="s">
        <v>17</v>
      </c>
      <c r="AM104" s="11" t="s">
        <v>18</v>
      </c>
      <c r="AN104" s="11" t="s">
        <v>19</v>
      </c>
      <c r="AO104" s="11" t="s">
        <v>20</v>
      </c>
      <c r="AP104" s="80" t="s">
        <v>21</v>
      </c>
      <c r="AQ104" s="81"/>
      <c r="AR104" s="82" t="s">
        <v>22</v>
      </c>
      <c r="AS104" s="83"/>
      <c r="AT104" s="7" t="s">
        <v>23</v>
      </c>
      <c r="AU104" s="7" t="s">
        <v>23</v>
      </c>
      <c r="AV104" s="8" t="s">
        <v>24</v>
      </c>
      <c r="AW104" s="15" t="s">
        <v>25</v>
      </c>
    </row>
    <row r="105" spans="1:49" s="60" customFormat="1">
      <c r="A105" s="56"/>
      <c r="B105" s="56"/>
      <c r="C105" s="56"/>
      <c r="D105" s="57"/>
      <c r="E105" s="61"/>
      <c r="F105" s="61"/>
      <c r="G105" s="11" t="s">
        <v>26</v>
      </c>
      <c r="H105" s="11" t="s">
        <v>27</v>
      </c>
      <c r="I105" s="11" t="s">
        <v>28</v>
      </c>
      <c r="J105" s="11" t="s">
        <v>29</v>
      </c>
      <c r="K105" s="11" t="s">
        <v>30</v>
      </c>
      <c r="L105" s="58"/>
      <c r="M105" s="11" t="s">
        <v>31</v>
      </c>
      <c r="N105" s="11" t="s">
        <v>32</v>
      </c>
      <c r="O105" s="11" t="s">
        <v>33</v>
      </c>
      <c r="P105" s="11" t="s">
        <v>34</v>
      </c>
      <c r="Q105" s="11" t="s">
        <v>35</v>
      </c>
      <c r="R105" s="11" t="s">
        <v>36</v>
      </c>
      <c r="S105" s="11" t="s">
        <v>37</v>
      </c>
      <c r="T105" s="59"/>
      <c r="U105" s="61"/>
      <c r="V105" s="61"/>
      <c r="W105" s="61"/>
      <c r="X105" s="61"/>
      <c r="Y105" s="61"/>
      <c r="Z105" s="61"/>
      <c r="AA105" s="11" t="s">
        <v>38</v>
      </c>
      <c r="AB105" s="11" t="s">
        <v>39</v>
      </c>
      <c r="AC105" s="11" t="s">
        <v>40</v>
      </c>
      <c r="AD105" s="11" t="s">
        <v>41</v>
      </c>
      <c r="AE105" s="11" t="s">
        <v>42</v>
      </c>
      <c r="AF105" s="58"/>
      <c r="AG105" s="11" t="s">
        <v>43</v>
      </c>
      <c r="AH105" s="11" t="s">
        <v>44</v>
      </c>
      <c r="AI105" s="11" t="s">
        <v>45</v>
      </c>
      <c r="AJ105" s="11" t="s">
        <v>46</v>
      </c>
      <c r="AK105" s="11" t="s">
        <v>47</v>
      </c>
      <c r="AL105" s="11" t="s">
        <v>48</v>
      </c>
      <c r="AM105" s="11" t="s">
        <v>49</v>
      </c>
      <c r="AN105" s="11"/>
      <c r="AO105" s="11"/>
      <c r="AP105" s="9" t="s">
        <v>50</v>
      </c>
      <c r="AQ105" s="9" t="s">
        <v>51</v>
      </c>
      <c r="AR105" s="10" t="s">
        <v>50</v>
      </c>
      <c r="AS105" s="10" t="s">
        <v>51</v>
      </c>
      <c r="AT105" s="11" t="s">
        <v>52</v>
      </c>
      <c r="AU105" s="11" t="s">
        <v>53</v>
      </c>
      <c r="AV105" s="11"/>
      <c r="AW105" s="11"/>
    </row>
    <row r="106" spans="1:49" s="65" customFormat="1">
      <c r="B106" s="64" t="s">
        <v>631</v>
      </c>
      <c r="C106" s="65" t="s">
        <v>924</v>
      </c>
      <c r="D106" s="66" t="s">
        <v>925</v>
      </c>
      <c r="E106" s="65" t="s">
        <v>926</v>
      </c>
      <c r="G106" s="66">
        <v>71</v>
      </c>
      <c r="H106" s="66">
        <v>50</v>
      </c>
      <c r="I106" s="66">
        <v>61</v>
      </c>
      <c r="J106" s="66">
        <v>58</v>
      </c>
      <c r="K106" s="66">
        <v>65</v>
      </c>
      <c r="L106" s="66"/>
      <c r="M106" s="66">
        <v>18</v>
      </c>
      <c r="N106" s="66">
        <v>22</v>
      </c>
      <c r="O106" s="66">
        <v>14</v>
      </c>
      <c r="P106" s="66">
        <v>44</v>
      </c>
      <c r="Q106" s="66">
        <v>16</v>
      </c>
      <c r="R106" s="66">
        <v>34</v>
      </c>
      <c r="S106" s="66">
        <v>13</v>
      </c>
      <c r="T106" s="67"/>
      <c r="AA106" s="66">
        <v>67</v>
      </c>
      <c r="AB106" s="66">
        <v>65</v>
      </c>
      <c r="AC106" s="66" t="s">
        <v>56</v>
      </c>
      <c r="AD106" s="66">
        <v>74</v>
      </c>
      <c r="AE106" s="66">
        <v>52</v>
      </c>
      <c r="AF106" s="66"/>
      <c r="AG106" s="66">
        <v>15</v>
      </c>
      <c r="AH106" s="66">
        <v>15</v>
      </c>
      <c r="AI106" s="66">
        <v>21</v>
      </c>
      <c r="AJ106" s="66">
        <v>15</v>
      </c>
      <c r="AK106" s="66">
        <v>41</v>
      </c>
      <c r="AL106" s="66">
        <v>12</v>
      </c>
      <c r="AM106" s="66">
        <v>34</v>
      </c>
      <c r="AN106" s="66"/>
      <c r="AO106" s="66">
        <v>46</v>
      </c>
    </row>
    <row r="107" spans="1:49" s="65" customFormat="1">
      <c r="B107" s="64" t="s">
        <v>631</v>
      </c>
      <c r="C107" s="65" t="s">
        <v>927</v>
      </c>
      <c r="D107" s="66" t="s">
        <v>928</v>
      </c>
      <c r="E107" s="65" t="s">
        <v>929</v>
      </c>
      <c r="G107" s="66">
        <v>40</v>
      </c>
      <c r="H107" s="66">
        <v>40</v>
      </c>
      <c r="I107" s="66" t="s">
        <v>56</v>
      </c>
      <c r="J107" s="66" t="s">
        <v>56</v>
      </c>
      <c r="K107" s="66" t="s">
        <v>56</v>
      </c>
      <c r="L107" s="66"/>
      <c r="M107" s="66">
        <v>16</v>
      </c>
      <c r="N107" s="66">
        <v>21</v>
      </c>
      <c r="O107" s="66">
        <v>12</v>
      </c>
      <c r="P107" s="66">
        <v>30</v>
      </c>
      <c r="Q107" s="66">
        <v>14</v>
      </c>
      <c r="R107" s="66">
        <v>25</v>
      </c>
      <c r="S107" s="66">
        <v>16</v>
      </c>
      <c r="T107" s="67"/>
      <c r="AA107" s="66">
        <v>40</v>
      </c>
      <c r="AB107" s="66">
        <v>46</v>
      </c>
      <c r="AC107" s="66" t="s">
        <v>56</v>
      </c>
      <c r="AD107" s="66">
        <v>44</v>
      </c>
      <c r="AE107" s="66">
        <v>43</v>
      </c>
      <c r="AF107" s="66"/>
      <c r="AG107" s="66">
        <v>14</v>
      </c>
      <c r="AH107" s="66">
        <v>14</v>
      </c>
      <c r="AI107" s="66">
        <v>23</v>
      </c>
      <c r="AJ107" s="66">
        <v>10</v>
      </c>
      <c r="AK107" s="66">
        <v>20</v>
      </c>
      <c r="AL107" s="66">
        <v>14</v>
      </c>
      <c r="AM107" s="66">
        <v>27</v>
      </c>
      <c r="AN107" s="66"/>
      <c r="AO107" s="66">
        <v>34</v>
      </c>
    </row>
    <row r="108" spans="1:49" s="65" customFormat="1">
      <c r="B108" s="64" t="s">
        <v>631</v>
      </c>
      <c r="C108" s="65" t="s">
        <v>930</v>
      </c>
      <c r="D108" s="66" t="s">
        <v>932</v>
      </c>
      <c r="E108" s="65" t="s">
        <v>931</v>
      </c>
      <c r="G108" s="66">
        <v>47</v>
      </c>
      <c r="H108" s="66">
        <v>54</v>
      </c>
      <c r="I108" s="66">
        <v>61</v>
      </c>
      <c r="J108" s="66">
        <v>55</v>
      </c>
      <c r="K108" s="66">
        <v>58</v>
      </c>
      <c r="L108" s="66"/>
      <c r="M108" s="66">
        <v>17</v>
      </c>
      <c r="N108" s="66">
        <v>21</v>
      </c>
      <c r="O108" s="66">
        <v>15</v>
      </c>
      <c r="P108" s="66">
        <v>37</v>
      </c>
      <c r="Q108" s="66">
        <v>18</v>
      </c>
      <c r="R108" s="66">
        <v>35</v>
      </c>
      <c r="S108" s="66">
        <v>18</v>
      </c>
      <c r="T108" s="67"/>
      <c r="AA108" s="66" t="s">
        <v>56</v>
      </c>
      <c r="AB108" s="66">
        <v>55</v>
      </c>
      <c r="AC108" s="66">
        <v>47</v>
      </c>
      <c r="AD108" s="66">
        <v>49</v>
      </c>
      <c r="AE108" s="66">
        <v>58</v>
      </c>
      <c r="AF108" s="66"/>
      <c r="AG108" s="66">
        <v>18</v>
      </c>
      <c r="AH108" s="66">
        <v>20</v>
      </c>
      <c r="AI108" s="66">
        <v>30</v>
      </c>
      <c r="AJ108" s="66">
        <v>13</v>
      </c>
      <c r="AK108" s="66">
        <v>28</v>
      </c>
      <c r="AL108" s="66">
        <v>20</v>
      </c>
      <c r="AM108" s="66">
        <v>24</v>
      </c>
      <c r="AN108" s="66"/>
      <c r="AO108" s="66">
        <v>46</v>
      </c>
    </row>
    <row r="109" spans="1:49" s="65" customFormat="1">
      <c r="B109" s="64" t="s">
        <v>631</v>
      </c>
      <c r="C109" s="68" t="s">
        <v>935</v>
      </c>
      <c r="D109" s="66" t="s">
        <v>933</v>
      </c>
      <c r="E109" s="65" t="s">
        <v>934</v>
      </c>
      <c r="G109" s="66">
        <v>46</v>
      </c>
      <c r="H109" s="66">
        <v>52</v>
      </c>
      <c r="I109" s="66">
        <v>65</v>
      </c>
      <c r="J109" s="66">
        <v>75</v>
      </c>
      <c r="K109" s="66">
        <v>62</v>
      </c>
      <c r="L109" s="66"/>
      <c r="M109" s="66">
        <v>21</v>
      </c>
      <c r="N109" s="66">
        <v>32</v>
      </c>
      <c r="O109" s="66">
        <v>20</v>
      </c>
      <c r="P109" s="66">
        <v>38</v>
      </c>
      <c r="Q109" s="66">
        <v>21</v>
      </c>
      <c r="R109" s="66">
        <v>39</v>
      </c>
      <c r="S109" s="66">
        <v>21</v>
      </c>
      <c r="T109" s="67"/>
      <c r="AA109" s="66" t="s">
        <v>56</v>
      </c>
      <c r="AB109" s="66">
        <v>68</v>
      </c>
      <c r="AC109" s="66">
        <v>60</v>
      </c>
      <c r="AD109" s="66">
        <v>68</v>
      </c>
      <c r="AE109" s="66">
        <v>59</v>
      </c>
      <c r="AF109" s="66"/>
      <c r="AG109" s="66">
        <v>20</v>
      </c>
      <c r="AH109" s="66">
        <v>22</v>
      </c>
      <c r="AI109" s="66">
        <v>37</v>
      </c>
      <c r="AJ109" s="66">
        <v>19</v>
      </c>
      <c r="AK109" s="66">
        <v>38</v>
      </c>
      <c r="AL109" s="66">
        <v>24</v>
      </c>
      <c r="AM109" s="66">
        <v>42</v>
      </c>
      <c r="AN109" s="66"/>
      <c r="AO109" s="66">
        <v>46</v>
      </c>
    </row>
    <row r="110" spans="1:49" s="65" customFormat="1">
      <c r="B110" s="64" t="s">
        <v>631</v>
      </c>
      <c r="C110" s="65" t="s">
        <v>936</v>
      </c>
      <c r="D110" s="66" t="s">
        <v>937</v>
      </c>
      <c r="E110" s="65" t="s">
        <v>938</v>
      </c>
      <c r="G110" s="66">
        <v>45</v>
      </c>
      <c r="H110" s="66">
        <v>41</v>
      </c>
      <c r="I110" s="66">
        <v>52</v>
      </c>
      <c r="J110" s="66">
        <v>60</v>
      </c>
      <c r="K110" s="66">
        <v>56</v>
      </c>
      <c r="L110" s="66"/>
      <c r="M110" s="66">
        <v>18</v>
      </c>
      <c r="N110" s="66">
        <v>29</v>
      </c>
      <c r="O110" s="66">
        <v>17</v>
      </c>
      <c r="P110" s="66">
        <v>30</v>
      </c>
      <c r="Q110" s="66">
        <v>17</v>
      </c>
      <c r="R110" s="66">
        <v>24</v>
      </c>
      <c r="S110" s="66">
        <v>18</v>
      </c>
      <c r="T110" s="67"/>
      <c r="AA110" s="66" t="s">
        <v>56</v>
      </c>
      <c r="AB110" s="66">
        <v>50</v>
      </c>
      <c r="AC110" s="66">
        <v>48</v>
      </c>
      <c r="AD110" s="66">
        <v>63</v>
      </c>
      <c r="AE110" s="66">
        <v>44</v>
      </c>
      <c r="AF110" s="66"/>
      <c r="AG110" s="66">
        <v>15</v>
      </c>
      <c r="AH110" s="66">
        <v>19</v>
      </c>
      <c r="AI110" s="66">
        <v>21</v>
      </c>
      <c r="AJ110" s="66">
        <v>16</v>
      </c>
      <c r="AK110" s="66">
        <v>28</v>
      </c>
      <c r="AL110" s="66">
        <v>18</v>
      </c>
      <c r="AM110" s="66">
        <v>32</v>
      </c>
      <c r="AN110" s="66"/>
      <c r="AO110" s="66">
        <v>46</v>
      </c>
    </row>
    <row r="111" spans="1:49" s="65" customFormat="1">
      <c r="B111" s="64" t="s">
        <v>631</v>
      </c>
      <c r="C111" s="68" t="s">
        <v>941</v>
      </c>
      <c r="D111" s="66" t="s">
        <v>939</v>
      </c>
      <c r="E111" s="65" t="s">
        <v>940</v>
      </c>
      <c r="G111" s="66" t="s">
        <v>56</v>
      </c>
      <c r="H111" s="66">
        <v>45</v>
      </c>
      <c r="I111" s="66">
        <v>53</v>
      </c>
      <c r="J111" s="66">
        <v>42</v>
      </c>
      <c r="K111" s="66">
        <v>54</v>
      </c>
      <c r="L111" s="66"/>
      <c r="M111" s="66">
        <v>15</v>
      </c>
      <c r="N111" s="66">
        <v>32</v>
      </c>
      <c r="O111" s="66">
        <v>14</v>
      </c>
      <c r="P111" s="66">
        <v>25</v>
      </c>
      <c r="Q111" s="66">
        <v>16</v>
      </c>
      <c r="R111" s="66">
        <v>36</v>
      </c>
      <c r="S111" s="66">
        <v>15</v>
      </c>
      <c r="T111" s="67"/>
      <c r="AA111" s="66">
        <v>45</v>
      </c>
      <c r="AB111" s="66">
        <v>44</v>
      </c>
      <c r="AC111" s="66">
        <v>40</v>
      </c>
      <c r="AD111" s="66">
        <v>50</v>
      </c>
      <c r="AE111" s="66">
        <v>40</v>
      </c>
      <c r="AF111" s="66"/>
      <c r="AG111" s="66">
        <v>15</v>
      </c>
      <c r="AH111" s="66">
        <v>21</v>
      </c>
      <c r="AI111" s="66">
        <v>27</v>
      </c>
      <c r="AJ111" s="66">
        <v>13</v>
      </c>
      <c r="AK111" s="66">
        <v>22</v>
      </c>
      <c r="AL111" s="66">
        <v>16</v>
      </c>
      <c r="AM111" s="66">
        <v>41</v>
      </c>
      <c r="AN111" s="66"/>
      <c r="AO111" s="66">
        <v>46</v>
      </c>
    </row>
    <row r="112" spans="1:49" s="65" customFormat="1">
      <c r="B112" s="64" t="s">
        <v>631</v>
      </c>
      <c r="C112" s="65" t="s">
        <v>942</v>
      </c>
      <c r="D112" s="66" t="s">
        <v>944</v>
      </c>
      <c r="E112" s="65" t="s">
        <v>943</v>
      </c>
      <c r="G112" s="66">
        <v>55</v>
      </c>
      <c r="H112" s="66">
        <v>44</v>
      </c>
      <c r="I112" s="66">
        <v>53</v>
      </c>
      <c r="J112" s="66">
        <v>50</v>
      </c>
      <c r="K112" s="66">
        <v>52</v>
      </c>
      <c r="L112" s="66"/>
      <c r="M112" s="66">
        <v>19</v>
      </c>
      <c r="N112" s="66">
        <v>21</v>
      </c>
      <c r="O112" s="66">
        <v>16</v>
      </c>
      <c r="P112" s="66">
        <v>31</v>
      </c>
      <c r="Q112" s="66">
        <v>18</v>
      </c>
      <c r="R112" s="66">
        <v>25</v>
      </c>
      <c r="S112" s="66">
        <v>19</v>
      </c>
      <c r="T112" s="67"/>
      <c r="AA112" s="66" t="s">
        <v>56</v>
      </c>
      <c r="AB112" s="66">
        <v>60</v>
      </c>
      <c r="AC112" s="66">
        <v>41</v>
      </c>
      <c r="AD112" s="66">
        <v>51</v>
      </c>
      <c r="AE112" s="66">
        <v>45</v>
      </c>
      <c r="AF112" s="66"/>
      <c r="AG112" s="66">
        <v>17</v>
      </c>
      <c r="AH112" s="66">
        <v>18</v>
      </c>
      <c r="AI112" s="66">
        <v>20</v>
      </c>
      <c r="AJ112" s="66">
        <v>19</v>
      </c>
      <c r="AK112" s="66">
        <v>25</v>
      </c>
      <c r="AL112" s="66">
        <v>17</v>
      </c>
      <c r="AM112" s="66">
        <v>22</v>
      </c>
      <c r="AN112" s="66"/>
      <c r="AO112" s="66">
        <v>46</v>
      </c>
    </row>
    <row r="113" spans="2:41" s="65" customFormat="1">
      <c r="B113" s="64" t="s">
        <v>631</v>
      </c>
      <c r="C113" s="65" t="s">
        <v>945</v>
      </c>
      <c r="D113" s="66" t="s">
        <v>946</v>
      </c>
      <c r="E113" s="65" t="s">
        <v>947</v>
      </c>
      <c r="G113" s="66">
        <v>46</v>
      </c>
      <c r="H113" s="66">
        <v>46</v>
      </c>
      <c r="I113" s="66">
        <v>59</v>
      </c>
      <c r="J113" s="66">
        <v>41</v>
      </c>
      <c r="K113" s="66">
        <v>48</v>
      </c>
      <c r="L113" s="66"/>
      <c r="M113" s="66">
        <v>19</v>
      </c>
      <c r="N113" s="66">
        <v>23</v>
      </c>
      <c r="O113" s="66">
        <v>16</v>
      </c>
      <c r="P113" s="66">
        <v>21</v>
      </c>
      <c r="Q113" s="66">
        <v>18</v>
      </c>
      <c r="R113" s="66">
        <v>28</v>
      </c>
      <c r="S113" s="66">
        <v>19</v>
      </c>
      <c r="T113" s="67"/>
      <c r="AA113" s="66" t="s">
        <v>56</v>
      </c>
      <c r="AB113" s="66">
        <v>50</v>
      </c>
      <c r="AC113" s="66">
        <v>53</v>
      </c>
      <c r="AD113" s="66">
        <v>58</v>
      </c>
      <c r="AE113" s="66">
        <v>55</v>
      </c>
      <c r="AF113" s="66"/>
      <c r="AG113" s="66">
        <v>17</v>
      </c>
      <c r="AH113" s="66">
        <v>20</v>
      </c>
      <c r="AI113" s="66">
        <v>25</v>
      </c>
      <c r="AJ113" s="66">
        <v>19</v>
      </c>
      <c r="AK113" s="66">
        <v>30</v>
      </c>
      <c r="AL113" s="66">
        <v>20</v>
      </c>
      <c r="AM113" s="66">
        <v>23</v>
      </c>
      <c r="AN113" s="66"/>
      <c r="AO113" s="66">
        <v>46</v>
      </c>
    </row>
    <row r="114" spans="2:41" s="65" customFormat="1">
      <c r="B114" s="64" t="s">
        <v>631</v>
      </c>
      <c r="C114" s="65" t="s">
        <v>948</v>
      </c>
      <c r="D114" s="66" t="s">
        <v>949</v>
      </c>
      <c r="E114" s="65" t="s">
        <v>950</v>
      </c>
      <c r="G114" s="66">
        <v>63</v>
      </c>
      <c r="H114" s="66">
        <v>58</v>
      </c>
      <c r="I114" s="66">
        <v>50</v>
      </c>
      <c r="J114" s="66">
        <v>63</v>
      </c>
      <c r="K114" s="66">
        <v>75</v>
      </c>
      <c r="L114" s="66"/>
      <c r="M114" s="66">
        <v>15</v>
      </c>
      <c r="N114" s="66">
        <v>34</v>
      </c>
      <c r="O114" s="66">
        <v>13</v>
      </c>
      <c r="P114" s="66">
        <v>41</v>
      </c>
      <c r="Q114" s="66">
        <v>13</v>
      </c>
      <c r="R114" s="66">
        <v>29</v>
      </c>
      <c r="S114" s="66">
        <v>17</v>
      </c>
      <c r="T114" s="67"/>
      <c r="AA114" s="66">
        <v>51</v>
      </c>
      <c r="AB114" s="66">
        <v>71</v>
      </c>
      <c r="AC114" s="66" t="s">
        <v>56</v>
      </c>
      <c r="AD114" s="66">
        <v>72</v>
      </c>
      <c r="AE114" s="66">
        <v>43</v>
      </c>
      <c r="AF114" s="66"/>
      <c r="AG114" s="66">
        <v>15</v>
      </c>
      <c r="AH114" s="66">
        <v>16</v>
      </c>
      <c r="AI114" s="66">
        <v>32</v>
      </c>
      <c r="AJ114" s="66">
        <v>14</v>
      </c>
      <c r="AK114" s="66">
        <v>42</v>
      </c>
      <c r="AL114" s="66">
        <v>16</v>
      </c>
      <c r="AM114" s="66">
        <v>43</v>
      </c>
      <c r="AN114" s="66"/>
      <c r="AO114" s="66">
        <v>46</v>
      </c>
    </row>
    <row r="115" spans="2:41" s="65" customFormat="1">
      <c r="B115" s="64" t="s">
        <v>631</v>
      </c>
      <c r="C115" s="65" t="s">
        <v>951</v>
      </c>
      <c r="D115" s="66" t="s">
        <v>952</v>
      </c>
      <c r="E115" s="65" t="s">
        <v>953</v>
      </c>
      <c r="G115" s="66">
        <v>70</v>
      </c>
      <c r="H115" s="66">
        <v>50</v>
      </c>
      <c r="I115" s="66">
        <v>46</v>
      </c>
      <c r="J115" s="66">
        <v>41</v>
      </c>
      <c r="K115" s="66">
        <v>55</v>
      </c>
      <c r="L115" s="66"/>
      <c r="M115" s="66">
        <v>20</v>
      </c>
      <c r="N115" s="66">
        <v>35</v>
      </c>
      <c r="O115" s="66">
        <v>13</v>
      </c>
      <c r="P115" s="66">
        <v>22</v>
      </c>
      <c r="Q115" s="66">
        <v>16</v>
      </c>
      <c r="R115" s="66">
        <v>28</v>
      </c>
      <c r="S115" s="66">
        <v>18</v>
      </c>
      <c r="T115" s="67"/>
      <c r="AA115" s="66" t="s">
        <v>56</v>
      </c>
      <c r="AB115" s="66">
        <v>60</v>
      </c>
      <c r="AC115" s="66">
        <v>48</v>
      </c>
      <c r="AD115" s="66">
        <v>60</v>
      </c>
      <c r="AE115" s="66">
        <v>46</v>
      </c>
      <c r="AF115" s="66"/>
      <c r="AG115" s="66">
        <v>16</v>
      </c>
      <c r="AH115" s="66">
        <v>15</v>
      </c>
      <c r="AI115" s="66">
        <v>25</v>
      </c>
      <c r="AJ115" s="66">
        <v>12</v>
      </c>
      <c r="AK115" s="66">
        <v>25</v>
      </c>
      <c r="AL115" s="66">
        <v>18</v>
      </c>
      <c r="AM115" s="66">
        <v>22</v>
      </c>
      <c r="AN115" s="66"/>
      <c r="AO115" s="66">
        <v>46</v>
      </c>
    </row>
    <row r="116" spans="2:41" s="65" customFormat="1">
      <c r="B116" s="64" t="s">
        <v>631</v>
      </c>
      <c r="C116" s="65" t="s">
        <v>954</v>
      </c>
      <c r="D116" s="66" t="s">
        <v>956</v>
      </c>
      <c r="E116" s="65" t="s">
        <v>955</v>
      </c>
      <c r="G116" s="66">
        <v>52</v>
      </c>
      <c r="H116" s="66">
        <v>45</v>
      </c>
      <c r="I116" s="66">
        <v>53</v>
      </c>
      <c r="J116" s="66" t="s">
        <v>56</v>
      </c>
      <c r="K116" s="66">
        <v>50</v>
      </c>
      <c r="L116" s="66"/>
      <c r="M116" s="66">
        <v>18</v>
      </c>
      <c r="N116" s="66">
        <v>25</v>
      </c>
      <c r="O116" s="66">
        <v>12</v>
      </c>
      <c r="P116" s="66">
        <v>37</v>
      </c>
      <c r="Q116" s="66">
        <v>16</v>
      </c>
      <c r="R116" s="66">
        <v>38</v>
      </c>
      <c r="S116" s="66">
        <v>17</v>
      </c>
      <c r="T116" s="67"/>
      <c r="AA116" s="66">
        <v>53</v>
      </c>
      <c r="AB116" s="66">
        <v>60</v>
      </c>
      <c r="AC116" s="66" t="s">
        <v>56</v>
      </c>
      <c r="AD116" s="66">
        <v>51</v>
      </c>
      <c r="AE116" s="66" t="s">
        <v>56</v>
      </c>
      <c r="AF116" s="66"/>
      <c r="AG116" s="66">
        <v>11</v>
      </c>
      <c r="AH116" s="66">
        <v>16</v>
      </c>
      <c r="AI116" s="66">
        <v>21</v>
      </c>
      <c r="AJ116" s="66">
        <v>10</v>
      </c>
      <c r="AK116" s="66">
        <v>33</v>
      </c>
      <c r="AL116" s="66">
        <v>13</v>
      </c>
      <c r="AM116" s="66">
        <v>20</v>
      </c>
      <c r="AN116" s="66"/>
      <c r="AO116" s="66">
        <v>38</v>
      </c>
    </row>
    <row r="117" spans="2:41" s="65" customFormat="1">
      <c r="B117" s="64" t="s">
        <v>631</v>
      </c>
      <c r="C117" s="65" t="s">
        <v>957</v>
      </c>
      <c r="D117" s="66" t="s">
        <v>958</v>
      </c>
      <c r="E117" s="65" t="s">
        <v>959</v>
      </c>
      <c r="G117" s="66">
        <v>42</v>
      </c>
      <c r="H117" s="66">
        <v>48</v>
      </c>
      <c r="I117" s="66" t="s">
        <v>56</v>
      </c>
      <c r="J117" s="66">
        <v>48</v>
      </c>
      <c r="K117" s="66">
        <v>54</v>
      </c>
      <c r="L117" s="66"/>
      <c r="M117" s="66">
        <v>13</v>
      </c>
      <c r="N117" s="66">
        <v>25</v>
      </c>
      <c r="O117" s="66">
        <v>14</v>
      </c>
      <c r="P117" s="66">
        <v>25</v>
      </c>
      <c r="Q117" s="66">
        <v>14</v>
      </c>
      <c r="R117" s="66">
        <v>25</v>
      </c>
      <c r="S117" s="66">
        <v>17</v>
      </c>
      <c r="T117" s="67"/>
      <c r="AA117" s="66">
        <v>40</v>
      </c>
      <c r="AB117" s="66">
        <v>44</v>
      </c>
      <c r="AC117" s="66" t="s">
        <v>56</v>
      </c>
      <c r="AD117" s="66">
        <v>46</v>
      </c>
      <c r="AE117" s="66">
        <v>44</v>
      </c>
      <c r="AF117" s="66"/>
      <c r="AG117" s="66">
        <v>10</v>
      </c>
      <c r="AH117" s="66">
        <v>12</v>
      </c>
      <c r="AI117" s="66">
        <v>21</v>
      </c>
      <c r="AJ117" s="66">
        <v>12</v>
      </c>
      <c r="AK117" s="66">
        <v>25</v>
      </c>
      <c r="AL117" s="66">
        <v>12</v>
      </c>
      <c r="AM117" s="66">
        <v>27</v>
      </c>
      <c r="AN117" s="66"/>
      <c r="AO117" s="66">
        <v>42</v>
      </c>
    </row>
    <row r="118" spans="2:41" s="65" customFormat="1">
      <c r="B118" s="64" t="s">
        <v>631</v>
      </c>
      <c r="C118" s="65" t="s">
        <v>632</v>
      </c>
      <c r="D118" s="66" t="s">
        <v>633</v>
      </c>
      <c r="E118" s="65" t="s">
        <v>634</v>
      </c>
      <c r="G118" s="66">
        <v>74</v>
      </c>
      <c r="H118" s="66">
        <v>74</v>
      </c>
      <c r="I118" s="66">
        <v>70</v>
      </c>
      <c r="J118" s="66">
        <v>73</v>
      </c>
      <c r="K118" s="66">
        <v>67</v>
      </c>
      <c r="L118" s="66"/>
      <c r="M118" s="66">
        <v>20</v>
      </c>
      <c r="N118" s="66">
        <v>29</v>
      </c>
      <c r="O118" s="66">
        <v>21</v>
      </c>
      <c r="P118" s="66">
        <v>38</v>
      </c>
      <c r="Q118" s="66">
        <v>21</v>
      </c>
      <c r="R118" s="66">
        <v>28</v>
      </c>
      <c r="S118" s="66">
        <v>23</v>
      </c>
      <c r="T118" s="67"/>
      <c r="AA118" s="66" t="s">
        <v>56</v>
      </c>
      <c r="AB118" s="66" t="s">
        <v>56</v>
      </c>
      <c r="AC118" s="66" t="s">
        <v>56</v>
      </c>
      <c r="AD118" s="66" t="s">
        <v>56</v>
      </c>
      <c r="AE118" s="66" t="s">
        <v>56</v>
      </c>
      <c r="AF118" s="66"/>
      <c r="AG118" s="66">
        <v>12</v>
      </c>
      <c r="AH118" s="66">
        <v>11</v>
      </c>
      <c r="AI118" s="66" t="s">
        <v>67</v>
      </c>
      <c r="AJ118" s="66">
        <v>11</v>
      </c>
      <c r="AK118" s="66" t="s">
        <v>67</v>
      </c>
      <c r="AL118" s="66">
        <v>14</v>
      </c>
      <c r="AM118" s="66" t="s">
        <v>67</v>
      </c>
      <c r="AN118" s="66"/>
      <c r="AO118" s="66">
        <v>26</v>
      </c>
    </row>
    <row r="119" spans="2:41" s="65" customFormat="1">
      <c r="D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7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</row>
    <row r="120" spans="2:41" s="65" customFormat="1">
      <c r="D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7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spans="2:41" s="65" customFormat="1">
      <c r="D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7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spans="2:41" s="65" customFormat="1">
      <c r="D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7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spans="2:41" s="65" customFormat="1">
      <c r="D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7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spans="2:41" s="65" customFormat="1">
      <c r="D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7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spans="2:41" s="65" customFormat="1">
      <c r="D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7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spans="2:41" s="65" customFormat="1">
      <c r="D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7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spans="2:41" s="65" customFormat="1">
      <c r="D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7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2:41" s="65" customFormat="1">
      <c r="D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7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spans="4:41" s="65" customFormat="1">
      <c r="D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7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spans="4:41" s="65" customFormat="1">
      <c r="D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7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spans="4:41" s="65" customFormat="1">
      <c r="D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7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spans="4:41" s="65" customFormat="1">
      <c r="D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7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spans="4:41" s="65" customFormat="1">
      <c r="D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7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spans="4:41" s="65" customFormat="1">
      <c r="D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7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spans="4:41" s="65" customFormat="1">
      <c r="D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7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spans="4:41" s="65" customFormat="1">
      <c r="D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7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spans="4:41" s="65" customFormat="1">
      <c r="D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7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spans="4:41" s="65" customFormat="1">
      <c r="D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7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4:41" s="65" customFormat="1">
      <c r="D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7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spans="4:41" s="65" customFormat="1">
      <c r="D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7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spans="4:41" s="65" customFormat="1">
      <c r="D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7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spans="4:41" s="65" customFormat="1">
      <c r="D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7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spans="4:41" s="65" customFormat="1">
      <c r="D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7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spans="4:41" s="65" customFormat="1">
      <c r="D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7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spans="4:41" s="65" customFormat="1">
      <c r="D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7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spans="4:41" s="65" customFormat="1">
      <c r="D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7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spans="4:41" s="65" customFormat="1">
      <c r="D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7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spans="4:41" s="65" customFormat="1">
      <c r="D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7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spans="4:41" s="65" customFormat="1">
      <c r="D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7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4:41" s="65" customFormat="1">
      <c r="D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7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spans="4:41" s="65" customFormat="1">
      <c r="D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7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spans="4:41" s="65" customFormat="1">
      <c r="D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7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spans="4:41" s="65" customFormat="1">
      <c r="D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7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spans="4:41" s="65" customFormat="1">
      <c r="D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7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spans="4:41" s="65" customFormat="1">
      <c r="D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7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spans="4:41" s="65" customFormat="1">
      <c r="D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7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spans="4:41" s="65" customFormat="1">
      <c r="D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7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spans="4:41" s="65" customFormat="1">
      <c r="D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7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spans="4:41" s="65" customFormat="1">
      <c r="D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7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spans="4:41" s="65" customFormat="1">
      <c r="D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7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4:41" s="65" customFormat="1">
      <c r="D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7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spans="4:41" s="65" customFormat="1">
      <c r="D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7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spans="4:41" s="65" customFormat="1">
      <c r="D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7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spans="4:41" s="65" customFormat="1">
      <c r="D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7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spans="4:41" s="65" customFormat="1">
      <c r="D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7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spans="4:41" s="65" customFormat="1">
      <c r="D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7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spans="4:41" s="65" customFormat="1">
      <c r="D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7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spans="4:41" s="65" customFormat="1">
      <c r="D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7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spans="4:41" s="65" customFormat="1">
      <c r="D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7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spans="4:41" s="65" customFormat="1">
      <c r="D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7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spans="4:41" s="65" customFormat="1">
      <c r="D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7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4:41" s="65" customFormat="1">
      <c r="D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7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spans="4:41" s="65" customFormat="1">
      <c r="D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7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spans="4:41" s="65" customFormat="1">
      <c r="D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7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spans="4:41" s="65" customFormat="1">
      <c r="D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7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spans="4:41" s="65" customFormat="1">
      <c r="D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7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spans="4:41" s="65" customFormat="1">
      <c r="D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7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spans="4:41" s="65" customFormat="1">
      <c r="D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7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spans="4:41" s="65" customFormat="1">
      <c r="D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7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spans="4:41" s="65" customFormat="1">
      <c r="D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7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spans="4:41" s="65" customFormat="1">
      <c r="D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7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spans="4:41" s="65" customFormat="1">
      <c r="D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7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4:41" s="65" customFormat="1">
      <c r="D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7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spans="4:41" s="65" customFormat="1">
      <c r="D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7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spans="4:41" s="65" customFormat="1">
      <c r="D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7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spans="4:41" s="65" customFormat="1">
      <c r="D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7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spans="4:41" s="65" customFormat="1">
      <c r="D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7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spans="4:41" s="65" customFormat="1">
      <c r="D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7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spans="4:41" s="65" customFormat="1">
      <c r="D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7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spans="4:41" s="65" customFormat="1">
      <c r="D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7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spans="4:41" s="65" customFormat="1">
      <c r="D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7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spans="4:41" s="65" customFormat="1">
      <c r="D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7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spans="4:41" s="65" customFormat="1">
      <c r="D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7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4:41" s="65" customFormat="1">
      <c r="D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7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spans="4:41" s="65" customFormat="1">
      <c r="D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7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spans="4:41" s="65" customFormat="1">
      <c r="D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7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spans="4:41" s="65" customFormat="1">
      <c r="D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7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spans="4:41" s="65" customFormat="1">
      <c r="D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7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spans="4:41" s="65" customFormat="1">
      <c r="D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7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spans="4:41" s="65" customFormat="1">
      <c r="D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7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spans="4:41" s="65" customFormat="1">
      <c r="D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7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spans="4:41" s="65" customFormat="1">
      <c r="D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7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spans="4:41" s="65" customFormat="1">
      <c r="D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7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spans="4:41" s="65" customFormat="1">
      <c r="D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7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4:41" s="65" customFormat="1">
      <c r="D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7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spans="4:41" s="65" customFormat="1">
      <c r="D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7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spans="4:41" s="65" customFormat="1">
      <c r="D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7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spans="4:41" s="65" customFormat="1">
      <c r="D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7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spans="4:41" s="65" customFormat="1">
      <c r="D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7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spans="4:41" s="65" customFormat="1">
      <c r="D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7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spans="4:41" s="65" customFormat="1">
      <c r="D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7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spans="4:41" s="65" customFormat="1">
      <c r="D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7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spans="4:41" s="65" customFormat="1">
      <c r="D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7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spans="4:41" s="65" customFormat="1">
      <c r="D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7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4:41" s="65" customFormat="1">
      <c r="D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7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4:41" s="65" customFormat="1">
      <c r="D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7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spans="4:41" s="65" customFormat="1">
      <c r="D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7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spans="4:41" s="65" customFormat="1">
      <c r="D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7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spans="4:41" s="65" customFormat="1">
      <c r="D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7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spans="4:41" s="65" customFormat="1">
      <c r="D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7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spans="4:41" s="65" customFormat="1">
      <c r="D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7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spans="4:41" s="65" customFormat="1">
      <c r="D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7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spans="4:41" s="65" customFormat="1">
      <c r="D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7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spans="4:41" s="65" customFormat="1">
      <c r="D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7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spans="4:41" s="65" customFormat="1">
      <c r="D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7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4:41" s="65" customFormat="1">
      <c r="D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7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4:41" s="65" customFormat="1">
      <c r="D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7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spans="4:41" s="65" customFormat="1">
      <c r="D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7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spans="4:41" s="65" customFormat="1">
      <c r="D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7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spans="4:41" s="65" customFormat="1">
      <c r="D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7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spans="4:41" s="65" customFormat="1">
      <c r="D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7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spans="4:41" s="65" customFormat="1">
      <c r="D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7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spans="4:41" s="65" customFormat="1">
      <c r="D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7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spans="4:41" s="65" customFormat="1">
      <c r="D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7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spans="4:41" s="65" customFormat="1">
      <c r="D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7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spans="4:41" s="65" customFormat="1">
      <c r="D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7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4:41" s="65" customFormat="1">
      <c r="D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7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4:41" s="65" customFormat="1">
      <c r="D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7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spans="4:41" s="65" customFormat="1">
      <c r="D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7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</row>
    <row r="240" spans="4:41" s="65" customFormat="1">
      <c r="D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7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</row>
    <row r="241" spans="4:41" s="65" customFormat="1">
      <c r="D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7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</row>
    <row r="242" spans="4:41" s="65" customFormat="1">
      <c r="D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7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</row>
    <row r="243" spans="4:41" s="65" customFormat="1">
      <c r="D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7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</row>
    <row r="244" spans="4:41" s="65" customFormat="1">
      <c r="D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7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</row>
    <row r="245" spans="4:41" s="65" customFormat="1">
      <c r="D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7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</row>
    <row r="246" spans="4:41" s="65" customFormat="1">
      <c r="D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7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</row>
    <row r="247" spans="4:41" s="65" customFormat="1">
      <c r="D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7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4:41" s="65" customFormat="1">
      <c r="D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7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4:41" s="65" customFormat="1">
      <c r="D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7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</row>
    <row r="250" spans="4:41" s="65" customFormat="1">
      <c r="D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7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</row>
    <row r="251" spans="4:41" s="65" customFormat="1">
      <c r="D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7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</row>
    <row r="252" spans="4:41" s="65" customFormat="1">
      <c r="D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7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</row>
    <row r="253" spans="4:41" s="65" customFormat="1">
      <c r="D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7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</row>
    <row r="254" spans="4:41" s="65" customFormat="1">
      <c r="D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7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</row>
    <row r="255" spans="4:41" s="65" customFormat="1">
      <c r="D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7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</row>
    <row r="256" spans="4:41" s="65" customFormat="1">
      <c r="D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7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</row>
    <row r="257" spans="4:41" s="65" customFormat="1">
      <c r="D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7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</row>
    <row r="258" spans="4:41" s="65" customFormat="1">
      <c r="D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7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4:41" s="65" customFormat="1">
      <c r="D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7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4:41" s="65" customFormat="1">
      <c r="D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7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</row>
    <row r="261" spans="4:41" s="65" customFormat="1">
      <c r="D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7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</row>
    <row r="262" spans="4:41" s="65" customFormat="1">
      <c r="D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7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</row>
    <row r="263" spans="4:41" s="65" customFormat="1">
      <c r="D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7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</row>
    <row r="264" spans="4:41" s="65" customFormat="1">
      <c r="D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7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</row>
    <row r="265" spans="4:41" s="65" customFormat="1">
      <c r="D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7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</row>
    <row r="266" spans="4:41" s="65" customFormat="1">
      <c r="D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7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</row>
    <row r="267" spans="4:41" s="65" customFormat="1">
      <c r="D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7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</row>
    <row r="268" spans="4:41" s="65" customFormat="1">
      <c r="D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7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</row>
    <row r="269" spans="4:41" s="65" customFormat="1">
      <c r="D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7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4:41" s="65" customFormat="1">
      <c r="D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7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4:41" s="65" customFormat="1">
      <c r="D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7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</row>
    <row r="272" spans="4:41" s="65" customFormat="1">
      <c r="D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7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</row>
    <row r="273" spans="4:41" s="65" customFormat="1">
      <c r="D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7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</row>
    <row r="274" spans="4:41" s="65" customFormat="1">
      <c r="D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7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</row>
    <row r="275" spans="4:41" s="65" customFormat="1">
      <c r="D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7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</row>
    <row r="276" spans="4:41" s="65" customFormat="1">
      <c r="D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7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</row>
    <row r="277" spans="4:41" s="65" customFormat="1">
      <c r="D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7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</row>
    <row r="278" spans="4:41" s="65" customFormat="1">
      <c r="D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7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</row>
    <row r="279" spans="4:41" s="65" customFormat="1">
      <c r="D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7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</row>
    <row r="280" spans="4:41" s="65" customFormat="1">
      <c r="D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7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4:41" s="65" customFormat="1">
      <c r="D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7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4:41" s="65" customFormat="1">
      <c r="D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7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</row>
    <row r="283" spans="4:41" s="65" customFormat="1">
      <c r="D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7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</row>
    <row r="284" spans="4:41" s="65" customFormat="1">
      <c r="D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7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</row>
    <row r="285" spans="4:41" s="65" customFormat="1">
      <c r="D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7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</row>
    <row r="286" spans="4:41" s="65" customFormat="1">
      <c r="D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7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</row>
    <row r="287" spans="4:41" s="65" customFormat="1">
      <c r="D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7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</row>
    <row r="288" spans="4:41" s="65" customFormat="1">
      <c r="D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7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</row>
    <row r="289" spans="4:41" s="65" customFormat="1">
      <c r="D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7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</row>
    <row r="290" spans="4:41" s="65" customFormat="1">
      <c r="D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7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</row>
    <row r="291" spans="4:41" s="65" customFormat="1">
      <c r="D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7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4:41" s="65" customFormat="1">
      <c r="D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7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4:41" s="65" customFormat="1">
      <c r="D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7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</row>
    <row r="294" spans="4:41" s="65" customFormat="1">
      <c r="D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7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</row>
    <row r="295" spans="4:41" s="65" customFormat="1">
      <c r="D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7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</row>
    <row r="296" spans="4:41" s="65" customFormat="1">
      <c r="D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7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</row>
    <row r="297" spans="4:41" s="65" customFormat="1">
      <c r="D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7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</row>
    <row r="298" spans="4:41" s="65" customFormat="1">
      <c r="D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7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</row>
    <row r="299" spans="4:41" s="65" customFormat="1">
      <c r="D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7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</row>
    <row r="300" spans="4:41" s="65" customFormat="1">
      <c r="D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7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</row>
    <row r="301" spans="4:41" s="65" customFormat="1">
      <c r="D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7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</row>
    <row r="302" spans="4:41" s="65" customFormat="1">
      <c r="D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7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4:41" s="65" customFormat="1">
      <c r="D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7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4:41" s="65" customFormat="1">
      <c r="D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7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</row>
    <row r="305" spans="4:41" s="65" customFormat="1">
      <c r="D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7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</row>
    <row r="306" spans="4:41" s="65" customFormat="1">
      <c r="D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7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</row>
    <row r="307" spans="4:41" s="65" customFormat="1">
      <c r="D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7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</row>
    <row r="308" spans="4:41" s="65" customFormat="1">
      <c r="D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7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</row>
    <row r="309" spans="4:41" s="65" customFormat="1">
      <c r="D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7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</row>
    <row r="310" spans="4:41" s="65" customFormat="1">
      <c r="D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7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</row>
    <row r="311" spans="4:41" s="65" customFormat="1">
      <c r="D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7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</row>
    <row r="312" spans="4:41" s="65" customFormat="1">
      <c r="D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7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</row>
    <row r="313" spans="4:41" s="65" customFormat="1">
      <c r="D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7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4:41" s="65" customFormat="1">
      <c r="D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7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4:41" s="65" customFormat="1">
      <c r="D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7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</row>
    <row r="316" spans="4:41" s="65" customFormat="1">
      <c r="D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7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</row>
    <row r="317" spans="4:41" s="65" customFormat="1">
      <c r="D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7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</row>
    <row r="318" spans="4:41" s="65" customFormat="1">
      <c r="D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7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</row>
    <row r="319" spans="4:41" s="65" customFormat="1">
      <c r="D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7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</row>
    <row r="320" spans="4:41" s="65" customFormat="1">
      <c r="D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7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</row>
    <row r="321" spans="4:41" s="65" customFormat="1">
      <c r="D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7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</row>
    <row r="322" spans="4:41" s="65" customFormat="1">
      <c r="D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7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</row>
    <row r="323" spans="4:41" s="65" customFormat="1">
      <c r="D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7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</row>
    <row r="324" spans="4:41" s="65" customFormat="1">
      <c r="D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7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4:41" s="65" customFormat="1">
      <c r="D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7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4:41" s="65" customFormat="1">
      <c r="D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7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</row>
    <row r="327" spans="4:41" s="65" customFormat="1">
      <c r="D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7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</row>
    <row r="328" spans="4:41" s="65" customFormat="1">
      <c r="D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7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</row>
    <row r="329" spans="4:41" s="65" customFormat="1">
      <c r="D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7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</row>
    <row r="330" spans="4:41" s="65" customFormat="1">
      <c r="D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7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</row>
    <row r="331" spans="4:41" s="65" customFormat="1">
      <c r="D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7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</row>
    <row r="332" spans="4:41" s="65" customFormat="1">
      <c r="D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7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</row>
    <row r="333" spans="4:41" s="65" customFormat="1">
      <c r="D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7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</row>
    <row r="334" spans="4:41" s="65" customFormat="1">
      <c r="D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7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</row>
    <row r="335" spans="4:41" s="65" customFormat="1">
      <c r="D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7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4:41" s="65" customFormat="1">
      <c r="D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7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4:41" s="65" customFormat="1">
      <c r="D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7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</row>
    <row r="338" spans="4:41" s="65" customFormat="1">
      <c r="D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7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</row>
    <row r="339" spans="4:41" s="65" customFormat="1">
      <c r="D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7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</row>
    <row r="340" spans="4:41" s="65" customFormat="1">
      <c r="D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7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</row>
    <row r="341" spans="4:41" s="65" customFormat="1">
      <c r="D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7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</row>
    <row r="342" spans="4:41" s="65" customFormat="1">
      <c r="D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7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</row>
    <row r="343" spans="4:41" s="65" customFormat="1">
      <c r="D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7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</row>
    <row r="344" spans="4:41" s="65" customFormat="1">
      <c r="D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7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</row>
    <row r="345" spans="4:41" s="65" customFormat="1">
      <c r="D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7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</row>
    <row r="346" spans="4:41" s="65" customFormat="1">
      <c r="D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7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4:41" s="65" customFormat="1">
      <c r="D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7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4:41" s="65" customFormat="1">
      <c r="D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7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</row>
    <row r="349" spans="4:41" s="65" customFormat="1">
      <c r="D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7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</row>
    <row r="350" spans="4:41" s="65" customFormat="1">
      <c r="D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7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</row>
    <row r="351" spans="4:41" s="65" customFormat="1">
      <c r="D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7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</row>
    <row r="352" spans="4:41" s="65" customFormat="1">
      <c r="D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7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</row>
    <row r="353" spans="4:41" s="65" customFormat="1">
      <c r="D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7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</row>
    <row r="354" spans="4:41" s="65" customFormat="1">
      <c r="D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7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</row>
    <row r="355" spans="4:41" s="65" customFormat="1">
      <c r="D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7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</row>
    <row r="356" spans="4:41" s="65" customFormat="1">
      <c r="D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7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</row>
    <row r="357" spans="4:41" s="65" customFormat="1">
      <c r="D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7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4:41" s="65" customFormat="1">
      <c r="D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7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4:41" s="65" customFormat="1">
      <c r="D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7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</row>
    <row r="360" spans="4:41" s="65" customFormat="1">
      <c r="D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7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</row>
    <row r="361" spans="4:41" s="65" customFormat="1">
      <c r="D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7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</row>
    <row r="362" spans="4:41" s="65" customFormat="1">
      <c r="D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7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</row>
    <row r="363" spans="4:41" s="65" customFormat="1">
      <c r="D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7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</row>
    <row r="364" spans="4:41" s="65" customFormat="1">
      <c r="D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7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</row>
    <row r="365" spans="4:41" s="65" customFormat="1">
      <c r="D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7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</row>
    <row r="366" spans="4:41" s="65" customFormat="1">
      <c r="D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7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</row>
    <row r="367" spans="4:41" s="65" customFormat="1">
      <c r="D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7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</row>
    <row r="368" spans="4:41" s="65" customFormat="1">
      <c r="D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7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4:41" s="65" customFormat="1">
      <c r="D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7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4:41" s="65" customFormat="1">
      <c r="D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7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</row>
    <row r="371" spans="4:41" s="65" customFormat="1">
      <c r="D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7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</row>
    <row r="372" spans="4:41" s="65" customFormat="1">
      <c r="D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7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</row>
    <row r="373" spans="4:41" s="65" customFormat="1">
      <c r="D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7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</row>
    <row r="374" spans="4:41" s="65" customFormat="1">
      <c r="D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7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</row>
    <row r="375" spans="4:41" s="65" customFormat="1">
      <c r="D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7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</row>
    <row r="376" spans="4:41" s="65" customFormat="1">
      <c r="D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7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</row>
    <row r="377" spans="4:41" s="65" customFormat="1">
      <c r="D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7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</row>
    <row r="378" spans="4:41" s="65" customFormat="1">
      <c r="D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7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</row>
    <row r="379" spans="4:41" s="65" customFormat="1">
      <c r="D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7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4:41" s="65" customFormat="1">
      <c r="D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7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4:41" s="65" customFormat="1">
      <c r="D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7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</row>
    <row r="382" spans="4:41" s="65" customFormat="1">
      <c r="D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7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</row>
    <row r="383" spans="4:41" s="65" customFormat="1">
      <c r="D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7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</row>
    <row r="384" spans="4:41" s="65" customFormat="1">
      <c r="D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7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</row>
    <row r="385" spans="4:41" s="65" customFormat="1">
      <c r="D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7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</row>
    <row r="386" spans="4:41" s="65" customFormat="1">
      <c r="D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7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</row>
    <row r="387" spans="4:41" s="65" customFormat="1">
      <c r="D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7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</row>
    <row r="388" spans="4:41" s="65" customFormat="1">
      <c r="D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7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</row>
    <row r="389" spans="4:41" s="65" customFormat="1">
      <c r="D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7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</row>
    <row r="390" spans="4:41" s="65" customFormat="1">
      <c r="D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7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4:41" s="65" customFormat="1">
      <c r="D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7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4:41" s="65" customFormat="1">
      <c r="D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7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</row>
    <row r="393" spans="4:41" s="65" customFormat="1">
      <c r="D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7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</row>
    <row r="394" spans="4:41" s="65" customFormat="1">
      <c r="D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7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</row>
    <row r="395" spans="4:41" s="65" customFormat="1">
      <c r="D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7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</row>
    <row r="396" spans="4:41" s="65" customFormat="1">
      <c r="D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7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</row>
    <row r="397" spans="4:41" s="65" customFormat="1">
      <c r="D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7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</row>
    <row r="398" spans="4:41" s="65" customFormat="1">
      <c r="D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7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</row>
    <row r="399" spans="4:41" s="65" customFormat="1">
      <c r="D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7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</row>
    <row r="400" spans="4:41" s="65" customFormat="1">
      <c r="D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7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</row>
    <row r="401" spans="4:41" s="65" customFormat="1">
      <c r="D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7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4:41" s="65" customFormat="1">
      <c r="D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7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4:41" s="65" customFormat="1">
      <c r="D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7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</row>
    <row r="404" spans="4:41" s="65" customFormat="1">
      <c r="D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7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</row>
    <row r="405" spans="4:41" s="65" customFormat="1">
      <c r="D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7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</row>
    <row r="406" spans="4:41" s="65" customFormat="1">
      <c r="D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7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</row>
    <row r="407" spans="4:41" s="65" customFormat="1">
      <c r="D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7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</row>
    <row r="408" spans="4:41" s="65" customFormat="1">
      <c r="D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7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</row>
    <row r="409" spans="4:41" s="65" customFormat="1">
      <c r="D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7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</row>
    <row r="410" spans="4:41" s="65" customFormat="1">
      <c r="D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7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</row>
    <row r="411" spans="4:41" s="65" customFormat="1">
      <c r="D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7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</row>
    <row r="412" spans="4:41" s="65" customFormat="1">
      <c r="D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7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4:41" s="65" customFormat="1">
      <c r="D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7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4:41" s="65" customFormat="1">
      <c r="D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7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</row>
    <row r="415" spans="4:41" s="65" customFormat="1">
      <c r="D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7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</row>
    <row r="416" spans="4:41" s="65" customFormat="1">
      <c r="D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7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</row>
    <row r="417" spans="4:41" s="65" customFormat="1">
      <c r="D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7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</row>
    <row r="418" spans="4:41" s="65" customFormat="1">
      <c r="D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7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</row>
    <row r="419" spans="4:41" s="65" customFormat="1">
      <c r="D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7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</row>
    <row r="420" spans="4:41" s="65" customFormat="1">
      <c r="D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7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</row>
    <row r="421" spans="4:41" s="65" customFormat="1">
      <c r="D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7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</row>
    <row r="422" spans="4:41" s="65" customFormat="1">
      <c r="D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7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</row>
    <row r="423" spans="4:41" s="65" customFormat="1">
      <c r="D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7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4:41" s="65" customFormat="1">
      <c r="D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7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4:41" s="65" customFormat="1">
      <c r="D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7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</row>
    <row r="426" spans="4:41" s="65" customFormat="1">
      <c r="D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7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</row>
    <row r="427" spans="4:41" s="65" customFormat="1">
      <c r="D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7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</row>
    <row r="428" spans="4:41" s="65" customFormat="1">
      <c r="D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7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</row>
    <row r="429" spans="4:41" s="65" customFormat="1">
      <c r="D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7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</row>
    <row r="430" spans="4:41" s="65" customFormat="1">
      <c r="D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7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</row>
    <row r="431" spans="4:41" s="65" customFormat="1">
      <c r="D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7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</row>
    <row r="432" spans="4:41" s="65" customFormat="1">
      <c r="D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7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</row>
    <row r="433" spans="4:41" s="65" customFormat="1">
      <c r="D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7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</row>
    <row r="434" spans="4:41" s="65" customFormat="1">
      <c r="D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7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4:41" s="65" customFormat="1">
      <c r="D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7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4:41" s="65" customFormat="1">
      <c r="D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7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</row>
    <row r="437" spans="4:41" s="65" customFormat="1">
      <c r="D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7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</row>
    <row r="438" spans="4:41" s="65" customFormat="1">
      <c r="D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7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</row>
    <row r="439" spans="4:41" s="65" customFormat="1">
      <c r="D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7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</row>
    <row r="440" spans="4:41" s="65" customFormat="1">
      <c r="D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7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</row>
    <row r="441" spans="4:41" s="65" customFormat="1">
      <c r="D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7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</row>
    <row r="442" spans="4:41" s="65" customFormat="1">
      <c r="D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7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</row>
    <row r="443" spans="4:41" s="65" customFormat="1">
      <c r="D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7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</row>
    <row r="444" spans="4:41" s="65" customFormat="1">
      <c r="D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7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</row>
    <row r="445" spans="4:41" s="65" customFormat="1">
      <c r="D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7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</row>
    <row r="446" spans="4:41" s="65" customFormat="1">
      <c r="D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7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</row>
    <row r="447" spans="4:41" s="65" customFormat="1">
      <c r="D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7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</row>
    <row r="448" spans="4:41" s="65" customFormat="1">
      <c r="D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7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</row>
    <row r="449" spans="4:41" s="65" customFormat="1">
      <c r="D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7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</row>
    <row r="450" spans="4:41" s="65" customFormat="1">
      <c r="D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7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</row>
    <row r="451" spans="4:41" s="65" customFormat="1">
      <c r="D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7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</row>
    <row r="452" spans="4:41" s="65" customFormat="1">
      <c r="D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7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</row>
    <row r="453" spans="4:41" s="65" customFormat="1">
      <c r="D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7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</row>
    <row r="454" spans="4:41" s="65" customFormat="1">
      <c r="D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7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</row>
    <row r="455" spans="4:41" s="65" customFormat="1">
      <c r="D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7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</row>
    <row r="456" spans="4:41" s="65" customFormat="1">
      <c r="D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7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</row>
    <row r="457" spans="4:41" s="65" customFormat="1">
      <c r="D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7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</row>
    <row r="458" spans="4:41" s="65" customFormat="1">
      <c r="D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7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</row>
    <row r="459" spans="4:41" s="65" customFormat="1">
      <c r="D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7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</row>
    <row r="460" spans="4:41" s="65" customFormat="1">
      <c r="D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7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</row>
    <row r="461" spans="4:41" s="65" customFormat="1">
      <c r="D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7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</row>
    <row r="462" spans="4:41" s="65" customFormat="1">
      <c r="D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7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</row>
    <row r="463" spans="4:41" s="65" customFormat="1">
      <c r="D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7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</row>
    <row r="464" spans="4:41" s="65" customFormat="1">
      <c r="D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7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</row>
    <row r="465" spans="4:41" s="65" customFormat="1">
      <c r="D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7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</row>
    <row r="466" spans="4:41" s="65" customFormat="1">
      <c r="D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7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</row>
    <row r="467" spans="4:41" s="65" customFormat="1">
      <c r="D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7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</row>
    <row r="468" spans="4:41" s="65" customFormat="1">
      <c r="D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7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</row>
    <row r="469" spans="4:41" s="65" customFormat="1">
      <c r="D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7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</row>
    <row r="470" spans="4:41" s="65" customFormat="1">
      <c r="D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7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</row>
    <row r="471" spans="4:41" s="65" customFormat="1">
      <c r="D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7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</row>
    <row r="472" spans="4:41" s="65" customFormat="1">
      <c r="D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7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</row>
    <row r="473" spans="4:41" s="65" customFormat="1">
      <c r="D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7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</row>
    <row r="474" spans="4:41" s="65" customFormat="1">
      <c r="D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7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</row>
    <row r="475" spans="4:41" s="65" customFormat="1">
      <c r="D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7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</row>
    <row r="476" spans="4:41" s="65" customFormat="1">
      <c r="D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7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</row>
    <row r="477" spans="4:41" s="65" customFormat="1">
      <c r="D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7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</row>
    <row r="478" spans="4:41" s="65" customFormat="1">
      <c r="D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7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</row>
    <row r="479" spans="4:41" s="65" customFormat="1">
      <c r="D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7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</row>
    <row r="480" spans="4:41" s="65" customFormat="1">
      <c r="D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7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</row>
    <row r="481" spans="4:41" s="65" customFormat="1">
      <c r="D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7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</row>
    <row r="482" spans="4:41" s="65" customFormat="1">
      <c r="D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7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</row>
    <row r="483" spans="4:41" s="65" customFormat="1">
      <c r="D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7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</row>
    <row r="484" spans="4:41" s="65" customFormat="1">
      <c r="D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7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</row>
    <row r="485" spans="4:41" s="65" customFormat="1">
      <c r="D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7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</row>
    <row r="486" spans="4:41" s="65" customFormat="1">
      <c r="D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7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</row>
    <row r="487" spans="4:41" s="65" customFormat="1">
      <c r="D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7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</row>
    <row r="488" spans="4:41" s="65" customFormat="1">
      <c r="D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7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</row>
    <row r="489" spans="4:41" s="65" customFormat="1">
      <c r="D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7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</row>
    <row r="490" spans="4:41" s="65" customFormat="1">
      <c r="D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7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</row>
    <row r="491" spans="4:41" s="65" customFormat="1">
      <c r="D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7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</row>
    <row r="492" spans="4:41" s="65" customFormat="1">
      <c r="D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7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</row>
    <row r="493" spans="4:41" s="65" customFormat="1">
      <c r="D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7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</row>
    <row r="494" spans="4:41" s="65" customFormat="1">
      <c r="D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7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</row>
    <row r="495" spans="4:41" s="65" customFormat="1">
      <c r="D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7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</row>
    <row r="496" spans="4:41" s="65" customFormat="1">
      <c r="D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7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</row>
    <row r="497" spans="4:41" s="65" customFormat="1">
      <c r="D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7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</row>
    <row r="498" spans="4:41" s="65" customFormat="1">
      <c r="D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7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</row>
    <row r="499" spans="4:41" s="65" customFormat="1">
      <c r="D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7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</row>
    <row r="500" spans="4:41" s="65" customFormat="1">
      <c r="D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7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</row>
    <row r="501" spans="4:41" s="65" customFormat="1">
      <c r="D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7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</row>
    <row r="502" spans="4:41" s="65" customFormat="1">
      <c r="D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7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</row>
    <row r="503" spans="4:41" s="65" customFormat="1">
      <c r="D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7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</row>
    <row r="504" spans="4:41" s="65" customFormat="1">
      <c r="D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7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</row>
    <row r="505" spans="4:41" s="65" customFormat="1">
      <c r="D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7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</row>
    <row r="506" spans="4:41" s="65" customFormat="1">
      <c r="D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7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</row>
    <row r="507" spans="4:41" s="65" customFormat="1">
      <c r="D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7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</row>
    <row r="508" spans="4:41" s="65" customFormat="1">
      <c r="D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7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</row>
    <row r="509" spans="4:41" s="65" customFormat="1">
      <c r="D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7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</row>
    <row r="510" spans="4:41" s="65" customFormat="1">
      <c r="D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7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</row>
    <row r="511" spans="4:41" s="65" customFormat="1">
      <c r="D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7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</row>
    <row r="512" spans="4:41" s="65" customFormat="1">
      <c r="D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7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</row>
    <row r="513" spans="4:41" s="65" customFormat="1">
      <c r="D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7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</row>
    <row r="514" spans="4:41" s="65" customFormat="1">
      <c r="D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7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</row>
    <row r="515" spans="4:41" s="65" customFormat="1">
      <c r="D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7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</row>
    <row r="516" spans="4:41" s="65" customFormat="1">
      <c r="D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7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</row>
    <row r="517" spans="4:41" s="65" customFormat="1">
      <c r="D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7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</row>
    <row r="518" spans="4:41" s="65" customFormat="1">
      <c r="D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7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</row>
    <row r="519" spans="4:41" s="65" customFormat="1">
      <c r="D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7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</row>
    <row r="520" spans="4:41" s="65" customFormat="1">
      <c r="D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7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</row>
    <row r="521" spans="4:41" s="65" customFormat="1">
      <c r="D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7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</row>
    <row r="522" spans="4:41" s="65" customFormat="1">
      <c r="D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7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</row>
    <row r="523" spans="4:41" s="65" customFormat="1">
      <c r="D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7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</row>
    <row r="524" spans="4:41" s="65" customFormat="1">
      <c r="D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7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</row>
    <row r="525" spans="4:41" s="65" customFormat="1">
      <c r="D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7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</row>
    <row r="526" spans="4:41" s="65" customFormat="1">
      <c r="D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7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</row>
    <row r="527" spans="4:41" s="65" customFormat="1">
      <c r="D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7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</row>
    <row r="528" spans="4:41" s="65" customFormat="1">
      <c r="D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7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</row>
    <row r="529" spans="4:41" s="65" customFormat="1">
      <c r="D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7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</row>
    <row r="530" spans="4:41" s="65" customFormat="1">
      <c r="D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7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</row>
    <row r="531" spans="4:41" s="65" customFormat="1">
      <c r="D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7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</row>
    <row r="532" spans="4:41" s="65" customFormat="1">
      <c r="D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7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</row>
    <row r="533" spans="4:41" s="65" customFormat="1">
      <c r="D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7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</row>
    <row r="534" spans="4:41" s="65" customFormat="1">
      <c r="D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7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</row>
    <row r="535" spans="4:41" s="65" customFormat="1">
      <c r="D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7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</row>
    <row r="536" spans="4:41" s="65" customFormat="1">
      <c r="D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7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</row>
    <row r="537" spans="4:41" s="65" customFormat="1">
      <c r="D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7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</row>
    <row r="538" spans="4:41" s="65" customFormat="1">
      <c r="D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7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</row>
    <row r="539" spans="4:41" s="65" customFormat="1">
      <c r="D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7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</row>
    <row r="540" spans="4:41" s="65" customFormat="1">
      <c r="D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7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</row>
    <row r="541" spans="4:41" s="65" customFormat="1">
      <c r="D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7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</row>
    <row r="542" spans="4:41" s="65" customFormat="1">
      <c r="D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7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</row>
    <row r="543" spans="4:41" s="65" customFormat="1">
      <c r="D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7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</row>
    <row r="544" spans="4:41" s="65" customFormat="1">
      <c r="D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7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</row>
    <row r="545" spans="4:41" s="65" customFormat="1">
      <c r="D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7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</row>
    <row r="546" spans="4:41" s="65" customFormat="1">
      <c r="D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7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</row>
    <row r="547" spans="4:41" s="65" customFormat="1">
      <c r="D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7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</row>
    <row r="548" spans="4:41" s="65" customFormat="1">
      <c r="D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7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</row>
    <row r="549" spans="4:41" s="65" customFormat="1">
      <c r="D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7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</row>
    <row r="550" spans="4:41" s="65" customFormat="1">
      <c r="D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7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</row>
    <row r="551" spans="4:41" s="65" customFormat="1">
      <c r="D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7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</row>
    <row r="552" spans="4:41" s="65" customFormat="1">
      <c r="D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7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</row>
    <row r="553" spans="4:41" s="65" customFormat="1">
      <c r="D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7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</row>
    <row r="554" spans="4:41" s="65" customFormat="1">
      <c r="D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7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</row>
    <row r="555" spans="4:41" s="65" customFormat="1">
      <c r="D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7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</row>
    <row r="556" spans="4:41" s="65" customFormat="1">
      <c r="D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7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</row>
    <row r="557" spans="4:41" s="65" customFormat="1">
      <c r="D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7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</row>
    <row r="558" spans="4:41" s="65" customFormat="1">
      <c r="D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7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</row>
    <row r="559" spans="4:41" s="65" customFormat="1">
      <c r="D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7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</row>
    <row r="560" spans="4:41" s="65" customFormat="1">
      <c r="D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7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</row>
    <row r="561" spans="4:41" s="65" customFormat="1">
      <c r="D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7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</row>
    <row r="562" spans="4:41" s="65" customFormat="1">
      <c r="D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7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</row>
    <row r="563" spans="4:41" s="65" customFormat="1">
      <c r="D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7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</row>
    <row r="564" spans="4:41" s="65" customFormat="1">
      <c r="D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7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</row>
    <row r="565" spans="4:41" s="65" customFormat="1">
      <c r="D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7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</row>
    <row r="566" spans="4:41" s="65" customFormat="1">
      <c r="D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7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</row>
    <row r="567" spans="4:41" s="65" customFormat="1">
      <c r="D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7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</row>
    <row r="568" spans="4:41" s="65" customFormat="1">
      <c r="D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7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</row>
    <row r="569" spans="4:41" s="65" customFormat="1">
      <c r="D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7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</row>
    <row r="570" spans="4:41" s="65" customFormat="1">
      <c r="D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7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</row>
    <row r="571" spans="4:41" s="65" customFormat="1">
      <c r="D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7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</row>
    <row r="572" spans="4:41" s="65" customFormat="1">
      <c r="D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7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</row>
    <row r="573" spans="4:41" s="65" customFormat="1">
      <c r="D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7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</row>
    <row r="574" spans="4:41" s="65" customFormat="1">
      <c r="D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7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</row>
    <row r="575" spans="4:41" s="65" customFormat="1">
      <c r="D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7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</row>
    <row r="576" spans="4:41" s="65" customFormat="1">
      <c r="D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7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</row>
    <row r="577" spans="4:41" s="65" customFormat="1">
      <c r="D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7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</row>
    <row r="578" spans="4:41" s="65" customFormat="1">
      <c r="D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7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</row>
    <row r="579" spans="4:41" s="65" customFormat="1">
      <c r="D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7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</row>
    <row r="580" spans="4:41" s="65" customFormat="1">
      <c r="D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7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</row>
    <row r="581" spans="4:41" s="65" customFormat="1">
      <c r="D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7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</row>
    <row r="582" spans="4:41" s="65" customFormat="1">
      <c r="D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7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</row>
    <row r="583" spans="4:41" s="65" customFormat="1">
      <c r="D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7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</row>
    <row r="584" spans="4:41" s="65" customFormat="1">
      <c r="D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7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</row>
    <row r="585" spans="4:41" s="65" customFormat="1">
      <c r="D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7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</row>
    <row r="586" spans="4:41" s="65" customFormat="1">
      <c r="D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7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</row>
    <row r="587" spans="4:41" s="65" customFormat="1">
      <c r="D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7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</row>
    <row r="588" spans="4:41" s="65" customFormat="1">
      <c r="D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7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</row>
    <row r="589" spans="4:41" s="65" customFormat="1">
      <c r="D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7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</row>
    <row r="590" spans="4:41" s="65" customFormat="1">
      <c r="D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7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</row>
    <row r="591" spans="4:41" s="65" customFormat="1">
      <c r="D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7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</row>
    <row r="592" spans="4:41" s="65" customFormat="1">
      <c r="D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7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</row>
    <row r="593" spans="4:41" s="65" customFormat="1">
      <c r="D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7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</row>
    <row r="594" spans="4:41" s="65" customFormat="1">
      <c r="D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7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</row>
    <row r="595" spans="4:41" s="65" customFormat="1">
      <c r="D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7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</row>
    <row r="596" spans="4:41" s="65" customFormat="1">
      <c r="D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7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</row>
    <row r="597" spans="4:41" s="65" customFormat="1">
      <c r="D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7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</row>
    <row r="598" spans="4:41" s="65" customFormat="1">
      <c r="D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7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</row>
    <row r="599" spans="4:41" s="65" customFormat="1">
      <c r="D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7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</row>
    <row r="600" spans="4:41" s="65" customFormat="1">
      <c r="D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7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</row>
    <row r="601" spans="4:41" s="65" customFormat="1">
      <c r="D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7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</row>
    <row r="602" spans="4:41" s="65" customFormat="1">
      <c r="D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7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</row>
    <row r="603" spans="4:41" s="65" customFormat="1">
      <c r="D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7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</row>
    <row r="604" spans="4:41" s="65" customFormat="1">
      <c r="D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7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</row>
    <row r="605" spans="4:41" s="65" customFormat="1">
      <c r="D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7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</row>
    <row r="606" spans="4:41" s="65" customFormat="1">
      <c r="D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7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</row>
    <row r="607" spans="4:41" s="65" customFormat="1">
      <c r="D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7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</row>
    <row r="608" spans="4:41" s="65" customFormat="1">
      <c r="D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7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</row>
    <row r="609" spans="4:41" s="65" customFormat="1">
      <c r="D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7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</row>
    <row r="610" spans="4:41" s="65" customFormat="1">
      <c r="D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7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</row>
    <row r="611" spans="4:41" s="65" customFormat="1">
      <c r="D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7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</row>
    <row r="612" spans="4:41" s="65" customFormat="1">
      <c r="D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7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</row>
    <row r="613" spans="4:41" s="65" customFormat="1">
      <c r="D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7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</row>
    <row r="614" spans="4:41" s="65" customFormat="1">
      <c r="D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7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</row>
    <row r="615" spans="4:41" s="65" customFormat="1">
      <c r="D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7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</row>
    <row r="616" spans="4:41" s="65" customFormat="1">
      <c r="D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7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</row>
    <row r="617" spans="4:41" s="65" customFormat="1">
      <c r="D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7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</row>
    <row r="618" spans="4:41" s="65" customFormat="1">
      <c r="D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7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</row>
    <row r="619" spans="4:41" s="65" customFormat="1">
      <c r="D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7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</row>
    <row r="620" spans="4:41" s="65" customFormat="1">
      <c r="D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7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</row>
    <row r="621" spans="4:41" s="65" customFormat="1">
      <c r="D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7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</row>
    <row r="622" spans="4:41" s="65" customFormat="1">
      <c r="D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7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</row>
    <row r="623" spans="4:41" s="65" customFormat="1">
      <c r="D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7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</row>
    <row r="624" spans="4:41" s="65" customFormat="1">
      <c r="D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7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</row>
    <row r="625" spans="4:41" s="65" customFormat="1">
      <c r="D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7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</row>
    <row r="626" spans="4:41" s="65" customFormat="1">
      <c r="D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7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</row>
    <row r="627" spans="4:41" s="65" customFormat="1">
      <c r="D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7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</row>
    <row r="628" spans="4:41" s="65" customFormat="1">
      <c r="D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7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</row>
    <row r="629" spans="4:41" s="65" customFormat="1">
      <c r="D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7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</row>
    <row r="630" spans="4:41" s="65" customFormat="1">
      <c r="D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7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</row>
    <row r="631" spans="4:41" s="65" customFormat="1">
      <c r="D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7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</row>
    <row r="632" spans="4:41" s="65" customFormat="1">
      <c r="D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7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</row>
    <row r="633" spans="4:41" s="65" customFormat="1">
      <c r="D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7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</row>
    <row r="634" spans="4:41" s="65" customFormat="1">
      <c r="D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7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</row>
    <row r="635" spans="4:41" s="65" customFormat="1">
      <c r="D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7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</row>
    <row r="636" spans="4:41" s="65" customFormat="1">
      <c r="D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7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</row>
    <row r="637" spans="4:41" s="65" customFormat="1">
      <c r="D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7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</row>
    <row r="638" spans="4:41" s="65" customFormat="1">
      <c r="D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7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</row>
    <row r="639" spans="4:41" s="65" customFormat="1">
      <c r="D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7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</row>
    <row r="640" spans="4:41" s="65" customFormat="1">
      <c r="D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7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</row>
    <row r="641" spans="4:41" s="65" customFormat="1">
      <c r="D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7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</row>
    <row r="642" spans="4:41" s="65" customFormat="1">
      <c r="D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7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</row>
    <row r="643" spans="4:41" s="65" customFormat="1">
      <c r="D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7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</row>
    <row r="644" spans="4:41" s="65" customFormat="1">
      <c r="D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7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</row>
    <row r="645" spans="4:41" s="65" customFormat="1">
      <c r="D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7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</row>
    <row r="646" spans="4:41" s="65" customFormat="1">
      <c r="D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7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</row>
    <row r="647" spans="4:41" s="65" customFormat="1">
      <c r="D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7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</row>
    <row r="648" spans="4:41" s="65" customFormat="1">
      <c r="D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7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</row>
    <row r="649" spans="4:41" s="65" customFormat="1">
      <c r="D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7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</row>
    <row r="650" spans="4:41" s="65" customFormat="1">
      <c r="D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7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</row>
    <row r="651" spans="4:41" s="65" customFormat="1">
      <c r="D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7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</row>
    <row r="652" spans="4:41" s="65" customFormat="1">
      <c r="D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7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</row>
    <row r="653" spans="4:41" s="65" customFormat="1">
      <c r="D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7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</row>
    <row r="654" spans="4:41" s="65" customFormat="1">
      <c r="D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7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</row>
    <row r="655" spans="4:41" s="65" customFormat="1">
      <c r="D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7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</row>
    <row r="656" spans="4:41" s="65" customFormat="1">
      <c r="D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7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</row>
    <row r="657" spans="4:41" s="65" customFormat="1">
      <c r="D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7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</row>
    <row r="658" spans="4:41" s="65" customFormat="1">
      <c r="D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7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</row>
    <row r="659" spans="4:41" s="65" customFormat="1">
      <c r="D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7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</row>
    <row r="660" spans="4:41" s="65" customFormat="1">
      <c r="D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7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</row>
    <row r="661" spans="4:41" s="65" customFormat="1">
      <c r="D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7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</row>
    <row r="662" spans="4:41" s="65" customFormat="1">
      <c r="D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7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</row>
    <row r="663" spans="4:41" s="65" customFormat="1">
      <c r="D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7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</row>
    <row r="664" spans="4:41" s="65" customFormat="1">
      <c r="D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7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</row>
    <row r="665" spans="4:41" s="65" customFormat="1">
      <c r="D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7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</row>
  </sheetData>
  <mergeCells count="13">
    <mergeCell ref="AR104:AS104"/>
    <mergeCell ref="X86:Y86"/>
    <mergeCell ref="W97:Y97"/>
    <mergeCell ref="W98:Y98"/>
    <mergeCell ref="A100:S100"/>
    <mergeCell ref="U100:AM100"/>
    <mergeCell ref="AP104:AQ104"/>
    <mergeCell ref="A1:S1"/>
    <mergeCell ref="U1:AO1"/>
    <mergeCell ref="AP2:AQ2"/>
    <mergeCell ref="AR2:AS2"/>
    <mergeCell ref="AP67:AS67"/>
    <mergeCell ref="W85:Y85"/>
  </mergeCells>
  <conditionalFormatting sqref="AV4:AV64">
    <cfRule type="cellIs" dxfId="39" priority="3" stopIfTrue="1" operator="equal">
      <formula>"NO"</formula>
    </cfRule>
  </conditionalFormatting>
  <conditionalFormatting sqref="AW4:AW64">
    <cfRule type="cellIs" dxfId="38" priority="2" stopIfTrue="1" operator="equal">
      <formula>"FAIL"</formula>
    </cfRule>
  </conditionalFormatting>
  <conditionalFormatting sqref="G65:K65 M65:R65 G4:S64">
    <cfRule type="cellIs" dxfId="37" priority="10" stopIfTrue="1" operator="equal">
      <formula>"FF"</formula>
    </cfRule>
  </conditionalFormatting>
  <conditionalFormatting sqref="Z65:AE65 AG65:AL65 AA4:AM47 AA48:AF48 AA49:AM64">
    <cfRule type="cellIs" dxfId="36" priority="8" stopIfTrue="1" operator="equal">
      <formula>"AB"</formula>
    </cfRule>
    <cfRule type="cellIs" dxfId="35" priority="9" stopIfTrue="1" operator="equal">
      <formula>"FF"</formula>
    </cfRule>
  </conditionalFormatting>
  <conditionalFormatting sqref="AO65:AR65 AP4:AU64">
    <cfRule type="cellIs" dxfId="34" priority="7" stopIfTrue="1" operator="equal">
      <formula>"FAIL"</formula>
    </cfRule>
  </conditionalFormatting>
  <conditionalFormatting sqref="AS65:AT65">
    <cfRule type="cellIs" dxfId="33" priority="5" stopIfTrue="1" operator="equal">
      <formula>"FAIL"</formula>
    </cfRule>
  </conditionalFormatting>
  <conditionalFormatting sqref="AU65">
    <cfRule type="cellIs" dxfId="32" priority="6" stopIfTrue="1" operator="equal">
      <formula>"NO"</formula>
    </cfRule>
  </conditionalFormatting>
  <conditionalFormatting sqref="AV65">
    <cfRule type="cellIs" dxfId="31" priority="4" stopIfTrue="1" operator="equal">
      <formula>"FAIL"</formula>
    </cfRule>
  </conditionalFormatting>
  <conditionalFormatting sqref="G4:S64">
    <cfRule type="cellIs" dxfId="30" priority="1" stopIfTrue="1" operator="equal">
      <formula>"AB"</formula>
    </cfRule>
  </conditionalFormatting>
  <pageMargins left="0.75" right="0.75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DEDA-1535-45DC-ABA4-6B431AC99E40}">
  <dimension ref="A1:AW666"/>
  <sheetViews>
    <sheetView zoomScale="70" zoomScaleNormal="70" workbookViewId="0">
      <pane ySplit="3" topLeftCell="A56" activePane="bottomLeft" state="frozenSplit"/>
      <selection activeCell="G1" sqref="G1"/>
      <selection pane="bottomLeft" activeCell="A66" sqref="A66:XFD145"/>
    </sheetView>
  </sheetViews>
  <sheetFormatPr defaultColWidth="10.33203125" defaultRowHeight="14.4"/>
  <cols>
    <col min="1" max="1" width="6.88671875" customWidth="1"/>
    <col min="2" max="2" width="10.109375" bestFit="1" customWidth="1"/>
    <col min="3" max="3" width="14.109375" customWidth="1"/>
    <col min="4" max="4" width="11.109375" style="42" bestFit="1" customWidth="1"/>
    <col min="5" max="5" width="36.5546875" customWidth="1"/>
    <col min="6" max="6" width="21.5546875" bestFit="1" customWidth="1"/>
    <col min="7" max="7" width="8.88671875" style="42" customWidth="1"/>
    <col min="8" max="8" width="8.44140625" style="42" customWidth="1"/>
    <col min="9" max="9" width="9" style="42" customWidth="1"/>
    <col min="10" max="10" width="7.88671875" style="42" customWidth="1"/>
    <col min="11" max="11" width="10.88671875" style="42" customWidth="1"/>
    <col min="12" max="12" width="1.33203125" style="42" customWidth="1"/>
    <col min="13" max="13" width="11" style="42" customWidth="1"/>
    <col min="14" max="14" width="10.33203125" style="42" customWidth="1"/>
    <col min="15" max="15" width="11" style="42" customWidth="1"/>
    <col min="16" max="16" width="10.33203125" style="42" customWidth="1"/>
    <col min="17" max="17" width="13.88671875" style="42" customWidth="1"/>
    <col min="18" max="18" width="13.109375" style="42" customWidth="1"/>
    <col min="19" max="19" width="11" style="42" customWidth="1"/>
    <col min="20" max="20" width="1.6640625" style="2" customWidth="1"/>
    <col min="21" max="22" width="6.88671875" hidden="1" customWidth="1"/>
    <col min="23" max="23" width="13.5546875" hidden="1" customWidth="1"/>
    <col min="24" max="24" width="34.109375" hidden="1" customWidth="1"/>
    <col min="25" max="25" width="37.109375" hidden="1" customWidth="1"/>
    <col min="26" max="26" width="22.5546875" hidden="1" customWidth="1"/>
    <col min="27" max="27" width="11.88671875" style="42" customWidth="1"/>
    <col min="28" max="28" width="10.44140625" style="42" customWidth="1"/>
    <col min="29" max="29" width="11.109375" style="42" customWidth="1"/>
    <col min="30" max="30" width="11.44140625" style="42" customWidth="1"/>
    <col min="31" max="31" width="13" style="42" customWidth="1"/>
    <col min="32" max="32" width="0.88671875" style="42" customWidth="1"/>
    <col min="33" max="33" width="14" style="42" customWidth="1"/>
    <col min="34" max="34" width="14.44140625" style="42" customWidth="1"/>
    <col min="35" max="35" width="13.88671875" style="42" customWidth="1"/>
    <col min="36" max="36" width="13" style="42" customWidth="1"/>
    <col min="37" max="37" width="13.33203125" style="42" customWidth="1"/>
    <col min="38" max="38" width="13.109375" style="42" customWidth="1"/>
    <col min="39" max="39" width="11.44140625" style="42" customWidth="1"/>
    <col min="40" max="40" width="6.33203125" style="42" customWidth="1"/>
    <col min="41" max="41" width="7" style="42" customWidth="1"/>
    <col min="42" max="42" width="15.5546875" customWidth="1"/>
    <col min="43" max="43" width="12.6640625" customWidth="1"/>
    <col min="44" max="44" width="11.44140625" customWidth="1"/>
    <col min="45" max="47" width="10.44140625" customWidth="1"/>
    <col min="48" max="48" width="12.109375" customWidth="1"/>
    <col min="49" max="197" width="10.44140625" customWidth="1"/>
    <col min="198" max="198" width="10.44140625" bestFit="1" customWidth="1"/>
  </cols>
  <sheetData>
    <row r="1" spans="1:49" ht="23.4">
      <c r="A1" s="84" t="s">
        <v>136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U1" s="84" t="s">
        <v>135</v>
      </c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1:49" s="60" customFormat="1" ht="26.4">
      <c r="A2" s="56" t="s">
        <v>0</v>
      </c>
      <c r="B2" s="56" t="s">
        <v>1</v>
      </c>
      <c r="C2" s="56" t="s">
        <v>2</v>
      </c>
      <c r="D2" s="57" t="s">
        <v>4</v>
      </c>
      <c r="E2" s="61" t="s">
        <v>3</v>
      </c>
      <c r="F2" s="61" t="s">
        <v>731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58"/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11</v>
      </c>
      <c r="T2" s="59"/>
      <c r="U2" s="61" t="s">
        <v>0</v>
      </c>
      <c r="V2" s="61" t="s">
        <v>1</v>
      </c>
      <c r="W2" s="61" t="s">
        <v>2</v>
      </c>
      <c r="X2" s="61" t="s">
        <v>4</v>
      </c>
      <c r="Y2" s="61" t="s">
        <v>3</v>
      </c>
      <c r="Z2" s="61" t="s">
        <v>731</v>
      </c>
      <c r="AA2" s="11">
        <v>207003</v>
      </c>
      <c r="AB2" s="11">
        <v>214450</v>
      </c>
      <c r="AC2" s="11">
        <v>214451</v>
      </c>
      <c r="AD2" s="11">
        <v>214452</v>
      </c>
      <c r="AE2" s="11">
        <v>214453</v>
      </c>
      <c r="AF2" s="58"/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80" t="s">
        <v>21</v>
      </c>
      <c r="AQ2" s="81"/>
      <c r="AR2" s="82" t="s">
        <v>22</v>
      </c>
      <c r="AS2" s="83"/>
      <c r="AT2" s="7" t="s">
        <v>23</v>
      </c>
      <c r="AU2" s="7" t="s">
        <v>23</v>
      </c>
      <c r="AV2" s="8" t="s">
        <v>24</v>
      </c>
      <c r="AW2" s="15" t="s">
        <v>25</v>
      </c>
    </row>
    <row r="3" spans="1:49" s="60" customFormat="1">
      <c r="A3" s="56"/>
      <c r="B3" s="56"/>
      <c r="C3" s="56"/>
      <c r="D3" s="57"/>
      <c r="E3" s="61"/>
      <c r="F3" s="61"/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58"/>
      <c r="M3" s="11" t="s">
        <v>31</v>
      </c>
      <c r="N3" s="11" t="s">
        <v>32</v>
      </c>
      <c r="O3" s="11" t="s">
        <v>33</v>
      </c>
      <c r="P3" s="11" t="s">
        <v>34</v>
      </c>
      <c r="Q3" s="11" t="s">
        <v>35</v>
      </c>
      <c r="R3" s="11" t="s">
        <v>36</v>
      </c>
      <c r="S3" s="11" t="s">
        <v>37</v>
      </c>
      <c r="T3" s="59"/>
      <c r="U3" s="61"/>
      <c r="V3" s="61"/>
      <c r="W3" s="61"/>
      <c r="X3" s="61"/>
      <c r="Y3" s="61"/>
      <c r="Z3" s="61"/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58"/>
      <c r="AG3" s="11" t="s">
        <v>43</v>
      </c>
      <c r="AH3" s="11" t="s">
        <v>44</v>
      </c>
      <c r="AI3" s="11" t="s">
        <v>45</v>
      </c>
      <c r="AJ3" s="11" t="s">
        <v>46</v>
      </c>
      <c r="AK3" s="11" t="s">
        <v>47</v>
      </c>
      <c r="AL3" s="11" t="s">
        <v>48</v>
      </c>
      <c r="AM3" s="11" t="s">
        <v>49</v>
      </c>
      <c r="AN3" s="11"/>
      <c r="AO3" s="11"/>
      <c r="AP3" s="9" t="s">
        <v>50</v>
      </c>
      <c r="AQ3" s="9" t="s">
        <v>51</v>
      </c>
      <c r="AR3" s="10" t="s">
        <v>50</v>
      </c>
      <c r="AS3" s="10" t="s">
        <v>51</v>
      </c>
      <c r="AT3" s="11" t="s">
        <v>52</v>
      </c>
      <c r="AU3" s="11" t="s">
        <v>53</v>
      </c>
      <c r="AV3" s="11"/>
      <c r="AW3" s="11"/>
    </row>
    <row r="4" spans="1:49">
      <c r="A4" s="68" t="s">
        <v>783</v>
      </c>
      <c r="B4" s="68">
        <v>23201</v>
      </c>
      <c r="C4" s="68" t="s">
        <v>487</v>
      </c>
      <c r="D4" s="62" t="s">
        <v>488</v>
      </c>
      <c r="E4" s="68" t="s">
        <v>489</v>
      </c>
      <c r="F4" s="68"/>
      <c r="G4" s="62">
        <v>71</v>
      </c>
      <c r="H4" s="62">
        <v>72</v>
      </c>
      <c r="I4" s="62">
        <v>69</v>
      </c>
      <c r="J4" s="62">
        <v>70</v>
      </c>
      <c r="K4" s="62">
        <v>71</v>
      </c>
      <c r="L4" s="63"/>
      <c r="M4" s="62">
        <v>22</v>
      </c>
      <c r="N4" s="62">
        <v>31</v>
      </c>
      <c r="O4" s="62">
        <v>18</v>
      </c>
      <c r="P4" s="62">
        <v>31</v>
      </c>
      <c r="Q4" s="62">
        <v>20</v>
      </c>
      <c r="R4" s="62">
        <v>35</v>
      </c>
      <c r="S4" s="62">
        <v>24</v>
      </c>
      <c r="T4" s="67"/>
      <c r="U4" s="68" t="s">
        <v>843</v>
      </c>
      <c r="V4" s="68">
        <v>23201</v>
      </c>
      <c r="W4" s="68" t="s">
        <v>487</v>
      </c>
      <c r="X4" s="68" t="s">
        <v>488</v>
      </c>
      <c r="Y4" s="68" t="s">
        <v>489</v>
      </c>
      <c r="Z4" s="68"/>
      <c r="AA4" s="62">
        <v>65</v>
      </c>
      <c r="AB4" s="62">
        <v>78</v>
      </c>
      <c r="AC4" s="62">
        <v>81</v>
      </c>
      <c r="AD4" s="62">
        <v>74</v>
      </c>
      <c r="AE4" s="62">
        <v>84</v>
      </c>
      <c r="AF4" s="63"/>
      <c r="AG4" s="62">
        <v>20</v>
      </c>
      <c r="AH4" s="62">
        <v>23</v>
      </c>
      <c r="AI4" s="62">
        <v>45</v>
      </c>
      <c r="AJ4" s="62">
        <v>20</v>
      </c>
      <c r="AK4" s="62">
        <v>39</v>
      </c>
      <c r="AL4" s="62">
        <v>22</v>
      </c>
      <c r="AM4" s="62">
        <v>43</v>
      </c>
      <c r="AN4" s="62">
        <v>9.06</v>
      </c>
      <c r="AO4" s="62">
        <v>50</v>
      </c>
      <c r="AP4" s="12" t="str">
        <f t="shared" ref="AP4:AP6" si="0">IF(COUNTIF(G4:K4,"FF"),"FAIL",IF(COUNTIF(G4:K4,"AB"),"FAIL","PASS"))</f>
        <v>PASS</v>
      </c>
      <c r="AQ4" s="12" t="str">
        <f t="shared" ref="AQ4:AQ6" si="1">IF(COUNTIF(AA4:AE4,"FF"),"FAIL",IF(COUNTIF(AA4:AE4,"AB"),"FAIL","PASS"))</f>
        <v>PASS</v>
      </c>
      <c r="AR4" s="13" t="str">
        <f t="shared" ref="AR4:AR6" si="2">IF(COUNTIF(M4:S4,"FF"),"FAIL",IF(COUNTIF(M4:S4,"AB"),"FAIL","PASS"))</f>
        <v>PASS</v>
      </c>
      <c r="AS4" s="13" t="str">
        <f t="shared" ref="AS4:AS21" si="3">IF(COUNTIF(AG4:AM4,"FF"),"FAIL",IF(COUNTIF(AG4:AM4,"AB"),"FAIL","PASS"))</f>
        <v>PASS</v>
      </c>
      <c r="AT4" s="14" t="str">
        <f t="shared" ref="AT4:AT6" si="4">IF(AND(AP4="PASS",AQ4="PASS"),"PASS","FAIL")</f>
        <v>PASS</v>
      </c>
      <c r="AU4" s="14" t="str">
        <f t="shared" ref="AU4:AU6" si="5">IF(AND(AR4="PASS",AS4="PASS"),"PASS","FAIL")</f>
        <v>PASS</v>
      </c>
      <c r="AV4" s="4" t="str">
        <f t="shared" ref="AV4:AV6" si="6">IF(AW4="ATKT","NO",IF(AW4="FAIL","NO","YES"))</f>
        <v>YES</v>
      </c>
      <c r="AW4" s="5" t="str">
        <f t="shared" ref="AW4:AW6" si="7">IF(AO4=50,IF(AN4&gt;=7.75,"DIST",IF(AN4&gt;=6.75,"FIRST",IF(AN4&gt;=6.25,"HSC",IF(AN4&gt;=5.5,"SC","FAIL")))),IF(AO4&gt;=25,"ATKT","FAIL"))</f>
        <v>DIST</v>
      </c>
    </row>
    <row r="5" spans="1:49">
      <c r="A5" s="68" t="s">
        <v>784</v>
      </c>
      <c r="B5" s="68">
        <v>23202</v>
      </c>
      <c r="C5" s="68" t="s">
        <v>961</v>
      </c>
      <c r="D5" s="62" t="s">
        <v>962</v>
      </c>
      <c r="E5" s="68" t="s">
        <v>963</v>
      </c>
      <c r="F5" s="68"/>
      <c r="G5" s="62">
        <v>58</v>
      </c>
      <c r="H5" s="62" t="s">
        <v>56</v>
      </c>
      <c r="I5" s="62">
        <v>52</v>
      </c>
      <c r="J5" s="62" t="s">
        <v>56</v>
      </c>
      <c r="K5" s="62">
        <v>51</v>
      </c>
      <c r="L5" s="63"/>
      <c r="M5" s="62">
        <v>19</v>
      </c>
      <c r="N5" s="62">
        <v>29</v>
      </c>
      <c r="O5" s="62">
        <v>11</v>
      </c>
      <c r="P5" s="62" t="s">
        <v>56</v>
      </c>
      <c r="Q5" s="62">
        <v>16</v>
      </c>
      <c r="R5" s="62" t="s">
        <v>56</v>
      </c>
      <c r="S5" s="62">
        <v>20</v>
      </c>
      <c r="T5" s="67"/>
      <c r="U5" s="68"/>
      <c r="V5" s="68"/>
      <c r="W5" s="68"/>
      <c r="X5" s="68"/>
      <c r="Y5" s="68"/>
      <c r="Z5" s="68"/>
      <c r="AA5" s="62">
        <v>56</v>
      </c>
      <c r="AB5" s="62">
        <v>42</v>
      </c>
      <c r="AC5" s="62">
        <v>66</v>
      </c>
      <c r="AD5" s="62">
        <v>57</v>
      </c>
      <c r="AE5" s="62">
        <v>69</v>
      </c>
      <c r="AF5" s="63"/>
      <c r="AG5" s="62">
        <v>16</v>
      </c>
      <c r="AH5" s="62">
        <v>17</v>
      </c>
      <c r="AI5" s="62">
        <v>38</v>
      </c>
      <c r="AJ5" s="62">
        <v>12</v>
      </c>
      <c r="AK5" s="62">
        <v>30</v>
      </c>
      <c r="AL5" s="62">
        <v>14</v>
      </c>
      <c r="AM5" s="62">
        <v>25</v>
      </c>
      <c r="AN5" s="62"/>
      <c r="AO5" s="62">
        <v>39</v>
      </c>
      <c r="AP5" s="12" t="str">
        <f t="shared" si="0"/>
        <v>FAIL</v>
      </c>
      <c r="AQ5" s="12" t="str">
        <f t="shared" si="1"/>
        <v>PASS</v>
      </c>
      <c r="AR5" s="13" t="str">
        <f t="shared" si="2"/>
        <v>FAIL</v>
      </c>
      <c r="AS5" s="13" t="str">
        <f t="shared" si="3"/>
        <v>PASS</v>
      </c>
      <c r="AT5" s="14" t="str">
        <f t="shared" si="4"/>
        <v>FAIL</v>
      </c>
      <c r="AU5" s="14" t="str">
        <f t="shared" si="5"/>
        <v>FAIL</v>
      </c>
      <c r="AV5" s="4" t="str">
        <f t="shared" si="6"/>
        <v>NO</v>
      </c>
      <c r="AW5" s="5" t="str">
        <f t="shared" si="7"/>
        <v>ATKT</v>
      </c>
    </row>
    <row r="6" spans="1:49">
      <c r="A6" s="68" t="s">
        <v>785</v>
      </c>
      <c r="B6" s="68">
        <v>23203</v>
      </c>
      <c r="C6" s="68" t="s">
        <v>66</v>
      </c>
      <c r="D6" s="62" t="s">
        <v>147</v>
      </c>
      <c r="E6" s="68" t="s">
        <v>148</v>
      </c>
      <c r="F6" s="68"/>
      <c r="G6" s="62">
        <v>76</v>
      </c>
      <c r="H6" s="62">
        <v>68</v>
      </c>
      <c r="I6" s="62">
        <v>60</v>
      </c>
      <c r="J6" s="62">
        <v>71</v>
      </c>
      <c r="K6" s="62">
        <v>63</v>
      </c>
      <c r="L6" s="63"/>
      <c r="M6" s="62">
        <v>21</v>
      </c>
      <c r="N6" s="62">
        <v>32</v>
      </c>
      <c r="O6" s="62">
        <v>20</v>
      </c>
      <c r="P6" s="62">
        <v>40</v>
      </c>
      <c r="Q6" s="62">
        <v>18</v>
      </c>
      <c r="R6" s="62">
        <v>34</v>
      </c>
      <c r="S6" s="62">
        <v>22</v>
      </c>
      <c r="T6" s="67"/>
      <c r="U6" s="68" t="s">
        <v>65</v>
      </c>
      <c r="V6" s="68">
        <v>23203</v>
      </c>
      <c r="W6" s="68" t="s">
        <v>66</v>
      </c>
      <c r="X6" s="68" t="s">
        <v>147</v>
      </c>
      <c r="Y6" s="68" t="s">
        <v>148</v>
      </c>
      <c r="Z6" s="68"/>
      <c r="AA6" s="62">
        <v>74</v>
      </c>
      <c r="AB6" s="62">
        <v>56</v>
      </c>
      <c r="AC6" s="62">
        <v>80</v>
      </c>
      <c r="AD6" s="62">
        <v>75</v>
      </c>
      <c r="AE6" s="62">
        <v>81</v>
      </c>
      <c r="AF6" s="63"/>
      <c r="AG6" s="62">
        <v>18</v>
      </c>
      <c r="AH6" s="62">
        <v>21</v>
      </c>
      <c r="AI6" s="62">
        <v>42</v>
      </c>
      <c r="AJ6" s="62">
        <v>18</v>
      </c>
      <c r="AK6" s="62">
        <v>39</v>
      </c>
      <c r="AL6" s="62">
        <v>19</v>
      </c>
      <c r="AM6" s="62">
        <v>38</v>
      </c>
      <c r="AN6" s="62">
        <v>8.8800000000000008</v>
      </c>
      <c r="AO6" s="62">
        <v>50</v>
      </c>
      <c r="AP6" s="12" t="str">
        <f t="shared" si="0"/>
        <v>PASS</v>
      </c>
      <c r="AQ6" s="12" t="str">
        <f t="shared" si="1"/>
        <v>PASS</v>
      </c>
      <c r="AR6" s="13" t="str">
        <f t="shared" si="2"/>
        <v>PASS</v>
      </c>
      <c r="AS6" s="13" t="str">
        <f t="shared" si="3"/>
        <v>PASS</v>
      </c>
      <c r="AT6" s="14" t="str">
        <f t="shared" si="4"/>
        <v>PASS</v>
      </c>
      <c r="AU6" s="14" t="str">
        <f t="shared" si="5"/>
        <v>PASS</v>
      </c>
      <c r="AV6" s="4" t="str">
        <f t="shared" si="6"/>
        <v>YES</v>
      </c>
      <c r="AW6" s="5" t="str">
        <f t="shared" si="7"/>
        <v>DIST</v>
      </c>
    </row>
    <row r="7" spans="1:49">
      <c r="A7" s="68" t="s">
        <v>786</v>
      </c>
      <c r="B7" s="68">
        <v>23204</v>
      </c>
      <c r="C7" s="68" t="s">
        <v>230</v>
      </c>
      <c r="D7" s="62" t="s">
        <v>231</v>
      </c>
      <c r="E7" s="68" t="s">
        <v>232</v>
      </c>
      <c r="F7" s="68"/>
      <c r="G7" s="62">
        <v>85</v>
      </c>
      <c r="H7" s="62">
        <v>71</v>
      </c>
      <c r="I7" s="62">
        <v>65</v>
      </c>
      <c r="J7" s="62">
        <v>80</v>
      </c>
      <c r="K7" s="62">
        <v>79</v>
      </c>
      <c r="L7" s="63"/>
      <c r="M7" s="62">
        <v>22</v>
      </c>
      <c r="N7" s="62">
        <v>31</v>
      </c>
      <c r="O7" s="62">
        <v>18</v>
      </c>
      <c r="P7" s="62">
        <v>35</v>
      </c>
      <c r="Q7" s="62">
        <v>19</v>
      </c>
      <c r="R7" s="62">
        <v>44</v>
      </c>
      <c r="S7" s="62">
        <v>23</v>
      </c>
      <c r="T7" s="67"/>
      <c r="U7" s="68" t="s">
        <v>757</v>
      </c>
      <c r="V7" s="68">
        <v>23204</v>
      </c>
      <c r="W7" s="68" t="s">
        <v>230</v>
      </c>
      <c r="X7" s="68" t="s">
        <v>231</v>
      </c>
      <c r="Y7" s="68" t="s">
        <v>232</v>
      </c>
      <c r="Z7" s="68"/>
      <c r="AA7" s="62">
        <v>70</v>
      </c>
      <c r="AB7" s="62">
        <v>85</v>
      </c>
      <c r="AC7" s="62">
        <v>82</v>
      </c>
      <c r="AD7" s="62">
        <v>73</v>
      </c>
      <c r="AE7" s="62">
        <v>78</v>
      </c>
      <c r="AF7" s="63"/>
      <c r="AG7" s="62">
        <v>18</v>
      </c>
      <c r="AH7" s="62">
        <v>21</v>
      </c>
      <c r="AI7" s="62">
        <v>44</v>
      </c>
      <c r="AJ7" s="62">
        <v>18</v>
      </c>
      <c r="AK7" s="62">
        <v>35</v>
      </c>
      <c r="AL7" s="62">
        <v>19</v>
      </c>
      <c r="AM7" s="62">
        <v>38</v>
      </c>
      <c r="AN7" s="62">
        <v>9.3000000000000007</v>
      </c>
      <c r="AO7" s="62">
        <v>50</v>
      </c>
      <c r="AP7" s="12" t="str">
        <f t="shared" ref="AP7:AP65" si="8">IF(COUNTIF(G7:K7,"FF"),"FAIL",IF(COUNTIF(G7:K7,"AB"),"FAIL","PASS"))</f>
        <v>PASS</v>
      </c>
      <c r="AQ7" s="12" t="str">
        <f t="shared" ref="AQ7:AQ65" si="9">IF(COUNTIF(AA7:AE7,"FF"),"FAIL",IF(COUNTIF(AA7:AE7,"AB"),"FAIL","PASS"))</f>
        <v>PASS</v>
      </c>
      <c r="AR7" s="13" t="str">
        <f t="shared" ref="AR7:AR65" si="10">IF(COUNTIF(M7:S7,"FF"),"FAIL",IF(COUNTIF(M7:S7,"AB"),"FAIL","PASS"))</f>
        <v>PASS</v>
      </c>
      <c r="AS7" s="13" t="str">
        <f t="shared" si="3"/>
        <v>PASS</v>
      </c>
      <c r="AT7" s="14" t="str">
        <f t="shared" ref="AT7:AT65" si="11">IF(AND(AP7="PASS",AQ7="PASS"),"PASS","FAIL")</f>
        <v>PASS</v>
      </c>
      <c r="AU7" s="14" t="str">
        <f t="shared" ref="AU7:AU65" si="12">IF(AND(AR7="PASS",AS7="PASS"),"PASS","FAIL")</f>
        <v>PASS</v>
      </c>
      <c r="AV7" s="4" t="str">
        <f t="shared" ref="AV7:AV65" si="13">IF(AW7="ATKT","NO",IF(AW7="FAIL","NO","YES"))</f>
        <v>YES</v>
      </c>
      <c r="AW7" s="5" t="str">
        <f t="shared" ref="AW7:AW65" si="14">IF(AO7=50,IF(AN7&gt;=7.75,"DIST",IF(AN7&gt;=6.75,"FIRST",IF(AN7&gt;=6.25,"HSC",IF(AN7&gt;=5.5,"SC","FAIL")))),IF(AO7&gt;=25,"ATKT","FAIL"))</f>
        <v>DIST</v>
      </c>
    </row>
    <row r="8" spans="1:49">
      <c r="A8" s="68" t="s">
        <v>787</v>
      </c>
      <c r="B8" s="68">
        <v>23205</v>
      </c>
      <c r="C8" s="68" t="s">
        <v>79</v>
      </c>
      <c r="D8" s="62" t="s">
        <v>159</v>
      </c>
      <c r="E8" s="68" t="s">
        <v>160</v>
      </c>
      <c r="F8" s="68"/>
      <c r="G8" s="62">
        <v>83</v>
      </c>
      <c r="H8" s="62">
        <v>67</v>
      </c>
      <c r="I8" s="62">
        <v>73</v>
      </c>
      <c r="J8" s="62">
        <v>72</v>
      </c>
      <c r="K8" s="62">
        <v>64</v>
      </c>
      <c r="L8" s="63"/>
      <c r="M8" s="62">
        <v>23</v>
      </c>
      <c r="N8" s="62">
        <v>26</v>
      </c>
      <c r="O8" s="62">
        <v>21</v>
      </c>
      <c r="P8" s="62">
        <v>38</v>
      </c>
      <c r="Q8" s="62">
        <v>20</v>
      </c>
      <c r="R8" s="62">
        <v>45</v>
      </c>
      <c r="S8" s="62">
        <v>24</v>
      </c>
      <c r="T8" s="67"/>
      <c r="U8" s="68" t="s">
        <v>78</v>
      </c>
      <c r="V8" s="68">
        <v>23205</v>
      </c>
      <c r="W8" s="68" t="s">
        <v>79</v>
      </c>
      <c r="X8" s="68" t="s">
        <v>159</v>
      </c>
      <c r="Y8" s="68" t="s">
        <v>160</v>
      </c>
      <c r="Z8" s="68"/>
      <c r="AA8" s="62">
        <v>69</v>
      </c>
      <c r="AB8" s="62">
        <v>82</v>
      </c>
      <c r="AC8" s="62">
        <v>84</v>
      </c>
      <c r="AD8" s="62">
        <v>76</v>
      </c>
      <c r="AE8" s="62">
        <v>82</v>
      </c>
      <c r="AF8" s="63"/>
      <c r="AG8" s="62">
        <v>18</v>
      </c>
      <c r="AH8" s="62">
        <v>20</v>
      </c>
      <c r="AI8" s="62">
        <v>41</v>
      </c>
      <c r="AJ8" s="62">
        <v>21</v>
      </c>
      <c r="AK8" s="62">
        <v>41</v>
      </c>
      <c r="AL8" s="62">
        <v>19</v>
      </c>
      <c r="AM8" s="62">
        <v>37</v>
      </c>
      <c r="AN8" s="62">
        <v>9.16</v>
      </c>
      <c r="AO8" s="62">
        <v>50</v>
      </c>
      <c r="AP8" s="12" t="str">
        <f t="shared" si="8"/>
        <v>PASS</v>
      </c>
      <c r="AQ8" s="12" t="str">
        <f t="shared" si="9"/>
        <v>PASS</v>
      </c>
      <c r="AR8" s="13" t="str">
        <f t="shared" si="10"/>
        <v>PASS</v>
      </c>
      <c r="AS8" s="13" t="str">
        <f t="shared" si="3"/>
        <v>PASS</v>
      </c>
      <c r="AT8" s="14" t="str">
        <f t="shared" si="11"/>
        <v>PASS</v>
      </c>
      <c r="AU8" s="14" t="str">
        <f t="shared" si="12"/>
        <v>PASS</v>
      </c>
      <c r="AV8" s="4" t="str">
        <f t="shared" si="13"/>
        <v>YES</v>
      </c>
      <c r="AW8" s="5" t="str">
        <f t="shared" si="14"/>
        <v>DIST</v>
      </c>
    </row>
    <row r="9" spans="1:49">
      <c r="A9" s="68" t="s">
        <v>788</v>
      </c>
      <c r="B9" s="68">
        <v>23207</v>
      </c>
      <c r="C9" s="68" t="s">
        <v>173</v>
      </c>
      <c r="D9" s="62" t="s">
        <v>174</v>
      </c>
      <c r="E9" s="68" t="s">
        <v>175</v>
      </c>
      <c r="F9" s="68"/>
      <c r="G9" s="62">
        <v>90</v>
      </c>
      <c r="H9" s="62">
        <v>61</v>
      </c>
      <c r="I9" s="62">
        <v>70</v>
      </c>
      <c r="J9" s="62">
        <v>83</v>
      </c>
      <c r="K9" s="62">
        <v>61</v>
      </c>
      <c r="L9" s="63"/>
      <c r="M9" s="62">
        <v>23</v>
      </c>
      <c r="N9" s="62">
        <v>38</v>
      </c>
      <c r="O9" s="62">
        <v>21</v>
      </c>
      <c r="P9" s="62">
        <v>41</v>
      </c>
      <c r="Q9" s="62">
        <v>21</v>
      </c>
      <c r="R9" s="62">
        <v>40</v>
      </c>
      <c r="S9" s="62">
        <v>23</v>
      </c>
      <c r="T9" s="67"/>
      <c r="U9" s="68" t="s">
        <v>738</v>
      </c>
      <c r="V9" s="68">
        <v>23207</v>
      </c>
      <c r="W9" s="68" t="s">
        <v>173</v>
      </c>
      <c r="X9" s="68" t="s">
        <v>174</v>
      </c>
      <c r="Y9" s="68" t="s">
        <v>175</v>
      </c>
      <c r="Z9" s="68"/>
      <c r="AA9" s="62">
        <v>90</v>
      </c>
      <c r="AB9" s="62">
        <v>87</v>
      </c>
      <c r="AC9" s="62">
        <v>82</v>
      </c>
      <c r="AD9" s="62">
        <v>78</v>
      </c>
      <c r="AE9" s="62">
        <v>84</v>
      </c>
      <c r="AF9" s="63"/>
      <c r="AG9" s="62">
        <v>20</v>
      </c>
      <c r="AH9" s="62">
        <v>22</v>
      </c>
      <c r="AI9" s="62">
        <v>43</v>
      </c>
      <c r="AJ9" s="62">
        <v>21</v>
      </c>
      <c r="AK9" s="62">
        <v>38</v>
      </c>
      <c r="AL9" s="62">
        <v>20</v>
      </c>
      <c r="AM9" s="62">
        <v>39</v>
      </c>
      <c r="AN9" s="62">
        <v>9.4600000000000009</v>
      </c>
      <c r="AO9" s="62">
        <v>50</v>
      </c>
      <c r="AP9" s="12" t="str">
        <f t="shared" si="8"/>
        <v>PASS</v>
      </c>
      <c r="AQ9" s="12" t="str">
        <f t="shared" si="9"/>
        <v>PASS</v>
      </c>
      <c r="AR9" s="13" t="str">
        <f t="shared" si="10"/>
        <v>PASS</v>
      </c>
      <c r="AS9" s="13" t="str">
        <f t="shared" si="3"/>
        <v>PASS</v>
      </c>
      <c r="AT9" s="14" t="str">
        <f t="shared" si="11"/>
        <v>PASS</v>
      </c>
      <c r="AU9" s="14" t="str">
        <f t="shared" si="12"/>
        <v>PASS</v>
      </c>
      <c r="AV9" s="4" t="str">
        <f t="shared" si="13"/>
        <v>YES</v>
      </c>
      <c r="AW9" s="5" t="str">
        <f t="shared" si="14"/>
        <v>DIST</v>
      </c>
    </row>
    <row r="10" spans="1:49">
      <c r="A10" s="68" t="s">
        <v>789</v>
      </c>
      <c r="B10" s="68">
        <v>23209</v>
      </c>
      <c r="C10" s="68" t="s">
        <v>200</v>
      </c>
      <c r="D10" s="62" t="s">
        <v>201</v>
      </c>
      <c r="E10" s="68" t="s">
        <v>202</v>
      </c>
      <c r="F10" s="68"/>
      <c r="G10" s="62">
        <v>76</v>
      </c>
      <c r="H10" s="62">
        <v>64</v>
      </c>
      <c r="I10" s="62">
        <v>59</v>
      </c>
      <c r="J10" s="62">
        <v>72</v>
      </c>
      <c r="K10" s="62">
        <v>78</v>
      </c>
      <c r="L10" s="63"/>
      <c r="M10" s="62">
        <v>23</v>
      </c>
      <c r="N10" s="62">
        <v>40</v>
      </c>
      <c r="O10" s="62">
        <v>18</v>
      </c>
      <c r="P10" s="62">
        <v>30</v>
      </c>
      <c r="Q10" s="62">
        <v>19</v>
      </c>
      <c r="R10" s="62">
        <v>38</v>
      </c>
      <c r="S10" s="62">
        <v>22</v>
      </c>
      <c r="T10" s="67"/>
      <c r="U10" s="68" t="s">
        <v>747</v>
      </c>
      <c r="V10" s="68">
        <v>23209</v>
      </c>
      <c r="W10" s="68" t="s">
        <v>200</v>
      </c>
      <c r="X10" s="68" t="s">
        <v>201</v>
      </c>
      <c r="Y10" s="68" t="s">
        <v>202</v>
      </c>
      <c r="Z10" s="68"/>
      <c r="AA10" s="62">
        <v>80</v>
      </c>
      <c r="AB10" s="62">
        <v>72</v>
      </c>
      <c r="AC10" s="62">
        <v>80</v>
      </c>
      <c r="AD10" s="62">
        <v>74</v>
      </c>
      <c r="AE10" s="62">
        <v>81</v>
      </c>
      <c r="AF10" s="63"/>
      <c r="AG10" s="62">
        <v>20</v>
      </c>
      <c r="AH10" s="62">
        <v>21</v>
      </c>
      <c r="AI10" s="62">
        <v>42</v>
      </c>
      <c r="AJ10" s="62">
        <v>18</v>
      </c>
      <c r="AK10" s="62">
        <v>36</v>
      </c>
      <c r="AL10" s="62">
        <v>17</v>
      </c>
      <c r="AM10" s="62">
        <v>34</v>
      </c>
      <c r="AN10" s="62">
        <v>9.0399999999999991</v>
      </c>
      <c r="AO10" s="62">
        <v>50</v>
      </c>
      <c r="AP10" s="12" t="str">
        <f t="shared" si="8"/>
        <v>PASS</v>
      </c>
      <c r="AQ10" s="12" t="str">
        <f t="shared" si="9"/>
        <v>PASS</v>
      </c>
      <c r="AR10" s="13" t="str">
        <f t="shared" si="10"/>
        <v>PASS</v>
      </c>
      <c r="AS10" s="13" t="str">
        <f t="shared" si="3"/>
        <v>PASS</v>
      </c>
      <c r="AT10" s="14" t="str">
        <f t="shared" si="11"/>
        <v>PASS</v>
      </c>
      <c r="AU10" s="14" t="str">
        <f t="shared" si="12"/>
        <v>PASS</v>
      </c>
      <c r="AV10" s="4" t="str">
        <f t="shared" si="13"/>
        <v>YES</v>
      </c>
      <c r="AW10" s="5" t="str">
        <f t="shared" si="14"/>
        <v>DIST</v>
      </c>
    </row>
    <row r="11" spans="1:49">
      <c r="A11" s="68" t="s">
        <v>790</v>
      </c>
      <c r="B11" s="74">
        <v>23210</v>
      </c>
      <c r="C11" s="74" t="s">
        <v>209</v>
      </c>
      <c r="D11" s="62" t="s">
        <v>210</v>
      </c>
      <c r="E11" s="68" t="s">
        <v>211</v>
      </c>
      <c r="F11" s="68"/>
      <c r="G11" s="62">
        <v>76</v>
      </c>
      <c r="H11" s="62">
        <v>60</v>
      </c>
      <c r="I11" s="62">
        <v>59</v>
      </c>
      <c r="J11" s="62">
        <v>65</v>
      </c>
      <c r="K11" s="62">
        <v>59</v>
      </c>
      <c r="L11" s="63"/>
      <c r="M11" s="62">
        <v>20</v>
      </c>
      <c r="N11" s="62">
        <v>34</v>
      </c>
      <c r="O11" s="62">
        <v>12</v>
      </c>
      <c r="P11" s="62" t="s">
        <v>67</v>
      </c>
      <c r="Q11" s="62">
        <v>15</v>
      </c>
      <c r="R11" s="62">
        <v>30</v>
      </c>
      <c r="S11" s="62">
        <v>19</v>
      </c>
      <c r="T11" s="67"/>
      <c r="U11" s="68" t="s">
        <v>750</v>
      </c>
      <c r="V11" s="68">
        <v>23210</v>
      </c>
      <c r="W11" s="68" t="s">
        <v>209</v>
      </c>
      <c r="X11" s="68" t="s">
        <v>210</v>
      </c>
      <c r="Y11" s="68" t="s">
        <v>211</v>
      </c>
      <c r="Z11" s="68"/>
      <c r="AA11" s="62">
        <v>62</v>
      </c>
      <c r="AB11" s="62">
        <v>68</v>
      </c>
      <c r="AC11" s="62">
        <v>74</v>
      </c>
      <c r="AD11" s="62">
        <v>60</v>
      </c>
      <c r="AE11" s="62">
        <v>74</v>
      </c>
      <c r="AF11" s="63"/>
      <c r="AG11" s="62">
        <v>18</v>
      </c>
      <c r="AH11" s="62">
        <v>19</v>
      </c>
      <c r="AI11" s="62">
        <v>39</v>
      </c>
      <c r="AJ11" s="62">
        <v>17</v>
      </c>
      <c r="AK11" s="62">
        <v>45</v>
      </c>
      <c r="AL11" s="62">
        <v>22</v>
      </c>
      <c r="AM11" s="62">
        <v>43</v>
      </c>
      <c r="AN11" s="62"/>
      <c r="AO11" s="62">
        <v>48</v>
      </c>
      <c r="AP11" s="12" t="str">
        <f t="shared" si="8"/>
        <v>PASS</v>
      </c>
      <c r="AQ11" s="12" t="str">
        <f t="shared" si="9"/>
        <v>PASS</v>
      </c>
      <c r="AR11" s="13" t="str">
        <f t="shared" si="10"/>
        <v>FAIL</v>
      </c>
      <c r="AS11" s="13" t="str">
        <f t="shared" si="3"/>
        <v>PASS</v>
      </c>
      <c r="AT11" s="14" t="str">
        <f t="shared" si="11"/>
        <v>PASS</v>
      </c>
      <c r="AU11" s="14" t="str">
        <f t="shared" si="12"/>
        <v>FAIL</v>
      </c>
      <c r="AV11" s="4" t="str">
        <f t="shared" si="13"/>
        <v>NO</v>
      </c>
      <c r="AW11" s="5" t="str">
        <f t="shared" si="14"/>
        <v>ATKT</v>
      </c>
    </row>
    <row r="12" spans="1:49">
      <c r="A12" s="68" t="s">
        <v>791</v>
      </c>
      <c r="B12" s="68">
        <v>23211</v>
      </c>
      <c r="C12" s="68" t="s">
        <v>218</v>
      </c>
      <c r="D12" s="62" t="s">
        <v>219</v>
      </c>
      <c r="E12" s="68" t="s">
        <v>220</v>
      </c>
      <c r="F12" s="68"/>
      <c r="G12" s="62">
        <v>88</v>
      </c>
      <c r="H12" s="62">
        <v>72</v>
      </c>
      <c r="I12" s="62">
        <v>71</v>
      </c>
      <c r="J12" s="62">
        <v>72</v>
      </c>
      <c r="K12" s="62">
        <v>81</v>
      </c>
      <c r="L12" s="63"/>
      <c r="M12" s="62">
        <v>23</v>
      </c>
      <c r="N12" s="62">
        <v>38</v>
      </c>
      <c r="O12" s="62">
        <v>24</v>
      </c>
      <c r="P12" s="62">
        <v>41</v>
      </c>
      <c r="Q12" s="62">
        <v>21</v>
      </c>
      <c r="R12" s="62">
        <v>43</v>
      </c>
      <c r="S12" s="62">
        <v>24</v>
      </c>
      <c r="T12" s="67"/>
      <c r="U12" s="68" t="s">
        <v>753</v>
      </c>
      <c r="V12" s="68">
        <v>23211</v>
      </c>
      <c r="W12" s="68" t="s">
        <v>218</v>
      </c>
      <c r="X12" s="68" t="s">
        <v>219</v>
      </c>
      <c r="Y12" s="68" t="s">
        <v>220</v>
      </c>
      <c r="Z12" s="68"/>
      <c r="AA12" s="62">
        <v>82</v>
      </c>
      <c r="AB12" s="62">
        <v>80</v>
      </c>
      <c r="AC12" s="62">
        <v>88</v>
      </c>
      <c r="AD12" s="62">
        <v>88</v>
      </c>
      <c r="AE12" s="62">
        <v>89</v>
      </c>
      <c r="AF12" s="63"/>
      <c r="AG12" s="62">
        <v>22</v>
      </c>
      <c r="AH12" s="62">
        <v>24</v>
      </c>
      <c r="AI12" s="62">
        <v>46</v>
      </c>
      <c r="AJ12" s="62">
        <v>24</v>
      </c>
      <c r="AK12" s="62">
        <v>44</v>
      </c>
      <c r="AL12" s="62">
        <v>24</v>
      </c>
      <c r="AM12" s="62">
        <v>47</v>
      </c>
      <c r="AN12" s="62">
        <v>9.76</v>
      </c>
      <c r="AO12" s="62">
        <v>50</v>
      </c>
      <c r="AP12" s="12" t="str">
        <f t="shared" si="8"/>
        <v>PASS</v>
      </c>
      <c r="AQ12" s="12" t="str">
        <f t="shared" si="9"/>
        <v>PASS</v>
      </c>
      <c r="AR12" s="13" t="str">
        <f t="shared" si="10"/>
        <v>PASS</v>
      </c>
      <c r="AS12" s="13" t="str">
        <f t="shared" si="3"/>
        <v>PASS</v>
      </c>
      <c r="AT12" s="14" t="str">
        <f t="shared" si="11"/>
        <v>PASS</v>
      </c>
      <c r="AU12" s="14" t="str">
        <f t="shared" si="12"/>
        <v>PASS</v>
      </c>
      <c r="AV12" s="4" t="str">
        <f t="shared" si="13"/>
        <v>YES</v>
      </c>
      <c r="AW12" s="5" t="str">
        <f t="shared" si="14"/>
        <v>DIST</v>
      </c>
    </row>
    <row r="13" spans="1:49">
      <c r="A13" s="68" t="s">
        <v>792</v>
      </c>
      <c r="B13" s="68">
        <v>23212</v>
      </c>
      <c r="C13" s="68" t="s">
        <v>224</v>
      </c>
      <c r="D13" s="62" t="s">
        <v>225</v>
      </c>
      <c r="E13" s="68" t="s">
        <v>226</v>
      </c>
      <c r="F13" s="68"/>
      <c r="G13" s="62">
        <v>86</v>
      </c>
      <c r="H13" s="62">
        <v>55</v>
      </c>
      <c r="I13" s="62">
        <v>62</v>
      </c>
      <c r="J13" s="62">
        <v>76</v>
      </c>
      <c r="K13" s="62">
        <v>72</v>
      </c>
      <c r="L13" s="63"/>
      <c r="M13" s="62">
        <v>20</v>
      </c>
      <c r="N13" s="62">
        <v>31</v>
      </c>
      <c r="O13" s="62">
        <v>17</v>
      </c>
      <c r="P13" s="62">
        <v>35</v>
      </c>
      <c r="Q13" s="62">
        <v>15</v>
      </c>
      <c r="R13" s="62">
        <v>33</v>
      </c>
      <c r="S13" s="62">
        <v>21</v>
      </c>
      <c r="T13" s="67"/>
      <c r="U13" s="68" t="s">
        <v>755</v>
      </c>
      <c r="V13" s="68">
        <v>23212</v>
      </c>
      <c r="W13" s="68" t="s">
        <v>224</v>
      </c>
      <c r="X13" s="68" t="s">
        <v>225</v>
      </c>
      <c r="Y13" s="68" t="s">
        <v>226</v>
      </c>
      <c r="Z13" s="68"/>
      <c r="AA13" s="62">
        <v>67</v>
      </c>
      <c r="AB13" s="62">
        <v>77</v>
      </c>
      <c r="AC13" s="62">
        <v>77</v>
      </c>
      <c r="AD13" s="62">
        <v>70</v>
      </c>
      <c r="AE13" s="62">
        <v>77</v>
      </c>
      <c r="AF13" s="63"/>
      <c r="AG13" s="62">
        <v>19</v>
      </c>
      <c r="AH13" s="62">
        <v>20</v>
      </c>
      <c r="AI13" s="62">
        <v>42</v>
      </c>
      <c r="AJ13" s="62">
        <v>18</v>
      </c>
      <c r="AK13" s="62">
        <v>38</v>
      </c>
      <c r="AL13" s="62">
        <v>18</v>
      </c>
      <c r="AM13" s="62">
        <v>38</v>
      </c>
      <c r="AN13" s="62">
        <v>8.74</v>
      </c>
      <c r="AO13" s="62">
        <v>50</v>
      </c>
      <c r="AP13" s="12" t="str">
        <f t="shared" si="8"/>
        <v>PASS</v>
      </c>
      <c r="AQ13" s="12" t="str">
        <f t="shared" si="9"/>
        <v>PASS</v>
      </c>
      <c r="AR13" s="13" t="str">
        <f t="shared" si="10"/>
        <v>PASS</v>
      </c>
      <c r="AS13" s="13" t="str">
        <f t="shared" si="3"/>
        <v>PASS</v>
      </c>
      <c r="AT13" s="14" t="str">
        <f t="shared" si="11"/>
        <v>PASS</v>
      </c>
      <c r="AU13" s="14" t="str">
        <f t="shared" si="12"/>
        <v>PASS</v>
      </c>
      <c r="AV13" s="4" t="str">
        <f t="shared" si="13"/>
        <v>YES</v>
      </c>
      <c r="AW13" s="5" t="str">
        <f t="shared" si="14"/>
        <v>DIST</v>
      </c>
    </row>
    <row r="14" spans="1:49">
      <c r="A14" s="68" t="s">
        <v>793</v>
      </c>
      <c r="B14" s="68">
        <v>23213</v>
      </c>
      <c r="C14" s="68" t="s">
        <v>236</v>
      </c>
      <c r="D14" s="62" t="s">
        <v>237</v>
      </c>
      <c r="E14" s="68" t="s">
        <v>238</v>
      </c>
      <c r="F14" s="68"/>
      <c r="G14" s="62">
        <v>55</v>
      </c>
      <c r="H14" s="62">
        <v>57</v>
      </c>
      <c r="I14" s="62">
        <v>42</v>
      </c>
      <c r="J14" s="62">
        <v>51</v>
      </c>
      <c r="K14" s="62">
        <v>42</v>
      </c>
      <c r="L14" s="63"/>
      <c r="M14" s="62">
        <v>18</v>
      </c>
      <c r="N14" s="62">
        <v>22</v>
      </c>
      <c r="O14" s="62">
        <v>10</v>
      </c>
      <c r="P14" s="62" t="s">
        <v>67</v>
      </c>
      <c r="Q14" s="62">
        <v>15</v>
      </c>
      <c r="R14" s="62" t="s">
        <v>67</v>
      </c>
      <c r="S14" s="62">
        <v>19</v>
      </c>
      <c r="T14" s="67"/>
      <c r="U14" s="68" t="s">
        <v>759</v>
      </c>
      <c r="V14" s="68">
        <v>23213</v>
      </c>
      <c r="W14" s="68" t="s">
        <v>236</v>
      </c>
      <c r="X14" s="68" t="s">
        <v>237</v>
      </c>
      <c r="Y14" s="68" t="s">
        <v>238</v>
      </c>
      <c r="Z14" s="68"/>
      <c r="AA14" s="62">
        <v>66</v>
      </c>
      <c r="AB14" s="62">
        <v>51</v>
      </c>
      <c r="AC14" s="62">
        <v>66</v>
      </c>
      <c r="AD14" s="62">
        <v>57</v>
      </c>
      <c r="AE14" s="62">
        <v>69</v>
      </c>
      <c r="AF14" s="63"/>
      <c r="AG14" s="62">
        <v>20</v>
      </c>
      <c r="AH14" s="62">
        <v>19</v>
      </c>
      <c r="AI14" s="62">
        <v>40</v>
      </c>
      <c r="AJ14" s="62">
        <v>15</v>
      </c>
      <c r="AK14" s="62">
        <v>34</v>
      </c>
      <c r="AL14" s="62">
        <v>17</v>
      </c>
      <c r="AM14" s="62">
        <v>34</v>
      </c>
      <c r="AN14" s="62"/>
      <c r="AO14" s="62">
        <v>47</v>
      </c>
      <c r="AP14" s="12" t="str">
        <f t="shared" si="8"/>
        <v>PASS</v>
      </c>
      <c r="AQ14" s="12" t="str">
        <f t="shared" si="9"/>
        <v>PASS</v>
      </c>
      <c r="AR14" s="13" t="str">
        <f t="shared" si="10"/>
        <v>FAIL</v>
      </c>
      <c r="AS14" s="13" t="str">
        <f t="shared" si="3"/>
        <v>PASS</v>
      </c>
      <c r="AT14" s="14" t="str">
        <f t="shared" si="11"/>
        <v>PASS</v>
      </c>
      <c r="AU14" s="14" t="str">
        <f t="shared" si="12"/>
        <v>FAIL</v>
      </c>
      <c r="AV14" s="4" t="str">
        <f t="shared" si="13"/>
        <v>NO</v>
      </c>
      <c r="AW14" s="5" t="str">
        <f t="shared" si="14"/>
        <v>ATKT</v>
      </c>
    </row>
    <row r="15" spans="1:49">
      <c r="A15" s="68" t="s">
        <v>794</v>
      </c>
      <c r="B15" s="68">
        <v>23214</v>
      </c>
      <c r="C15" s="68" t="s">
        <v>248</v>
      </c>
      <c r="D15" s="62" t="s">
        <v>249</v>
      </c>
      <c r="E15" s="68" t="s">
        <v>250</v>
      </c>
      <c r="F15" s="68"/>
      <c r="G15" s="62">
        <v>71</v>
      </c>
      <c r="H15" s="62">
        <v>64</v>
      </c>
      <c r="I15" s="62">
        <v>61</v>
      </c>
      <c r="J15" s="62">
        <v>69</v>
      </c>
      <c r="K15" s="62">
        <v>66</v>
      </c>
      <c r="L15" s="63"/>
      <c r="M15" s="62">
        <v>23</v>
      </c>
      <c r="N15" s="62">
        <v>41</v>
      </c>
      <c r="O15" s="62">
        <v>24</v>
      </c>
      <c r="P15" s="62">
        <v>41</v>
      </c>
      <c r="Q15" s="62">
        <v>22</v>
      </c>
      <c r="R15" s="62">
        <v>43</v>
      </c>
      <c r="S15" s="62">
        <v>24</v>
      </c>
      <c r="T15" s="67"/>
      <c r="U15" s="68" t="s">
        <v>763</v>
      </c>
      <c r="V15" s="68">
        <v>23214</v>
      </c>
      <c r="W15" s="68" t="s">
        <v>248</v>
      </c>
      <c r="X15" s="68" t="s">
        <v>249</v>
      </c>
      <c r="Y15" s="68" t="s">
        <v>250</v>
      </c>
      <c r="Z15" s="68"/>
      <c r="AA15" s="62">
        <v>80</v>
      </c>
      <c r="AB15" s="62">
        <v>80</v>
      </c>
      <c r="AC15" s="62">
        <v>84</v>
      </c>
      <c r="AD15" s="62">
        <v>87</v>
      </c>
      <c r="AE15" s="62">
        <v>86</v>
      </c>
      <c r="AF15" s="63"/>
      <c r="AG15" s="62">
        <v>23</v>
      </c>
      <c r="AH15" s="62">
        <v>23</v>
      </c>
      <c r="AI15" s="62">
        <v>45</v>
      </c>
      <c r="AJ15" s="62">
        <v>24</v>
      </c>
      <c r="AK15" s="62">
        <v>44</v>
      </c>
      <c r="AL15" s="62">
        <v>24</v>
      </c>
      <c r="AM15" s="62">
        <v>46</v>
      </c>
      <c r="AN15" s="62">
        <v>9.2799999999999994</v>
      </c>
      <c r="AO15" s="62">
        <v>50</v>
      </c>
      <c r="AP15" s="12" t="str">
        <f t="shared" si="8"/>
        <v>PASS</v>
      </c>
      <c r="AQ15" s="12" t="str">
        <f t="shared" si="9"/>
        <v>PASS</v>
      </c>
      <c r="AR15" s="13" t="str">
        <f t="shared" si="10"/>
        <v>PASS</v>
      </c>
      <c r="AS15" s="13" t="str">
        <f t="shared" si="3"/>
        <v>PASS</v>
      </c>
      <c r="AT15" s="14" t="str">
        <f t="shared" si="11"/>
        <v>PASS</v>
      </c>
      <c r="AU15" s="14" t="str">
        <f t="shared" si="12"/>
        <v>PASS</v>
      </c>
      <c r="AV15" s="4" t="str">
        <f t="shared" si="13"/>
        <v>YES</v>
      </c>
      <c r="AW15" s="5" t="str">
        <f t="shared" si="14"/>
        <v>DIST</v>
      </c>
    </row>
    <row r="16" spans="1:49">
      <c r="A16" s="68" t="s">
        <v>795</v>
      </c>
      <c r="B16" s="68">
        <v>23215</v>
      </c>
      <c r="C16" s="68" t="s">
        <v>254</v>
      </c>
      <c r="D16" s="62" t="s">
        <v>255</v>
      </c>
      <c r="E16" s="68" t="s">
        <v>256</v>
      </c>
      <c r="F16" s="68"/>
      <c r="G16" s="62">
        <v>93</v>
      </c>
      <c r="H16" s="62">
        <v>64</v>
      </c>
      <c r="I16" s="62">
        <v>69</v>
      </c>
      <c r="J16" s="62">
        <v>62</v>
      </c>
      <c r="K16" s="62">
        <v>66</v>
      </c>
      <c r="L16" s="63"/>
      <c r="M16" s="62">
        <v>18</v>
      </c>
      <c r="N16" s="62">
        <v>34</v>
      </c>
      <c r="O16" s="62">
        <v>20</v>
      </c>
      <c r="P16" s="62">
        <v>31</v>
      </c>
      <c r="Q16" s="62">
        <v>20</v>
      </c>
      <c r="R16" s="62">
        <v>38</v>
      </c>
      <c r="S16" s="62">
        <v>23</v>
      </c>
      <c r="T16" s="67"/>
      <c r="U16" s="68" t="s">
        <v>765</v>
      </c>
      <c r="V16" s="68">
        <v>23215</v>
      </c>
      <c r="W16" s="68" t="s">
        <v>254</v>
      </c>
      <c r="X16" s="68" t="s">
        <v>255</v>
      </c>
      <c r="Y16" s="68" t="s">
        <v>256</v>
      </c>
      <c r="Z16" s="68"/>
      <c r="AA16" s="62">
        <v>72</v>
      </c>
      <c r="AB16" s="62">
        <v>84</v>
      </c>
      <c r="AC16" s="62">
        <v>81</v>
      </c>
      <c r="AD16" s="62">
        <v>80</v>
      </c>
      <c r="AE16" s="62">
        <v>83</v>
      </c>
      <c r="AF16" s="63"/>
      <c r="AG16" s="62">
        <v>20</v>
      </c>
      <c r="AH16" s="62">
        <v>21</v>
      </c>
      <c r="AI16" s="62">
        <v>43</v>
      </c>
      <c r="AJ16" s="62">
        <v>18</v>
      </c>
      <c r="AK16" s="62">
        <v>36</v>
      </c>
      <c r="AL16" s="62">
        <v>19</v>
      </c>
      <c r="AM16" s="62">
        <v>38</v>
      </c>
      <c r="AN16" s="62">
        <v>9.08</v>
      </c>
      <c r="AO16" s="62">
        <v>50</v>
      </c>
      <c r="AP16" s="12" t="str">
        <f t="shared" si="8"/>
        <v>PASS</v>
      </c>
      <c r="AQ16" s="12" t="str">
        <f t="shared" si="9"/>
        <v>PASS</v>
      </c>
      <c r="AR16" s="13" t="str">
        <f t="shared" si="10"/>
        <v>PASS</v>
      </c>
      <c r="AS16" s="13" t="str">
        <f t="shared" si="3"/>
        <v>PASS</v>
      </c>
      <c r="AT16" s="14" t="str">
        <f t="shared" si="11"/>
        <v>PASS</v>
      </c>
      <c r="AU16" s="14" t="str">
        <f t="shared" si="12"/>
        <v>PASS</v>
      </c>
      <c r="AV16" s="4" t="str">
        <f t="shared" si="13"/>
        <v>YES</v>
      </c>
      <c r="AW16" s="5" t="str">
        <f t="shared" si="14"/>
        <v>DIST</v>
      </c>
    </row>
    <row r="17" spans="1:49">
      <c r="A17" s="68" t="s">
        <v>796</v>
      </c>
      <c r="B17" s="68">
        <v>23216</v>
      </c>
      <c r="C17" s="68" t="s">
        <v>265</v>
      </c>
      <c r="D17" s="62" t="s">
        <v>266</v>
      </c>
      <c r="E17" s="68" t="s">
        <v>267</v>
      </c>
      <c r="F17" s="68"/>
      <c r="G17" s="62">
        <v>88</v>
      </c>
      <c r="H17" s="62">
        <v>66</v>
      </c>
      <c r="I17" s="62">
        <v>64</v>
      </c>
      <c r="J17" s="62">
        <v>64</v>
      </c>
      <c r="K17" s="62">
        <v>71</v>
      </c>
      <c r="L17" s="63"/>
      <c r="M17" s="62">
        <v>18</v>
      </c>
      <c r="N17" s="62">
        <v>36</v>
      </c>
      <c r="O17" s="62">
        <v>16</v>
      </c>
      <c r="P17" s="62">
        <v>38</v>
      </c>
      <c r="Q17" s="62">
        <v>17</v>
      </c>
      <c r="R17" s="62">
        <v>36</v>
      </c>
      <c r="S17" s="62">
        <v>21</v>
      </c>
      <c r="T17" s="67"/>
      <c r="U17" s="68" t="s">
        <v>769</v>
      </c>
      <c r="V17" s="68">
        <v>23216</v>
      </c>
      <c r="W17" s="68" t="s">
        <v>265</v>
      </c>
      <c r="X17" s="68" t="s">
        <v>266</v>
      </c>
      <c r="Y17" s="68" t="s">
        <v>267</v>
      </c>
      <c r="Z17" s="68"/>
      <c r="AA17" s="62">
        <v>74</v>
      </c>
      <c r="AB17" s="62">
        <v>81</v>
      </c>
      <c r="AC17" s="62">
        <v>78</v>
      </c>
      <c r="AD17" s="62">
        <v>77</v>
      </c>
      <c r="AE17" s="62">
        <v>83</v>
      </c>
      <c r="AF17" s="63"/>
      <c r="AG17" s="62">
        <v>20</v>
      </c>
      <c r="AH17" s="62">
        <v>22</v>
      </c>
      <c r="AI17" s="62">
        <v>44</v>
      </c>
      <c r="AJ17" s="62">
        <v>20</v>
      </c>
      <c r="AK17" s="62">
        <v>40</v>
      </c>
      <c r="AL17" s="62">
        <v>22</v>
      </c>
      <c r="AM17" s="62">
        <v>43</v>
      </c>
      <c r="AN17" s="62">
        <v>9.1199999999999992</v>
      </c>
      <c r="AO17" s="62">
        <v>50</v>
      </c>
      <c r="AP17" s="12" t="str">
        <f t="shared" si="8"/>
        <v>PASS</v>
      </c>
      <c r="AQ17" s="12" t="str">
        <f t="shared" si="9"/>
        <v>PASS</v>
      </c>
      <c r="AR17" s="13" t="str">
        <f t="shared" si="10"/>
        <v>PASS</v>
      </c>
      <c r="AS17" s="13" t="str">
        <f t="shared" si="3"/>
        <v>PASS</v>
      </c>
      <c r="AT17" s="14" t="str">
        <f t="shared" si="11"/>
        <v>PASS</v>
      </c>
      <c r="AU17" s="14" t="str">
        <f t="shared" si="12"/>
        <v>PASS</v>
      </c>
      <c r="AV17" s="4" t="str">
        <f t="shared" si="13"/>
        <v>YES</v>
      </c>
      <c r="AW17" s="5" t="str">
        <f t="shared" si="14"/>
        <v>DIST</v>
      </c>
    </row>
    <row r="18" spans="1:49">
      <c r="A18" s="68" t="s">
        <v>797</v>
      </c>
      <c r="B18" s="68">
        <v>23217</v>
      </c>
      <c r="C18" s="68" t="s">
        <v>719</v>
      </c>
      <c r="D18" s="62" t="s">
        <v>720</v>
      </c>
      <c r="E18" s="68" t="s">
        <v>721</v>
      </c>
      <c r="F18" s="68"/>
      <c r="G18" s="62">
        <v>51</v>
      </c>
      <c r="H18" s="62">
        <v>46</v>
      </c>
      <c r="I18" s="62" t="s">
        <v>56</v>
      </c>
      <c r="J18" s="62">
        <v>64</v>
      </c>
      <c r="K18" s="62">
        <v>63</v>
      </c>
      <c r="L18" s="63"/>
      <c r="M18" s="62">
        <v>20</v>
      </c>
      <c r="N18" s="62">
        <v>27</v>
      </c>
      <c r="O18" s="62">
        <v>19</v>
      </c>
      <c r="P18" s="62">
        <v>32</v>
      </c>
      <c r="Q18" s="62">
        <v>16</v>
      </c>
      <c r="R18" s="62">
        <v>24</v>
      </c>
      <c r="S18" s="62">
        <v>19</v>
      </c>
      <c r="T18" s="67"/>
      <c r="U18" s="68" t="s">
        <v>919</v>
      </c>
      <c r="V18" s="68">
        <v>23217</v>
      </c>
      <c r="W18" s="68" t="s">
        <v>719</v>
      </c>
      <c r="X18" s="68" t="s">
        <v>720</v>
      </c>
      <c r="Y18" s="68" t="s">
        <v>721</v>
      </c>
      <c r="Z18" s="68"/>
      <c r="AA18" s="62">
        <v>44</v>
      </c>
      <c r="AB18" s="62">
        <v>49</v>
      </c>
      <c r="AC18" s="62">
        <v>71</v>
      </c>
      <c r="AD18" s="62">
        <v>56</v>
      </c>
      <c r="AE18" s="62">
        <v>71</v>
      </c>
      <c r="AF18" s="63"/>
      <c r="AG18" s="62">
        <v>14</v>
      </c>
      <c r="AH18" s="62">
        <v>19</v>
      </c>
      <c r="AI18" s="62">
        <v>40</v>
      </c>
      <c r="AJ18" s="62">
        <v>14</v>
      </c>
      <c r="AK18" s="62">
        <v>30</v>
      </c>
      <c r="AL18" s="62">
        <v>17</v>
      </c>
      <c r="AM18" s="62">
        <v>34</v>
      </c>
      <c r="AN18" s="62"/>
      <c r="AO18" s="62">
        <v>46</v>
      </c>
      <c r="AP18" s="12" t="str">
        <f t="shared" si="8"/>
        <v>FAIL</v>
      </c>
      <c r="AQ18" s="12" t="str">
        <f t="shared" si="9"/>
        <v>PASS</v>
      </c>
      <c r="AR18" s="13" t="str">
        <f t="shared" si="10"/>
        <v>PASS</v>
      </c>
      <c r="AS18" s="13" t="str">
        <f t="shared" si="3"/>
        <v>PASS</v>
      </c>
      <c r="AT18" s="14" t="str">
        <f t="shared" si="11"/>
        <v>FAIL</v>
      </c>
      <c r="AU18" s="14" t="str">
        <f t="shared" si="12"/>
        <v>PASS</v>
      </c>
      <c r="AV18" s="4" t="str">
        <f t="shared" si="13"/>
        <v>NO</v>
      </c>
      <c r="AW18" s="5" t="str">
        <f t="shared" si="14"/>
        <v>ATKT</v>
      </c>
    </row>
    <row r="19" spans="1:49">
      <c r="A19" s="68" t="s">
        <v>798</v>
      </c>
      <c r="B19" s="68">
        <v>23218</v>
      </c>
      <c r="C19" s="68" t="s">
        <v>277</v>
      </c>
      <c r="D19" s="62" t="s">
        <v>278</v>
      </c>
      <c r="E19" s="68" t="s">
        <v>279</v>
      </c>
      <c r="F19" s="68"/>
      <c r="G19" s="62">
        <v>93</v>
      </c>
      <c r="H19" s="62">
        <v>62</v>
      </c>
      <c r="I19" s="62">
        <v>66</v>
      </c>
      <c r="J19" s="62">
        <v>73</v>
      </c>
      <c r="K19" s="62">
        <v>79</v>
      </c>
      <c r="L19" s="63"/>
      <c r="M19" s="62">
        <v>21</v>
      </c>
      <c r="N19" s="62">
        <v>30</v>
      </c>
      <c r="O19" s="62">
        <v>24</v>
      </c>
      <c r="P19" s="62">
        <v>35</v>
      </c>
      <c r="Q19" s="62">
        <v>22</v>
      </c>
      <c r="R19" s="62">
        <v>40</v>
      </c>
      <c r="S19" s="62">
        <v>22</v>
      </c>
      <c r="T19" s="67"/>
      <c r="U19" s="68" t="s">
        <v>773</v>
      </c>
      <c r="V19" s="68">
        <v>23218</v>
      </c>
      <c r="W19" s="68" t="s">
        <v>277</v>
      </c>
      <c r="X19" s="68" t="s">
        <v>278</v>
      </c>
      <c r="Y19" s="68" t="s">
        <v>279</v>
      </c>
      <c r="Z19" s="68"/>
      <c r="AA19" s="62">
        <v>75</v>
      </c>
      <c r="AB19" s="62">
        <v>78</v>
      </c>
      <c r="AC19" s="62">
        <v>82</v>
      </c>
      <c r="AD19" s="62">
        <v>87</v>
      </c>
      <c r="AE19" s="62">
        <v>87</v>
      </c>
      <c r="AF19" s="63"/>
      <c r="AG19" s="62">
        <v>23</v>
      </c>
      <c r="AH19" s="62">
        <v>23</v>
      </c>
      <c r="AI19" s="62">
        <v>42</v>
      </c>
      <c r="AJ19" s="62">
        <v>24</v>
      </c>
      <c r="AK19" s="62">
        <v>44</v>
      </c>
      <c r="AL19" s="62">
        <v>23</v>
      </c>
      <c r="AM19" s="62">
        <v>45</v>
      </c>
      <c r="AN19" s="62">
        <v>9.3000000000000007</v>
      </c>
      <c r="AO19" s="62">
        <v>50</v>
      </c>
      <c r="AP19" s="12" t="str">
        <f t="shared" si="8"/>
        <v>PASS</v>
      </c>
      <c r="AQ19" s="12" t="str">
        <f t="shared" si="9"/>
        <v>PASS</v>
      </c>
      <c r="AR19" s="13" t="str">
        <f t="shared" si="10"/>
        <v>PASS</v>
      </c>
      <c r="AS19" s="13" t="str">
        <f t="shared" si="3"/>
        <v>PASS</v>
      </c>
      <c r="AT19" s="14" t="str">
        <f t="shared" si="11"/>
        <v>PASS</v>
      </c>
      <c r="AU19" s="14" t="str">
        <f t="shared" si="12"/>
        <v>PASS</v>
      </c>
      <c r="AV19" s="4" t="str">
        <f t="shared" si="13"/>
        <v>YES</v>
      </c>
      <c r="AW19" s="5" t="str">
        <f t="shared" si="14"/>
        <v>DIST</v>
      </c>
    </row>
    <row r="20" spans="1:49">
      <c r="A20" s="68" t="s">
        <v>799</v>
      </c>
      <c r="B20" s="68">
        <v>23219</v>
      </c>
      <c r="C20" s="68" t="s">
        <v>289</v>
      </c>
      <c r="D20" s="62" t="s">
        <v>290</v>
      </c>
      <c r="E20" s="68" t="s">
        <v>291</v>
      </c>
      <c r="F20" s="68"/>
      <c r="G20" s="62">
        <v>90</v>
      </c>
      <c r="H20" s="62">
        <v>70</v>
      </c>
      <c r="I20" s="62">
        <v>62</v>
      </c>
      <c r="J20" s="62">
        <v>77</v>
      </c>
      <c r="K20" s="62">
        <v>85</v>
      </c>
      <c r="L20" s="63"/>
      <c r="M20" s="62">
        <v>20</v>
      </c>
      <c r="N20" s="62">
        <v>34</v>
      </c>
      <c r="O20" s="62">
        <v>19</v>
      </c>
      <c r="P20" s="62">
        <v>40</v>
      </c>
      <c r="Q20" s="62">
        <v>17</v>
      </c>
      <c r="R20" s="62">
        <v>45</v>
      </c>
      <c r="S20" s="62">
        <v>20</v>
      </c>
      <c r="T20" s="67"/>
      <c r="U20" s="68" t="s">
        <v>777</v>
      </c>
      <c r="V20" s="68">
        <v>23219</v>
      </c>
      <c r="W20" s="68" t="s">
        <v>289</v>
      </c>
      <c r="X20" s="68" t="s">
        <v>290</v>
      </c>
      <c r="Y20" s="68" t="s">
        <v>291</v>
      </c>
      <c r="Z20" s="68"/>
      <c r="AA20" s="62">
        <v>70</v>
      </c>
      <c r="AB20" s="62">
        <v>69</v>
      </c>
      <c r="AC20" s="62">
        <v>79</v>
      </c>
      <c r="AD20" s="62">
        <v>64</v>
      </c>
      <c r="AE20" s="62">
        <v>78</v>
      </c>
      <c r="AF20" s="63"/>
      <c r="AG20" s="62">
        <v>16</v>
      </c>
      <c r="AH20" s="62">
        <v>20</v>
      </c>
      <c r="AI20" s="62">
        <v>38</v>
      </c>
      <c r="AJ20" s="62">
        <v>19</v>
      </c>
      <c r="AK20" s="62">
        <v>38</v>
      </c>
      <c r="AL20" s="62">
        <v>19</v>
      </c>
      <c r="AM20" s="62">
        <v>38</v>
      </c>
      <c r="AN20" s="62">
        <v>8.9600000000000009</v>
      </c>
      <c r="AO20" s="62">
        <v>50</v>
      </c>
      <c r="AP20" s="12" t="str">
        <f t="shared" si="8"/>
        <v>PASS</v>
      </c>
      <c r="AQ20" s="12" t="str">
        <f t="shared" si="9"/>
        <v>PASS</v>
      </c>
      <c r="AR20" s="13" t="str">
        <f t="shared" si="10"/>
        <v>PASS</v>
      </c>
      <c r="AS20" s="13" t="str">
        <f t="shared" si="3"/>
        <v>PASS</v>
      </c>
      <c r="AT20" s="14" t="str">
        <f t="shared" si="11"/>
        <v>PASS</v>
      </c>
      <c r="AU20" s="14" t="str">
        <f t="shared" si="12"/>
        <v>PASS</v>
      </c>
      <c r="AV20" s="4" t="str">
        <f t="shared" si="13"/>
        <v>YES</v>
      </c>
      <c r="AW20" s="5" t="str">
        <f t="shared" si="14"/>
        <v>DIST</v>
      </c>
    </row>
    <row r="21" spans="1:49">
      <c r="A21" s="68" t="s">
        <v>800</v>
      </c>
      <c r="B21" s="68">
        <v>23220</v>
      </c>
      <c r="C21" s="68" t="s">
        <v>298</v>
      </c>
      <c r="D21" s="62" t="s">
        <v>299</v>
      </c>
      <c r="E21" s="68" t="s">
        <v>300</v>
      </c>
      <c r="F21" s="68"/>
      <c r="G21" s="62">
        <v>89</v>
      </c>
      <c r="H21" s="62">
        <v>72</v>
      </c>
      <c r="I21" s="62">
        <v>79</v>
      </c>
      <c r="J21" s="62">
        <v>88</v>
      </c>
      <c r="K21" s="62">
        <v>87</v>
      </c>
      <c r="L21" s="63"/>
      <c r="M21" s="62">
        <v>24</v>
      </c>
      <c r="N21" s="62">
        <v>41</v>
      </c>
      <c r="O21" s="62">
        <v>24</v>
      </c>
      <c r="P21" s="62">
        <v>45</v>
      </c>
      <c r="Q21" s="62">
        <v>21</v>
      </c>
      <c r="R21" s="62">
        <v>40</v>
      </c>
      <c r="S21" s="62">
        <v>22</v>
      </c>
      <c r="T21" s="67"/>
      <c r="U21" s="68" t="s">
        <v>780</v>
      </c>
      <c r="V21" s="68">
        <v>23220</v>
      </c>
      <c r="W21" s="68" t="s">
        <v>298</v>
      </c>
      <c r="X21" s="68" t="s">
        <v>299</v>
      </c>
      <c r="Y21" s="68" t="s">
        <v>300</v>
      </c>
      <c r="Z21" s="68"/>
      <c r="AA21" s="62">
        <v>87</v>
      </c>
      <c r="AB21" s="62">
        <v>65</v>
      </c>
      <c r="AC21" s="62">
        <v>87</v>
      </c>
      <c r="AD21" s="62">
        <v>87</v>
      </c>
      <c r="AE21" s="62">
        <v>84</v>
      </c>
      <c r="AF21" s="63"/>
      <c r="AG21" s="62">
        <v>21</v>
      </c>
      <c r="AH21" s="62">
        <v>23</v>
      </c>
      <c r="AI21" s="62">
        <v>45</v>
      </c>
      <c r="AJ21" s="62">
        <v>22</v>
      </c>
      <c r="AK21" s="62">
        <v>42</v>
      </c>
      <c r="AL21" s="62">
        <v>21</v>
      </c>
      <c r="AM21" s="62">
        <v>42</v>
      </c>
      <c r="AN21" s="62">
        <v>9.7200000000000006</v>
      </c>
      <c r="AO21" s="62">
        <v>50</v>
      </c>
      <c r="AP21" s="12" t="str">
        <f t="shared" si="8"/>
        <v>PASS</v>
      </c>
      <c r="AQ21" s="12" t="str">
        <f t="shared" si="9"/>
        <v>PASS</v>
      </c>
      <c r="AR21" s="13" t="str">
        <f t="shared" si="10"/>
        <v>PASS</v>
      </c>
      <c r="AS21" s="13" t="str">
        <f t="shared" si="3"/>
        <v>PASS</v>
      </c>
      <c r="AT21" s="14" t="str">
        <f t="shared" si="11"/>
        <v>PASS</v>
      </c>
      <c r="AU21" s="14" t="str">
        <f t="shared" si="12"/>
        <v>PASS</v>
      </c>
      <c r="AV21" s="4" t="str">
        <f t="shared" si="13"/>
        <v>YES</v>
      </c>
      <c r="AW21" s="5" t="str">
        <f t="shared" si="14"/>
        <v>DIST</v>
      </c>
    </row>
    <row r="22" spans="1:49">
      <c r="A22" s="68" t="s">
        <v>801</v>
      </c>
      <c r="B22" s="68">
        <v>23221</v>
      </c>
      <c r="C22" s="68" t="s">
        <v>316</v>
      </c>
      <c r="D22" s="62" t="s">
        <v>317</v>
      </c>
      <c r="E22" s="68" t="s">
        <v>318</v>
      </c>
      <c r="F22" s="68"/>
      <c r="G22" s="62">
        <v>82</v>
      </c>
      <c r="H22" s="62">
        <v>60</v>
      </c>
      <c r="I22" s="62">
        <v>77</v>
      </c>
      <c r="J22" s="62">
        <v>84</v>
      </c>
      <c r="K22" s="62">
        <v>69</v>
      </c>
      <c r="L22" s="63"/>
      <c r="M22" s="62">
        <v>21</v>
      </c>
      <c r="N22" s="62">
        <v>31</v>
      </c>
      <c r="O22" s="62">
        <v>22</v>
      </c>
      <c r="P22" s="62">
        <v>40</v>
      </c>
      <c r="Q22" s="62">
        <v>19</v>
      </c>
      <c r="R22" s="62">
        <v>44</v>
      </c>
      <c r="S22" s="62">
        <v>22</v>
      </c>
      <c r="T22" s="67"/>
      <c r="U22" s="68" t="s">
        <v>786</v>
      </c>
      <c r="V22" s="68">
        <v>23221</v>
      </c>
      <c r="W22" s="68" t="s">
        <v>316</v>
      </c>
      <c r="X22" s="68" t="s">
        <v>317</v>
      </c>
      <c r="Y22" s="68" t="s">
        <v>318</v>
      </c>
      <c r="Z22" s="68"/>
      <c r="AA22" s="62">
        <v>78</v>
      </c>
      <c r="AB22" s="62">
        <v>75</v>
      </c>
      <c r="AC22" s="62">
        <v>79</v>
      </c>
      <c r="AD22" s="62">
        <v>79</v>
      </c>
      <c r="AE22" s="62">
        <v>82</v>
      </c>
      <c r="AF22" s="63"/>
      <c r="AG22" s="62">
        <v>20</v>
      </c>
      <c r="AH22" s="62">
        <v>21</v>
      </c>
      <c r="AI22" s="62">
        <v>40</v>
      </c>
      <c r="AJ22" s="62">
        <v>20</v>
      </c>
      <c r="AK22" s="62">
        <v>39</v>
      </c>
      <c r="AL22" s="62">
        <v>20</v>
      </c>
      <c r="AM22" s="62">
        <v>41</v>
      </c>
      <c r="AN22" s="62">
        <v>9.2200000000000006</v>
      </c>
      <c r="AO22" s="62">
        <v>50</v>
      </c>
      <c r="AP22" s="12" t="str">
        <f t="shared" si="8"/>
        <v>PASS</v>
      </c>
      <c r="AQ22" s="12" t="str">
        <f t="shared" si="9"/>
        <v>PASS</v>
      </c>
      <c r="AR22" s="13" t="str">
        <f t="shared" si="10"/>
        <v>PASS</v>
      </c>
      <c r="AS22" s="13" t="str">
        <f t="shared" ref="AS22:AS65" si="15">IF(COUNTIF(AG22:AM22,"FF"),"FAIL",IF(COUNTIF(AG22:AM22,"AB"),"FAIL","PASS"))</f>
        <v>PASS</v>
      </c>
      <c r="AT22" s="14" t="str">
        <f t="shared" si="11"/>
        <v>PASS</v>
      </c>
      <c r="AU22" s="14" t="str">
        <f t="shared" si="12"/>
        <v>PASS</v>
      </c>
      <c r="AV22" s="4" t="str">
        <f t="shared" si="13"/>
        <v>YES</v>
      </c>
      <c r="AW22" s="5" t="str">
        <f t="shared" si="14"/>
        <v>DIST</v>
      </c>
    </row>
    <row r="23" spans="1:49">
      <c r="A23" s="68" t="s">
        <v>802</v>
      </c>
      <c r="B23" s="68">
        <v>23222</v>
      </c>
      <c r="C23" s="68" t="s">
        <v>55</v>
      </c>
      <c r="D23" s="62" t="s">
        <v>137</v>
      </c>
      <c r="E23" s="68" t="s">
        <v>138</v>
      </c>
      <c r="F23" s="68"/>
      <c r="G23" s="62">
        <v>75</v>
      </c>
      <c r="H23" s="62">
        <v>52</v>
      </c>
      <c r="I23" s="62">
        <v>62</v>
      </c>
      <c r="J23" s="62">
        <v>70</v>
      </c>
      <c r="K23" s="62">
        <v>67</v>
      </c>
      <c r="L23" s="63"/>
      <c r="M23" s="62">
        <v>22</v>
      </c>
      <c r="N23" s="62">
        <v>42</v>
      </c>
      <c r="O23" s="62">
        <v>18</v>
      </c>
      <c r="P23" s="62">
        <v>33</v>
      </c>
      <c r="Q23" s="62">
        <v>18</v>
      </c>
      <c r="R23" s="62">
        <v>35</v>
      </c>
      <c r="S23" s="62">
        <v>20</v>
      </c>
      <c r="T23" s="67"/>
      <c r="U23" s="68" t="s">
        <v>54</v>
      </c>
      <c r="V23" s="68">
        <v>23222</v>
      </c>
      <c r="W23" s="68" t="s">
        <v>55</v>
      </c>
      <c r="X23" s="68" t="s">
        <v>137</v>
      </c>
      <c r="Y23" s="68" t="s">
        <v>138</v>
      </c>
      <c r="Z23" s="68"/>
      <c r="AA23" s="62">
        <v>71</v>
      </c>
      <c r="AB23" s="62">
        <v>76</v>
      </c>
      <c r="AC23" s="62">
        <v>77</v>
      </c>
      <c r="AD23" s="62">
        <v>61</v>
      </c>
      <c r="AE23" s="62">
        <v>77</v>
      </c>
      <c r="AF23" s="63"/>
      <c r="AG23" s="62">
        <v>20</v>
      </c>
      <c r="AH23" s="62">
        <v>22</v>
      </c>
      <c r="AI23" s="62">
        <v>41</v>
      </c>
      <c r="AJ23" s="62">
        <v>15</v>
      </c>
      <c r="AK23" s="62">
        <v>32</v>
      </c>
      <c r="AL23" s="62">
        <v>19</v>
      </c>
      <c r="AM23" s="62">
        <v>39</v>
      </c>
      <c r="AN23" s="62">
        <v>8.5399999999999991</v>
      </c>
      <c r="AO23" s="62">
        <v>50</v>
      </c>
      <c r="AP23" s="12" t="str">
        <f t="shared" si="8"/>
        <v>PASS</v>
      </c>
      <c r="AQ23" s="12" t="str">
        <f t="shared" si="9"/>
        <v>PASS</v>
      </c>
      <c r="AR23" s="13" t="str">
        <f t="shared" si="10"/>
        <v>PASS</v>
      </c>
      <c r="AS23" s="13" t="str">
        <f t="shared" si="15"/>
        <v>PASS</v>
      </c>
      <c r="AT23" s="14" t="str">
        <f t="shared" si="11"/>
        <v>PASS</v>
      </c>
      <c r="AU23" s="14" t="str">
        <f t="shared" si="12"/>
        <v>PASS</v>
      </c>
      <c r="AV23" s="4" t="str">
        <f t="shared" si="13"/>
        <v>YES</v>
      </c>
      <c r="AW23" s="5" t="str">
        <f t="shared" si="14"/>
        <v>DIST</v>
      </c>
    </row>
    <row r="24" spans="1:49">
      <c r="A24" s="68" t="s">
        <v>803</v>
      </c>
      <c r="B24" s="68">
        <v>23223</v>
      </c>
      <c r="C24" s="68" t="s">
        <v>334</v>
      </c>
      <c r="D24" s="62" t="s">
        <v>335</v>
      </c>
      <c r="E24" s="68" t="s">
        <v>336</v>
      </c>
      <c r="F24" s="68"/>
      <c r="G24" s="62">
        <v>80</v>
      </c>
      <c r="H24" s="62">
        <v>65</v>
      </c>
      <c r="I24" s="62">
        <v>68</v>
      </c>
      <c r="J24" s="62">
        <v>85</v>
      </c>
      <c r="K24" s="62">
        <v>79</v>
      </c>
      <c r="L24" s="63"/>
      <c r="M24" s="62">
        <v>23</v>
      </c>
      <c r="N24" s="62">
        <v>43</v>
      </c>
      <c r="O24" s="62">
        <v>20</v>
      </c>
      <c r="P24" s="62">
        <v>41</v>
      </c>
      <c r="Q24" s="62">
        <v>17</v>
      </c>
      <c r="R24" s="62" t="s">
        <v>67</v>
      </c>
      <c r="S24" s="62">
        <v>20</v>
      </c>
      <c r="T24" s="67"/>
      <c r="U24" s="68" t="s">
        <v>792</v>
      </c>
      <c r="V24" s="68">
        <v>23223</v>
      </c>
      <c r="W24" s="68" t="s">
        <v>334</v>
      </c>
      <c r="X24" s="68" t="s">
        <v>335</v>
      </c>
      <c r="Y24" s="68" t="s">
        <v>336</v>
      </c>
      <c r="Z24" s="68"/>
      <c r="AA24" s="62">
        <v>59</v>
      </c>
      <c r="AB24" s="62">
        <v>56</v>
      </c>
      <c r="AC24" s="62">
        <v>80</v>
      </c>
      <c r="AD24" s="62">
        <v>59</v>
      </c>
      <c r="AE24" s="62">
        <v>78</v>
      </c>
      <c r="AF24" s="63"/>
      <c r="AG24" s="62">
        <v>17</v>
      </c>
      <c r="AH24" s="62">
        <v>22</v>
      </c>
      <c r="AI24" s="62">
        <v>43</v>
      </c>
      <c r="AJ24" s="62">
        <v>16</v>
      </c>
      <c r="AK24" s="62">
        <v>33</v>
      </c>
      <c r="AL24" s="62">
        <v>19</v>
      </c>
      <c r="AM24" s="62">
        <v>39</v>
      </c>
      <c r="AN24" s="62"/>
      <c r="AO24" s="62">
        <v>49</v>
      </c>
      <c r="AP24" s="12" t="str">
        <f t="shared" si="8"/>
        <v>PASS</v>
      </c>
      <c r="AQ24" s="12" t="str">
        <f t="shared" si="9"/>
        <v>PASS</v>
      </c>
      <c r="AR24" s="13" t="str">
        <f t="shared" si="10"/>
        <v>FAIL</v>
      </c>
      <c r="AS24" s="13" t="str">
        <f t="shared" si="15"/>
        <v>PASS</v>
      </c>
      <c r="AT24" s="14" t="str">
        <f t="shared" si="11"/>
        <v>PASS</v>
      </c>
      <c r="AU24" s="14" t="str">
        <f t="shared" si="12"/>
        <v>FAIL</v>
      </c>
      <c r="AV24" s="4" t="str">
        <f t="shared" si="13"/>
        <v>NO</v>
      </c>
      <c r="AW24" s="5" t="str">
        <f t="shared" si="14"/>
        <v>ATKT</v>
      </c>
    </row>
    <row r="25" spans="1:49">
      <c r="A25" s="68" t="s">
        <v>804</v>
      </c>
      <c r="B25" s="68">
        <v>23224</v>
      </c>
      <c r="C25" s="68" t="s">
        <v>346</v>
      </c>
      <c r="D25" s="62" t="s">
        <v>347</v>
      </c>
      <c r="E25" s="68" t="s">
        <v>348</v>
      </c>
      <c r="F25" s="68"/>
      <c r="G25" s="62">
        <v>69</v>
      </c>
      <c r="H25" s="62">
        <v>56</v>
      </c>
      <c r="I25" s="62">
        <v>50</v>
      </c>
      <c r="J25" s="62">
        <v>68</v>
      </c>
      <c r="K25" s="62">
        <v>57</v>
      </c>
      <c r="L25" s="63"/>
      <c r="M25" s="62">
        <v>12</v>
      </c>
      <c r="N25" s="62" t="s">
        <v>67</v>
      </c>
      <c r="O25" s="62">
        <v>11</v>
      </c>
      <c r="P25" s="62">
        <v>29</v>
      </c>
      <c r="Q25" s="62">
        <v>13</v>
      </c>
      <c r="R25" s="62" t="s">
        <v>67</v>
      </c>
      <c r="S25" s="62">
        <v>12</v>
      </c>
      <c r="T25" s="67"/>
      <c r="U25" s="68" t="s">
        <v>796</v>
      </c>
      <c r="V25" s="68">
        <v>23224</v>
      </c>
      <c r="W25" s="68" t="s">
        <v>346</v>
      </c>
      <c r="X25" s="68" t="s">
        <v>347</v>
      </c>
      <c r="Y25" s="68" t="s">
        <v>348</v>
      </c>
      <c r="Z25" s="68"/>
      <c r="AA25" s="62">
        <v>52</v>
      </c>
      <c r="AB25" s="62">
        <v>70</v>
      </c>
      <c r="AC25" s="62">
        <v>67</v>
      </c>
      <c r="AD25" s="62">
        <v>58</v>
      </c>
      <c r="AE25" s="62">
        <v>58</v>
      </c>
      <c r="AF25" s="63"/>
      <c r="AG25" s="62">
        <v>17</v>
      </c>
      <c r="AH25" s="62">
        <v>18</v>
      </c>
      <c r="AI25" s="62">
        <v>36</v>
      </c>
      <c r="AJ25" s="62">
        <v>12</v>
      </c>
      <c r="AK25" s="62">
        <v>33</v>
      </c>
      <c r="AL25" s="62">
        <v>15</v>
      </c>
      <c r="AM25" s="62">
        <v>34</v>
      </c>
      <c r="AN25" s="62"/>
      <c r="AO25" s="62">
        <v>48</v>
      </c>
      <c r="AP25" s="12" t="str">
        <f t="shared" si="8"/>
        <v>PASS</v>
      </c>
      <c r="AQ25" s="12" t="str">
        <f t="shared" si="9"/>
        <v>PASS</v>
      </c>
      <c r="AR25" s="13" t="str">
        <f t="shared" si="10"/>
        <v>FAIL</v>
      </c>
      <c r="AS25" s="13" t="str">
        <f t="shared" si="15"/>
        <v>PASS</v>
      </c>
      <c r="AT25" s="14" t="str">
        <f t="shared" si="11"/>
        <v>PASS</v>
      </c>
      <c r="AU25" s="14" t="str">
        <f t="shared" si="12"/>
        <v>FAIL</v>
      </c>
      <c r="AV25" s="4" t="str">
        <f t="shared" si="13"/>
        <v>NO</v>
      </c>
      <c r="AW25" s="5" t="str">
        <f t="shared" si="14"/>
        <v>ATKT</v>
      </c>
    </row>
    <row r="26" spans="1:49">
      <c r="A26" s="68" t="s">
        <v>805</v>
      </c>
      <c r="B26" s="68">
        <v>23226</v>
      </c>
      <c r="C26" s="68" t="s">
        <v>361</v>
      </c>
      <c r="D26" s="62" t="s">
        <v>362</v>
      </c>
      <c r="E26" s="68" t="s">
        <v>363</v>
      </c>
      <c r="F26" s="68"/>
      <c r="G26" s="62">
        <v>83</v>
      </c>
      <c r="H26" s="62">
        <v>85</v>
      </c>
      <c r="I26" s="62">
        <v>77</v>
      </c>
      <c r="J26" s="62">
        <v>81</v>
      </c>
      <c r="K26" s="62">
        <v>80</v>
      </c>
      <c r="L26" s="63"/>
      <c r="M26" s="62">
        <v>20</v>
      </c>
      <c r="N26" s="62">
        <v>38</v>
      </c>
      <c r="O26" s="62">
        <v>23</v>
      </c>
      <c r="P26" s="62">
        <v>39</v>
      </c>
      <c r="Q26" s="62">
        <v>20</v>
      </c>
      <c r="R26" s="62">
        <v>38</v>
      </c>
      <c r="S26" s="62">
        <v>22</v>
      </c>
      <c r="T26" s="67"/>
      <c r="U26" s="68" t="s">
        <v>801</v>
      </c>
      <c r="V26" s="68">
        <v>23226</v>
      </c>
      <c r="W26" s="68" t="s">
        <v>361</v>
      </c>
      <c r="X26" s="68" t="s">
        <v>362</v>
      </c>
      <c r="Y26" s="68" t="s">
        <v>363</v>
      </c>
      <c r="Z26" s="68"/>
      <c r="AA26" s="62">
        <v>62</v>
      </c>
      <c r="AB26" s="62">
        <v>73</v>
      </c>
      <c r="AC26" s="62">
        <v>82</v>
      </c>
      <c r="AD26" s="62">
        <v>86</v>
      </c>
      <c r="AE26" s="62">
        <v>83</v>
      </c>
      <c r="AF26" s="63"/>
      <c r="AG26" s="62">
        <v>20</v>
      </c>
      <c r="AH26" s="62">
        <v>23</v>
      </c>
      <c r="AI26" s="62">
        <v>41</v>
      </c>
      <c r="AJ26" s="62">
        <v>21</v>
      </c>
      <c r="AK26" s="62">
        <v>41</v>
      </c>
      <c r="AL26" s="62">
        <v>23</v>
      </c>
      <c r="AM26" s="62">
        <v>45</v>
      </c>
      <c r="AN26" s="62">
        <v>9.66</v>
      </c>
      <c r="AO26" s="62">
        <v>50</v>
      </c>
      <c r="AP26" s="12" t="str">
        <f t="shared" si="8"/>
        <v>PASS</v>
      </c>
      <c r="AQ26" s="12" t="str">
        <f t="shared" si="9"/>
        <v>PASS</v>
      </c>
      <c r="AR26" s="13" t="str">
        <f t="shared" si="10"/>
        <v>PASS</v>
      </c>
      <c r="AS26" s="13" t="str">
        <f t="shared" si="15"/>
        <v>PASS</v>
      </c>
      <c r="AT26" s="14" t="str">
        <f t="shared" si="11"/>
        <v>PASS</v>
      </c>
      <c r="AU26" s="14" t="str">
        <f t="shared" si="12"/>
        <v>PASS</v>
      </c>
      <c r="AV26" s="4" t="str">
        <f t="shared" si="13"/>
        <v>YES</v>
      </c>
      <c r="AW26" s="5" t="str">
        <f t="shared" si="14"/>
        <v>DIST</v>
      </c>
    </row>
    <row r="27" spans="1:49">
      <c r="A27" s="68" t="s">
        <v>806</v>
      </c>
      <c r="B27" s="68">
        <v>23227</v>
      </c>
      <c r="C27" s="68" t="s">
        <v>370</v>
      </c>
      <c r="D27" s="62" t="s">
        <v>371</v>
      </c>
      <c r="E27" s="68" t="s">
        <v>372</v>
      </c>
      <c r="F27" s="68"/>
      <c r="G27" s="62">
        <v>81</v>
      </c>
      <c r="H27" s="62">
        <v>73</v>
      </c>
      <c r="I27" s="62">
        <v>89</v>
      </c>
      <c r="J27" s="62">
        <v>84</v>
      </c>
      <c r="K27" s="62">
        <v>86</v>
      </c>
      <c r="L27" s="63"/>
      <c r="M27" s="62">
        <v>23</v>
      </c>
      <c r="N27" s="62">
        <v>44</v>
      </c>
      <c r="O27" s="62">
        <v>24</v>
      </c>
      <c r="P27" s="62">
        <v>42</v>
      </c>
      <c r="Q27" s="62">
        <v>23</v>
      </c>
      <c r="R27" s="62">
        <v>45</v>
      </c>
      <c r="S27" s="62">
        <v>22</v>
      </c>
      <c r="T27" s="67"/>
      <c r="U27" s="68" t="s">
        <v>804</v>
      </c>
      <c r="V27" s="68">
        <v>23227</v>
      </c>
      <c r="W27" s="68" t="s">
        <v>370</v>
      </c>
      <c r="X27" s="68" t="s">
        <v>371</v>
      </c>
      <c r="Y27" s="68" t="s">
        <v>372</v>
      </c>
      <c r="Z27" s="68"/>
      <c r="AA27" s="62">
        <v>74</v>
      </c>
      <c r="AB27" s="62">
        <v>84</v>
      </c>
      <c r="AC27" s="62">
        <v>89</v>
      </c>
      <c r="AD27" s="62">
        <v>89</v>
      </c>
      <c r="AE27" s="62">
        <v>87</v>
      </c>
      <c r="AF27" s="63"/>
      <c r="AG27" s="62">
        <v>21</v>
      </c>
      <c r="AH27" s="62">
        <v>24</v>
      </c>
      <c r="AI27" s="62">
        <v>46</v>
      </c>
      <c r="AJ27" s="62">
        <v>23</v>
      </c>
      <c r="AK27" s="62">
        <v>42</v>
      </c>
      <c r="AL27" s="62">
        <v>23</v>
      </c>
      <c r="AM27" s="62">
        <v>45</v>
      </c>
      <c r="AN27" s="62">
        <v>9.84</v>
      </c>
      <c r="AO27" s="62">
        <v>50</v>
      </c>
      <c r="AP27" s="12" t="str">
        <f t="shared" si="8"/>
        <v>PASS</v>
      </c>
      <c r="AQ27" s="12" t="str">
        <f t="shared" si="9"/>
        <v>PASS</v>
      </c>
      <c r="AR27" s="13" t="str">
        <f t="shared" si="10"/>
        <v>PASS</v>
      </c>
      <c r="AS27" s="13" t="str">
        <f t="shared" si="15"/>
        <v>PASS</v>
      </c>
      <c r="AT27" s="14" t="str">
        <f t="shared" si="11"/>
        <v>PASS</v>
      </c>
      <c r="AU27" s="14" t="str">
        <f t="shared" si="12"/>
        <v>PASS</v>
      </c>
      <c r="AV27" s="4" t="str">
        <f t="shared" si="13"/>
        <v>YES</v>
      </c>
      <c r="AW27" s="5" t="str">
        <f t="shared" si="14"/>
        <v>DIST</v>
      </c>
    </row>
    <row r="28" spans="1:49">
      <c r="A28" s="68" t="s">
        <v>807</v>
      </c>
      <c r="B28" s="68">
        <v>23228</v>
      </c>
      <c r="C28" s="68" t="s">
        <v>379</v>
      </c>
      <c r="D28" s="62" t="s">
        <v>380</v>
      </c>
      <c r="E28" s="68" t="s">
        <v>381</v>
      </c>
      <c r="F28" s="68"/>
      <c r="G28" s="62">
        <v>72</v>
      </c>
      <c r="H28" s="62">
        <v>56</v>
      </c>
      <c r="I28" s="62">
        <v>69</v>
      </c>
      <c r="J28" s="62">
        <v>70</v>
      </c>
      <c r="K28" s="62">
        <v>79</v>
      </c>
      <c r="L28" s="63"/>
      <c r="M28" s="62">
        <v>23</v>
      </c>
      <c r="N28" s="62">
        <v>24</v>
      </c>
      <c r="O28" s="62">
        <v>21</v>
      </c>
      <c r="P28" s="62">
        <v>35</v>
      </c>
      <c r="Q28" s="62">
        <v>15</v>
      </c>
      <c r="R28" s="62">
        <v>38</v>
      </c>
      <c r="S28" s="62">
        <v>21</v>
      </c>
      <c r="T28" s="67"/>
      <c r="U28" s="68" t="s">
        <v>807</v>
      </c>
      <c r="V28" s="68">
        <v>23228</v>
      </c>
      <c r="W28" s="68" t="s">
        <v>379</v>
      </c>
      <c r="X28" s="68" t="s">
        <v>380</v>
      </c>
      <c r="Y28" s="68" t="s">
        <v>381</v>
      </c>
      <c r="Z28" s="68"/>
      <c r="AA28" s="62">
        <v>67</v>
      </c>
      <c r="AB28" s="62">
        <v>71</v>
      </c>
      <c r="AC28" s="62">
        <v>79</v>
      </c>
      <c r="AD28" s="62">
        <v>77</v>
      </c>
      <c r="AE28" s="62">
        <v>80</v>
      </c>
      <c r="AF28" s="63"/>
      <c r="AG28" s="62">
        <v>19</v>
      </c>
      <c r="AH28" s="62">
        <v>21</v>
      </c>
      <c r="AI28" s="62">
        <v>41</v>
      </c>
      <c r="AJ28" s="62">
        <v>17</v>
      </c>
      <c r="AK28" s="62">
        <v>38</v>
      </c>
      <c r="AL28" s="62">
        <v>22</v>
      </c>
      <c r="AM28" s="62">
        <v>43</v>
      </c>
      <c r="AN28" s="62">
        <v>8.82</v>
      </c>
      <c r="AO28" s="62">
        <v>50</v>
      </c>
      <c r="AP28" s="12" t="str">
        <f t="shared" si="8"/>
        <v>PASS</v>
      </c>
      <c r="AQ28" s="12" t="str">
        <f t="shared" si="9"/>
        <v>PASS</v>
      </c>
      <c r="AR28" s="13" t="str">
        <f t="shared" si="10"/>
        <v>PASS</v>
      </c>
      <c r="AS28" s="13" t="str">
        <f t="shared" si="15"/>
        <v>PASS</v>
      </c>
      <c r="AT28" s="14" t="str">
        <f t="shared" si="11"/>
        <v>PASS</v>
      </c>
      <c r="AU28" s="14" t="str">
        <f t="shared" si="12"/>
        <v>PASS</v>
      </c>
      <c r="AV28" s="4" t="str">
        <f t="shared" si="13"/>
        <v>YES</v>
      </c>
      <c r="AW28" s="5" t="str">
        <f t="shared" si="14"/>
        <v>DIST</v>
      </c>
    </row>
    <row r="29" spans="1:49">
      <c r="A29" s="68" t="s">
        <v>808</v>
      </c>
      <c r="B29" s="68">
        <v>23229</v>
      </c>
      <c r="C29" s="68" t="s">
        <v>391</v>
      </c>
      <c r="D29" s="62" t="s">
        <v>392</v>
      </c>
      <c r="E29" s="68" t="s">
        <v>393</v>
      </c>
      <c r="F29" s="68"/>
      <c r="G29" s="62">
        <v>76</v>
      </c>
      <c r="H29" s="62">
        <v>53</v>
      </c>
      <c r="I29" s="62">
        <v>63</v>
      </c>
      <c r="J29" s="62">
        <v>67</v>
      </c>
      <c r="K29" s="62">
        <v>73</v>
      </c>
      <c r="L29" s="63"/>
      <c r="M29" s="62">
        <v>23</v>
      </c>
      <c r="N29" s="62">
        <v>29</v>
      </c>
      <c r="O29" s="62">
        <v>24</v>
      </c>
      <c r="P29" s="62">
        <v>35</v>
      </c>
      <c r="Q29" s="62">
        <v>22</v>
      </c>
      <c r="R29" s="62">
        <v>43</v>
      </c>
      <c r="S29" s="62">
        <v>22</v>
      </c>
      <c r="T29" s="67"/>
      <c r="U29" s="68" t="s">
        <v>811</v>
      </c>
      <c r="V29" s="68">
        <v>23229</v>
      </c>
      <c r="W29" s="68" t="s">
        <v>391</v>
      </c>
      <c r="X29" s="68" t="s">
        <v>392</v>
      </c>
      <c r="Y29" s="68" t="s">
        <v>393</v>
      </c>
      <c r="Z29" s="68"/>
      <c r="AA29" s="62">
        <v>65</v>
      </c>
      <c r="AB29" s="62">
        <v>77</v>
      </c>
      <c r="AC29" s="62">
        <v>81</v>
      </c>
      <c r="AD29" s="62">
        <v>78</v>
      </c>
      <c r="AE29" s="62">
        <v>83</v>
      </c>
      <c r="AF29" s="63"/>
      <c r="AG29" s="62">
        <v>19</v>
      </c>
      <c r="AH29" s="62">
        <v>23</v>
      </c>
      <c r="AI29" s="62">
        <v>42</v>
      </c>
      <c r="AJ29" s="62">
        <v>19</v>
      </c>
      <c r="AK29" s="62">
        <v>42</v>
      </c>
      <c r="AL29" s="62">
        <v>23</v>
      </c>
      <c r="AM29" s="62">
        <v>45</v>
      </c>
      <c r="AN29" s="62">
        <v>8.8000000000000007</v>
      </c>
      <c r="AO29" s="62">
        <v>50</v>
      </c>
      <c r="AP29" s="12" t="str">
        <f t="shared" si="8"/>
        <v>PASS</v>
      </c>
      <c r="AQ29" s="12" t="str">
        <f t="shared" si="9"/>
        <v>PASS</v>
      </c>
      <c r="AR29" s="13" t="str">
        <f t="shared" si="10"/>
        <v>PASS</v>
      </c>
      <c r="AS29" s="13" t="str">
        <f t="shared" si="15"/>
        <v>PASS</v>
      </c>
      <c r="AT29" s="14" t="str">
        <f t="shared" si="11"/>
        <v>PASS</v>
      </c>
      <c r="AU29" s="14" t="str">
        <f t="shared" si="12"/>
        <v>PASS</v>
      </c>
      <c r="AV29" s="4" t="str">
        <f t="shared" si="13"/>
        <v>YES</v>
      </c>
      <c r="AW29" s="5" t="str">
        <f t="shared" si="14"/>
        <v>DIST</v>
      </c>
    </row>
    <row r="30" spans="1:49">
      <c r="A30" s="68" t="s">
        <v>809</v>
      </c>
      <c r="B30" s="68">
        <v>23230</v>
      </c>
      <c r="C30" s="68" t="s">
        <v>403</v>
      </c>
      <c r="D30" s="62" t="s">
        <v>404</v>
      </c>
      <c r="E30" s="68" t="s">
        <v>405</v>
      </c>
      <c r="F30" s="68"/>
      <c r="G30" s="62">
        <v>67</v>
      </c>
      <c r="H30" s="62">
        <v>66</v>
      </c>
      <c r="I30" s="62">
        <v>66</v>
      </c>
      <c r="J30" s="62">
        <v>73</v>
      </c>
      <c r="K30" s="62">
        <v>78</v>
      </c>
      <c r="L30" s="63"/>
      <c r="M30" s="62">
        <v>19</v>
      </c>
      <c r="N30" s="62" t="s">
        <v>67</v>
      </c>
      <c r="O30" s="62">
        <v>21</v>
      </c>
      <c r="P30" s="62">
        <v>39</v>
      </c>
      <c r="Q30" s="62">
        <v>19</v>
      </c>
      <c r="R30" s="62">
        <v>38</v>
      </c>
      <c r="S30" s="62">
        <v>20</v>
      </c>
      <c r="T30" s="67"/>
      <c r="U30" s="68" t="s">
        <v>815</v>
      </c>
      <c r="V30" s="68">
        <v>23230</v>
      </c>
      <c r="W30" s="68" t="s">
        <v>403</v>
      </c>
      <c r="X30" s="68" t="s">
        <v>404</v>
      </c>
      <c r="Y30" s="68" t="s">
        <v>405</v>
      </c>
      <c r="Z30" s="68"/>
      <c r="AA30" s="62">
        <v>47</v>
      </c>
      <c r="AB30" s="62">
        <v>62</v>
      </c>
      <c r="AC30" s="62">
        <v>71</v>
      </c>
      <c r="AD30" s="62">
        <v>71</v>
      </c>
      <c r="AE30" s="62">
        <v>76</v>
      </c>
      <c r="AF30" s="63"/>
      <c r="AG30" s="62">
        <v>20</v>
      </c>
      <c r="AH30" s="62">
        <v>21</v>
      </c>
      <c r="AI30" s="62">
        <v>38</v>
      </c>
      <c r="AJ30" s="62">
        <v>18</v>
      </c>
      <c r="AK30" s="62">
        <v>37</v>
      </c>
      <c r="AL30" s="62">
        <v>19</v>
      </c>
      <c r="AM30" s="62">
        <v>38</v>
      </c>
      <c r="AN30" s="62"/>
      <c r="AO30" s="62">
        <v>49</v>
      </c>
      <c r="AP30" s="12" t="str">
        <f t="shared" si="8"/>
        <v>PASS</v>
      </c>
      <c r="AQ30" s="12" t="str">
        <f t="shared" si="9"/>
        <v>PASS</v>
      </c>
      <c r="AR30" s="13" t="str">
        <f t="shared" si="10"/>
        <v>FAIL</v>
      </c>
      <c r="AS30" s="13" t="str">
        <f t="shared" si="15"/>
        <v>PASS</v>
      </c>
      <c r="AT30" s="14" t="str">
        <f t="shared" si="11"/>
        <v>PASS</v>
      </c>
      <c r="AU30" s="14" t="str">
        <f t="shared" si="12"/>
        <v>FAIL</v>
      </c>
      <c r="AV30" s="4" t="str">
        <f t="shared" si="13"/>
        <v>NO</v>
      </c>
      <c r="AW30" s="5" t="str">
        <f t="shared" si="14"/>
        <v>ATKT</v>
      </c>
    </row>
    <row r="31" spans="1:49">
      <c r="A31" s="68" t="s">
        <v>810</v>
      </c>
      <c r="B31" s="68">
        <v>23231</v>
      </c>
      <c r="C31" s="68" t="s">
        <v>418</v>
      </c>
      <c r="D31" s="62" t="s">
        <v>419</v>
      </c>
      <c r="E31" s="68" t="s">
        <v>420</v>
      </c>
      <c r="F31" s="68"/>
      <c r="G31" s="62">
        <v>76</v>
      </c>
      <c r="H31" s="62">
        <v>73</v>
      </c>
      <c r="I31" s="62">
        <v>69</v>
      </c>
      <c r="J31" s="62">
        <v>71</v>
      </c>
      <c r="K31" s="62">
        <v>67</v>
      </c>
      <c r="L31" s="63"/>
      <c r="M31" s="62">
        <v>19</v>
      </c>
      <c r="N31" s="62">
        <v>32</v>
      </c>
      <c r="O31" s="62">
        <v>24</v>
      </c>
      <c r="P31" s="62">
        <v>36</v>
      </c>
      <c r="Q31" s="62">
        <v>24</v>
      </c>
      <c r="R31" s="62">
        <v>46</v>
      </c>
      <c r="S31" s="62">
        <v>22</v>
      </c>
      <c r="T31" s="67"/>
      <c r="U31" s="68" t="s">
        <v>820</v>
      </c>
      <c r="V31" s="68">
        <v>23231</v>
      </c>
      <c r="W31" s="68" t="s">
        <v>418</v>
      </c>
      <c r="X31" s="68" t="s">
        <v>419</v>
      </c>
      <c r="Y31" s="68" t="s">
        <v>420</v>
      </c>
      <c r="Z31" s="68"/>
      <c r="AA31" s="62">
        <v>63</v>
      </c>
      <c r="AB31" s="62">
        <v>76</v>
      </c>
      <c r="AC31" s="62">
        <v>73</v>
      </c>
      <c r="AD31" s="62">
        <v>87</v>
      </c>
      <c r="AE31" s="62">
        <v>85</v>
      </c>
      <c r="AF31" s="63"/>
      <c r="AG31" s="62">
        <v>23</v>
      </c>
      <c r="AH31" s="62">
        <v>20</v>
      </c>
      <c r="AI31" s="62">
        <v>38</v>
      </c>
      <c r="AJ31" s="62">
        <v>20</v>
      </c>
      <c r="AK31" s="62">
        <v>42</v>
      </c>
      <c r="AL31" s="62">
        <v>24</v>
      </c>
      <c r="AM31" s="62">
        <v>47</v>
      </c>
      <c r="AN31" s="62">
        <v>9.06</v>
      </c>
      <c r="AO31" s="62">
        <v>50</v>
      </c>
      <c r="AP31" s="12" t="str">
        <f t="shared" si="8"/>
        <v>PASS</v>
      </c>
      <c r="AQ31" s="12" t="str">
        <f t="shared" si="9"/>
        <v>PASS</v>
      </c>
      <c r="AR31" s="13" t="str">
        <f t="shared" si="10"/>
        <v>PASS</v>
      </c>
      <c r="AS31" s="13" t="str">
        <f t="shared" si="15"/>
        <v>PASS</v>
      </c>
      <c r="AT31" s="14" t="str">
        <f t="shared" si="11"/>
        <v>PASS</v>
      </c>
      <c r="AU31" s="14" t="str">
        <f t="shared" si="12"/>
        <v>PASS</v>
      </c>
      <c r="AV31" s="4" t="str">
        <f t="shared" si="13"/>
        <v>YES</v>
      </c>
      <c r="AW31" s="5" t="str">
        <f t="shared" si="14"/>
        <v>DIST</v>
      </c>
    </row>
    <row r="32" spans="1:49">
      <c r="A32" s="68" t="s">
        <v>811</v>
      </c>
      <c r="B32" s="68">
        <v>23233</v>
      </c>
      <c r="C32" s="68" t="s">
        <v>442</v>
      </c>
      <c r="D32" s="62" t="s">
        <v>443</v>
      </c>
      <c r="E32" s="68" t="s">
        <v>444</v>
      </c>
      <c r="F32" s="68"/>
      <c r="G32" s="62">
        <v>65</v>
      </c>
      <c r="H32" s="62">
        <v>67</v>
      </c>
      <c r="I32" s="62">
        <v>63</v>
      </c>
      <c r="J32" s="62">
        <v>66</v>
      </c>
      <c r="K32" s="62">
        <v>66</v>
      </c>
      <c r="L32" s="63"/>
      <c r="M32" s="62">
        <v>21</v>
      </c>
      <c r="N32" s="62">
        <v>37</v>
      </c>
      <c r="O32" s="62">
        <v>16</v>
      </c>
      <c r="P32" s="62">
        <v>42</v>
      </c>
      <c r="Q32" s="62">
        <v>15</v>
      </c>
      <c r="R32" s="62">
        <v>30</v>
      </c>
      <c r="S32" s="62">
        <v>19</v>
      </c>
      <c r="T32" s="67"/>
      <c r="U32" s="68" t="s">
        <v>828</v>
      </c>
      <c r="V32" s="68">
        <v>23233</v>
      </c>
      <c r="W32" s="68" t="s">
        <v>442</v>
      </c>
      <c r="X32" s="68" t="s">
        <v>443</v>
      </c>
      <c r="Y32" s="68" t="s">
        <v>444</v>
      </c>
      <c r="Z32" s="68"/>
      <c r="AA32" s="62">
        <v>64</v>
      </c>
      <c r="AB32" s="62">
        <v>68</v>
      </c>
      <c r="AC32" s="62">
        <v>79</v>
      </c>
      <c r="AD32" s="62">
        <v>62</v>
      </c>
      <c r="AE32" s="62">
        <v>76</v>
      </c>
      <c r="AF32" s="63"/>
      <c r="AG32" s="62">
        <v>19</v>
      </c>
      <c r="AH32" s="62">
        <v>22</v>
      </c>
      <c r="AI32" s="62">
        <v>41</v>
      </c>
      <c r="AJ32" s="62">
        <v>16</v>
      </c>
      <c r="AK32" s="62">
        <v>33</v>
      </c>
      <c r="AL32" s="62">
        <v>18</v>
      </c>
      <c r="AM32" s="62">
        <v>37</v>
      </c>
      <c r="AN32" s="62">
        <v>8.36</v>
      </c>
      <c r="AO32" s="62">
        <v>50</v>
      </c>
      <c r="AP32" s="12" t="str">
        <f t="shared" si="8"/>
        <v>PASS</v>
      </c>
      <c r="AQ32" s="12" t="str">
        <f t="shared" si="9"/>
        <v>PASS</v>
      </c>
      <c r="AR32" s="13" t="str">
        <f t="shared" si="10"/>
        <v>PASS</v>
      </c>
      <c r="AS32" s="13" t="str">
        <f t="shared" si="15"/>
        <v>PASS</v>
      </c>
      <c r="AT32" s="14" t="str">
        <f t="shared" si="11"/>
        <v>PASS</v>
      </c>
      <c r="AU32" s="14" t="str">
        <f t="shared" si="12"/>
        <v>PASS</v>
      </c>
      <c r="AV32" s="4" t="str">
        <f t="shared" si="13"/>
        <v>YES</v>
      </c>
      <c r="AW32" s="5" t="str">
        <f t="shared" si="14"/>
        <v>DIST</v>
      </c>
    </row>
    <row r="33" spans="1:49">
      <c r="A33" s="68" t="s">
        <v>812</v>
      </c>
      <c r="B33" s="68">
        <v>23234</v>
      </c>
      <c r="C33" s="68" t="s">
        <v>451</v>
      </c>
      <c r="D33" s="62" t="s">
        <v>452</v>
      </c>
      <c r="E33" s="68" t="s">
        <v>453</v>
      </c>
      <c r="F33" s="68"/>
      <c r="G33" s="62">
        <v>74</v>
      </c>
      <c r="H33" s="62">
        <v>63</v>
      </c>
      <c r="I33" s="62">
        <v>62</v>
      </c>
      <c r="J33" s="62">
        <v>71</v>
      </c>
      <c r="K33" s="62">
        <v>65</v>
      </c>
      <c r="L33" s="63"/>
      <c r="M33" s="62">
        <v>21</v>
      </c>
      <c r="N33" s="62">
        <v>26</v>
      </c>
      <c r="O33" s="62">
        <v>23</v>
      </c>
      <c r="P33" s="62">
        <v>35</v>
      </c>
      <c r="Q33" s="62">
        <v>23</v>
      </c>
      <c r="R33" s="62">
        <v>45</v>
      </c>
      <c r="S33" s="62">
        <v>22</v>
      </c>
      <c r="T33" s="67"/>
      <c r="U33" s="68" t="s">
        <v>831</v>
      </c>
      <c r="V33" s="68">
        <v>23234</v>
      </c>
      <c r="W33" s="68" t="s">
        <v>451</v>
      </c>
      <c r="X33" s="68" t="s">
        <v>452</v>
      </c>
      <c r="Y33" s="68" t="s">
        <v>453</v>
      </c>
      <c r="Z33" s="68"/>
      <c r="AA33" s="62">
        <v>71</v>
      </c>
      <c r="AB33" s="62">
        <v>80</v>
      </c>
      <c r="AC33" s="62">
        <v>84</v>
      </c>
      <c r="AD33" s="62">
        <v>89</v>
      </c>
      <c r="AE33" s="62">
        <v>86</v>
      </c>
      <c r="AF33" s="63"/>
      <c r="AG33" s="62">
        <v>23</v>
      </c>
      <c r="AH33" s="62">
        <v>23</v>
      </c>
      <c r="AI33" s="62">
        <v>44</v>
      </c>
      <c r="AJ33" s="62">
        <v>21</v>
      </c>
      <c r="AK33" s="62">
        <v>44</v>
      </c>
      <c r="AL33" s="62">
        <v>23</v>
      </c>
      <c r="AM33" s="62">
        <v>46</v>
      </c>
      <c r="AN33" s="62">
        <v>9.1999999999999993</v>
      </c>
      <c r="AO33" s="62">
        <v>50</v>
      </c>
      <c r="AP33" s="12" t="str">
        <f t="shared" si="8"/>
        <v>PASS</v>
      </c>
      <c r="AQ33" s="12" t="str">
        <f t="shared" si="9"/>
        <v>PASS</v>
      </c>
      <c r="AR33" s="13" t="str">
        <f t="shared" si="10"/>
        <v>PASS</v>
      </c>
      <c r="AS33" s="13" t="str">
        <f t="shared" si="15"/>
        <v>PASS</v>
      </c>
      <c r="AT33" s="14" t="str">
        <f t="shared" si="11"/>
        <v>PASS</v>
      </c>
      <c r="AU33" s="14" t="str">
        <f t="shared" si="12"/>
        <v>PASS</v>
      </c>
      <c r="AV33" s="4" t="str">
        <f t="shared" si="13"/>
        <v>YES</v>
      </c>
      <c r="AW33" s="5" t="str">
        <f t="shared" si="14"/>
        <v>DIST</v>
      </c>
    </row>
    <row r="34" spans="1:49">
      <c r="A34" s="68" t="s">
        <v>813</v>
      </c>
      <c r="B34" s="68">
        <v>23235</v>
      </c>
      <c r="C34" s="68" t="s">
        <v>460</v>
      </c>
      <c r="D34" s="62" t="s">
        <v>461</v>
      </c>
      <c r="E34" s="68" t="s">
        <v>462</v>
      </c>
      <c r="F34" s="68"/>
      <c r="G34" s="62">
        <v>63</v>
      </c>
      <c r="H34" s="62">
        <v>59</v>
      </c>
      <c r="I34" s="62">
        <v>63</v>
      </c>
      <c r="J34" s="62">
        <v>57</v>
      </c>
      <c r="K34" s="62">
        <v>53</v>
      </c>
      <c r="L34" s="63"/>
      <c r="M34" s="62">
        <v>20</v>
      </c>
      <c r="N34" s="62">
        <v>32</v>
      </c>
      <c r="O34" s="62">
        <v>21</v>
      </c>
      <c r="P34" s="62">
        <v>31</v>
      </c>
      <c r="Q34" s="62">
        <v>20</v>
      </c>
      <c r="R34" s="62">
        <v>34</v>
      </c>
      <c r="S34" s="62">
        <v>22</v>
      </c>
      <c r="T34" s="67"/>
      <c r="U34" s="68" t="s">
        <v>834</v>
      </c>
      <c r="V34" s="68">
        <v>23235</v>
      </c>
      <c r="W34" s="68" t="s">
        <v>460</v>
      </c>
      <c r="X34" s="68" t="s">
        <v>461</v>
      </c>
      <c r="Y34" s="68" t="s">
        <v>462</v>
      </c>
      <c r="Z34" s="68"/>
      <c r="AA34" s="62">
        <v>46</v>
      </c>
      <c r="AB34" s="62">
        <v>70</v>
      </c>
      <c r="AC34" s="62">
        <v>73</v>
      </c>
      <c r="AD34" s="62">
        <v>75</v>
      </c>
      <c r="AE34" s="62">
        <v>82</v>
      </c>
      <c r="AF34" s="63"/>
      <c r="AG34" s="62">
        <v>21</v>
      </c>
      <c r="AH34" s="62">
        <v>20</v>
      </c>
      <c r="AI34" s="62">
        <v>38</v>
      </c>
      <c r="AJ34" s="62">
        <v>21</v>
      </c>
      <c r="AK34" s="62">
        <v>37</v>
      </c>
      <c r="AL34" s="62">
        <v>21</v>
      </c>
      <c r="AM34" s="62">
        <v>42</v>
      </c>
      <c r="AN34" s="62">
        <v>8.0399999999999991</v>
      </c>
      <c r="AO34" s="62">
        <v>50</v>
      </c>
      <c r="AP34" s="12" t="str">
        <f t="shared" si="8"/>
        <v>PASS</v>
      </c>
      <c r="AQ34" s="12" t="str">
        <f t="shared" si="9"/>
        <v>PASS</v>
      </c>
      <c r="AR34" s="13" t="str">
        <f t="shared" si="10"/>
        <v>PASS</v>
      </c>
      <c r="AS34" s="13" t="str">
        <f t="shared" si="15"/>
        <v>PASS</v>
      </c>
      <c r="AT34" s="14" t="str">
        <f t="shared" si="11"/>
        <v>PASS</v>
      </c>
      <c r="AU34" s="14" t="str">
        <f t="shared" si="12"/>
        <v>PASS</v>
      </c>
      <c r="AV34" s="4" t="str">
        <f t="shared" si="13"/>
        <v>YES</v>
      </c>
      <c r="AW34" s="5" t="str">
        <f t="shared" si="14"/>
        <v>DIST</v>
      </c>
    </row>
    <row r="35" spans="1:49">
      <c r="A35" s="68" t="s">
        <v>814</v>
      </c>
      <c r="B35" s="68">
        <v>23236</v>
      </c>
      <c r="C35" s="68" t="s">
        <v>472</v>
      </c>
      <c r="D35" s="62" t="s">
        <v>473</v>
      </c>
      <c r="E35" s="68" t="s">
        <v>474</v>
      </c>
      <c r="F35" s="68"/>
      <c r="G35" s="62">
        <v>79</v>
      </c>
      <c r="H35" s="62">
        <v>58</v>
      </c>
      <c r="I35" s="62">
        <v>58</v>
      </c>
      <c r="J35" s="62">
        <v>64</v>
      </c>
      <c r="K35" s="62">
        <v>69</v>
      </c>
      <c r="L35" s="63"/>
      <c r="M35" s="62">
        <v>20</v>
      </c>
      <c r="N35" s="62">
        <v>34</v>
      </c>
      <c r="O35" s="62">
        <v>17</v>
      </c>
      <c r="P35" s="62">
        <v>31</v>
      </c>
      <c r="Q35" s="62">
        <v>18</v>
      </c>
      <c r="R35" s="62">
        <v>38</v>
      </c>
      <c r="S35" s="62">
        <v>20</v>
      </c>
      <c r="T35" s="67"/>
      <c r="U35" s="68" t="s">
        <v>838</v>
      </c>
      <c r="V35" s="68">
        <v>23236</v>
      </c>
      <c r="W35" s="68" t="s">
        <v>472</v>
      </c>
      <c r="X35" s="68" t="s">
        <v>473</v>
      </c>
      <c r="Y35" s="68" t="s">
        <v>474</v>
      </c>
      <c r="Z35" s="68"/>
      <c r="AA35" s="62">
        <v>64</v>
      </c>
      <c r="AB35" s="62">
        <v>61</v>
      </c>
      <c r="AC35" s="62">
        <v>74</v>
      </c>
      <c r="AD35" s="62">
        <v>62</v>
      </c>
      <c r="AE35" s="62">
        <v>79</v>
      </c>
      <c r="AF35" s="63"/>
      <c r="AG35" s="62">
        <v>19</v>
      </c>
      <c r="AH35" s="62">
        <v>20</v>
      </c>
      <c r="AI35" s="62">
        <v>38</v>
      </c>
      <c r="AJ35" s="62">
        <v>17</v>
      </c>
      <c r="AK35" s="62">
        <v>38</v>
      </c>
      <c r="AL35" s="62">
        <v>18</v>
      </c>
      <c r="AM35" s="62">
        <v>36</v>
      </c>
      <c r="AN35" s="62">
        <v>8.2799999999999994</v>
      </c>
      <c r="AO35" s="62">
        <v>50</v>
      </c>
      <c r="AP35" s="12" t="str">
        <f t="shared" si="8"/>
        <v>PASS</v>
      </c>
      <c r="AQ35" s="12" t="str">
        <f t="shared" si="9"/>
        <v>PASS</v>
      </c>
      <c r="AR35" s="13" t="str">
        <f t="shared" si="10"/>
        <v>PASS</v>
      </c>
      <c r="AS35" s="13" t="str">
        <f t="shared" si="15"/>
        <v>PASS</v>
      </c>
      <c r="AT35" s="14" t="str">
        <f t="shared" si="11"/>
        <v>PASS</v>
      </c>
      <c r="AU35" s="14" t="str">
        <f t="shared" si="12"/>
        <v>PASS</v>
      </c>
      <c r="AV35" s="4" t="str">
        <f t="shared" si="13"/>
        <v>YES</v>
      </c>
      <c r="AW35" s="5" t="str">
        <f t="shared" si="14"/>
        <v>DIST</v>
      </c>
    </row>
    <row r="36" spans="1:49">
      <c r="A36" s="68" t="s">
        <v>815</v>
      </c>
      <c r="B36" s="68">
        <v>23238</v>
      </c>
      <c r="C36" s="68" t="s">
        <v>490</v>
      </c>
      <c r="D36" s="62" t="s">
        <v>491</v>
      </c>
      <c r="E36" s="68" t="s">
        <v>492</v>
      </c>
      <c r="F36" s="68"/>
      <c r="G36" s="62">
        <v>82</v>
      </c>
      <c r="H36" s="62">
        <v>81</v>
      </c>
      <c r="I36" s="62">
        <v>80</v>
      </c>
      <c r="J36" s="62">
        <v>78</v>
      </c>
      <c r="K36" s="62">
        <v>71</v>
      </c>
      <c r="L36" s="63"/>
      <c r="M36" s="62">
        <v>21</v>
      </c>
      <c r="N36" s="62">
        <v>37</v>
      </c>
      <c r="O36" s="62">
        <v>21</v>
      </c>
      <c r="P36" s="62">
        <v>33</v>
      </c>
      <c r="Q36" s="62">
        <v>20</v>
      </c>
      <c r="R36" s="62">
        <v>38</v>
      </c>
      <c r="S36" s="62">
        <v>22</v>
      </c>
      <c r="T36" s="67"/>
      <c r="U36" s="68" t="s">
        <v>844</v>
      </c>
      <c r="V36" s="68">
        <v>23238</v>
      </c>
      <c r="W36" s="68" t="s">
        <v>490</v>
      </c>
      <c r="X36" s="68" t="s">
        <v>491</v>
      </c>
      <c r="Y36" s="68" t="s">
        <v>492</v>
      </c>
      <c r="Z36" s="68"/>
      <c r="AA36" s="62">
        <v>81</v>
      </c>
      <c r="AB36" s="62">
        <v>75</v>
      </c>
      <c r="AC36" s="62">
        <v>84</v>
      </c>
      <c r="AD36" s="62">
        <v>84</v>
      </c>
      <c r="AE36" s="62">
        <v>84</v>
      </c>
      <c r="AF36" s="63"/>
      <c r="AG36" s="62">
        <v>21</v>
      </c>
      <c r="AH36" s="62">
        <v>24</v>
      </c>
      <c r="AI36" s="62">
        <v>46</v>
      </c>
      <c r="AJ36" s="62">
        <v>23</v>
      </c>
      <c r="AK36" s="62">
        <v>43</v>
      </c>
      <c r="AL36" s="62">
        <v>23</v>
      </c>
      <c r="AM36" s="62">
        <v>45</v>
      </c>
      <c r="AN36" s="62">
        <v>9.6999999999999993</v>
      </c>
      <c r="AO36" s="62">
        <v>50</v>
      </c>
      <c r="AP36" s="12" t="str">
        <f t="shared" si="8"/>
        <v>PASS</v>
      </c>
      <c r="AQ36" s="12" t="str">
        <f t="shared" si="9"/>
        <v>PASS</v>
      </c>
      <c r="AR36" s="13" t="str">
        <f t="shared" si="10"/>
        <v>PASS</v>
      </c>
      <c r="AS36" s="13" t="str">
        <f t="shared" si="15"/>
        <v>PASS</v>
      </c>
      <c r="AT36" s="14" t="str">
        <f t="shared" si="11"/>
        <v>PASS</v>
      </c>
      <c r="AU36" s="14" t="str">
        <f t="shared" si="12"/>
        <v>PASS</v>
      </c>
      <c r="AV36" s="4" t="str">
        <f t="shared" si="13"/>
        <v>YES</v>
      </c>
      <c r="AW36" s="5" t="str">
        <f t="shared" si="14"/>
        <v>DIST</v>
      </c>
    </row>
    <row r="37" spans="1:49">
      <c r="A37" s="68" t="s">
        <v>816</v>
      </c>
      <c r="B37" s="68">
        <v>23239</v>
      </c>
      <c r="C37" s="68" t="s">
        <v>499</v>
      </c>
      <c r="D37" s="62" t="s">
        <v>500</v>
      </c>
      <c r="E37" s="68" t="s">
        <v>501</v>
      </c>
      <c r="F37" s="68"/>
      <c r="G37" s="62">
        <v>75</v>
      </c>
      <c r="H37" s="62">
        <v>60</v>
      </c>
      <c r="I37" s="62">
        <v>67</v>
      </c>
      <c r="J37" s="62">
        <v>70</v>
      </c>
      <c r="K37" s="62">
        <v>70</v>
      </c>
      <c r="L37" s="63"/>
      <c r="M37" s="62">
        <v>21</v>
      </c>
      <c r="N37" s="62">
        <v>37</v>
      </c>
      <c r="O37" s="62">
        <v>22</v>
      </c>
      <c r="P37" s="62">
        <v>36</v>
      </c>
      <c r="Q37" s="62">
        <v>20</v>
      </c>
      <c r="R37" s="62">
        <v>30</v>
      </c>
      <c r="S37" s="62">
        <v>22</v>
      </c>
      <c r="T37" s="67"/>
      <c r="U37" s="68" t="s">
        <v>847</v>
      </c>
      <c r="V37" s="68">
        <v>23239</v>
      </c>
      <c r="W37" s="68" t="s">
        <v>499</v>
      </c>
      <c r="X37" s="68" t="s">
        <v>500</v>
      </c>
      <c r="Y37" s="68" t="s">
        <v>501</v>
      </c>
      <c r="Z37" s="68"/>
      <c r="AA37" s="62">
        <v>71</v>
      </c>
      <c r="AB37" s="62">
        <v>77</v>
      </c>
      <c r="AC37" s="62">
        <v>72</v>
      </c>
      <c r="AD37" s="62">
        <v>86</v>
      </c>
      <c r="AE37" s="62">
        <v>86</v>
      </c>
      <c r="AF37" s="63"/>
      <c r="AG37" s="62">
        <v>22</v>
      </c>
      <c r="AH37" s="62">
        <v>19</v>
      </c>
      <c r="AI37" s="62">
        <v>36</v>
      </c>
      <c r="AJ37" s="62">
        <v>22</v>
      </c>
      <c r="AK37" s="62">
        <v>45</v>
      </c>
      <c r="AL37" s="62">
        <v>24</v>
      </c>
      <c r="AM37" s="62">
        <v>47</v>
      </c>
      <c r="AN37" s="62">
        <v>9.08</v>
      </c>
      <c r="AO37" s="62">
        <v>50</v>
      </c>
      <c r="AP37" s="12" t="str">
        <f t="shared" si="8"/>
        <v>PASS</v>
      </c>
      <c r="AQ37" s="12" t="str">
        <f t="shared" si="9"/>
        <v>PASS</v>
      </c>
      <c r="AR37" s="13" t="str">
        <f t="shared" si="10"/>
        <v>PASS</v>
      </c>
      <c r="AS37" s="13" t="str">
        <f t="shared" si="15"/>
        <v>PASS</v>
      </c>
      <c r="AT37" s="14" t="str">
        <f t="shared" si="11"/>
        <v>PASS</v>
      </c>
      <c r="AU37" s="14" t="str">
        <f t="shared" si="12"/>
        <v>PASS</v>
      </c>
      <c r="AV37" s="4" t="str">
        <f t="shared" si="13"/>
        <v>YES</v>
      </c>
      <c r="AW37" s="5" t="str">
        <f t="shared" si="14"/>
        <v>DIST</v>
      </c>
    </row>
    <row r="38" spans="1:49">
      <c r="A38" s="68" t="s">
        <v>817</v>
      </c>
      <c r="B38" s="68">
        <v>23240</v>
      </c>
      <c r="C38" s="68" t="s">
        <v>505</v>
      </c>
      <c r="D38" s="62" t="s">
        <v>506</v>
      </c>
      <c r="E38" s="68" t="s">
        <v>507</v>
      </c>
      <c r="F38" s="68"/>
      <c r="G38" s="62">
        <v>75</v>
      </c>
      <c r="H38" s="62">
        <v>76</v>
      </c>
      <c r="I38" s="62">
        <v>66</v>
      </c>
      <c r="J38" s="62">
        <v>70</v>
      </c>
      <c r="K38" s="62">
        <v>67</v>
      </c>
      <c r="L38" s="63"/>
      <c r="M38" s="62">
        <v>21</v>
      </c>
      <c r="N38" s="62">
        <v>28</v>
      </c>
      <c r="O38" s="62">
        <v>21</v>
      </c>
      <c r="P38" s="62">
        <v>38</v>
      </c>
      <c r="Q38" s="62">
        <v>19</v>
      </c>
      <c r="R38" s="62">
        <v>35</v>
      </c>
      <c r="S38" s="62">
        <v>22</v>
      </c>
      <c r="T38" s="67"/>
      <c r="U38" s="68" t="s">
        <v>849</v>
      </c>
      <c r="V38" s="68">
        <v>23240</v>
      </c>
      <c r="W38" s="68" t="s">
        <v>505</v>
      </c>
      <c r="X38" s="68" t="s">
        <v>506</v>
      </c>
      <c r="Y38" s="68" t="s">
        <v>507</v>
      </c>
      <c r="Z38" s="68"/>
      <c r="AA38" s="62">
        <v>62</v>
      </c>
      <c r="AB38" s="62">
        <v>68</v>
      </c>
      <c r="AC38" s="62">
        <v>78</v>
      </c>
      <c r="AD38" s="62">
        <v>77</v>
      </c>
      <c r="AE38" s="62">
        <v>84</v>
      </c>
      <c r="AF38" s="63"/>
      <c r="AG38" s="62">
        <v>20</v>
      </c>
      <c r="AH38" s="62">
        <v>22</v>
      </c>
      <c r="AI38" s="62">
        <v>40</v>
      </c>
      <c r="AJ38" s="62">
        <v>21</v>
      </c>
      <c r="AK38" s="62">
        <v>42</v>
      </c>
      <c r="AL38" s="62">
        <v>22</v>
      </c>
      <c r="AM38" s="62">
        <v>45</v>
      </c>
      <c r="AN38" s="62">
        <v>8.9</v>
      </c>
      <c r="AO38" s="62">
        <v>50</v>
      </c>
      <c r="AP38" s="12" t="str">
        <f t="shared" si="8"/>
        <v>PASS</v>
      </c>
      <c r="AQ38" s="12" t="str">
        <f t="shared" si="9"/>
        <v>PASS</v>
      </c>
      <c r="AR38" s="13" t="str">
        <f t="shared" si="10"/>
        <v>PASS</v>
      </c>
      <c r="AS38" s="13" t="str">
        <f t="shared" si="15"/>
        <v>PASS</v>
      </c>
      <c r="AT38" s="14" t="str">
        <f t="shared" si="11"/>
        <v>PASS</v>
      </c>
      <c r="AU38" s="14" t="str">
        <f t="shared" si="12"/>
        <v>PASS</v>
      </c>
      <c r="AV38" s="4" t="str">
        <f t="shared" si="13"/>
        <v>YES</v>
      </c>
      <c r="AW38" s="5" t="str">
        <f t="shared" si="14"/>
        <v>DIST</v>
      </c>
    </row>
    <row r="39" spans="1:49">
      <c r="A39" s="68" t="s">
        <v>818</v>
      </c>
      <c r="B39" s="68">
        <v>23241</v>
      </c>
      <c r="C39" s="68" t="s">
        <v>164</v>
      </c>
      <c r="D39" s="62" t="s">
        <v>165</v>
      </c>
      <c r="E39" s="68" t="s">
        <v>166</v>
      </c>
      <c r="F39" s="68"/>
      <c r="G39" s="62">
        <v>58</v>
      </c>
      <c r="H39" s="62" t="s">
        <v>56</v>
      </c>
      <c r="I39" s="62">
        <v>56</v>
      </c>
      <c r="J39" s="62">
        <v>68</v>
      </c>
      <c r="K39" s="62">
        <v>56</v>
      </c>
      <c r="L39" s="63"/>
      <c r="M39" s="62">
        <v>13</v>
      </c>
      <c r="N39" s="62" t="s">
        <v>67</v>
      </c>
      <c r="O39" s="62">
        <v>12</v>
      </c>
      <c r="P39" s="62" t="s">
        <v>67</v>
      </c>
      <c r="Q39" s="62">
        <v>14</v>
      </c>
      <c r="R39" s="62">
        <v>25</v>
      </c>
      <c r="S39" s="62">
        <v>10</v>
      </c>
      <c r="T39" s="67"/>
      <c r="U39" s="68" t="s">
        <v>735</v>
      </c>
      <c r="V39" s="68">
        <v>23241</v>
      </c>
      <c r="W39" s="68" t="s">
        <v>164</v>
      </c>
      <c r="X39" s="68" t="s">
        <v>165</v>
      </c>
      <c r="Y39" s="68" t="s">
        <v>166</v>
      </c>
      <c r="Z39" s="68"/>
      <c r="AA39" s="62">
        <v>42</v>
      </c>
      <c r="AB39" s="62">
        <v>45</v>
      </c>
      <c r="AC39" s="62">
        <v>71</v>
      </c>
      <c r="AD39" s="62">
        <v>51</v>
      </c>
      <c r="AE39" s="62">
        <v>69</v>
      </c>
      <c r="AF39" s="63"/>
      <c r="AG39" s="62">
        <v>17</v>
      </c>
      <c r="AH39" s="62">
        <v>20</v>
      </c>
      <c r="AI39" s="62">
        <v>38</v>
      </c>
      <c r="AJ39" s="62">
        <v>12</v>
      </c>
      <c r="AK39" s="62">
        <v>33</v>
      </c>
      <c r="AL39" s="62">
        <v>16</v>
      </c>
      <c r="AM39" s="62">
        <v>34</v>
      </c>
      <c r="AN39" s="62"/>
      <c r="AO39" s="62">
        <v>43</v>
      </c>
      <c r="AP39" s="12" t="str">
        <f t="shared" si="8"/>
        <v>FAIL</v>
      </c>
      <c r="AQ39" s="12" t="str">
        <f t="shared" si="9"/>
        <v>PASS</v>
      </c>
      <c r="AR39" s="13" t="str">
        <f t="shared" si="10"/>
        <v>FAIL</v>
      </c>
      <c r="AS39" s="13" t="str">
        <f t="shared" si="15"/>
        <v>PASS</v>
      </c>
      <c r="AT39" s="14" t="str">
        <f t="shared" si="11"/>
        <v>FAIL</v>
      </c>
      <c r="AU39" s="14" t="str">
        <f t="shared" si="12"/>
        <v>FAIL</v>
      </c>
      <c r="AV39" s="4" t="str">
        <f t="shared" si="13"/>
        <v>NO</v>
      </c>
      <c r="AW39" s="5" t="str">
        <f t="shared" si="14"/>
        <v>ATKT</v>
      </c>
    </row>
    <row r="40" spans="1:49">
      <c r="A40" s="68" t="s">
        <v>819</v>
      </c>
      <c r="B40" s="68">
        <v>23242</v>
      </c>
      <c r="C40" s="68" t="s">
        <v>535</v>
      </c>
      <c r="D40" s="62" t="s">
        <v>536</v>
      </c>
      <c r="E40" s="68" t="s">
        <v>537</v>
      </c>
      <c r="F40" s="68"/>
      <c r="G40" s="62">
        <v>83</v>
      </c>
      <c r="H40" s="62">
        <v>71</v>
      </c>
      <c r="I40" s="62">
        <v>55</v>
      </c>
      <c r="J40" s="62">
        <v>70</v>
      </c>
      <c r="K40" s="62">
        <v>70</v>
      </c>
      <c r="L40" s="63"/>
      <c r="M40" s="62">
        <v>20</v>
      </c>
      <c r="N40" s="62">
        <v>32</v>
      </c>
      <c r="O40" s="62">
        <v>22</v>
      </c>
      <c r="P40" s="62">
        <v>30</v>
      </c>
      <c r="Q40" s="62">
        <v>19</v>
      </c>
      <c r="R40" s="62">
        <v>38</v>
      </c>
      <c r="S40" s="62">
        <v>19</v>
      </c>
      <c r="T40" s="67"/>
      <c r="U40" s="68" t="s">
        <v>859</v>
      </c>
      <c r="V40" s="68">
        <v>23242</v>
      </c>
      <c r="W40" s="68" t="s">
        <v>535</v>
      </c>
      <c r="X40" s="68" t="s">
        <v>536</v>
      </c>
      <c r="Y40" s="68" t="s">
        <v>537</v>
      </c>
      <c r="Z40" s="68"/>
      <c r="AA40" s="62">
        <v>72</v>
      </c>
      <c r="AB40" s="62">
        <v>78</v>
      </c>
      <c r="AC40" s="62">
        <v>80</v>
      </c>
      <c r="AD40" s="62">
        <v>72</v>
      </c>
      <c r="AE40" s="62">
        <v>80</v>
      </c>
      <c r="AF40" s="63"/>
      <c r="AG40" s="62">
        <v>18</v>
      </c>
      <c r="AH40" s="62">
        <v>23</v>
      </c>
      <c r="AI40" s="62">
        <v>41</v>
      </c>
      <c r="AJ40" s="62">
        <v>17</v>
      </c>
      <c r="AK40" s="62">
        <v>38</v>
      </c>
      <c r="AL40" s="62">
        <v>19</v>
      </c>
      <c r="AM40" s="62">
        <v>40</v>
      </c>
      <c r="AN40" s="62">
        <v>9.06</v>
      </c>
      <c r="AO40" s="62">
        <v>50</v>
      </c>
      <c r="AP40" s="12" t="str">
        <f t="shared" si="8"/>
        <v>PASS</v>
      </c>
      <c r="AQ40" s="12" t="str">
        <f t="shared" si="9"/>
        <v>PASS</v>
      </c>
      <c r="AR40" s="13" t="str">
        <f t="shared" si="10"/>
        <v>PASS</v>
      </c>
      <c r="AS40" s="13" t="str">
        <f t="shared" si="15"/>
        <v>PASS</v>
      </c>
      <c r="AT40" s="14" t="str">
        <f t="shared" si="11"/>
        <v>PASS</v>
      </c>
      <c r="AU40" s="14" t="str">
        <f t="shared" si="12"/>
        <v>PASS</v>
      </c>
      <c r="AV40" s="4" t="str">
        <f t="shared" si="13"/>
        <v>YES</v>
      </c>
      <c r="AW40" s="5" t="str">
        <f t="shared" si="14"/>
        <v>DIST</v>
      </c>
    </row>
    <row r="41" spans="1:49">
      <c r="A41" s="68" t="s">
        <v>820</v>
      </c>
      <c r="B41" s="68">
        <v>23243</v>
      </c>
      <c r="C41" s="68" t="s">
        <v>547</v>
      </c>
      <c r="D41" s="62" t="s">
        <v>548</v>
      </c>
      <c r="E41" s="68" t="s">
        <v>549</v>
      </c>
      <c r="F41" s="68"/>
      <c r="G41" s="62">
        <v>86</v>
      </c>
      <c r="H41" s="62">
        <v>52</v>
      </c>
      <c r="I41" s="62">
        <v>71</v>
      </c>
      <c r="J41" s="62">
        <v>67</v>
      </c>
      <c r="K41" s="62">
        <v>86</v>
      </c>
      <c r="L41" s="63"/>
      <c r="M41" s="62">
        <v>20</v>
      </c>
      <c r="N41" s="62">
        <v>32</v>
      </c>
      <c r="O41" s="62">
        <v>20</v>
      </c>
      <c r="P41" s="62">
        <v>31</v>
      </c>
      <c r="Q41" s="62">
        <v>18</v>
      </c>
      <c r="R41" s="62">
        <v>42</v>
      </c>
      <c r="S41" s="62">
        <v>21</v>
      </c>
      <c r="T41" s="67"/>
      <c r="U41" s="68" t="s">
        <v>863</v>
      </c>
      <c r="V41" s="68">
        <v>23243</v>
      </c>
      <c r="W41" s="68" t="s">
        <v>547</v>
      </c>
      <c r="X41" s="68" t="s">
        <v>548</v>
      </c>
      <c r="Y41" s="68" t="s">
        <v>549</v>
      </c>
      <c r="Z41" s="68"/>
      <c r="AA41" s="62">
        <v>63</v>
      </c>
      <c r="AB41" s="62">
        <v>69</v>
      </c>
      <c r="AC41" s="62">
        <v>80</v>
      </c>
      <c r="AD41" s="62">
        <v>65</v>
      </c>
      <c r="AE41" s="62">
        <v>78</v>
      </c>
      <c r="AF41" s="63"/>
      <c r="AG41" s="62">
        <v>20</v>
      </c>
      <c r="AH41" s="62">
        <v>23</v>
      </c>
      <c r="AI41" s="62">
        <v>42</v>
      </c>
      <c r="AJ41" s="62">
        <v>17</v>
      </c>
      <c r="AK41" s="62">
        <v>39</v>
      </c>
      <c r="AL41" s="62">
        <v>19</v>
      </c>
      <c r="AM41" s="62">
        <v>40</v>
      </c>
      <c r="AN41" s="62">
        <v>8.74</v>
      </c>
      <c r="AO41" s="62">
        <v>50</v>
      </c>
      <c r="AP41" s="12" t="str">
        <f t="shared" si="8"/>
        <v>PASS</v>
      </c>
      <c r="AQ41" s="12" t="str">
        <f t="shared" si="9"/>
        <v>PASS</v>
      </c>
      <c r="AR41" s="13" t="str">
        <f t="shared" si="10"/>
        <v>PASS</v>
      </c>
      <c r="AS41" s="13" t="str">
        <f t="shared" si="15"/>
        <v>PASS</v>
      </c>
      <c r="AT41" s="14" t="str">
        <f t="shared" si="11"/>
        <v>PASS</v>
      </c>
      <c r="AU41" s="14" t="str">
        <f t="shared" si="12"/>
        <v>PASS</v>
      </c>
      <c r="AV41" s="4" t="str">
        <f t="shared" si="13"/>
        <v>YES</v>
      </c>
      <c r="AW41" s="5" t="str">
        <f t="shared" si="14"/>
        <v>DIST</v>
      </c>
    </row>
    <row r="42" spans="1:49">
      <c r="A42" s="68" t="s">
        <v>821</v>
      </c>
      <c r="B42" s="68">
        <v>23244</v>
      </c>
      <c r="C42" s="68" t="s">
        <v>568</v>
      </c>
      <c r="D42" s="62" t="s">
        <v>569</v>
      </c>
      <c r="E42" s="68" t="s">
        <v>570</v>
      </c>
      <c r="F42" s="68"/>
      <c r="G42" s="62">
        <v>68</v>
      </c>
      <c r="H42" s="62">
        <v>76</v>
      </c>
      <c r="I42" s="62">
        <v>84</v>
      </c>
      <c r="J42" s="62">
        <v>73</v>
      </c>
      <c r="K42" s="62">
        <v>73</v>
      </c>
      <c r="L42" s="63"/>
      <c r="M42" s="62">
        <v>20</v>
      </c>
      <c r="N42" s="62">
        <v>41</v>
      </c>
      <c r="O42" s="62">
        <v>22</v>
      </c>
      <c r="P42" s="62">
        <v>34</v>
      </c>
      <c r="Q42" s="62">
        <v>20</v>
      </c>
      <c r="R42" s="62">
        <v>41</v>
      </c>
      <c r="S42" s="62">
        <v>22</v>
      </c>
      <c r="T42" s="67"/>
      <c r="U42" s="68" t="s">
        <v>870</v>
      </c>
      <c r="V42" s="68">
        <v>23244</v>
      </c>
      <c r="W42" s="68" t="s">
        <v>568</v>
      </c>
      <c r="X42" s="68" t="s">
        <v>569</v>
      </c>
      <c r="Y42" s="68" t="s">
        <v>570</v>
      </c>
      <c r="Z42" s="68"/>
      <c r="AA42" s="62">
        <v>73</v>
      </c>
      <c r="AB42" s="62">
        <v>82</v>
      </c>
      <c r="AC42" s="62">
        <v>84</v>
      </c>
      <c r="AD42" s="62">
        <v>78</v>
      </c>
      <c r="AE42" s="62">
        <v>85</v>
      </c>
      <c r="AF42" s="63"/>
      <c r="AG42" s="62">
        <v>19</v>
      </c>
      <c r="AH42" s="62">
        <v>24</v>
      </c>
      <c r="AI42" s="62">
        <v>44</v>
      </c>
      <c r="AJ42" s="62">
        <v>20</v>
      </c>
      <c r="AK42" s="62">
        <v>40</v>
      </c>
      <c r="AL42" s="62">
        <v>21</v>
      </c>
      <c r="AM42" s="62">
        <v>42</v>
      </c>
      <c r="AN42" s="62">
        <v>9.36</v>
      </c>
      <c r="AO42" s="62">
        <v>50</v>
      </c>
      <c r="AP42" s="12" t="str">
        <f t="shared" si="8"/>
        <v>PASS</v>
      </c>
      <c r="AQ42" s="12" t="str">
        <f t="shared" si="9"/>
        <v>PASS</v>
      </c>
      <c r="AR42" s="13" t="str">
        <f t="shared" si="10"/>
        <v>PASS</v>
      </c>
      <c r="AS42" s="13" t="str">
        <f t="shared" si="15"/>
        <v>PASS</v>
      </c>
      <c r="AT42" s="14" t="str">
        <f t="shared" si="11"/>
        <v>PASS</v>
      </c>
      <c r="AU42" s="14" t="str">
        <f t="shared" si="12"/>
        <v>PASS</v>
      </c>
      <c r="AV42" s="4" t="str">
        <f t="shared" si="13"/>
        <v>YES</v>
      </c>
      <c r="AW42" s="5" t="str">
        <f t="shared" si="14"/>
        <v>DIST</v>
      </c>
    </row>
    <row r="43" spans="1:49">
      <c r="A43" s="68" t="s">
        <v>822</v>
      </c>
      <c r="B43" s="68">
        <v>23245</v>
      </c>
      <c r="C43" s="68" t="s">
        <v>526</v>
      </c>
      <c r="D43" s="62" t="s">
        <v>527</v>
      </c>
      <c r="E43" s="68" t="s">
        <v>528</v>
      </c>
      <c r="F43" s="68"/>
      <c r="G43" s="62">
        <v>88</v>
      </c>
      <c r="H43" s="62">
        <v>66</v>
      </c>
      <c r="I43" s="62">
        <v>91</v>
      </c>
      <c r="J43" s="62">
        <v>73</v>
      </c>
      <c r="K43" s="62">
        <v>82</v>
      </c>
      <c r="L43" s="63"/>
      <c r="M43" s="62">
        <v>20</v>
      </c>
      <c r="N43" s="62">
        <v>42</v>
      </c>
      <c r="O43" s="62">
        <v>23</v>
      </c>
      <c r="P43" s="62">
        <v>35</v>
      </c>
      <c r="Q43" s="62">
        <v>20</v>
      </c>
      <c r="R43" s="62">
        <v>42</v>
      </c>
      <c r="S43" s="62">
        <v>22</v>
      </c>
      <c r="T43" s="67"/>
      <c r="U43" s="68" t="s">
        <v>856</v>
      </c>
      <c r="V43" s="68">
        <v>23245</v>
      </c>
      <c r="W43" s="68" t="s">
        <v>526</v>
      </c>
      <c r="X43" s="68" t="s">
        <v>527</v>
      </c>
      <c r="Y43" s="68" t="s">
        <v>528</v>
      </c>
      <c r="Z43" s="68"/>
      <c r="AA43" s="62">
        <v>89</v>
      </c>
      <c r="AB43" s="62">
        <v>91</v>
      </c>
      <c r="AC43" s="62">
        <v>88</v>
      </c>
      <c r="AD43" s="62">
        <v>89</v>
      </c>
      <c r="AE43" s="62">
        <v>89</v>
      </c>
      <c r="AF43" s="63"/>
      <c r="AG43" s="62">
        <v>23</v>
      </c>
      <c r="AH43" s="62">
        <v>24</v>
      </c>
      <c r="AI43" s="62">
        <v>46</v>
      </c>
      <c r="AJ43" s="62">
        <v>20</v>
      </c>
      <c r="AK43" s="62">
        <v>42</v>
      </c>
      <c r="AL43" s="62">
        <v>24</v>
      </c>
      <c r="AM43" s="62">
        <v>46</v>
      </c>
      <c r="AN43" s="62">
        <v>9.7200000000000006</v>
      </c>
      <c r="AO43" s="62">
        <v>50</v>
      </c>
      <c r="AP43" s="12" t="str">
        <f t="shared" si="8"/>
        <v>PASS</v>
      </c>
      <c r="AQ43" s="12" t="str">
        <f t="shared" si="9"/>
        <v>PASS</v>
      </c>
      <c r="AR43" s="13" t="str">
        <f t="shared" si="10"/>
        <v>PASS</v>
      </c>
      <c r="AS43" s="13" t="str">
        <f t="shared" si="15"/>
        <v>PASS</v>
      </c>
      <c r="AT43" s="14" t="str">
        <f t="shared" si="11"/>
        <v>PASS</v>
      </c>
      <c r="AU43" s="14" t="str">
        <f t="shared" si="12"/>
        <v>PASS</v>
      </c>
      <c r="AV43" s="4" t="str">
        <f t="shared" si="13"/>
        <v>YES</v>
      </c>
      <c r="AW43" s="5" t="str">
        <f t="shared" si="14"/>
        <v>DIST</v>
      </c>
    </row>
    <row r="44" spans="1:49">
      <c r="A44" s="68" t="s">
        <v>823</v>
      </c>
      <c r="B44" s="68">
        <v>23246</v>
      </c>
      <c r="C44" s="68" t="s">
        <v>427</v>
      </c>
      <c r="D44" s="62" t="s">
        <v>428</v>
      </c>
      <c r="E44" s="68" t="s">
        <v>429</v>
      </c>
      <c r="F44" s="68"/>
      <c r="G44" s="62">
        <v>69</v>
      </c>
      <c r="H44" s="62">
        <v>55</v>
      </c>
      <c r="I44" s="62">
        <v>74</v>
      </c>
      <c r="J44" s="62">
        <v>64</v>
      </c>
      <c r="K44" s="62">
        <v>67</v>
      </c>
      <c r="L44" s="63"/>
      <c r="M44" s="62">
        <v>19</v>
      </c>
      <c r="N44" s="62">
        <v>38</v>
      </c>
      <c r="O44" s="62">
        <v>18</v>
      </c>
      <c r="P44" s="62">
        <v>34</v>
      </c>
      <c r="Q44" s="62">
        <v>15</v>
      </c>
      <c r="R44" s="62">
        <v>42</v>
      </c>
      <c r="S44" s="62">
        <v>20</v>
      </c>
      <c r="T44" s="67"/>
      <c r="U44" s="68" t="s">
        <v>823</v>
      </c>
      <c r="V44" s="68">
        <v>23246</v>
      </c>
      <c r="W44" s="68" t="s">
        <v>427</v>
      </c>
      <c r="X44" s="68" t="s">
        <v>428</v>
      </c>
      <c r="Y44" s="68" t="s">
        <v>429</v>
      </c>
      <c r="Z44" s="68"/>
      <c r="AA44" s="62">
        <v>76</v>
      </c>
      <c r="AB44" s="62">
        <v>50</v>
      </c>
      <c r="AC44" s="62">
        <v>74</v>
      </c>
      <c r="AD44" s="62">
        <v>76</v>
      </c>
      <c r="AE44" s="62">
        <v>83</v>
      </c>
      <c r="AF44" s="63"/>
      <c r="AG44" s="62">
        <v>20</v>
      </c>
      <c r="AH44" s="62">
        <v>21</v>
      </c>
      <c r="AI44" s="62">
        <v>38</v>
      </c>
      <c r="AJ44" s="62">
        <v>16</v>
      </c>
      <c r="AK44" s="62">
        <v>32</v>
      </c>
      <c r="AL44" s="62">
        <v>19</v>
      </c>
      <c r="AM44" s="62">
        <v>40</v>
      </c>
      <c r="AN44" s="62">
        <v>8.4600000000000009</v>
      </c>
      <c r="AO44" s="62">
        <v>50</v>
      </c>
      <c r="AP44" s="12" t="str">
        <f t="shared" si="8"/>
        <v>PASS</v>
      </c>
      <c r="AQ44" s="12" t="str">
        <f t="shared" si="9"/>
        <v>PASS</v>
      </c>
      <c r="AR44" s="13" t="str">
        <f t="shared" si="10"/>
        <v>PASS</v>
      </c>
      <c r="AS44" s="13" t="str">
        <f t="shared" si="15"/>
        <v>PASS</v>
      </c>
      <c r="AT44" s="14" t="str">
        <f t="shared" si="11"/>
        <v>PASS</v>
      </c>
      <c r="AU44" s="14" t="str">
        <f t="shared" si="12"/>
        <v>PASS</v>
      </c>
      <c r="AV44" s="4" t="str">
        <f t="shared" si="13"/>
        <v>YES</v>
      </c>
      <c r="AW44" s="5" t="str">
        <f t="shared" si="14"/>
        <v>DIST</v>
      </c>
    </row>
    <row r="45" spans="1:49">
      <c r="A45" s="68" t="s">
        <v>824</v>
      </c>
      <c r="B45" s="68">
        <v>23247</v>
      </c>
      <c r="C45" s="68" t="s">
        <v>577</v>
      </c>
      <c r="D45" s="62" t="s">
        <v>578</v>
      </c>
      <c r="E45" s="68" t="s">
        <v>579</v>
      </c>
      <c r="F45" s="68"/>
      <c r="G45" s="62">
        <v>88</v>
      </c>
      <c r="H45" s="62">
        <v>78</v>
      </c>
      <c r="I45" s="62">
        <v>82</v>
      </c>
      <c r="J45" s="62">
        <v>73</v>
      </c>
      <c r="K45" s="62">
        <v>87</v>
      </c>
      <c r="L45" s="63"/>
      <c r="M45" s="62">
        <v>22</v>
      </c>
      <c r="N45" s="62">
        <v>40</v>
      </c>
      <c r="O45" s="62">
        <v>24</v>
      </c>
      <c r="P45" s="62">
        <v>39</v>
      </c>
      <c r="Q45" s="62">
        <v>22</v>
      </c>
      <c r="R45" s="62">
        <v>46</v>
      </c>
      <c r="S45" s="62">
        <v>22</v>
      </c>
      <c r="T45" s="67"/>
      <c r="U45" s="68" t="s">
        <v>873</v>
      </c>
      <c r="V45" s="68">
        <v>23247</v>
      </c>
      <c r="W45" s="68" t="s">
        <v>577</v>
      </c>
      <c r="X45" s="68" t="s">
        <v>578</v>
      </c>
      <c r="Y45" s="68" t="s">
        <v>579</v>
      </c>
      <c r="Z45" s="68"/>
      <c r="AA45" s="62">
        <v>83</v>
      </c>
      <c r="AB45" s="62">
        <v>84</v>
      </c>
      <c r="AC45" s="62">
        <v>81</v>
      </c>
      <c r="AD45" s="62">
        <v>90</v>
      </c>
      <c r="AE45" s="62">
        <v>90</v>
      </c>
      <c r="AF45" s="63"/>
      <c r="AG45" s="62">
        <v>24</v>
      </c>
      <c r="AH45" s="62">
        <v>23</v>
      </c>
      <c r="AI45" s="62">
        <v>40</v>
      </c>
      <c r="AJ45" s="62">
        <v>24</v>
      </c>
      <c r="AK45" s="62">
        <v>44</v>
      </c>
      <c r="AL45" s="62">
        <v>24</v>
      </c>
      <c r="AM45" s="62">
        <v>46</v>
      </c>
      <c r="AN45" s="62">
        <v>9.84</v>
      </c>
      <c r="AO45" s="62">
        <v>50</v>
      </c>
      <c r="AP45" s="12" t="str">
        <f t="shared" si="8"/>
        <v>PASS</v>
      </c>
      <c r="AQ45" s="12" t="str">
        <f t="shared" si="9"/>
        <v>PASS</v>
      </c>
      <c r="AR45" s="13" t="str">
        <f t="shared" si="10"/>
        <v>PASS</v>
      </c>
      <c r="AS45" s="13" t="str">
        <f t="shared" si="15"/>
        <v>PASS</v>
      </c>
      <c r="AT45" s="14" t="str">
        <f t="shared" si="11"/>
        <v>PASS</v>
      </c>
      <c r="AU45" s="14" t="str">
        <f t="shared" si="12"/>
        <v>PASS</v>
      </c>
      <c r="AV45" s="4" t="str">
        <f t="shared" si="13"/>
        <v>YES</v>
      </c>
      <c r="AW45" s="5" t="str">
        <f t="shared" si="14"/>
        <v>DIST</v>
      </c>
    </row>
    <row r="46" spans="1:49">
      <c r="A46" s="68" t="s">
        <v>825</v>
      </c>
      <c r="B46" s="68">
        <v>23248</v>
      </c>
      <c r="C46" s="68" t="s">
        <v>586</v>
      </c>
      <c r="D46" s="62" t="s">
        <v>587</v>
      </c>
      <c r="E46" s="68" t="s">
        <v>588</v>
      </c>
      <c r="F46" s="68"/>
      <c r="G46" s="62">
        <v>92</v>
      </c>
      <c r="H46" s="62">
        <v>85</v>
      </c>
      <c r="I46" s="62">
        <v>72</v>
      </c>
      <c r="J46" s="62">
        <v>77</v>
      </c>
      <c r="K46" s="62">
        <v>84</v>
      </c>
      <c r="L46" s="63"/>
      <c r="M46" s="62">
        <v>21</v>
      </c>
      <c r="N46" s="62">
        <v>37</v>
      </c>
      <c r="O46" s="62">
        <v>22</v>
      </c>
      <c r="P46" s="62">
        <v>42</v>
      </c>
      <c r="Q46" s="62">
        <v>20</v>
      </c>
      <c r="R46" s="62">
        <v>43</v>
      </c>
      <c r="S46" s="62">
        <v>22</v>
      </c>
      <c r="T46" s="67"/>
      <c r="U46" s="68" t="s">
        <v>876</v>
      </c>
      <c r="V46" s="68">
        <v>23248</v>
      </c>
      <c r="W46" s="68" t="s">
        <v>586</v>
      </c>
      <c r="X46" s="68" t="s">
        <v>587</v>
      </c>
      <c r="Y46" s="68" t="s">
        <v>588</v>
      </c>
      <c r="Z46" s="68"/>
      <c r="AA46" s="62">
        <v>77</v>
      </c>
      <c r="AB46" s="62">
        <v>80</v>
      </c>
      <c r="AC46" s="62">
        <v>86</v>
      </c>
      <c r="AD46" s="62">
        <v>86</v>
      </c>
      <c r="AE46" s="62">
        <v>89</v>
      </c>
      <c r="AF46" s="63"/>
      <c r="AG46" s="62">
        <v>21</v>
      </c>
      <c r="AH46" s="62">
        <v>23</v>
      </c>
      <c r="AI46" s="62">
        <v>40</v>
      </c>
      <c r="AJ46" s="62">
        <v>20</v>
      </c>
      <c r="AK46" s="62">
        <v>40</v>
      </c>
      <c r="AL46" s="62">
        <v>24</v>
      </c>
      <c r="AM46" s="62">
        <v>46</v>
      </c>
      <c r="AN46" s="62">
        <v>9.74</v>
      </c>
      <c r="AO46" s="62">
        <v>50</v>
      </c>
      <c r="AP46" s="12" t="str">
        <f t="shared" si="8"/>
        <v>PASS</v>
      </c>
      <c r="AQ46" s="12" t="str">
        <f t="shared" si="9"/>
        <v>PASS</v>
      </c>
      <c r="AR46" s="13" t="str">
        <f t="shared" si="10"/>
        <v>PASS</v>
      </c>
      <c r="AS46" s="13" t="str">
        <f t="shared" si="15"/>
        <v>PASS</v>
      </c>
      <c r="AT46" s="14" t="str">
        <f t="shared" si="11"/>
        <v>PASS</v>
      </c>
      <c r="AU46" s="14" t="str">
        <f t="shared" si="12"/>
        <v>PASS</v>
      </c>
      <c r="AV46" s="4" t="str">
        <f t="shared" si="13"/>
        <v>YES</v>
      </c>
      <c r="AW46" s="5" t="str">
        <f t="shared" si="14"/>
        <v>DIST</v>
      </c>
    </row>
    <row r="47" spans="1:49">
      <c r="A47" s="68" t="s">
        <v>826</v>
      </c>
      <c r="B47" s="68">
        <v>23249</v>
      </c>
      <c r="C47" s="68" t="s">
        <v>565</v>
      </c>
      <c r="D47" s="62" t="s">
        <v>566</v>
      </c>
      <c r="E47" s="68" t="s">
        <v>567</v>
      </c>
      <c r="F47" s="68"/>
      <c r="G47" s="62">
        <v>74</v>
      </c>
      <c r="H47" s="62">
        <v>66</v>
      </c>
      <c r="I47" s="62">
        <v>73</v>
      </c>
      <c r="J47" s="62">
        <v>75</v>
      </c>
      <c r="K47" s="62">
        <v>69</v>
      </c>
      <c r="L47" s="63"/>
      <c r="M47" s="62">
        <v>21</v>
      </c>
      <c r="N47" s="62">
        <v>34</v>
      </c>
      <c r="O47" s="62">
        <v>16</v>
      </c>
      <c r="P47" s="62">
        <v>43</v>
      </c>
      <c r="Q47" s="62">
        <v>16</v>
      </c>
      <c r="R47" s="62">
        <v>38</v>
      </c>
      <c r="S47" s="62">
        <v>16</v>
      </c>
      <c r="T47" s="67"/>
      <c r="U47" s="68" t="s">
        <v>869</v>
      </c>
      <c r="V47" s="68">
        <v>23249</v>
      </c>
      <c r="W47" s="68" t="s">
        <v>565</v>
      </c>
      <c r="X47" s="68" t="s">
        <v>566</v>
      </c>
      <c r="Y47" s="68" t="s">
        <v>567</v>
      </c>
      <c r="Z47" s="68"/>
      <c r="AA47" s="62">
        <v>62</v>
      </c>
      <c r="AB47" s="62">
        <v>58</v>
      </c>
      <c r="AC47" s="62">
        <v>80</v>
      </c>
      <c r="AD47" s="62">
        <v>71</v>
      </c>
      <c r="AE47" s="62">
        <v>78</v>
      </c>
      <c r="AF47" s="63"/>
      <c r="AG47" s="62">
        <v>16</v>
      </c>
      <c r="AH47" s="62">
        <v>21</v>
      </c>
      <c r="AI47" s="62">
        <v>40</v>
      </c>
      <c r="AJ47" s="62">
        <v>15</v>
      </c>
      <c r="AK47" s="62">
        <v>35</v>
      </c>
      <c r="AL47" s="62">
        <v>16</v>
      </c>
      <c r="AM47" s="62">
        <v>34</v>
      </c>
      <c r="AN47" s="62">
        <v>8.6</v>
      </c>
      <c r="AO47" s="62">
        <v>50</v>
      </c>
      <c r="AP47" s="12" t="str">
        <f t="shared" si="8"/>
        <v>PASS</v>
      </c>
      <c r="AQ47" s="12" t="str">
        <f t="shared" si="9"/>
        <v>PASS</v>
      </c>
      <c r="AR47" s="13" t="str">
        <f t="shared" si="10"/>
        <v>PASS</v>
      </c>
      <c r="AS47" s="13" t="str">
        <f t="shared" si="15"/>
        <v>PASS</v>
      </c>
      <c r="AT47" s="14" t="str">
        <f t="shared" si="11"/>
        <v>PASS</v>
      </c>
      <c r="AU47" s="14" t="str">
        <f t="shared" si="12"/>
        <v>PASS</v>
      </c>
      <c r="AV47" s="4" t="str">
        <f t="shared" si="13"/>
        <v>YES</v>
      </c>
      <c r="AW47" s="5" t="str">
        <f t="shared" si="14"/>
        <v>DIST</v>
      </c>
    </row>
    <row r="48" spans="1:49">
      <c r="A48" s="68" t="s">
        <v>827</v>
      </c>
      <c r="B48" s="68">
        <v>23250</v>
      </c>
      <c r="C48" s="68" t="s">
        <v>604</v>
      </c>
      <c r="D48" s="62" t="s">
        <v>605</v>
      </c>
      <c r="E48" s="68" t="s">
        <v>606</v>
      </c>
      <c r="F48" s="68"/>
      <c r="G48" s="62">
        <v>73</v>
      </c>
      <c r="H48" s="62">
        <v>66</v>
      </c>
      <c r="I48" s="62">
        <v>72</v>
      </c>
      <c r="J48" s="62">
        <v>66</v>
      </c>
      <c r="K48" s="62">
        <v>80</v>
      </c>
      <c r="L48" s="63"/>
      <c r="M48" s="62">
        <v>21</v>
      </c>
      <c r="N48" s="62">
        <v>38</v>
      </c>
      <c r="O48" s="62">
        <v>21</v>
      </c>
      <c r="P48" s="62">
        <v>41</v>
      </c>
      <c r="Q48" s="62">
        <v>18</v>
      </c>
      <c r="R48" s="62">
        <v>38</v>
      </c>
      <c r="S48" s="62">
        <v>22</v>
      </c>
      <c r="T48" s="67"/>
      <c r="U48" s="68" t="s">
        <v>882</v>
      </c>
      <c r="V48" s="68">
        <v>23250</v>
      </c>
      <c r="W48" s="68" t="s">
        <v>604</v>
      </c>
      <c r="X48" s="68" t="s">
        <v>605</v>
      </c>
      <c r="Y48" s="68" t="s">
        <v>606</v>
      </c>
      <c r="Z48" s="68"/>
      <c r="AA48" s="62">
        <v>79</v>
      </c>
      <c r="AB48" s="62">
        <v>63</v>
      </c>
      <c r="AC48" s="62">
        <v>79</v>
      </c>
      <c r="AD48" s="62">
        <v>73</v>
      </c>
      <c r="AE48" s="62">
        <v>81</v>
      </c>
      <c r="AF48" s="63"/>
      <c r="AG48" s="62">
        <v>18</v>
      </c>
      <c r="AH48" s="62">
        <v>22</v>
      </c>
      <c r="AI48" s="62">
        <v>41</v>
      </c>
      <c r="AJ48" s="62">
        <v>18</v>
      </c>
      <c r="AK48" s="62">
        <v>37</v>
      </c>
      <c r="AL48" s="62">
        <v>16</v>
      </c>
      <c r="AM48" s="62">
        <v>34</v>
      </c>
      <c r="AN48" s="62">
        <v>9.02</v>
      </c>
      <c r="AO48" s="62">
        <v>50</v>
      </c>
      <c r="AP48" s="12" t="str">
        <f t="shared" si="8"/>
        <v>PASS</v>
      </c>
      <c r="AQ48" s="12" t="str">
        <f t="shared" si="9"/>
        <v>PASS</v>
      </c>
      <c r="AR48" s="13" t="str">
        <f t="shared" si="10"/>
        <v>PASS</v>
      </c>
      <c r="AS48" s="13" t="str">
        <f t="shared" si="15"/>
        <v>PASS</v>
      </c>
      <c r="AT48" s="14" t="str">
        <f t="shared" si="11"/>
        <v>PASS</v>
      </c>
      <c r="AU48" s="14" t="str">
        <f t="shared" si="12"/>
        <v>PASS</v>
      </c>
      <c r="AV48" s="4" t="str">
        <f t="shared" si="13"/>
        <v>YES</v>
      </c>
      <c r="AW48" s="5" t="str">
        <f t="shared" si="14"/>
        <v>DIST</v>
      </c>
    </row>
    <row r="49" spans="1:49">
      <c r="A49" s="68" t="s">
        <v>828</v>
      </c>
      <c r="B49" s="68">
        <v>23251</v>
      </c>
      <c r="C49" s="68" t="s">
        <v>616</v>
      </c>
      <c r="D49" s="62" t="s">
        <v>617</v>
      </c>
      <c r="E49" s="68" t="s">
        <v>618</v>
      </c>
      <c r="F49" s="68"/>
      <c r="G49" s="62">
        <v>92</v>
      </c>
      <c r="H49" s="62">
        <v>76</v>
      </c>
      <c r="I49" s="62">
        <v>77</v>
      </c>
      <c r="J49" s="62">
        <v>72</v>
      </c>
      <c r="K49" s="62">
        <v>89</v>
      </c>
      <c r="L49" s="63"/>
      <c r="M49" s="62">
        <v>23</v>
      </c>
      <c r="N49" s="62">
        <v>43</v>
      </c>
      <c r="O49" s="62">
        <v>23</v>
      </c>
      <c r="P49" s="62">
        <v>37</v>
      </c>
      <c r="Q49" s="62">
        <v>23</v>
      </c>
      <c r="R49" s="62">
        <v>46</v>
      </c>
      <c r="S49" s="62">
        <v>23</v>
      </c>
      <c r="T49" s="67"/>
      <c r="U49" s="68" t="s">
        <v>886</v>
      </c>
      <c r="V49" s="68">
        <v>23251</v>
      </c>
      <c r="W49" s="68" t="s">
        <v>616</v>
      </c>
      <c r="X49" s="68" t="s">
        <v>617</v>
      </c>
      <c r="Y49" s="68" t="s">
        <v>618</v>
      </c>
      <c r="Z49" s="68"/>
      <c r="AA49" s="62">
        <v>92</v>
      </c>
      <c r="AB49" s="62">
        <v>86</v>
      </c>
      <c r="AC49" s="62">
        <v>87</v>
      </c>
      <c r="AD49" s="62">
        <v>87</v>
      </c>
      <c r="AE49" s="62">
        <v>86</v>
      </c>
      <c r="AF49" s="63"/>
      <c r="AG49" s="62">
        <v>22</v>
      </c>
      <c r="AH49" s="62">
        <v>24</v>
      </c>
      <c r="AI49" s="62">
        <v>44</v>
      </c>
      <c r="AJ49" s="62">
        <v>22</v>
      </c>
      <c r="AK49" s="62">
        <v>41</v>
      </c>
      <c r="AL49" s="62">
        <v>21</v>
      </c>
      <c r="AM49" s="62">
        <v>44</v>
      </c>
      <c r="AN49" s="62">
        <v>9.76</v>
      </c>
      <c r="AO49" s="62">
        <v>50</v>
      </c>
      <c r="AP49" s="12" t="str">
        <f t="shared" si="8"/>
        <v>PASS</v>
      </c>
      <c r="AQ49" s="12" t="str">
        <f t="shared" si="9"/>
        <v>PASS</v>
      </c>
      <c r="AR49" s="13" t="str">
        <f t="shared" si="10"/>
        <v>PASS</v>
      </c>
      <c r="AS49" s="13" t="str">
        <f t="shared" si="15"/>
        <v>PASS</v>
      </c>
      <c r="AT49" s="14" t="str">
        <f t="shared" si="11"/>
        <v>PASS</v>
      </c>
      <c r="AU49" s="14" t="str">
        <f t="shared" si="12"/>
        <v>PASS</v>
      </c>
      <c r="AV49" s="4" t="str">
        <f t="shared" si="13"/>
        <v>YES</v>
      </c>
      <c r="AW49" s="5" t="str">
        <f t="shared" si="14"/>
        <v>DIST</v>
      </c>
    </row>
    <row r="50" spans="1:49">
      <c r="A50" s="68" t="s">
        <v>829</v>
      </c>
      <c r="B50" s="68">
        <v>23252</v>
      </c>
      <c r="C50" s="68" t="s">
        <v>635</v>
      </c>
      <c r="D50" s="62" t="s">
        <v>636</v>
      </c>
      <c r="E50" s="68" t="s">
        <v>637</v>
      </c>
      <c r="F50" s="68"/>
      <c r="G50" s="62">
        <v>67</v>
      </c>
      <c r="H50" s="62">
        <v>68</v>
      </c>
      <c r="I50" s="62">
        <v>66</v>
      </c>
      <c r="J50" s="62">
        <v>63</v>
      </c>
      <c r="K50" s="62">
        <v>81</v>
      </c>
      <c r="L50" s="63"/>
      <c r="M50" s="62">
        <v>21</v>
      </c>
      <c r="N50" s="62">
        <v>41</v>
      </c>
      <c r="O50" s="62">
        <v>20</v>
      </c>
      <c r="P50" s="62">
        <v>40</v>
      </c>
      <c r="Q50" s="62">
        <v>17</v>
      </c>
      <c r="R50" s="62">
        <v>40</v>
      </c>
      <c r="S50" s="62">
        <v>17</v>
      </c>
      <c r="T50" s="67"/>
      <c r="U50" s="68" t="s">
        <v>891</v>
      </c>
      <c r="V50" s="68">
        <v>23252</v>
      </c>
      <c r="W50" s="68" t="s">
        <v>635</v>
      </c>
      <c r="X50" s="68" t="s">
        <v>636</v>
      </c>
      <c r="Y50" s="68" t="s">
        <v>637</v>
      </c>
      <c r="Z50" s="68"/>
      <c r="AA50" s="62">
        <v>66</v>
      </c>
      <c r="AB50" s="62">
        <v>51</v>
      </c>
      <c r="AC50" s="62">
        <v>83</v>
      </c>
      <c r="AD50" s="62">
        <v>71</v>
      </c>
      <c r="AE50" s="62">
        <v>81</v>
      </c>
      <c r="AF50" s="63"/>
      <c r="AG50" s="62">
        <v>18</v>
      </c>
      <c r="AH50" s="62">
        <v>24</v>
      </c>
      <c r="AI50" s="62">
        <v>44</v>
      </c>
      <c r="AJ50" s="62">
        <v>18</v>
      </c>
      <c r="AK50" s="62">
        <v>36</v>
      </c>
      <c r="AL50" s="62">
        <v>18</v>
      </c>
      <c r="AM50" s="62">
        <v>38</v>
      </c>
      <c r="AN50" s="62">
        <v>8.74</v>
      </c>
      <c r="AO50" s="62">
        <v>50</v>
      </c>
      <c r="AP50" s="12" t="str">
        <f t="shared" si="8"/>
        <v>PASS</v>
      </c>
      <c r="AQ50" s="12" t="str">
        <f t="shared" si="9"/>
        <v>PASS</v>
      </c>
      <c r="AR50" s="13" t="str">
        <f t="shared" si="10"/>
        <v>PASS</v>
      </c>
      <c r="AS50" s="13" t="str">
        <f t="shared" si="15"/>
        <v>PASS</v>
      </c>
      <c r="AT50" s="14" t="str">
        <f t="shared" si="11"/>
        <v>PASS</v>
      </c>
      <c r="AU50" s="14" t="str">
        <f t="shared" si="12"/>
        <v>PASS</v>
      </c>
      <c r="AV50" s="4" t="str">
        <f t="shared" si="13"/>
        <v>YES</v>
      </c>
      <c r="AW50" s="5" t="str">
        <f t="shared" si="14"/>
        <v>DIST</v>
      </c>
    </row>
    <row r="51" spans="1:49">
      <c r="A51" s="68" t="s">
        <v>830</v>
      </c>
      <c r="B51" s="68">
        <v>23253</v>
      </c>
      <c r="C51" s="68" t="s">
        <v>644</v>
      </c>
      <c r="D51" s="62" t="s">
        <v>645</v>
      </c>
      <c r="E51" s="68" t="s">
        <v>646</v>
      </c>
      <c r="F51" s="68"/>
      <c r="G51" s="62">
        <v>84</v>
      </c>
      <c r="H51" s="62">
        <v>66</v>
      </c>
      <c r="I51" s="62">
        <v>63</v>
      </c>
      <c r="J51" s="62">
        <v>62</v>
      </c>
      <c r="K51" s="62">
        <v>71</v>
      </c>
      <c r="L51" s="63"/>
      <c r="M51" s="62">
        <v>22</v>
      </c>
      <c r="N51" s="62">
        <v>42</v>
      </c>
      <c r="O51" s="62">
        <v>13</v>
      </c>
      <c r="P51" s="62">
        <v>35</v>
      </c>
      <c r="Q51" s="62">
        <v>14</v>
      </c>
      <c r="R51" s="62">
        <v>40</v>
      </c>
      <c r="S51" s="62">
        <v>20</v>
      </c>
      <c r="T51" s="67"/>
      <c r="U51" s="68" t="s">
        <v>894</v>
      </c>
      <c r="V51" s="68">
        <v>23253</v>
      </c>
      <c r="W51" s="68" t="s">
        <v>644</v>
      </c>
      <c r="X51" s="68" t="s">
        <v>645</v>
      </c>
      <c r="Y51" s="68" t="s">
        <v>646</v>
      </c>
      <c r="Z51" s="68"/>
      <c r="AA51" s="62">
        <v>74</v>
      </c>
      <c r="AB51" s="62">
        <v>74</v>
      </c>
      <c r="AC51" s="62">
        <v>78</v>
      </c>
      <c r="AD51" s="62">
        <v>65</v>
      </c>
      <c r="AE51" s="62">
        <v>80</v>
      </c>
      <c r="AF51" s="63"/>
      <c r="AG51" s="62">
        <v>17</v>
      </c>
      <c r="AH51" s="62">
        <v>20</v>
      </c>
      <c r="AI51" s="62">
        <v>42</v>
      </c>
      <c r="AJ51" s="62">
        <v>16</v>
      </c>
      <c r="AK51" s="62">
        <v>39</v>
      </c>
      <c r="AL51" s="62">
        <v>16</v>
      </c>
      <c r="AM51" s="62">
        <v>35</v>
      </c>
      <c r="AN51" s="62">
        <v>8.84</v>
      </c>
      <c r="AO51" s="62">
        <v>50</v>
      </c>
      <c r="AP51" s="12" t="str">
        <f t="shared" si="8"/>
        <v>PASS</v>
      </c>
      <c r="AQ51" s="12" t="str">
        <f t="shared" si="9"/>
        <v>PASS</v>
      </c>
      <c r="AR51" s="13" t="str">
        <f t="shared" si="10"/>
        <v>PASS</v>
      </c>
      <c r="AS51" s="13" t="str">
        <f t="shared" si="15"/>
        <v>PASS</v>
      </c>
      <c r="AT51" s="14" t="str">
        <f t="shared" si="11"/>
        <v>PASS</v>
      </c>
      <c r="AU51" s="14" t="str">
        <f t="shared" si="12"/>
        <v>PASS</v>
      </c>
      <c r="AV51" s="4" t="str">
        <f t="shared" si="13"/>
        <v>YES</v>
      </c>
      <c r="AW51" s="5" t="str">
        <f t="shared" si="14"/>
        <v>DIST</v>
      </c>
    </row>
    <row r="52" spans="1:49">
      <c r="A52" s="68" t="s">
        <v>831</v>
      </c>
      <c r="B52" s="68">
        <v>23254</v>
      </c>
      <c r="C52" s="68" t="s">
        <v>653</v>
      </c>
      <c r="D52" s="62" t="s">
        <v>654</v>
      </c>
      <c r="E52" s="68" t="s">
        <v>655</v>
      </c>
      <c r="F52" s="68"/>
      <c r="G52" s="62">
        <v>81</v>
      </c>
      <c r="H52" s="62">
        <v>73</v>
      </c>
      <c r="I52" s="62">
        <v>72</v>
      </c>
      <c r="J52" s="62">
        <v>77</v>
      </c>
      <c r="K52" s="62">
        <v>83</v>
      </c>
      <c r="L52" s="63"/>
      <c r="M52" s="62">
        <v>21</v>
      </c>
      <c r="N52" s="62">
        <v>42</v>
      </c>
      <c r="O52" s="62">
        <v>21</v>
      </c>
      <c r="P52" s="62">
        <v>43</v>
      </c>
      <c r="Q52" s="62">
        <v>16</v>
      </c>
      <c r="R52" s="62">
        <v>38</v>
      </c>
      <c r="S52" s="62">
        <v>22</v>
      </c>
      <c r="T52" s="67"/>
      <c r="U52" s="68" t="s">
        <v>897</v>
      </c>
      <c r="V52" s="68">
        <v>23254</v>
      </c>
      <c r="W52" s="68" t="s">
        <v>653</v>
      </c>
      <c r="X52" s="68" t="s">
        <v>654</v>
      </c>
      <c r="Y52" s="68" t="s">
        <v>655</v>
      </c>
      <c r="Z52" s="68"/>
      <c r="AA52" s="62">
        <v>73</v>
      </c>
      <c r="AB52" s="62">
        <v>83</v>
      </c>
      <c r="AC52" s="62">
        <v>86</v>
      </c>
      <c r="AD52" s="62">
        <v>76</v>
      </c>
      <c r="AE52" s="62">
        <v>82</v>
      </c>
      <c r="AF52" s="63"/>
      <c r="AG52" s="62">
        <v>17</v>
      </c>
      <c r="AH52" s="62">
        <v>24</v>
      </c>
      <c r="AI52" s="62">
        <v>45</v>
      </c>
      <c r="AJ52" s="62">
        <v>20</v>
      </c>
      <c r="AK52" s="62">
        <v>38</v>
      </c>
      <c r="AL52" s="62">
        <v>18</v>
      </c>
      <c r="AM52" s="62">
        <v>38</v>
      </c>
      <c r="AN52" s="62">
        <v>9.48</v>
      </c>
      <c r="AO52" s="62">
        <v>50</v>
      </c>
      <c r="AP52" s="12" t="str">
        <f t="shared" si="8"/>
        <v>PASS</v>
      </c>
      <c r="AQ52" s="12" t="str">
        <f t="shared" si="9"/>
        <v>PASS</v>
      </c>
      <c r="AR52" s="13" t="str">
        <f t="shared" si="10"/>
        <v>PASS</v>
      </c>
      <c r="AS52" s="13" t="str">
        <f t="shared" si="15"/>
        <v>PASS</v>
      </c>
      <c r="AT52" s="14" t="str">
        <f t="shared" si="11"/>
        <v>PASS</v>
      </c>
      <c r="AU52" s="14" t="str">
        <f t="shared" si="12"/>
        <v>PASS</v>
      </c>
      <c r="AV52" s="4" t="str">
        <f t="shared" si="13"/>
        <v>YES</v>
      </c>
      <c r="AW52" s="5" t="str">
        <f t="shared" si="14"/>
        <v>DIST</v>
      </c>
    </row>
    <row r="53" spans="1:49">
      <c r="A53" s="68" t="s">
        <v>832</v>
      </c>
      <c r="B53" s="68">
        <v>23255</v>
      </c>
      <c r="C53" s="68" t="s">
        <v>662</v>
      </c>
      <c r="D53" s="62" t="s">
        <v>663</v>
      </c>
      <c r="E53" s="68" t="s">
        <v>664</v>
      </c>
      <c r="F53" s="68"/>
      <c r="G53" s="62">
        <v>84</v>
      </c>
      <c r="H53" s="62">
        <v>74</v>
      </c>
      <c r="I53" s="62">
        <v>91</v>
      </c>
      <c r="J53" s="62">
        <v>78</v>
      </c>
      <c r="K53" s="62">
        <v>87</v>
      </c>
      <c r="L53" s="63"/>
      <c r="M53" s="62">
        <v>23</v>
      </c>
      <c r="N53" s="62">
        <v>38</v>
      </c>
      <c r="O53" s="62">
        <v>22</v>
      </c>
      <c r="P53" s="62">
        <v>40</v>
      </c>
      <c r="Q53" s="62">
        <v>20</v>
      </c>
      <c r="R53" s="62">
        <v>45</v>
      </c>
      <c r="S53" s="62">
        <v>24</v>
      </c>
      <c r="T53" s="67"/>
      <c r="U53" s="68" t="s">
        <v>900</v>
      </c>
      <c r="V53" s="68">
        <v>23255</v>
      </c>
      <c r="W53" s="68" t="s">
        <v>662</v>
      </c>
      <c r="X53" s="68" t="s">
        <v>663</v>
      </c>
      <c r="Y53" s="68" t="s">
        <v>664</v>
      </c>
      <c r="Z53" s="68"/>
      <c r="AA53" s="62">
        <v>90</v>
      </c>
      <c r="AB53" s="62">
        <v>81</v>
      </c>
      <c r="AC53" s="62">
        <v>87</v>
      </c>
      <c r="AD53" s="62">
        <v>86</v>
      </c>
      <c r="AE53" s="62">
        <v>90</v>
      </c>
      <c r="AF53" s="63"/>
      <c r="AG53" s="62">
        <v>19</v>
      </c>
      <c r="AH53" s="62">
        <v>23</v>
      </c>
      <c r="AI53" s="62">
        <v>45</v>
      </c>
      <c r="AJ53" s="62">
        <v>23</v>
      </c>
      <c r="AK53" s="62">
        <v>44</v>
      </c>
      <c r="AL53" s="62">
        <v>21</v>
      </c>
      <c r="AM53" s="62">
        <v>44</v>
      </c>
      <c r="AN53" s="62">
        <v>9.82</v>
      </c>
      <c r="AO53" s="62">
        <v>50</v>
      </c>
      <c r="AP53" s="12" t="str">
        <f t="shared" si="8"/>
        <v>PASS</v>
      </c>
      <c r="AQ53" s="12" t="str">
        <f t="shared" si="9"/>
        <v>PASS</v>
      </c>
      <c r="AR53" s="13" t="str">
        <f t="shared" si="10"/>
        <v>PASS</v>
      </c>
      <c r="AS53" s="13" t="str">
        <f t="shared" si="15"/>
        <v>PASS</v>
      </c>
      <c r="AT53" s="14" t="str">
        <f t="shared" si="11"/>
        <v>PASS</v>
      </c>
      <c r="AU53" s="14" t="str">
        <f t="shared" si="12"/>
        <v>PASS</v>
      </c>
      <c r="AV53" s="4" t="str">
        <f t="shared" si="13"/>
        <v>YES</v>
      </c>
      <c r="AW53" s="5" t="str">
        <f t="shared" si="14"/>
        <v>DIST</v>
      </c>
    </row>
    <row r="54" spans="1:49">
      <c r="A54" s="68" t="s">
        <v>833</v>
      </c>
      <c r="B54" s="68">
        <v>23256</v>
      </c>
      <c r="C54" s="68" t="s">
        <v>406</v>
      </c>
      <c r="D54" s="62" t="s">
        <v>407</v>
      </c>
      <c r="E54" s="68" t="s">
        <v>408</v>
      </c>
      <c r="F54" s="68"/>
      <c r="G54" s="62">
        <v>66</v>
      </c>
      <c r="H54" s="62">
        <v>59</v>
      </c>
      <c r="I54" s="62">
        <v>60</v>
      </c>
      <c r="J54" s="62">
        <v>54</v>
      </c>
      <c r="K54" s="62">
        <v>67</v>
      </c>
      <c r="L54" s="63"/>
      <c r="M54" s="62">
        <v>22</v>
      </c>
      <c r="N54" s="62">
        <v>36</v>
      </c>
      <c r="O54" s="62">
        <v>20</v>
      </c>
      <c r="P54" s="62">
        <v>32</v>
      </c>
      <c r="Q54" s="62">
        <v>22</v>
      </c>
      <c r="R54" s="62">
        <v>43</v>
      </c>
      <c r="S54" s="62">
        <v>23</v>
      </c>
      <c r="T54" s="67"/>
      <c r="U54" s="68" t="s">
        <v>816</v>
      </c>
      <c r="V54" s="68">
        <v>23256</v>
      </c>
      <c r="W54" s="68" t="s">
        <v>406</v>
      </c>
      <c r="X54" s="68" t="s">
        <v>407</v>
      </c>
      <c r="Y54" s="68" t="s">
        <v>408</v>
      </c>
      <c r="Z54" s="68"/>
      <c r="AA54" s="62">
        <v>61</v>
      </c>
      <c r="AB54" s="62">
        <v>76</v>
      </c>
      <c r="AC54" s="62">
        <v>82</v>
      </c>
      <c r="AD54" s="62">
        <v>71</v>
      </c>
      <c r="AE54" s="62">
        <v>79</v>
      </c>
      <c r="AF54" s="63"/>
      <c r="AG54" s="62">
        <v>19</v>
      </c>
      <c r="AH54" s="62">
        <v>21</v>
      </c>
      <c r="AI54" s="62">
        <v>42</v>
      </c>
      <c r="AJ54" s="62">
        <v>19</v>
      </c>
      <c r="AK54" s="62">
        <v>38</v>
      </c>
      <c r="AL54" s="62">
        <v>18</v>
      </c>
      <c r="AM54" s="62">
        <v>40</v>
      </c>
      <c r="AN54" s="62">
        <v>8.4</v>
      </c>
      <c r="AO54" s="62">
        <v>50</v>
      </c>
      <c r="AP54" s="12" t="str">
        <f t="shared" si="8"/>
        <v>PASS</v>
      </c>
      <c r="AQ54" s="12" t="str">
        <f t="shared" si="9"/>
        <v>PASS</v>
      </c>
      <c r="AR54" s="13" t="str">
        <f t="shared" si="10"/>
        <v>PASS</v>
      </c>
      <c r="AS54" s="13" t="str">
        <f t="shared" si="15"/>
        <v>PASS</v>
      </c>
      <c r="AT54" s="14" t="str">
        <f t="shared" si="11"/>
        <v>PASS</v>
      </c>
      <c r="AU54" s="14" t="str">
        <f t="shared" si="12"/>
        <v>PASS</v>
      </c>
      <c r="AV54" s="4" t="str">
        <f t="shared" si="13"/>
        <v>YES</v>
      </c>
      <c r="AW54" s="5" t="str">
        <f t="shared" si="14"/>
        <v>DIST</v>
      </c>
    </row>
    <row r="55" spans="1:49">
      <c r="A55" s="68" t="s">
        <v>834</v>
      </c>
      <c r="B55" s="68">
        <v>23257</v>
      </c>
      <c r="C55" s="68" t="s">
        <v>671</v>
      </c>
      <c r="D55" s="62" t="s">
        <v>672</v>
      </c>
      <c r="E55" s="68" t="s">
        <v>673</v>
      </c>
      <c r="F55" s="68"/>
      <c r="G55" s="62">
        <v>70</v>
      </c>
      <c r="H55" s="62">
        <v>58</v>
      </c>
      <c r="I55" s="62">
        <v>78</v>
      </c>
      <c r="J55" s="62">
        <v>66</v>
      </c>
      <c r="K55" s="62">
        <v>77</v>
      </c>
      <c r="L55" s="63"/>
      <c r="M55" s="62">
        <v>22</v>
      </c>
      <c r="N55" s="62">
        <v>27</v>
      </c>
      <c r="O55" s="62">
        <v>24</v>
      </c>
      <c r="P55" s="62">
        <v>44</v>
      </c>
      <c r="Q55" s="62">
        <v>24</v>
      </c>
      <c r="R55" s="62">
        <v>41</v>
      </c>
      <c r="S55" s="62">
        <v>22</v>
      </c>
      <c r="T55" s="67"/>
      <c r="U55" s="68" t="s">
        <v>903</v>
      </c>
      <c r="V55" s="68">
        <v>23257</v>
      </c>
      <c r="W55" s="68" t="s">
        <v>671</v>
      </c>
      <c r="X55" s="68" t="s">
        <v>672</v>
      </c>
      <c r="Y55" s="68" t="s">
        <v>673</v>
      </c>
      <c r="Z55" s="68"/>
      <c r="AA55" s="62">
        <v>80</v>
      </c>
      <c r="AB55" s="62">
        <v>72</v>
      </c>
      <c r="AC55" s="62">
        <v>84</v>
      </c>
      <c r="AD55" s="62">
        <v>84</v>
      </c>
      <c r="AE55" s="62">
        <v>86</v>
      </c>
      <c r="AF55" s="63"/>
      <c r="AG55" s="62">
        <v>22</v>
      </c>
      <c r="AH55" s="62">
        <v>24</v>
      </c>
      <c r="AI55" s="62">
        <v>46</v>
      </c>
      <c r="AJ55" s="62">
        <v>23</v>
      </c>
      <c r="AK55" s="62">
        <v>43</v>
      </c>
      <c r="AL55" s="62">
        <v>24</v>
      </c>
      <c r="AM55" s="62">
        <v>47</v>
      </c>
      <c r="AN55" s="62">
        <v>9.26</v>
      </c>
      <c r="AO55" s="62">
        <v>50</v>
      </c>
      <c r="AP55" s="12" t="str">
        <f t="shared" si="8"/>
        <v>PASS</v>
      </c>
      <c r="AQ55" s="12" t="str">
        <f t="shared" si="9"/>
        <v>PASS</v>
      </c>
      <c r="AR55" s="13" t="str">
        <f t="shared" si="10"/>
        <v>PASS</v>
      </c>
      <c r="AS55" s="13" t="str">
        <f t="shared" si="15"/>
        <v>PASS</v>
      </c>
      <c r="AT55" s="14" t="str">
        <f t="shared" si="11"/>
        <v>PASS</v>
      </c>
      <c r="AU55" s="14" t="str">
        <f t="shared" si="12"/>
        <v>PASS</v>
      </c>
      <c r="AV55" s="4" t="str">
        <f t="shared" si="13"/>
        <v>YES</v>
      </c>
      <c r="AW55" s="5" t="str">
        <f t="shared" si="14"/>
        <v>DIST</v>
      </c>
    </row>
    <row r="56" spans="1:49">
      <c r="A56" s="68" t="s">
        <v>835</v>
      </c>
      <c r="B56" s="68">
        <v>23258</v>
      </c>
      <c r="C56" s="68" t="s">
        <v>680</v>
      </c>
      <c r="D56" s="62" t="s">
        <v>681</v>
      </c>
      <c r="E56" s="68" t="s">
        <v>682</v>
      </c>
      <c r="F56" s="68"/>
      <c r="G56" s="62">
        <v>79</v>
      </c>
      <c r="H56" s="62">
        <v>56</v>
      </c>
      <c r="I56" s="62">
        <v>82</v>
      </c>
      <c r="J56" s="62">
        <v>73</v>
      </c>
      <c r="K56" s="62">
        <v>72</v>
      </c>
      <c r="L56" s="63"/>
      <c r="M56" s="62">
        <v>22</v>
      </c>
      <c r="N56" s="62">
        <v>31</v>
      </c>
      <c r="O56" s="62">
        <v>19</v>
      </c>
      <c r="P56" s="62">
        <v>34</v>
      </c>
      <c r="Q56" s="62">
        <v>21</v>
      </c>
      <c r="R56" s="62">
        <v>35</v>
      </c>
      <c r="S56" s="62">
        <v>21</v>
      </c>
      <c r="T56" s="67"/>
      <c r="U56" s="68" t="s">
        <v>906</v>
      </c>
      <c r="V56" s="68">
        <v>23258</v>
      </c>
      <c r="W56" s="68" t="s">
        <v>680</v>
      </c>
      <c r="X56" s="68" t="s">
        <v>681</v>
      </c>
      <c r="Y56" s="68" t="s">
        <v>682</v>
      </c>
      <c r="Z56" s="68"/>
      <c r="AA56" s="62">
        <v>68</v>
      </c>
      <c r="AB56" s="62">
        <v>69</v>
      </c>
      <c r="AC56" s="62">
        <v>86</v>
      </c>
      <c r="AD56" s="62">
        <v>72</v>
      </c>
      <c r="AE56" s="62">
        <v>75</v>
      </c>
      <c r="AF56" s="63"/>
      <c r="AG56" s="62">
        <v>18</v>
      </c>
      <c r="AH56" s="62">
        <v>20</v>
      </c>
      <c r="AI56" s="62">
        <v>41</v>
      </c>
      <c r="AJ56" s="62">
        <v>19</v>
      </c>
      <c r="AK56" s="62">
        <v>40</v>
      </c>
      <c r="AL56" s="62">
        <v>16</v>
      </c>
      <c r="AM56" s="62">
        <v>35</v>
      </c>
      <c r="AN56" s="62">
        <v>8.9</v>
      </c>
      <c r="AO56" s="62">
        <v>50</v>
      </c>
      <c r="AP56" s="12" t="str">
        <f t="shared" si="8"/>
        <v>PASS</v>
      </c>
      <c r="AQ56" s="12" t="str">
        <f t="shared" si="9"/>
        <v>PASS</v>
      </c>
      <c r="AR56" s="13" t="str">
        <f t="shared" si="10"/>
        <v>PASS</v>
      </c>
      <c r="AS56" s="13" t="str">
        <f t="shared" si="15"/>
        <v>PASS</v>
      </c>
      <c r="AT56" s="14" t="str">
        <f t="shared" si="11"/>
        <v>PASS</v>
      </c>
      <c r="AU56" s="14" t="str">
        <f t="shared" si="12"/>
        <v>PASS</v>
      </c>
      <c r="AV56" s="4" t="str">
        <f t="shared" si="13"/>
        <v>YES</v>
      </c>
      <c r="AW56" s="5" t="str">
        <f t="shared" si="14"/>
        <v>DIST</v>
      </c>
    </row>
    <row r="57" spans="1:49">
      <c r="A57" s="68" t="s">
        <v>836</v>
      </c>
      <c r="B57" s="68">
        <v>23259</v>
      </c>
      <c r="C57" s="68" t="s">
        <v>686</v>
      </c>
      <c r="D57" s="62" t="s">
        <v>687</v>
      </c>
      <c r="E57" s="68" t="s">
        <v>688</v>
      </c>
      <c r="F57" s="68"/>
      <c r="G57" s="62">
        <v>81</v>
      </c>
      <c r="H57" s="62">
        <v>58</v>
      </c>
      <c r="I57" s="62">
        <v>70</v>
      </c>
      <c r="J57" s="62">
        <v>66</v>
      </c>
      <c r="K57" s="62">
        <v>67</v>
      </c>
      <c r="L57" s="63"/>
      <c r="M57" s="62">
        <v>21</v>
      </c>
      <c r="N57" s="62">
        <v>36</v>
      </c>
      <c r="O57" s="62">
        <v>17</v>
      </c>
      <c r="P57" s="62">
        <v>36</v>
      </c>
      <c r="Q57" s="62">
        <v>14</v>
      </c>
      <c r="R57" s="62">
        <v>35</v>
      </c>
      <c r="S57" s="62">
        <v>14</v>
      </c>
      <c r="T57" s="67"/>
      <c r="U57" s="68" t="s">
        <v>908</v>
      </c>
      <c r="V57" s="68">
        <v>23259</v>
      </c>
      <c r="W57" s="68" t="s">
        <v>686</v>
      </c>
      <c r="X57" s="68" t="s">
        <v>687</v>
      </c>
      <c r="Y57" s="68" t="s">
        <v>688</v>
      </c>
      <c r="Z57" s="68"/>
      <c r="AA57" s="62">
        <v>47</v>
      </c>
      <c r="AB57" s="62">
        <v>62</v>
      </c>
      <c r="AC57" s="62">
        <v>74</v>
      </c>
      <c r="AD57" s="62">
        <v>59</v>
      </c>
      <c r="AE57" s="62">
        <v>73</v>
      </c>
      <c r="AF57" s="63"/>
      <c r="AG57" s="62">
        <v>14</v>
      </c>
      <c r="AH57" s="62">
        <v>20</v>
      </c>
      <c r="AI57" s="62">
        <v>41</v>
      </c>
      <c r="AJ57" s="62">
        <v>13</v>
      </c>
      <c r="AK57" s="62">
        <v>33</v>
      </c>
      <c r="AL57" s="62">
        <v>17</v>
      </c>
      <c r="AM57" s="62">
        <v>34</v>
      </c>
      <c r="AN57" s="62">
        <v>8.1</v>
      </c>
      <c r="AO57" s="62">
        <v>50</v>
      </c>
      <c r="AP57" s="12" t="str">
        <f t="shared" si="8"/>
        <v>PASS</v>
      </c>
      <c r="AQ57" s="12" t="str">
        <f t="shared" si="9"/>
        <v>PASS</v>
      </c>
      <c r="AR57" s="13" t="str">
        <f t="shared" si="10"/>
        <v>PASS</v>
      </c>
      <c r="AS57" s="13" t="str">
        <f t="shared" si="15"/>
        <v>PASS</v>
      </c>
      <c r="AT57" s="14" t="str">
        <f t="shared" si="11"/>
        <v>PASS</v>
      </c>
      <c r="AU57" s="14" t="str">
        <f t="shared" si="12"/>
        <v>PASS</v>
      </c>
      <c r="AV57" s="4" t="str">
        <f t="shared" si="13"/>
        <v>YES</v>
      </c>
      <c r="AW57" s="5" t="str">
        <f t="shared" si="14"/>
        <v>DIST</v>
      </c>
    </row>
    <row r="58" spans="1:49">
      <c r="A58" s="68" t="s">
        <v>837</v>
      </c>
      <c r="B58" s="68">
        <v>23260</v>
      </c>
      <c r="C58" s="68" t="s">
        <v>520</v>
      </c>
      <c r="D58" s="62" t="s">
        <v>521</v>
      </c>
      <c r="E58" s="68" t="s">
        <v>522</v>
      </c>
      <c r="F58" s="68"/>
      <c r="G58" s="62">
        <v>85</v>
      </c>
      <c r="H58" s="62">
        <v>72</v>
      </c>
      <c r="I58" s="62">
        <v>77</v>
      </c>
      <c r="J58" s="62">
        <v>79</v>
      </c>
      <c r="K58" s="62">
        <v>85</v>
      </c>
      <c r="L58" s="63"/>
      <c r="M58" s="62">
        <v>21</v>
      </c>
      <c r="N58" s="62">
        <v>35</v>
      </c>
      <c r="O58" s="62">
        <v>24</v>
      </c>
      <c r="P58" s="62">
        <v>45</v>
      </c>
      <c r="Q58" s="62">
        <v>24</v>
      </c>
      <c r="R58" s="62">
        <v>45</v>
      </c>
      <c r="S58" s="62">
        <v>24</v>
      </c>
      <c r="T58" s="67"/>
      <c r="U58" s="68" t="s">
        <v>854</v>
      </c>
      <c r="V58" s="68">
        <v>23260</v>
      </c>
      <c r="W58" s="68" t="s">
        <v>520</v>
      </c>
      <c r="X58" s="68" t="s">
        <v>521</v>
      </c>
      <c r="Y58" s="68" t="s">
        <v>522</v>
      </c>
      <c r="Z58" s="68"/>
      <c r="AA58" s="62">
        <v>77</v>
      </c>
      <c r="AB58" s="62">
        <v>87</v>
      </c>
      <c r="AC58" s="62">
        <v>84</v>
      </c>
      <c r="AD58" s="62">
        <v>90</v>
      </c>
      <c r="AE58" s="62">
        <v>89</v>
      </c>
      <c r="AF58" s="63"/>
      <c r="AG58" s="62">
        <v>22</v>
      </c>
      <c r="AH58" s="62">
        <v>23</v>
      </c>
      <c r="AI58" s="62">
        <v>44</v>
      </c>
      <c r="AJ58" s="62">
        <v>24</v>
      </c>
      <c r="AK58" s="62">
        <v>41</v>
      </c>
      <c r="AL58" s="62">
        <v>24</v>
      </c>
      <c r="AM58" s="62">
        <v>46</v>
      </c>
      <c r="AN58" s="62">
        <v>9.66</v>
      </c>
      <c r="AO58" s="62">
        <v>50</v>
      </c>
      <c r="AP58" s="12" t="str">
        <f t="shared" si="8"/>
        <v>PASS</v>
      </c>
      <c r="AQ58" s="12" t="str">
        <f t="shared" si="9"/>
        <v>PASS</v>
      </c>
      <c r="AR58" s="13" t="str">
        <f t="shared" si="10"/>
        <v>PASS</v>
      </c>
      <c r="AS58" s="13" t="str">
        <f t="shared" si="15"/>
        <v>PASS</v>
      </c>
      <c r="AT58" s="14" t="str">
        <f t="shared" si="11"/>
        <v>PASS</v>
      </c>
      <c r="AU58" s="14" t="str">
        <f t="shared" si="12"/>
        <v>PASS</v>
      </c>
      <c r="AV58" s="4" t="str">
        <f t="shared" si="13"/>
        <v>YES</v>
      </c>
      <c r="AW58" s="5" t="str">
        <f t="shared" si="14"/>
        <v>DIST</v>
      </c>
    </row>
    <row r="59" spans="1:49">
      <c r="A59" s="68" t="s">
        <v>838</v>
      </c>
      <c r="B59" s="68">
        <v>23261</v>
      </c>
      <c r="C59" s="68" t="s">
        <v>704</v>
      </c>
      <c r="D59" s="62" t="s">
        <v>705</v>
      </c>
      <c r="E59" s="68" t="s">
        <v>706</v>
      </c>
      <c r="F59" s="68"/>
      <c r="G59" s="62">
        <v>73</v>
      </c>
      <c r="H59" s="62">
        <v>74</v>
      </c>
      <c r="I59" s="62">
        <v>76</v>
      </c>
      <c r="J59" s="62">
        <v>75</v>
      </c>
      <c r="K59" s="62">
        <v>74</v>
      </c>
      <c r="L59" s="63"/>
      <c r="M59" s="62">
        <v>23</v>
      </c>
      <c r="N59" s="62">
        <v>36</v>
      </c>
      <c r="O59" s="62">
        <v>17</v>
      </c>
      <c r="P59" s="62" t="s">
        <v>67</v>
      </c>
      <c r="Q59" s="62">
        <v>17</v>
      </c>
      <c r="R59" s="62">
        <v>30</v>
      </c>
      <c r="S59" s="62">
        <v>18</v>
      </c>
      <c r="T59" s="67"/>
      <c r="U59" s="68" t="s">
        <v>914</v>
      </c>
      <c r="V59" s="68">
        <v>23261</v>
      </c>
      <c r="W59" s="68" t="s">
        <v>704</v>
      </c>
      <c r="X59" s="68" t="s">
        <v>705</v>
      </c>
      <c r="Y59" s="68" t="s">
        <v>706</v>
      </c>
      <c r="Z59" s="68"/>
      <c r="AA59" s="62">
        <v>72</v>
      </c>
      <c r="AB59" s="62">
        <v>87</v>
      </c>
      <c r="AC59" s="62">
        <v>80</v>
      </c>
      <c r="AD59" s="62">
        <v>66</v>
      </c>
      <c r="AE59" s="62">
        <v>78</v>
      </c>
      <c r="AF59" s="63"/>
      <c r="AG59" s="62">
        <v>19</v>
      </c>
      <c r="AH59" s="62">
        <v>20</v>
      </c>
      <c r="AI59" s="62">
        <v>41</v>
      </c>
      <c r="AJ59" s="62">
        <v>13</v>
      </c>
      <c r="AK59" s="62">
        <v>33</v>
      </c>
      <c r="AL59" s="62">
        <v>16</v>
      </c>
      <c r="AM59" s="62">
        <v>35</v>
      </c>
      <c r="AN59" s="62"/>
      <c r="AO59" s="62">
        <v>48</v>
      </c>
      <c r="AP59" s="12" t="str">
        <f t="shared" si="8"/>
        <v>PASS</v>
      </c>
      <c r="AQ59" s="12" t="str">
        <f t="shared" si="9"/>
        <v>PASS</v>
      </c>
      <c r="AR59" s="13" t="str">
        <f t="shared" si="10"/>
        <v>FAIL</v>
      </c>
      <c r="AS59" s="13" t="str">
        <f t="shared" si="15"/>
        <v>PASS</v>
      </c>
      <c r="AT59" s="14" t="str">
        <f t="shared" si="11"/>
        <v>PASS</v>
      </c>
      <c r="AU59" s="14" t="str">
        <f t="shared" si="12"/>
        <v>FAIL</v>
      </c>
      <c r="AV59" s="4" t="str">
        <f t="shared" si="13"/>
        <v>NO</v>
      </c>
      <c r="AW59" s="5" t="str">
        <f t="shared" si="14"/>
        <v>ATKT</v>
      </c>
    </row>
    <row r="60" spans="1:49">
      <c r="A60" s="68" t="s">
        <v>839</v>
      </c>
      <c r="B60" s="68">
        <v>23262</v>
      </c>
      <c r="C60" s="68" t="s">
        <v>176</v>
      </c>
      <c r="D60" s="62" t="s">
        <v>177</v>
      </c>
      <c r="E60" s="68" t="s">
        <v>178</v>
      </c>
      <c r="F60" s="68"/>
      <c r="G60" s="62">
        <v>82</v>
      </c>
      <c r="H60" s="62">
        <v>65</v>
      </c>
      <c r="I60" s="62">
        <v>59</v>
      </c>
      <c r="J60" s="62">
        <v>63</v>
      </c>
      <c r="K60" s="62">
        <v>68</v>
      </c>
      <c r="L60" s="63"/>
      <c r="M60" s="62">
        <v>21</v>
      </c>
      <c r="N60" s="62">
        <v>36</v>
      </c>
      <c r="O60" s="62">
        <v>16</v>
      </c>
      <c r="P60" s="62">
        <v>39</v>
      </c>
      <c r="Q60" s="62">
        <v>15</v>
      </c>
      <c r="R60" s="62">
        <v>44</v>
      </c>
      <c r="S60" s="62">
        <v>20</v>
      </c>
      <c r="T60" s="67"/>
      <c r="U60" s="68" t="s">
        <v>739</v>
      </c>
      <c r="V60" s="68">
        <v>23262</v>
      </c>
      <c r="W60" s="68" t="s">
        <v>176</v>
      </c>
      <c r="X60" s="68" t="s">
        <v>177</v>
      </c>
      <c r="Y60" s="68" t="s">
        <v>178</v>
      </c>
      <c r="Z60" s="68"/>
      <c r="AA60" s="62">
        <v>74</v>
      </c>
      <c r="AB60" s="62">
        <v>66</v>
      </c>
      <c r="AC60" s="62">
        <v>81</v>
      </c>
      <c r="AD60" s="62">
        <v>84</v>
      </c>
      <c r="AE60" s="62">
        <v>83</v>
      </c>
      <c r="AF60" s="63"/>
      <c r="AG60" s="62">
        <v>21</v>
      </c>
      <c r="AH60" s="62">
        <v>24</v>
      </c>
      <c r="AI60" s="62">
        <v>46</v>
      </c>
      <c r="AJ60" s="62">
        <v>23</v>
      </c>
      <c r="AK60" s="62">
        <v>39</v>
      </c>
      <c r="AL60" s="62">
        <v>21</v>
      </c>
      <c r="AM60" s="62">
        <v>43</v>
      </c>
      <c r="AN60" s="62">
        <v>9</v>
      </c>
      <c r="AO60" s="62">
        <v>50</v>
      </c>
      <c r="AP60" s="12" t="str">
        <f t="shared" si="8"/>
        <v>PASS</v>
      </c>
      <c r="AQ60" s="12" t="str">
        <f t="shared" si="9"/>
        <v>PASS</v>
      </c>
      <c r="AR60" s="13" t="str">
        <f t="shared" si="10"/>
        <v>PASS</v>
      </c>
      <c r="AS60" s="13" t="str">
        <f t="shared" si="15"/>
        <v>PASS</v>
      </c>
      <c r="AT60" s="14" t="str">
        <f t="shared" si="11"/>
        <v>PASS</v>
      </c>
      <c r="AU60" s="14" t="str">
        <f t="shared" si="12"/>
        <v>PASS</v>
      </c>
      <c r="AV60" s="4" t="str">
        <f t="shared" si="13"/>
        <v>YES</v>
      </c>
      <c r="AW60" s="5" t="str">
        <f t="shared" si="14"/>
        <v>DIST</v>
      </c>
    </row>
    <row r="61" spans="1:49">
      <c r="A61" s="68" t="s">
        <v>840</v>
      </c>
      <c r="B61" s="68">
        <v>23264</v>
      </c>
      <c r="C61" s="68" t="s">
        <v>589</v>
      </c>
      <c r="D61" s="62" t="s">
        <v>590</v>
      </c>
      <c r="E61" s="68" t="s">
        <v>591</v>
      </c>
      <c r="F61" s="68"/>
      <c r="G61" s="62">
        <v>65</v>
      </c>
      <c r="H61" s="62">
        <v>51</v>
      </c>
      <c r="I61" s="62">
        <v>62</v>
      </c>
      <c r="J61" s="62">
        <v>49</v>
      </c>
      <c r="K61" s="62">
        <v>73</v>
      </c>
      <c r="L61" s="63"/>
      <c r="M61" s="62">
        <v>20</v>
      </c>
      <c r="N61" s="62">
        <v>29</v>
      </c>
      <c r="O61" s="62">
        <v>12</v>
      </c>
      <c r="P61" s="62">
        <v>30</v>
      </c>
      <c r="Q61" s="62">
        <v>16</v>
      </c>
      <c r="R61" s="62">
        <v>25</v>
      </c>
      <c r="S61" s="62">
        <v>18</v>
      </c>
      <c r="T61" s="67"/>
      <c r="U61" s="68" t="s">
        <v>877</v>
      </c>
      <c r="V61" s="68">
        <v>23264</v>
      </c>
      <c r="W61" s="68" t="s">
        <v>589</v>
      </c>
      <c r="X61" s="68" t="s">
        <v>590</v>
      </c>
      <c r="Y61" s="68" t="s">
        <v>591</v>
      </c>
      <c r="Z61" s="68"/>
      <c r="AA61" s="62">
        <v>59</v>
      </c>
      <c r="AB61" s="62">
        <v>57</v>
      </c>
      <c r="AC61" s="62">
        <v>75</v>
      </c>
      <c r="AD61" s="62">
        <v>63</v>
      </c>
      <c r="AE61" s="62">
        <v>74</v>
      </c>
      <c r="AF61" s="63"/>
      <c r="AG61" s="62">
        <v>18</v>
      </c>
      <c r="AH61" s="62">
        <v>21</v>
      </c>
      <c r="AI61" s="62">
        <v>42</v>
      </c>
      <c r="AJ61" s="62">
        <v>18</v>
      </c>
      <c r="AK61" s="62">
        <v>42</v>
      </c>
      <c r="AL61" s="62">
        <v>17</v>
      </c>
      <c r="AM61" s="62">
        <v>35</v>
      </c>
      <c r="AN61" s="62">
        <v>7.82</v>
      </c>
      <c r="AO61" s="62">
        <v>50</v>
      </c>
      <c r="AP61" s="12" t="str">
        <f t="shared" si="8"/>
        <v>PASS</v>
      </c>
      <c r="AQ61" s="12" t="str">
        <f t="shared" si="9"/>
        <v>PASS</v>
      </c>
      <c r="AR61" s="13" t="str">
        <f t="shared" si="10"/>
        <v>PASS</v>
      </c>
      <c r="AS61" s="13" t="str">
        <f t="shared" si="15"/>
        <v>PASS</v>
      </c>
      <c r="AT61" s="14" t="str">
        <f t="shared" si="11"/>
        <v>PASS</v>
      </c>
      <c r="AU61" s="14" t="str">
        <f t="shared" si="12"/>
        <v>PASS</v>
      </c>
      <c r="AV61" s="4" t="str">
        <f t="shared" si="13"/>
        <v>YES</v>
      </c>
      <c r="AW61" s="5" t="str">
        <f t="shared" si="14"/>
        <v>DIST</v>
      </c>
    </row>
    <row r="62" spans="1:49">
      <c r="A62" s="68" t="s">
        <v>841</v>
      </c>
      <c r="B62" s="68">
        <v>23266</v>
      </c>
      <c r="C62" s="68" t="s">
        <v>445</v>
      </c>
      <c r="D62" s="62" t="s">
        <v>446</v>
      </c>
      <c r="E62" s="68" t="s">
        <v>447</v>
      </c>
      <c r="F62" s="68"/>
      <c r="G62" s="62" t="s">
        <v>56</v>
      </c>
      <c r="H62" s="62" t="s">
        <v>56</v>
      </c>
      <c r="I62" s="62" t="s">
        <v>56</v>
      </c>
      <c r="J62" s="62">
        <v>49</v>
      </c>
      <c r="K62" s="62">
        <v>55</v>
      </c>
      <c r="L62" s="63"/>
      <c r="M62" s="62">
        <v>18</v>
      </c>
      <c r="N62" s="62">
        <v>27</v>
      </c>
      <c r="O62" s="62">
        <v>15</v>
      </c>
      <c r="P62" s="62" t="s">
        <v>67</v>
      </c>
      <c r="Q62" s="62">
        <v>16</v>
      </c>
      <c r="R62" s="62">
        <v>22</v>
      </c>
      <c r="S62" s="62">
        <v>16</v>
      </c>
      <c r="T62" s="67"/>
      <c r="U62" s="68" t="s">
        <v>829</v>
      </c>
      <c r="V62" s="68">
        <v>23266</v>
      </c>
      <c r="W62" s="68" t="s">
        <v>445</v>
      </c>
      <c r="X62" s="68" t="s">
        <v>446</v>
      </c>
      <c r="Y62" s="68" t="s">
        <v>447</v>
      </c>
      <c r="Z62" s="68"/>
      <c r="AA62" s="62">
        <v>59</v>
      </c>
      <c r="AB62" s="62">
        <v>49</v>
      </c>
      <c r="AC62" s="62">
        <v>71</v>
      </c>
      <c r="AD62" s="62">
        <v>56</v>
      </c>
      <c r="AE62" s="62">
        <v>68</v>
      </c>
      <c r="AF62" s="63"/>
      <c r="AG62" s="62">
        <v>19</v>
      </c>
      <c r="AH62" s="62">
        <v>21</v>
      </c>
      <c r="AI62" s="62">
        <v>44</v>
      </c>
      <c r="AJ62" s="62">
        <v>15</v>
      </c>
      <c r="AK62" s="62">
        <v>34</v>
      </c>
      <c r="AL62" s="62">
        <v>17</v>
      </c>
      <c r="AM62" s="62">
        <v>34</v>
      </c>
      <c r="AN62" s="62"/>
      <c r="AO62" s="62">
        <v>36</v>
      </c>
      <c r="AP62" s="12" t="str">
        <f t="shared" si="8"/>
        <v>FAIL</v>
      </c>
      <c r="AQ62" s="12" t="str">
        <f t="shared" si="9"/>
        <v>PASS</v>
      </c>
      <c r="AR62" s="13" t="str">
        <f t="shared" si="10"/>
        <v>FAIL</v>
      </c>
      <c r="AS62" s="13" t="str">
        <f t="shared" si="15"/>
        <v>PASS</v>
      </c>
      <c r="AT62" s="14" t="str">
        <f t="shared" si="11"/>
        <v>FAIL</v>
      </c>
      <c r="AU62" s="14" t="str">
        <f t="shared" si="12"/>
        <v>FAIL</v>
      </c>
      <c r="AV62" s="4" t="str">
        <f t="shared" si="13"/>
        <v>NO</v>
      </c>
      <c r="AW62" s="5" t="str">
        <f t="shared" si="14"/>
        <v>ATKT</v>
      </c>
    </row>
    <row r="63" spans="1:49">
      <c r="A63" s="68" t="s">
        <v>842</v>
      </c>
      <c r="B63" s="68">
        <v>23268</v>
      </c>
      <c r="C63" s="68" t="s">
        <v>607</v>
      </c>
      <c r="D63" s="62" t="s">
        <v>608</v>
      </c>
      <c r="E63" s="68" t="s">
        <v>609</v>
      </c>
      <c r="F63" s="68"/>
      <c r="G63" s="62">
        <v>92</v>
      </c>
      <c r="H63" s="62">
        <v>73</v>
      </c>
      <c r="I63" s="62">
        <v>71</v>
      </c>
      <c r="J63" s="62">
        <v>88</v>
      </c>
      <c r="K63" s="62">
        <v>79</v>
      </c>
      <c r="L63" s="63"/>
      <c r="M63" s="62">
        <v>23</v>
      </c>
      <c r="N63" s="62">
        <v>25</v>
      </c>
      <c r="O63" s="62">
        <v>21</v>
      </c>
      <c r="P63" s="62">
        <v>37</v>
      </c>
      <c r="Q63" s="62">
        <v>21</v>
      </c>
      <c r="R63" s="62">
        <v>40</v>
      </c>
      <c r="S63" s="62">
        <v>20</v>
      </c>
      <c r="T63" s="67"/>
      <c r="U63" s="68" t="s">
        <v>883</v>
      </c>
      <c r="V63" s="68">
        <v>23268</v>
      </c>
      <c r="W63" s="68" t="s">
        <v>607</v>
      </c>
      <c r="X63" s="68" t="s">
        <v>608</v>
      </c>
      <c r="Y63" s="68" t="s">
        <v>609</v>
      </c>
      <c r="Z63" s="68"/>
      <c r="AA63" s="62">
        <v>85</v>
      </c>
      <c r="AB63" s="62">
        <v>82</v>
      </c>
      <c r="AC63" s="62">
        <v>86</v>
      </c>
      <c r="AD63" s="62">
        <v>85</v>
      </c>
      <c r="AE63" s="62">
        <v>88</v>
      </c>
      <c r="AF63" s="63"/>
      <c r="AG63" s="62">
        <v>22</v>
      </c>
      <c r="AH63" s="62">
        <v>23</v>
      </c>
      <c r="AI63" s="62">
        <v>45</v>
      </c>
      <c r="AJ63" s="62">
        <v>24</v>
      </c>
      <c r="AK63" s="62">
        <v>44</v>
      </c>
      <c r="AL63" s="62">
        <v>23</v>
      </c>
      <c r="AM63" s="62">
        <v>45</v>
      </c>
      <c r="AN63" s="62">
        <v>9.68</v>
      </c>
      <c r="AO63" s="62">
        <v>50</v>
      </c>
      <c r="AP63" s="12" t="str">
        <f t="shared" si="8"/>
        <v>PASS</v>
      </c>
      <c r="AQ63" s="12" t="str">
        <f t="shared" si="9"/>
        <v>PASS</v>
      </c>
      <c r="AR63" s="13" t="str">
        <f t="shared" si="10"/>
        <v>PASS</v>
      </c>
      <c r="AS63" s="13" t="str">
        <f t="shared" si="15"/>
        <v>PASS</v>
      </c>
      <c r="AT63" s="14" t="str">
        <f t="shared" si="11"/>
        <v>PASS</v>
      </c>
      <c r="AU63" s="14" t="str">
        <f t="shared" si="12"/>
        <v>PASS</v>
      </c>
      <c r="AV63" s="4" t="str">
        <f t="shared" si="13"/>
        <v>YES</v>
      </c>
      <c r="AW63" s="5" t="str">
        <f t="shared" si="14"/>
        <v>DIST</v>
      </c>
    </row>
    <row r="64" spans="1:49">
      <c r="A64" s="68" t="s">
        <v>843</v>
      </c>
      <c r="B64" s="68">
        <v>23269</v>
      </c>
      <c r="C64" s="68" t="s">
        <v>421</v>
      </c>
      <c r="D64" s="62" t="s">
        <v>422</v>
      </c>
      <c r="E64" s="68" t="s">
        <v>423</v>
      </c>
      <c r="F64" s="68"/>
      <c r="G64" s="62">
        <v>84</v>
      </c>
      <c r="H64" s="62">
        <v>85</v>
      </c>
      <c r="I64" s="62">
        <v>76</v>
      </c>
      <c r="J64" s="62">
        <v>94</v>
      </c>
      <c r="K64" s="62">
        <v>68</v>
      </c>
      <c r="L64" s="63"/>
      <c r="M64" s="62">
        <v>23</v>
      </c>
      <c r="N64" s="62">
        <v>38</v>
      </c>
      <c r="O64" s="62">
        <v>23</v>
      </c>
      <c r="P64" s="62">
        <v>45</v>
      </c>
      <c r="Q64" s="62">
        <v>22</v>
      </c>
      <c r="R64" s="62">
        <v>40</v>
      </c>
      <c r="S64" s="62">
        <v>24</v>
      </c>
      <c r="T64" s="67"/>
      <c r="U64" s="68" t="s">
        <v>821</v>
      </c>
      <c r="V64" s="68">
        <v>23269</v>
      </c>
      <c r="W64" s="68" t="s">
        <v>421</v>
      </c>
      <c r="X64" s="68" t="s">
        <v>422</v>
      </c>
      <c r="Y64" s="68" t="s">
        <v>423</v>
      </c>
      <c r="Z64" s="68"/>
      <c r="AA64" s="62">
        <v>81</v>
      </c>
      <c r="AB64" s="62">
        <v>90</v>
      </c>
      <c r="AC64" s="62">
        <v>89</v>
      </c>
      <c r="AD64" s="62">
        <v>90</v>
      </c>
      <c r="AE64" s="62">
        <v>90</v>
      </c>
      <c r="AF64" s="63"/>
      <c r="AG64" s="62">
        <v>22</v>
      </c>
      <c r="AH64" s="62">
        <v>23</v>
      </c>
      <c r="AI64" s="62">
        <v>46</v>
      </c>
      <c r="AJ64" s="62">
        <v>24</v>
      </c>
      <c r="AK64" s="62">
        <v>41</v>
      </c>
      <c r="AL64" s="62">
        <v>24</v>
      </c>
      <c r="AM64" s="62">
        <v>45</v>
      </c>
      <c r="AN64" s="62">
        <v>9.76</v>
      </c>
      <c r="AO64" s="62">
        <v>50</v>
      </c>
      <c r="AP64" s="12" t="str">
        <f t="shared" si="8"/>
        <v>PASS</v>
      </c>
      <c r="AQ64" s="12" t="str">
        <f t="shared" si="9"/>
        <v>PASS</v>
      </c>
      <c r="AR64" s="13" t="str">
        <f t="shared" si="10"/>
        <v>PASS</v>
      </c>
      <c r="AS64" s="13" t="str">
        <f t="shared" si="15"/>
        <v>PASS</v>
      </c>
      <c r="AT64" s="14" t="str">
        <f t="shared" si="11"/>
        <v>PASS</v>
      </c>
      <c r="AU64" s="14" t="str">
        <f t="shared" si="12"/>
        <v>PASS</v>
      </c>
      <c r="AV64" s="4" t="str">
        <f t="shared" si="13"/>
        <v>YES</v>
      </c>
      <c r="AW64" s="5" t="str">
        <f t="shared" si="14"/>
        <v>DIST</v>
      </c>
    </row>
    <row r="65" spans="1:49">
      <c r="A65" s="68" t="s">
        <v>844</v>
      </c>
      <c r="B65" s="68">
        <v>23270</v>
      </c>
      <c r="C65" s="68" t="s">
        <v>69</v>
      </c>
      <c r="D65" s="62" t="s">
        <v>149</v>
      </c>
      <c r="E65" s="68" t="s">
        <v>150</v>
      </c>
      <c r="F65" s="68"/>
      <c r="G65" s="62">
        <v>85</v>
      </c>
      <c r="H65" s="62">
        <v>78</v>
      </c>
      <c r="I65" s="62">
        <v>62</v>
      </c>
      <c r="J65" s="62">
        <v>90</v>
      </c>
      <c r="K65" s="62">
        <v>81</v>
      </c>
      <c r="L65" s="63"/>
      <c r="M65" s="62">
        <v>20</v>
      </c>
      <c r="N65" s="62">
        <v>41</v>
      </c>
      <c r="O65" s="62">
        <v>20</v>
      </c>
      <c r="P65" s="62">
        <v>35</v>
      </c>
      <c r="Q65" s="62">
        <v>20</v>
      </c>
      <c r="R65" s="62">
        <v>40</v>
      </c>
      <c r="S65" s="62">
        <v>23</v>
      </c>
      <c r="T65" s="67"/>
      <c r="U65" s="68" t="s">
        <v>68</v>
      </c>
      <c r="V65" s="68">
        <v>23270</v>
      </c>
      <c r="W65" s="68" t="s">
        <v>69</v>
      </c>
      <c r="X65" s="68" t="s">
        <v>149</v>
      </c>
      <c r="Y65" s="68" t="s">
        <v>150</v>
      </c>
      <c r="Z65" s="68"/>
      <c r="AA65" s="62">
        <v>89</v>
      </c>
      <c r="AB65" s="62">
        <v>86</v>
      </c>
      <c r="AC65" s="62">
        <v>85</v>
      </c>
      <c r="AD65" s="62">
        <v>88</v>
      </c>
      <c r="AE65" s="62">
        <v>88</v>
      </c>
      <c r="AF65" s="63"/>
      <c r="AG65" s="62">
        <v>21</v>
      </c>
      <c r="AH65" s="62">
        <v>23</v>
      </c>
      <c r="AI65" s="62">
        <v>44</v>
      </c>
      <c r="AJ65" s="62">
        <v>22</v>
      </c>
      <c r="AK65" s="62">
        <v>40</v>
      </c>
      <c r="AL65" s="62">
        <v>23</v>
      </c>
      <c r="AM65" s="62">
        <v>44</v>
      </c>
      <c r="AN65" s="62">
        <v>9.7200000000000006</v>
      </c>
      <c r="AO65" s="62">
        <v>50</v>
      </c>
      <c r="AP65" s="12" t="str">
        <f t="shared" si="8"/>
        <v>PASS</v>
      </c>
      <c r="AQ65" s="12" t="str">
        <f t="shared" si="9"/>
        <v>PASS</v>
      </c>
      <c r="AR65" s="13" t="str">
        <f t="shared" si="10"/>
        <v>PASS</v>
      </c>
      <c r="AS65" s="13" t="str">
        <f t="shared" si="15"/>
        <v>PASS</v>
      </c>
      <c r="AT65" s="14" t="str">
        <f t="shared" si="11"/>
        <v>PASS</v>
      </c>
      <c r="AU65" s="14" t="str">
        <f t="shared" si="12"/>
        <v>PASS</v>
      </c>
      <c r="AV65" s="4" t="str">
        <f t="shared" si="13"/>
        <v>YES</v>
      </c>
      <c r="AW65" s="5" t="str">
        <f t="shared" si="14"/>
        <v>DIST</v>
      </c>
    </row>
    <row r="66" spans="1:49" s="21" customFormat="1">
      <c r="D66" s="20"/>
      <c r="G66" s="20"/>
      <c r="H66" s="20"/>
      <c r="I66" s="20"/>
      <c r="J66" s="20"/>
      <c r="K66" s="20"/>
      <c r="L66" s="17"/>
      <c r="M66" s="20"/>
      <c r="N66" s="20"/>
      <c r="O66" s="20"/>
      <c r="P66" s="20"/>
      <c r="Q66" s="20"/>
      <c r="R66" s="20"/>
      <c r="T66" s="2"/>
      <c r="Z66" s="20"/>
      <c r="AA66" s="20"/>
      <c r="AB66" s="20"/>
      <c r="AC66" s="20"/>
      <c r="AD66" s="20"/>
      <c r="AE66" s="20"/>
      <c r="AF66" s="17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</row>
    <row r="67" spans="1:49">
      <c r="E67" s="55" t="s">
        <v>733</v>
      </c>
      <c r="F67" s="54" t="s">
        <v>56</v>
      </c>
      <c r="L67" s="17"/>
      <c r="AF67" s="17"/>
      <c r="AQ67" s="42"/>
      <c r="AR67" s="42"/>
      <c r="AS67" s="42"/>
      <c r="AT67" s="42" t="s">
        <v>80</v>
      </c>
      <c r="AU67" s="42" t="s">
        <v>81</v>
      </c>
      <c r="AV67" s="42" t="s">
        <v>24</v>
      </c>
    </row>
    <row r="68" spans="1:49">
      <c r="E68" s="55" t="s">
        <v>732</v>
      </c>
      <c r="F68" s="54" t="s">
        <v>67</v>
      </c>
      <c r="L68" s="17"/>
      <c r="AF68" s="17"/>
      <c r="AM68" s="40" t="s">
        <v>82</v>
      </c>
      <c r="AN68" s="41">
        <f>AVERAGE(AN4:AN65)</f>
        <v>9.1123076923076933</v>
      </c>
      <c r="AP68" s="85" t="s">
        <v>83</v>
      </c>
      <c r="AQ68" s="85"/>
      <c r="AR68" s="85"/>
      <c r="AS68" s="85"/>
      <c r="AT68" s="43">
        <f>COUNTIF(AT4:AT65,"PASS")</f>
        <v>58</v>
      </c>
      <c r="AU68" s="43">
        <f>COUNTIF(AU4:AU65,"PASS")</f>
        <v>53</v>
      </c>
      <c r="AV68" s="43">
        <f>COUNTIF(AV4:AV65,"YES")</f>
        <v>52</v>
      </c>
    </row>
    <row r="69" spans="1:49">
      <c r="L69" s="17"/>
      <c r="AF69" s="17"/>
    </row>
    <row r="70" spans="1:49">
      <c r="E70" s="22" t="s">
        <v>84</v>
      </c>
      <c r="F70" s="23"/>
      <c r="G70" s="4">
        <v>214441</v>
      </c>
      <c r="H70" s="4">
        <v>214442</v>
      </c>
      <c r="I70" s="4">
        <v>214443</v>
      </c>
      <c r="J70" s="4">
        <v>214444</v>
      </c>
      <c r="K70" s="4">
        <v>214445</v>
      </c>
      <c r="L70" s="14"/>
      <c r="M70" s="4" t="s">
        <v>5</v>
      </c>
      <c r="N70" s="4" t="s">
        <v>6</v>
      </c>
      <c r="O70" s="4" t="s">
        <v>7</v>
      </c>
      <c r="P70" s="4" t="s">
        <v>8</v>
      </c>
      <c r="Q70" s="4" t="s">
        <v>9</v>
      </c>
      <c r="R70" s="4" t="s">
        <v>10</v>
      </c>
      <c r="S70" s="4" t="s">
        <v>11</v>
      </c>
      <c r="Y70" s="36" t="s">
        <v>84</v>
      </c>
      <c r="Z70" s="23"/>
      <c r="AA70" s="4">
        <v>207003</v>
      </c>
      <c r="AB70" s="4">
        <v>214450</v>
      </c>
      <c r="AC70" s="4">
        <v>214451</v>
      </c>
      <c r="AD70" s="4">
        <v>214452</v>
      </c>
      <c r="AE70" s="4">
        <v>214453</v>
      </c>
      <c r="AF70" s="14"/>
      <c r="AG70" s="4" t="s">
        <v>12</v>
      </c>
      <c r="AH70" s="4" t="s">
        <v>13</v>
      </c>
      <c r="AI70" s="4" t="s">
        <v>14</v>
      </c>
      <c r="AJ70" s="4" t="s">
        <v>15</v>
      </c>
      <c r="AK70" s="4" t="s">
        <v>16</v>
      </c>
      <c r="AL70" s="4" t="s">
        <v>17</v>
      </c>
      <c r="AM70" s="4" t="s">
        <v>18</v>
      </c>
      <c r="AO70" s="44"/>
      <c r="AP70" s="48"/>
      <c r="AQ70" s="48"/>
      <c r="AR70" s="48"/>
      <c r="AS70" s="48"/>
    </row>
    <row r="71" spans="1:49">
      <c r="E71" s="24"/>
      <c r="F71" s="23"/>
      <c r="G71" s="4" t="s">
        <v>26</v>
      </c>
      <c r="H71" s="4" t="s">
        <v>27</v>
      </c>
      <c r="I71" s="4" t="s">
        <v>28</v>
      </c>
      <c r="J71" s="4" t="s">
        <v>29</v>
      </c>
      <c r="K71" s="4" t="s">
        <v>30</v>
      </c>
      <c r="L71" s="14"/>
      <c r="M71" s="4" t="s">
        <v>31</v>
      </c>
      <c r="N71" s="4" t="s">
        <v>32</v>
      </c>
      <c r="O71" s="4" t="s">
        <v>33</v>
      </c>
      <c r="P71" s="4" t="s">
        <v>34</v>
      </c>
      <c r="Q71" s="4" t="s">
        <v>35</v>
      </c>
      <c r="R71" s="4" t="s">
        <v>36</v>
      </c>
      <c r="S71" s="4" t="s">
        <v>37</v>
      </c>
      <c r="Y71" s="37"/>
      <c r="Z71" s="23"/>
      <c r="AA71" s="4" t="s">
        <v>38</v>
      </c>
      <c r="AB71" s="4" t="s">
        <v>39</v>
      </c>
      <c r="AC71" s="4" t="s">
        <v>40</v>
      </c>
      <c r="AD71" s="4" t="s">
        <v>41</v>
      </c>
      <c r="AE71" s="4" t="s">
        <v>42</v>
      </c>
      <c r="AF71" s="14"/>
      <c r="AG71" s="4" t="s">
        <v>43</v>
      </c>
      <c r="AH71" s="4" t="s">
        <v>44</v>
      </c>
      <c r="AI71" s="4" t="s">
        <v>45</v>
      </c>
      <c r="AJ71" s="4" t="s">
        <v>46</v>
      </c>
      <c r="AK71" s="4" t="s">
        <v>47</v>
      </c>
      <c r="AL71" s="4" t="s">
        <v>48</v>
      </c>
      <c r="AM71" s="4" t="s">
        <v>49</v>
      </c>
      <c r="AO71" s="44"/>
      <c r="AP71" s="50"/>
      <c r="AQ71" s="49" t="s">
        <v>85</v>
      </c>
      <c r="AR71" s="49" t="s">
        <v>86</v>
      </c>
      <c r="AS71" s="48"/>
    </row>
    <row r="72" spans="1:49">
      <c r="E72" s="24" t="s">
        <v>87</v>
      </c>
      <c r="F72" s="25" t="s">
        <v>88</v>
      </c>
      <c r="G72" s="5">
        <f>COUNTIF(G4:G65,"&gt;90")</f>
        <v>5</v>
      </c>
      <c r="H72" s="5">
        <f>COUNTIF(H4:H65,"&gt;90")</f>
        <v>0</v>
      </c>
      <c r="I72" s="5">
        <f>COUNTIF(I4:I65,"&gt;90")</f>
        <v>2</v>
      </c>
      <c r="J72" s="5">
        <f>COUNTIF(J4:J65,"&gt;90")</f>
        <v>1</v>
      </c>
      <c r="K72" s="5">
        <f>COUNTIF(K4:K65,"&gt;90")</f>
        <v>0</v>
      </c>
      <c r="L72" s="14"/>
      <c r="M72" s="5"/>
      <c r="N72" s="5"/>
      <c r="O72" s="5"/>
      <c r="P72" s="5"/>
      <c r="Q72" s="5"/>
      <c r="R72" s="5"/>
      <c r="S72" s="5"/>
      <c r="Y72" s="37" t="s">
        <v>87</v>
      </c>
      <c r="Z72" s="25" t="s">
        <v>88</v>
      </c>
      <c r="AA72" s="5">
        <f>COUNTIF(AA4:AA65,"&gt;90")</f>
        <v>1</v>
      </c>
      <c r="AB72" s="5">
        <f>COUNTIF(AB4:AB65,"&gt;90")</f>
        <v>1</v>
      </c>
      <c r="AC72" s="5">
        <f>COUNTIF(AC4:AC65,"&gt;90")</f>
        <v>0</v>
      </c>
      <c r="AD72" s="5">
        <f>COUNTIF(AD4:AD65,"&gt;90")</f>
        <v>0</v>
      </c>
      <c r="AE72" s="5">
        <f>COUNTIF(AE4:AE65,"&gt;90")</f>
        <v>0</v>
      </c>
      <c r="AF72" s="14"/>
      <c r="AG72" s="5"/>
      <c r="AH72" s="5"/>
      <c r="AI72" s="5"/>
      <c r="AJ72" s="5"/>
      <c r="AK72" s="5"/>
      <c r="AL72" s="5"/>
      <c r="AM72" s="5"/>
      <c r="AO72" s="44"/>
      <c r="AP72" s="49" t="s">
        <v>89</v>
      </c>
      <c r="AQ72" s="50">
        <f>AV68</f>
        <v>52</v>
      </c>
      <c r="AR72" s="51">
        <f>(AQ72/$AA$80)*100</f>
        <v>83.870967741935488</v>
      </c>
      <c r="AS72" s="48"/>
    </row>
    <row r="73" spans="1:49">
      <c r="E73" s="24" t="s">
        <v>90</v>
      </c>
      <c r="F73" s="25" t="s">
        <v>91</v>
      </c>
      <c r="G73" s="5">
        <f>COUNTIFS(G4:G65,"&gt;=80",G4:G65,"&lt;90")</f>
        <v>23</v>
      </c>
      <c r="H73" s="5">
        <f>COUNTIFS(H4:H65,"&gt;=80",H4:H65,"&lt;90")</f>
        <v>4</v>
      </c>
      <c r="I73" s="5">
        <f>COUNTIFS(I4:I65,"&gt;=80",I4:I65,"&lt;90")</f>
        <v>5</v>
      </c>
      <c r="J73" s="5">
        <f>COUNTIFS(J4:J65,"&gt;=80",J4:J65,"&lt;90")</f>
        <v>8</v>
      </c>
      <c r="K73" s="5">
        <f>COUNTIFS(K4:K65,"&gt;=80",K4:K65,"&lt;90")</f>
        <v>16</v>
      </c>
      <c r="L73" s="14"/>
      <c r="M73" s="5"/>
      <c r="N73" s="5"/>
      <c r="O73" s="5"/>
      <c r="P73" s="5"/>
      <c r="Q73" s="5"/>
      <c r="R73" s="5"/>
      <c r="S73" s="5"/>
      <c r="Y73" s="37" t="s">
        <v>90</v>
      </c>
      <c r="Z73" s="25" t="s">
        <v>91</v>
      </c>
      <c r="AA73" s="5">
        <f>COUNTIFS(AA4:AA65,"&gt;=80",AA4:AA65,"&lt;90")</f>
        <v>11</v>
      </c>
      <c r="AB73" s="5">
        <f>COUNTIFS(AB4:AB65,"&gt;=80",AB4:AB65,"&lt;90")</f>
        <v>19</v>
      </c>
      <c r="AC73" s="5">
        <f>COUNTIFS(AC4:AC65,"&gt;=80",AC4:AC65,"&lt;90")</f>
        <v>37</v>
      </c>
      <c r="AD73" s="5">
        <f>COUNTIFS(AD4:AD65,"&gt;=80",AD4:AD65,"&lt;90")</f>
        <v>19</v>
      </c>
      <c r="AE73" s="5">
        <f>COUNTIFS(AE4:AE65,"&gt;=80",AE4:AE65,"&lt;90")</f>
        <v>37</v>
      </c>
      <c r="AF73" s="14"/>
      <c r="AG73" s="5"/>
      <c r="AH73" s="5"/>
      <c r="AI73" s="5"/>
      <c r="AJ73" s="5"/>
      <c r="AK73" s="5"/>
      <c r="AL73" s="5"/>
      <c r="AM73" s="5"/>
      <c r="AO73" s="44"/>
      <c r="AP73" s="49" t="s">
        <v>92</v>
      </c>
      <c r="AQ73" s="50">
        <f>COUNTIF(AW4:AW65,"DIST")</f>
        <v>52</v>
      </c>
      <c r="AR73" s="51">
        <f t="shared" ref="AR73:AR78" si="16">(AQ73/$AA$80)*100</f>
        <v>83.870967741935488</v>
      </c>
      <c r="AS73" s="48"/>
    </row>
    <row r="74" spans="1:49">
      <c r="E74" s="24" t="s">
        <v>93</v>
      </c>
      <c r="F74" s="25" t="s">
        <v>94</v>
      </c>
      <c r="G74" s="5">
        <f>COUNTIFS(G4:G65,"&gt;=70",G4:G65,"&lt;80")</f>
        <v>18</v>
      </c>
      <c r="H74" s="5">
        <f>COUNTIFS(H4:H65,"&gt;=70",H4:H65,"&lt;80")</f>
        <v>18</v>
      </c>
      <c r="I74" s="5">
        <f>COUNTIFS(I4:I65,"&gt;=70",I4:I65,"&lt;80")</f>
        <v>19</v>
      </c>
      <c r="J74" s="5">
        <f>COUNTIFS(J4:J65,"&gt;=70",J4:J65,"&lt;80")</f>
        <v>28</v>
      </c>
      <c r="K74" s="5">
        <f>COUNTIFS(K4:K65,"&gt;=70",K4:K65,"&lt;80")</f>
        <v>20</v>
      </c>
      <c r="L74" s="14"/>
      <c r="M74" s="5"/>
      <c r="N74" s="5"/>
      <c r="O74" s="5"/>
      <c r="P74" s="5"/>
      <c r="Q74" s="5"/>
      <c r="R74" s="5"/>
      <c r="S74" s="5"/>
      <c r="Y74" s="37" t="s">
        <v>93</v>
      </c>
      <c r="Z74" s="25" t="s">
        <v>94</v>
      </c>
      <c r="AA74" s="5">
        <f>COUNTIFS(AA4:AA65,"&gt;=70",AA4:AA65,"&lt;80")</f>
        <v>21</v>
      </c>
      <c r="AB74" s="5">
        <f>COUNTIFS(AB4:AB65,"&gt;=70",AB4:AB65,"&lt;80")</f>
        <v>18</v>
      </c>
      <c r="AC74" s="5">
        <f>COUNTIFS(AC4:AC65,"&gt;=70",AC4:AC65,"&lt;80")</f>
        <v>22</v>
      </c>
      <c r="AD74" s="5">
        <f>COUNTIFS(AD4:AD65,"&gt;=70",AD4:AD65,"&lt;80")</f>
        <v>23</v>
      </c>
      <c r="AE74" s="5">
        <f>COUNTIFS(AE4:AE65,"&gt;=70",AE4:AE65,"&lt;80")</f>
        <v>17</v>
      </c>
      <c r="AF74" s="14"/>
      <c r="AG74" s="5"/>
      <c r="AH74" s="5"/>
      <c r="AI74" s="5"/>
      <c r="AJ74" s="5"/>
      <c r="AK74" s="5"/>
      <c r="AL74" s="5"/>
      <c r="AM74" s="5"/>
      <c r="AO74" s="44"/>
      <c r="AP74" s="49" t="s">
        <v>95</v>
      </c>
      <c r="AQ74" s="50">
        <f>COUNTIF(AW4:AW65,"FIRST")</f>
        <v>0</v>
      </c>
      <c r="AR74" s="51">
        <f t="shared" si="16"/>
        <v>0</v>
      </c>
      <c r="AS74" s="48"/>
    </row>
    <row r="75" spans="1:49" ht="27.6">
      <c r="E75" s="24" t="s">
        <v>96</v>
      </c>
      <c r="F75" s="25" t="s">
        <v>97</v>
      </c>
      <c r="G75" s="5">
        <f>COUNTIFS(G4:G65,"&gt;=60",G4:G65,"&lt;70")</f>
        <v>9</v>
      </c>
      <c r="H75" s="5">
        <f>COUNTIFS(H4:H65,"&gt;=60",H4:H65,"&lt;70")</f>
        <v>21</v>
      </c>
      <c r="I75" s="5">
        <f>COUNTIFS(I4:I65,"&gt;=60",I4:I65,"&lt;70")</f>
        <v>25</v>
      </c>
      <c r="J75" s="5">
        <f>COUNTIFS(J4:J65,"&gt;=60",J4:J65,"&lt;70")</f>
        <v>18</v>
      </c>
      <c r="K75" s="5">
        <f>COUNTIFS(K4:K65,"&gt;=60",K4:K65,"&lt;70")</f>
        <v>19</v>
      </c>
      <c r="L75" s="14"/>
      <c r="M75" s="5"/>
      <c r="N75" s="5"/>
      <c r="O75" s="5"/>
      <c r="P75" s="5"/>
      <c r="Q75" s="5"/>
      <c r="R75" s="5"/>
      <c r="S75" s="5"/>
      <c r="Y75" s="37" t="s">
        <v>96</v>
      </c>
      <c r="Z75" s="25" t="s">
        <v>97</v>
      </c>
      <c r="AA75" s="5">
        <f>COUNTIFS(AA4:AA65,"&gt;=60",AA4:AA65,"&lt;70")</f>
        <v>17</v>
      </c>
      <c r="AB75" s="5">
        <f>COUNTIFS(AB4:AB65,"&gt;=60",AB4:AB65,"&lt;70")</f>
        <v>12</v>
      </c>
      <c r="AC75" s="5">
        <f>COUNTIFS(AC4:AC65,"&gt;=60",AC4:AC65,"&lt;70")</f>
        <v>3</v>
      </c>
      <c r="AD75" s="5">
        <f>COUNTIFS(AD4:AD65,"&gt;=60",AD4:AD65,"&lt;70")</f>
        <v>9</v>
      </c>
      <c r="AE75" s="5">
        <f>COUNTIFS(AE4:AE65,"&gt;=60",AE4:AE65,"&lt;70")</f>
        <v>4</v>
      </c>
      <c r="AF75" s="14"/>
      <c r="AG75" s="5"/>
      <c r="AH75" s="5"/>
      <c r="AI75" s="5"/>
      <c r="AJ75" s="5"/>
      <c r="AK75" s="5"/>
      <c r="AL75" s="5"/>
      <c r="AM75" s="5"/>
      <c r="AO75" s="44"/>
      <c r="AP75" s="52" t="s">
        <v>98</v>
      </c>
      <c r="AQ75" s="50">
        <f>COUNTIF(AW4:AW65,"HSC")</f>
        <v>0</v>
      </c>
      <c r="AR75" s="51">
        <f t="shared" si="16"/>
        <v>0</v>
      </c>
      <c r="AS75" s="48"/>
    </row>
    <row r="76" spans="1:49">
      <c r="E76" s="24" t="s">
        <v>99</v>
      </c>
      <c r="F76" s="25" t="s">
        <v>100</v>
      </c>
      <c r="G76" s="5">
        <f>COUNTIFS(G4:G65,"&gt;=50",G4:G65,"&lt;60")</f>
        <v>4</v>
      </c>
      <c r="H76" s="5">
        <f>COUNTIFS(H4:H65,"&gt;=50",H4:H65,"&lt;60")</f>
        <v>15</v>
      </c>
      <c r="I76" s="5">
        <f>COUNTIFS(I4:I65,"&gt;=50",I4:I65,"&lt;60")</f>
        <v>8</v>
      </c>
      <c r="J76" s="5">
        <f>COUNTIFS(J4:J65,"&gt;=50",J4:J65,"&lt;60")</f>
        <v>3</v>
      </c>
      <c r="K76" s="5">
        <f>COUNTIFS(K4:K65,"&gt;=50",K4:K65,"&lt;60")</f>
        <v>6</v>
      </c>
      <c r="L76" s="14"/>
      <c r="M76" s="5"/>
      <c r="N76" s="5"/>
      <c r="O76" s="5"/>
      <c r="P76" s="5"/>
      <c r="Q76" s="5"/>
      <c r="R76" s="5"/>
      <c r="S76" s="5"/>
      <c r="Y76" s="37" t="s">
        <v>99</v>
      </c>
      <c r="Z76" s="25" t="s">
        <v>100</v>
      </c>
      <c r="AA76" s="5">
        <f>COUNTIFS(AA4:AA65,"&gt;=50",AA4:AA65,"&lt;60")</f>
        <v>5</v>
      </c>
      <c r="AB76" s="5">
        <f>COUNTIFS(AB4:AB65,"&gt;=50",AB4:AB65,"&lt;60")</f>
        <v>7</v>
      </c>
      <c r="AC76" s="5">
        <f>COUNTIFS(AC4:AC65,"&gt;=50",AC4:AC65,"&lt;60")</f>
        <v>0</v>
      </c>
      <c r="AD76" s="5">
        <f>COUNTIFS(AD4:AD65,"&gt;=50",AD4:AD65,"&lt;60")</f>
        <v>8</v>
      </c>
      <c r="AE76" s="5">
        <f>COUNTIFS(AE4:AE65,"&gt;=50",AE4:AE65,"&lt;60")</f>
        <v>1</v>
      </c>
      <c r="AF76" s="14"/>
      <c r="AG76" s="5"/>
      <c r="AH76" s="5"/>
      <c r="AI76" s="5"/>
      <c r="AJ76" s="5"/>
      <c r="AK76" s="5"/>
      <c r="AL76" s="5"/>
      <c r="AM76" s="5"/>
      <c r="AO76" s="44"/>
      <c r="AP76" s="49" t="s">
        <v>101</v>
      </c>
      <c r="AQ76" s="50">
        <f>COUNTIF(AW4:AW65,"SC")</f>
        <v>0</v>
      </c>
      <c r="AR76" s="51">
        <f t="shared" si="16"/>
        <v>0</v>
      </c>
      <c r="AS76" s="48"/>
    </row>
    <row r="77" spans="1:49">
      <c r="E77" s="24" t="s">
        <v>102</v>
      </c>
      <c r="F77" s="25" t="s">
        <v>103</v>
      </c>
      <c r="G77" s="5">
        <f>COUNTIFS(G4:G65,"&gt;=40",G4:G65,"&lt;50")</f>
        <v>0</v>
      </c>
      <c r="H77" s="5">
        <f>COUNTIFS(H4:H65,"&gt;=40",H4:H65,"&lt;50")</f>
        <v>1</v>
      </c>
      <c r="I77" s="5">
        <f>COUNTIFS(I4:I65,"&gt;=40",I4:I65,"&lt;50")</f>
        <v>1</v>
      </c>
      <c r="J77" s="5">
        <f>COUNTIFS(J4:J65,"&gt;=40",J4:J65,"&lt;50")</f>
        <v>2</v>
      </c>
      <c r="K77" s="5">
        <f>COUNTIFS(K4:K65,"&gt;=40",K4:K65,"&lt;50")</f>
        <v>1</v>
      </c>
      <c r="L77" s="14"/>
      <c r="M77" s="5"/>
      <c r="N77" s="5"/>
      <c r="O77" s="5"/>
      <c r="P77" s="5"/>
      <c r="Q77" s="5"/>
      <c r="R77" s="5"/>
      <c r="S77" s="5"/>
      <c r="Y77" s="37" t="s">
        <v>102</v>
      </c>
      <c r="Z77" s="25" t="s">
        <v>103</v>
      </c>
      <c r="AA77" s="5">
        <f>COUNTIFS(AA4:AA65,"&gt;=40",AA4:AA65,"&lt;50")</f>
        <v>5</v>
      </c>
      <c r="AB77" s="5">
        <f>COUNTIFS(AB4:AB65,"&gt;=40",AB4:AB65,"&lt;50")</f>
        <v>4</v>
      </c>
      <c r="AC77" s="5">
        <f>COUNTIFS(AC4:AC65,"&gt;=40",AC4:AC65,"&lt;50")</f>
        <v>0</v>
      </c>
      <c r="AD77" s="5">
        <f>COUNTIFS(AD4:AD65,"&gt;=40",AD4:AD65,"&lt;50")</f>
        <v>0</v>
      </c>
      <c r="AE77" s="5">
        <f>COUNTIFS(AE4:AE65,"&gt;=40",AE4:AE65,"&lt;50")</f>
        <v>0</v>
      </c>
      <c r="AF77" s="14"/>
      <c r="AG77" s="5"/>
      <c r="AH77" s="5"/>
      <c r="AI77" s="5"/>
      <c r="AJ77" s="5"/>
      <c r="AK77" s="5"/>
      <c r="AL77" s="5"/>
      <c r="AM77" s="5"/>
      <c r="AO77" s="44"/>
      <c r="AP77" s="49" t="s">
        <v>104</v>
      </c>
      <c r="AQ77" s="50">
        <f>COUNTIF(AW4:AW65,"ATKT")</f>
        <v>10</v>
      </c>
      <c r="AR77" s="51">
        <f t="shared" si="16"/>
        <v>16.129032258064516</v>
      </c>
      <c r="AS77" s="48"/>
    </row>
    <row r="78" spans="1:49">
      <c r="E78" s="24" t="s">
        <v>105</v>
      </c>
      <c r="F78" s="25" t="s">
        <v>106</v>
      </c>
      <c r="G78" s="5">
        <f>COUNTIF(G4:G65,"FF")</f>
        <v>1</v>
      </c>
      <c r="H78" s="5">
        <f>COUNTIF(H4:H65,"FF")</f>
        <v>3</v>
      </c>
      <c r="I78" s="5">
        <f>COUNTIF(I4:I65,"FF")</f>
        <v>2</v>
      </c>
      <c r="J78" s="5">
        <f>COUNTIF(J4:J65,"FF")</f>
        <v>1</v>
      </c>
      <c r="K78" s="5">
        <f>COUNTIF(K4:K65,"FF")</f>
        <v>0</v>
      </c>
      <c r="L78" s="14"/>
      <c r="M78" s="5">
        <f>COUNTIF(M4:M65,"FF")</f>
        <v>0</v>
      </c>
      <c r="N78" s="5">
        <f>COUNTIF(N4:N65,"FF")</f>
        <v>0</v>
      </c>
      <c r="O78" s="5">
        <f>COUNTIF(O4:O65,"FF")</f>
        <v>0</v>
      </c>
      <c r="P78" s="5">
        <f>COUNTIF(P4:P65,"FF")</f>
        <v>1</v>
      </c>
      <c r="Q78" s="5">
        <f>COUNTIF(Q4:Q65,"FF")</f>
        <v>0</v>
      </c>
      <c r="R78" s="5">
        <f>COUNTIF(R4:R65,"FF")</f>
        <v>1</v>
      </c>
      <c r="S78" s="5">
        <f>COUNTIF(S4:S65,"FF")</f>
        <v>0</v>
      </c>
      <c r="Y78" s="37" t="s">
        <v>105</v>
      </c>
      <c r="Z78" s="25" t="s">
        <v>106</v>
      </c>
      <c r="AA78" s="5">
        <f>COUNTIF(AA4:AA65,"FF")</f>
        <v>0</v>
      </c>
      <c r="AB78" s="5">
        <f>COUNTIF(AB4:AB65,"FF")</f>
        <v>0</v>
      </c>
      <c r="AC78" s="5">
        <f>COUNTIF(AC4:AC65,"FF")</f>
        <v>0</v>
      </c>
      <c r="AD78" s="5">
        <f>COUNTIF(AD4:AD65,"FF")</f>
        <v>0</v>
      </c>
      <c r="AE78" s="5">
        <f>COUNTIF(AE4:AE65,"FF")</f>
        <v>0</v>
      </c>
      <c r="AF78" s="14"/>
      <c r="AG78" s="5">
        <f>COUNTIF(AG4:AG65,"FF")</f>
        <v>0</v>
      </c>
      <c r="AH78" s="5">
        <f>COUNTIF(AH4:AH65,"FF")</f>
        <v>0</v>
      </c>
      <c r="AI78" s="5">
        <f>COUNTIF(AI4:AI65,"FF")</f>
        <v>0</v>
      </c>
      <c r="AJ78" s="5">
        <f>COUNTIF(AJ4:AJ65,"FF")</f>
        <v>0</v>
      </c>
      <c r="AK78" s="5">
        <f>COUNTIF(AK4:AK65,"FF")</f>
        <v>0</v>
      </c>
      <c r="AL78" s="5">
        <f>COUNTIF(AL4:AL65,"FF")</f>
        <v>0</v>
      </c>
      <c r="AM78" s="5">
        <f>COUNTIF(AM4:AM65,"FF")</f>
        <v>0</v>
      </c>
      <c r="AO78" s="44"/>
      <c r="AP78" s="49" t="s">
        <v>107</v>
      </c>
      <c r="AQ78" s="50">
        <f>COUNTIF(AW4:AW65,"FAIL")</f>
        <v>0</v>
      </c>
      <c r="AR78" s="51">
        <f t="shared" si="16"/>
        <v>0</v>
      </c>
      <c r="AS78" s="48"/>
    </row>
    <row r="79" spans="1:49">
      <c r="E79" s="22"/>
      <c r="F79" s="26" t="s">
        <v>108</v>
      </c>
      <c r="G79" s="5">
        <f>COUNTIF(G4:G65,"AB")</f>
        <v>0</v>
      </c>
      <c r="H79" s="5">
        <f>COUNTIF(H4:H65,"AB")</f>
        <v>0</v>
      </c>
      <c r="I79" s="5">
        <f>COUNTIF(I4:I65,"AB")</f>
        <v>0</v>
      </c>
      <c r="J79" s="5">
        <f>COUNTIF(J4:J65,"AB")</f>
        <v>0</v>
      </c>
      <c r="K79" s="5">
        <f>COUNTIF(K4:K65,"AB")</f>
        <v>0</v>
      </c>
      <c r="L79" s="14"/>
      <c r="M79" s="5">
        <f>COUNTIF(M4:M65,"AB")</f>
        <v>0</v>
      </c>
      <c r="N79" s="5">
        <f>COUNTIF(N4:N65,"AB")</f>
        <v>3</v>
      </c>
      <c r="O79" s="5">
        <f>COUNTIF(O4:O65,"AB")</f>
        <v>0</v>
      </c>
      <c r="P79" s="5">
        <f>COUNTIF(P4:P65,"AB")</f>
        <v>5</v>
      </c>
      <c r="Q79" s="5">
        <f>COUNTIF(Q4:Q65,"AB")</f>
        <v>0</v>
      </c>
      <c r="R79" s="5">
        <f>COUNTIF(R4:R65,"AB")</f>
        <v>3</v>
      </c>
      <c r="S79" s="5">
        <f>COUNTIF(S4:S65,"AB")</f>
        <v>0</v>
      </c>
      <c r="Y79" s="36"/>
      <c r="Z79" s="26" t="s">
        <v>108</v>
      </c>
      <c r="AA79" s="5">
        <f>COUNTIF(AA4:AA65,"AB")</f>
        <v>0</v>
      </c>
      <c r="AB79" s="5">
        <f>COUNTIF(AB4:AB65,"AB")</f>
        <v>0</v>
      </c>
      <c r="AC79" s="5">
        <f>COUNTIF(AC4:AC65,"AB")</f>
        <v>0</v>
      </c>
      <c r="AD79" s="5">
        <f>COUNTIF(AD4:AD65,"AB")</f>
        <v>0</v>
      </c>
      <c r="AE79" s="5">
        <f>COUNTIF(AE4:AE65,"AB")</f>
        <v>0</v>
      </c>
      <c r="AF79" s="14"/>
      <c r="AG79" s="5">
        <f>COUNTIF(AG4:AG65,"AB")</f>
        <v>0</v>
      </c>
      <c r="AH79" s="5">
        <f>COUNTIF(AH4:AH65,"AB")</f>
        <v>0</v>
      </c>
      <c r="AI79" s="5">
        <f>COUNTIF(AI4:AI65,"AB")</f>
        <v>0</v>
      </c>
      <c r="AJ79" s="5">
        <f>COUNTIF(AJ4:AJ65,"AB")</f>
        <v>0</v>
      </c>
      <c r="AK79" s="5">
        <f>COUNTIF(AK4:AK65,"AB")</f>
        <v>0</v>
      </c>
      <c r="AL79" s="5">
        <f>COUNTIF(AL4:AL65,"AB")</f>
        <v>0</v>
      </c>
      <c r="AM79" s="5">
        <f>COUNTIF(AM4:AM65,"AB")</f>
        <v>0</v>
      </c>
      <c r="AO79" s="44"/>
      <c r="AP79" s="49" t="s">
        <v>109</v>
      </c>
      <c r="AQ79" s="49">
        <f>AA80</f>
        <v>62</v>
      </c>
      <c r="AR79" s="49"/>
      <c r="AS79" s="44"/>
    </row>
    <row r="80" spans="1:49">
      <c r="E80" s="22"/>
      <c r="F80" s="27" t="s">
        <v>109</v>
      </c>
      <c r="G80" s="5">
        <f>COUNTA(G4:G65)</f>
        <v>62</v>
      </c>
      <c r="H80" s="5">
        <f>COUNTA(H4:H65)</f>
        <v>62</v>
      </c>
      <c r="I80" s="5">
        <f>COUNTA(I4:I65)</f>
        <v>62</v>
      </c>
      <c r="J80" s="5">
        <f>COUNTA(J4:J65)</f>
        <v>62</v>
      </c>
      <c r="K80" s="5">
        <f>COUNTA(K4:K65)</f>
        <v>62</v>
      </c>
      <c r="L80" s="14"/>
      <c r="M80" s="5">
        <f>COUNTA(M4:M65)</f>
        <v>62</v>
      </c>
      <c r="N80" s="5">
        <f>COUNTA(N4:N65)</f>
        <v>62</v>
      </c>
      <c r="O80" s="5">
        <f>COUNTA(O4:O65)</f>
        <v>62</v>
      </c>
      <c r="P80" s="5">
        <f>COUNTA(P4:P65)</f>
        <v>62</v>
      </c>
      <c r="Q80" s="5">
        <f>COUNTA(Q4:Q65)</f>
        <v>62</v>
      </c>
      <c r="R80" s="5">
        <f>COUNTA(R4:R65)</f>
        <v>62</v>
      </c>
      <c r="S80" s="5">
        <f>COUNTA(S4:S65)</f>
        <v>62</v>
      </c>
      <c r="Y80" s="36"/>
      <c r="Z80" s="27" t="s">
        <v>109</v>
      </c>
      <c r="AA80" s="5">
        <f>COUNTA(AA4:AA65)</f>
        <v>62</v>
      </c>
      <c r="AB80" s="5">
        <f>COUNTA(AB4:AB65)</f>
        <v>62</v>
      </c>
      <c r="AC80" s="5">
        <f>COUNTA(AC4:AC65)</f>
        <v>62</v>
      </c>
      <c r="AD80" s="5">
        <f>COUNTA(AD4:AD65)</f>
        <v>62</v>
      </c>
      <c r="AE80" s="5">
        <f>COUNTA(AE4:AE65)</f>
        <v>62</v>
      </c>
      <c r="AF80" s="14"/>
      <c r="AG80" s="5">
        <f>COUNTA(AG4:AG65)</f>
        <v>62</v>
      </c>
      <c r="AH80" s="5">
        <f>COUNTA(AH4:AH65)</f>
        <v>62</v>
      </c>
      <c r="AI80" s="5">
        <f>COUNTA(AI4:AI65)</f>
        <v>62</v>
      </c>
      <c r="AJ80" s="5">
        <f>COUNTA(AJ4:AJ65)</f>
        <v>62</v>
      </c>
      <c r="AK80" s="5">
        <f>COUNTA(AK4:AK65)</f>
        <v>62</v>
      </c>
      <c r="AL80" s="5">
        <f>COUNTA(AL4:AL65)</f>
        <v>62</v>
      </c>
      <c r="AM80" s="5">
        <f>COUNTA(AM4:AM65)</f>
        <v>62</v>
      </c>
      <c r="AO80" s="48"/>
      <c r="AP80" s="48"/>
      <c r="AQ80" s="48"/>
      <c r="AR80" s="48"/>
      <c r="AS80" s="48"/>
    </row>
    <row r="81" spans="5:44">
      <c r="E81" s="22"/>
      <c r="F81" s="25" t="s">
        <v>110</v>
      </c>
      <c r="G81" s="5">
        <f>G80-G79</f>
        <v>62</v>
      </c>
      <c r="H81" s="5">
        <f>H80-H79</f>
        <v>62</v>
      </c>
      <c r="I81" s="5">
        <f>I80-I79</f>
        <v>62</v>
      </c>
      <c r="J81" s="5">
        <f>J80-J79</f>
        <v>62</v>
      </c>
      <c r="K81" s="5">
        <f>K80-K79</f>
        <v>62</v>
      </c>
      <c r="L81" s="14"/>
      <c r="M81" s="5">
        <f t="shared" ref="M81:S81" si="17">M80-M79</f>
        <v>62</v>
      </c>
      <c r="N81" s="5">
        <f t="shared" si="17"/>
        <v>59</v>
      </c>
      <c r="O81" s="5">
        <f t="shared" si="17"/>
        <v>62</v>
      </c>
      <c r="P81" s="5">
        <f t="shared" si="17"/>
        <v>57</v>
      </c>
      <c r="Q81" s="5">
        <f t="shared" si="17"/>
        <v>62</v>
      </c>
      <c r="R81" s="5">
        <f t="shared" si="17"/>
        <v>59</v>
      </c>
      <c r="S81" s="5">
        <f t="shared" si="17"/>
        <v>62</v>
      </c>
      <c r="Y81" s="36"/>
      <c r="Z81" s="25" t="s">
        <v>110</v>
      </c>
      <c r="AA81" s="5">
        <f>AA80-AA79</f>
        <v>62</v>
      </c>
      <c r="AB81" s="5">
        <f>AB80-AB79</f>
        <v>62</v>
      </c>
      <c r="AC81" s="5">
        <f>AC80-AC79</f>
        <v>62</v>
      </c>
      <c r="AD81" s="5">
        <f>AD80-AD79</f>
        <v>62</v>
      </c>
      <c r="AE81" s="5">
        <f>AE80-AE79</f>
        <v>62</v>
      </c>
      <c r="AF81" s="14"/>
      <c r="AG81" s="5">
        <f>AG80-AG79</f>
        <v>62</v>
      </c>
      <c r="AH81" s="5">
        <f t="shared" ref="AH81:AM81" si="18">AH80-AH79</f>
        <v>62</v>
      </c>
      <c r="AI81" s="5">
        <f t="shared" si="18"/>
        <v>62</v>
      </c>
      <c r="AJ81" s="5">
        <f t="shared" si="18"/>
        <v>62</v>
      </c>
      <c r="AK81" s="5">
        <f t="shared" si="18"/>
        <v>62</v>
      </c>
      <c r="AL81" s="5">
        <f t="shared" si="18"/>
        <v>62</v>
      </c>
      <c r="AM81" s="5">
        <f t="shared" si="18"/>
        <v>62</v>
      </c>
    </row>
    <row r="82" spans="5:44" ht="15" thickBot="1">
      <c r="E82" s="28"/>
      <c r="F82" s="23" t="s">
        <v>111</v>
      </c>
      <c r="G82" s="5">
        <f>G81-G78</f>
        <v>61</v>
      </c>
      <c r="H82" s="5">
        <f>H81-H78</f>
        <v>59</v>
      </c>
      <c r="I82" s="5">
        <f>I81-I78</f>
        <v>60</v>
      </c>
      <c r="J82" s="5">
        <f>J81-J78</f>
        <v>61</v>
      </c>
      <c r="K82" s="5">
        <f>K81-K78</f>
        <v>62</v>
      </c>
      <c r="L82" s="14"/>
      <c r="M82" s="5">
        <f t="shared" ref="M82:S82" si="19">M81-M78</f>
        <v>62</v>
      </c>
      <c r="N82" s="5">
        <f t="shared" si="19"/>
        <v>59</v>
      </c>
      <c r="O82" s="5">
        <f t="shared" si="19"/>
        <v>62</v>
      </c>
      <c r="P82" s="5">
        <f t="shared" si="19"/>
        <v>56</v>
      </c>
      <c r="Q82" s="5">
        <f t="shared" si="19"/>
        <v>62</v>
      </c>
      <c r="R82" s="5">
        <f t="shared" si="19"/>
        <v>58</v>
      </c>
      <c r="S82" s="5">
        <f t="shared" si="19"/>
        <v>62</v>
      </c>
      <c r="Y82" s="38"/>
      <c r="Z82" s="23" t="s">
        <v>111</v>
      </c>
      <c r="AA82" s="5">
        <f>AA81-AA78</f>
        <v>62</v>
      </c>
      <c r="AB82" s="5">
        <f>AB81-AB78</f>
        <v>62</v>
      </c>
      <c r="AC82" s="5">
        <f>AC81-AC78</f>
        <v>62</v>
      </c>
      <c r="AD82" s="5">
        <f>AD81-AD78</f>
        <v>62</v>
      </c>
      <c r="AE82" s="5">
        <f>AE81-AE78</f>
        <v>62</v>
      </c>
      <c r="AF82" s="14"/>
      <c r="AG82" s="5">
        <f>AG81-AG78</f>
        <v>62</v>
      </c>
      <c r="AH82" s="5">
        <f t="shared" ref="AH82:AM82" si="20">AH81-AH78</f>
        <v>62</v>
      </c>
      <c r="AI82" s="5">
        <f t="shared" si="20"/>
        <v>62</v>
      </c>
      <c r="AJ82" s="5">
        <f t="shared" si="20"/>
        <v>62</v>
      </c>
      <c r="AK82" s="5">
        <f t="shared" si="20"/>
        <v>62</v>
      </c>
      <c r="AL82" s="5">
        <f t="shared" si="20"/>
        <v>62</v>
      </c>
      <c r="AM82" s="5">
        <f t="shared" si="20"/>
        <v>62</v>
      </c>
    </row>
    <row r="83" spans="5:44" ht="15" thickBot="1">
      <c r="E83" s="3"/>
      <c r="F83" s="29" t="s">
        <v>112</v>
      </c>
      <c r="G83" s="30">
        <f>(G82/G81)*100</f>
        <v>98.387096774193552</v>
      </c>
      <c r="H83" s="30">
        <f>(H82/H81)*100</f>
        <v>95.161290322580655</v>
      </c>
      <c r="I83" s="30">
        <f>(I82/I81)*100</f>
        <v>96.774193548387103</v>
      </c>
      <c r="J83" s="30">
        <f>(J82/J81)*100</f>
        <v>98.387096774193552</v>
      </c>
      <c r="K83" s="30">
        <f>(K82/K81)*100</f>
        <v>100</v>
      </c>
      <c r="L83" s="31"/>
      <c r="M83" s="30">
        <f t="shared" ref="M83:S83" si="21">(M82/M81)*100</f>
        <v>100</v>
      </c>
      <c r="N83" s="30">
        <f t="shared" si="21"/>
        <v>100</v>
      </c>
      <c r="O83" s="30">
        <f t="shared" si="21"/>
        <v>100</v>
      </c>
      <c r="P83" s="30">
        <f t="shared" si="21"/>
        <v>98.245614035087712</v>
      </c>
      <c r="Q83" s="30">
        <f t="shared" si="21"/>
        <v>100</v>
      </c>
      <c r="R83" s="30">
        <f t="shared" si="21"/>
        <v>98.305084745762713</v>
      </c>
      <c r="S83" s="30">
        <f t="shared" si="21"/>
        <v>100</v>
      </c>
      <c r="Z83" s="39" t="s">
        <v>112</v>
      </c>
      <c r="AA83" s="30">
        <f>(AA82/AA81)*100</f>
        <v>100</v>
      </c>
      <c r="AB83" s="30">
        <f>(AB82/AB81)*100</f>
        <v>100</v>
      </c>
      <c r="AC83" s="30">
        <f>(AC82/AC81)*100</f>
        <v>100</v>
      </c>
      <c r="AD83" s="30">
        <f>(AD82/AD81)*100</f>
        <v>100</v>
      </c>
      <c r="AE83" s="30">
        <f>(AE82/AE81)*100</f>
        <v>100</v>
      </c>
      <c r="AF83" s="31"/>
      <c r="AG83" s="30">
        <f>(AG82/AG81)*100</f>
        <v>100</v>
      </c>
      <c r="AH83" s="30">
        <f t="shared" ref="AH83:AM83" si="22">(AH82/AH81)*100</f>
        <v>100</v>
      </c>
      <c r="AI83" s="30">
        <f t="shared" si="22"/>
        <v>100</v>
      </c>
      <c r="AJ83" s="30">
        <f t="shared" si="22"/>
        <v>100</v>
      </c>
      <c r="AK83" s="30">
        <f t="shared" si="22"/>
        <v>100</v>
      </c>
      <c r="AL83" s="30">
        <f t="shared" si="22"/>
        <v>100</v>
      </c>
      <c r="AM83" s="30">
        <f t="shared" si="22"/>
        <v>100</v>
      </c>
    </row>
    <row r="84" spans="5:44">
      <c r="AO84" s="17"/>
      <c r="AP84" s="17"/>
      <c r="AQ84" s="17"/>
      <c r="AR84" s="17"/>
    </row>
    <row r="85" spans="5:44" ht="16.2">
      <c r="AO85" s="17"/>
      <c r="AP85" s="72"/>
      <c r="AQ85" s="72" t="s">
        <v>113</v>
      </c>
      <c r="AR85" s="17"/>
    </row>
    <row r="86" spans="5:44" ht="16.2">
      <c r="W86" s="87" t="s">
        <v>114</v>
      </c>
      <c r="X86" s="87"/>
      <c r="Y86" s="87"/>
      <c r="AO86" s="17"/>
      <c r="AP86" s="72" t="s">
        <v>89</v>
      </c>
      <c r="AQ86" s="73">
        <f>(AV68/$AQ$79)*100</f>
        <v>83.870967741935488</v>
      </c>
      <c r="AR86" s="17"/>
    </row>
    <row r="87" spans="5:44" ht="16.2">
      <c r="W87" s="33"/>
      <c r="X87" s="87" t="s">
        <v>115</v>
      </c>
      <c r="Y87" s="87"/>
      <c r="AO87" s="17"/>
      <c r="AP87" s="72" t="s">
        <v>116</v>
      </c>
      <c r="AQ87" s="73">
        <f>(AT68/$AQ$79)*100</f>
        <v>93.548387096774192</v>
      </c>
      <c r="AR87" s="17"/>
    </row>
    <row r="88" spans="5:44" ht="16.2">
      <c r="W88" s="33"/>
      <c r="X88" s="79" t="s">
        <v>117</v>
      </c>
      <c r="Y88" s="79" t="s">
        <v>118</v>
      </c>
      <c r="AO88" s="17"/>
      <c r="AP88" s="72" t="s">
        <v>119</v>
      </c>
      <c r="AQ88" s="73">
        <f>(AU68/$AQ$79)*100</f>
        <v>85.483870967741936</v>
      </c>
      <c r="AR88" s="17"/>
    </row>
    <row r="89" spans="5:44" ht="16.2">
      <c r="W89" s="79" t="s">
        <v>120</v>
      </c>
      <c r="X89" s="79" t="s">
        <v>121</v>
      </c>
      <c r="Y89" s="79" t="s">
        <v>122</v>
      </c>
      <c r="AO89" s="17"/>
      <c r="AP89" s="72" t="s">
        <v>104</v>
      </c>
      <c r="AQ89" s="77">
        <f>(AQ77)/AQ79*100</f>
        <v>16.129032258064516</v>
      </c>
      <c r="AR89" s="17"/>
    </row>
    <row r="90" spans="5:44">
      <c r="W90" s="79" t="s">
        <v>104</v>
      </c>
      <c r="X90" s="79" t="s">
        <v>123</v>
      </c>
      <c r="Y90" s="79" t="s">
        <v>124</v>
      </c>
      <c r="AO90" s="17"/>
      <c r="AP90" s="58" t="s">
        <v>107</v>
      </c>
      <c r="AQ90" s="77">
        <f>(AQ78)/AQ79*100</f>
        <v>0</v>
      </c>
      <c r="AR90" s="71"/>
    </row>
    <row r="91" spans="5:44">
      <c r="AO91" s="17"/>
      <c r="AP91" s="58" t="s">
        <v>960</v>
      </c>
      <c r="AQ91" s="77">
        <f>(AQ77+AQ78)/AQ79*100</f>
        <v>16.129032258064516</v>
      </c>
      <c r="AR91" s="71"/>
    </row>
    <row r="92" spans="5:44">
      <c r="W92" s="35" t="s">
        <v>125</v>
      </c>
      <c r="X92" s="35" t="s">
        <v>126</v>
      </c>
      <c r="Y92" s="35"/>
      <c r="AO92" s="17"/>
      <c r="AP92" s="71"/>
      <c r="AQ92" s="71"/>
      <c r="AR92" s="71"/>
    </row>
    <row r="93" spans="5:44">
      <c r="W93" s="35">
        <v>1</v>
      </c>
      <c r="X93" s="35" t="s">
        <v>127</v>
      </c>
      <c r="Y93" s="35" t="s">
        <v>128</v>
      </c>
    </row>
    <row r="94" spans="5:44">
      <c r="W94" s="35">
        <v>2</v>
      </c>
      <c r="X94" s="35" t="s">
        <v>129</v>
      </c>
      <c r="Y94" s="35" t="s">
        <v>95</v>
      </c>
    </row>
    <row r="95" spans="5:44">
      <c r="W95" s="35">
        <v>3</v>
      </c>
      <c r="X95" s="35" t="s">
        <v>130</v>
      </c>
      <c r="Y95" s="35" t="s">
        <v>98</v>
      </c>
    </row>
    <row r="96" spans="5:44">
      <c r="W96" s="35">
        <v>4</v>
      </c>
      <c r="X96" s="35" t="s">
        <v>131</v>
      </c>
      <c r="Y96" s="35" t="s">
        <v>101</v>
      </c>
    </row>
    <row r="98" spans="1:49">
      <c r="W98" s="88" t="s">
        <v>132</v>
      </c>
      <c r="X98" s="88"/>
      <c r="Y98" s="88"/>
    </row>
    <row r="99" spans="1:49">
      <c r="W99" s="88" t="s">
        <v>133</v>
      </c>
      <c r="X99" s="88"/>
      <c r="Y99" s="88"/>
    </row>
    <row r="100" spans="1:49">
      <c r="G100"/>
      <c r="H100"/>
      <c r="I100"/>
      <c r="J100"/>
      <c r="K100"/>
      <c r="L100"/>
      <c r="M100"/>
      <c r="N100"/>
      <c r="O100"/>
      <c r="P100"/>
      <c r="Q100"/>
      <c r="R100"/>
      <c r="S100"/>
      <c r="W100" s="53"/>
      <c r="X100" s="53"/>
      <c r="Y100" s="53"/>
    </row>
    <row r="101" spans="1:49" ht="21">
      <c r="A101" s="86" t="s">
        <v>134</v>
      </c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U101" s="86" t="s">
        <v>134</v>
      </c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</row>
    <row r="102" spans="1:49">
      <c r="W102" s="53"/>
      <c r="X102" s="53"/>
      <c r="Y102" s="53"/>
    </row>
    <row r="103" spans="1:49" s="65" customFormat="1" ht="23.4">
      <c r="D103" s="66"/>
      <c r="E103" s="70" t="s">
        <v>923</v>
      </c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7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</row>
    <row r="104" spans="1:49" s="65" customFormat="1">
      <c r="D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7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spans="1:49" s="60" customFormat="1" ht="26.4">
      <c r="A105" s="56" t="s">
        <v>0</v>
      </c>
      <c r="B105" s="56" t="s">
        <v>1</v>
      </c>
      <c r="C105" s="56" t="s">
        <v>2</v>
      </c>
      <c r="D105" s="57" t="s">
        <v>4</v>
      </c>
      <c r="E105" s="61" t="s">
        <v>3</v>
      </c>
      <c r="F105" s="61" t="s">
        <v>731</v>
      </c>
      <c r="G105" s="11">
        <v>214441</v>
      </c>
      <c r="H105" s="11">
        <v>214442</v>
      </c>
      <c r="I105" s="11">
        <v>214443</v>
      </c>
      <c r="J105" s="11">
        <v>214444</v>
      </c>
      <c r="K105" s="11">
        <v>214445</v>
      </c>
      <c r="L105" s="58"/>
      <c r="M105" s="11" t="s">
        <v>5</v>
      </c>
      <c r="N105" s="11" t="s">
        <v>6</v>
      </c>
      <c r="O105" s="11" t="s">
        <v>7</v>
      </c>
      <c r="P105" s="11" t="s">
        <v>8</v>
      </c>
      <c r="Q105" s="11" t="s">
        <v>9</v>
      </c>
      <c r="R105" s="11" t="s">
        <v>10</v>
      </c>
      <c r="S105" s="11" t="s">
        <v>11</v>
      </c>
      <c r="T105" s="59"/>
      <c r="U105" s="61" t="s">
        <v>0</v>
      </c>
      <c r="V105" s="61" t="s">
        <v>1</v>
      </c>
      <c r="W105" s="61" t="s">
        <v>2</v>
      </c>
      <c r="X105" s="61" t="s">
        <v>4</v>
      </c>
      <c r="Y105" s="61" t="s">
        <v>3</v>
      </c>
      <c r="Z105" s="61" t="s">
        <v>731</v>
      </c>
      <c r="AA105" s="11">
        <v>207003</v>
      </c>
      <c r="AB105" s="11">
        <v>214450</v>
      </c>
      <c r="AC105" s="11">
        <v>214451</v>
      </c>
      <c r="AD105" s="11">
        <v>214452</v>
      </c>
      <c r="AE105" s="11">
        <v>214453</v>
      </c>
      <c r="AF105" s="58"/>
      <c r="AG105" s="11" t="s">
        <v>12</v>
      </c>
      <c r="AH105" s="11" t="s">
        <v>13</v>
      </c>
      <c r="AI105" s="11" t="s">
        <v>14</v>
      </c>
      <c r="AJ105" s="11" t="s">
        <v>15</v>
      </c>
      <c r="AK105" s="11" t="s">
        <v>16</v>
      </c>
      <c r="AL105" s="11" t="s">
        <v>17</v>
      </c>
      <c r="AM105" s="11" t="s">
        <v>18</v>
      </c>
      <c r="AN105" s="11" t="s">
        <v>19</v>
      </c>
      <c r="AO105" s="11" t="s">
        <v>20</v>
      </c>
      <c r="AP105" s="80" t="s">
        <v>21</v>
      </c>
      <c r="AQ105" s="81"/>
      <c r="AR105" s="82" t="s">
        <v>22</v>
      </c>
      <c r="AS105" s="83"/>
      <c r="AT105" s="7" t="s">
        <v>23</v>
      </c>
      <c r="AU105" s="7" t="s">
        <v>23</v>
      </c>
      <c r="AV105" s="8" t="s">
        <v>24</v>
      </c>
      <c r="AW105" s="15" t="s">
        <v>25</v>
      </c>
    </row>
    <row r="106" spans="1:49" s="60" customFormat="1">
      <c r="A106" s="56"/>
      <c r="B106" s="56"/>
      <c r="C106" s="56"/>
      <c r="D106" s="57"/>
      <c r="E106" s="61"/>
      <c r="F106" s="61"/>
      <c r="G106" s="11" t="s">
        <v>26</v>
      </c>
      <c r="H106" s="11" t="s">
        <v>27</v>
      </c>
      <c r="I106" s="11" t="s">
        <v>28</v>
      </c>
      <c r="J106" s="11" t="s">
        <v>29</v>
      </c>
      <c r="K106" s="11" t="s">
        <v>30</v>
      </c>
      <c r="L106" s="58"/>
      <c r="M106" s="11" t="s">
        <v>31</v>
      </c>
      <c r="N106" s="11" t="s">
        <v>32</v>
      </c>
      <c r="O106" s="11" t="s">
        <v>33</v>
      </c>
      <c r="P106" s="11" t="s">
        <v>34</v>
      </c>
      <c r="Q106" s="11" t="s">
        <v>35</v>
      </c>
      <c r="R106" s="11" t="s">
        <v>36</v>
      </c>
      <c r="S106" s="11" t="s">
        <v>37</v>
      </c>
      <c r="T106" s="59"/>
      <c r="U106" s="61"/>
      <c r="V106" s="61"/>
      <c r="W106" s="61"/>
      <c r="X106" s="61"/>
      <c r="Y106" s="61"/>
      <c r="Z106" s="61"/>
      <c r="AA106" s="11" t="s">
        <v>38</v>
      </c>
      <c r="AB106" s="11" t="s">
        <v>39</v>
      </c>
      <c r="AC106" s="11" t="s">
        <v>40</v>
      </c>
      <c r="AD106" s="11" t="s">
        <v>41</v>
      </c>
      <c r="AE106" s="11" t="s">
        <v>42</v>
      </c>
      <c r="AF106" s="58"/>
      <c r="AG106" s="11" t="s">
        <v>43</v>
      </c>
      <c r="AH106" s="11" t="s">
        <v>44</v>
      </c>
      <c r="AI106" s="11" t="s">
        <v>45</v>
      </c>
      <c r="AJ106" s="11" t="s">
        <v>46</v>
      </c>
      <c r="AK106" s="11" t="s">
        <v>47</v>
      </c>
      <c r="AL106" s="11" t="s">
        <v>48</v>
      </c>
      <c r="AM106" s="11" t="s">
        <v>49</v>
      </c>
      <c r="AN106" s="11"/>
      <c r="AO106" s="11"/>
      <c r="AP106" s="9" t="s">
        <v>50</v>
      </c>
      <c r="AQ106" s="9" t="s">
        <v>51</v>
      </c>
      <c r="AR106" s="10" t="s">
        <v>50</v>
      </c>
      <c r="AS106" s="10" t="s">
        <v>51</v>
      </c>
      <c r="AT106" s="11" t="s">
        <v>52</v>
      </c>
      <c r="AU106" s="11" t="s">
        <v>53</v>
      </c>
      <c r="AV106" s="11"/>
      <c r="AW106" s="11"/>
    </row>
    <row r="107" spans="1:49" s="65" customFormat="1">
      <c r="B107" s="64" t="s">
        <v>631</v>
      </c>
      <c r="C107" s="65" t="s">
        <v>924</v>
      </c>
      <c r="D107" s="66" t="s">
        <v>925</v>
      </c>
      <c r="E107" s="65" t="s">
        <v>926</v>
      </c>
      <c r="G107" s="66">
        <v>71</v>
      </c>
      <c r="H107" s="66">
        <v>50</v>
      </c>
      <c r="I107" s="66">
        <v>61</v>
      </c>
      <c r="J107" s="66">
        <v>58</v>
      </c>
      <c r="K107" s="66">
        <v>65</v>
      </c>
      <c r="L107" s="66"/>
      <c r="M107" s="66">
        <v>18</v>
      </c>
      <c r="N107" s="66">
        <v>22</v>
      </c>
      <c r="O107" s="66">
        <v>14</v>
      </c>
      <c r="P107" s="66">
        <v>44</v>
      </c>
      <c r="Q107" s="66">
        <v>16</v>
      </c>
      <c r="R107" s="66">
        <v>34</v>
      </c>
      <c r="S107" s="66">
        <v>13</v>
      </c>
      <c r="T107" s="67"/>
      <c r="AA107" s="66">
        <v>67</v>
      </c>
      <c r="AB107" s="66">
        <v>65</v>
      </c>
      <c r="AC107" s="66" t="s">
        <v>56</v>
      </c>
      <c r="AD107" s="66">
        <v>74</v>
      </c>
      <c r="AE107" s="66">
        <v>52</v>
      </c>
      <c r="AF107" s="66"/>
      <c r="AG107" s="66">
        <v>15</v>
      </c>
      <c r="AH107" s="66">
        <v>15</v>
      </c>
      <c r="AI107" s="66">
        <v>21</v>
      </c>
      <c r="AJ107" s="66">
        <v>15</v>
      </c>
      <c r="AK107" s="66">
        <v>41</v>
      </c>
      <c r="AL107" s="66">
        <v>12</v>
      </c>
      <c r="AM107" s="66">
        <v>34</v>
      </c>
      <c r="AN107" s="66"/>
      <c r="AO107" s="66">
        <v>46</v>
      </c>
    </row>
    <row r="108" spans="1:49" s="65" customFormat="1">
      <c r="B108" s="64" t="s">
        <v>631</v>
      </c>
      <c r="C108" s="65" t="s">
        <v>927</v>
      </c>
      <c r="D108" s="66" t="s">
        <v>928</v>
      </c>
      <c r="E108" s="65" t="s">
        <v>929</v>
      </c>
      <c r="G108" s="66">
        <v>40</v>
      </c>
      <c r="H108" s="66">
        <v>40</v>
      </c>
      <c r="I108" s="66" t="s">
        <v>56</v>
      </c>
      <c r="J108" s="66" t="s">
        <v>56</v>
      </c>
      <c r="K108" s="66" t="s">
        <v>56</v>
      </c>
      <c r="L108" s="66"/>
      <c r="M108" s="66">
        <v>16</v>
      </c>
      <c r="N108" s="66">
        <v>21</v>
      </c>
      <c r="O108" s="66">
        <v>12</v>
      </c>
      <c r="P108" s="66">
        <v>30</v>
      </c>
      <c r="Q108" s="66">
        <v>14</v>
      </c>
      <c r="R108" s="66">
        <v>25</v>
      </c>
      <c r="S108" s="66">
        <v>16</v>
      </c>
      <c r="T108" s="67"/>
      <c r="AA108" s="66">
        <v>40</v>
      </c>
      <c r="AB108" s="66">
        <v>46</v>
      </c>
      <c r="AC108" s="66" t="s">
        <v>56</v>
      </c>
      <c r="AD108" s="66">
        <v>44</v>
      </c>
      <c r="AE108" s="66">
        <v>43</v>
      </c>
      <c r="AF108" s="66"/>
      <c r="AG108" s="66">
        <v>14</v>
      </c>
      <c r="AH108" s="66">
        <v>14</v>
      </c>
      <c r="AI108" s="66">
        <v>23</v>
      </c>
      <c r="AJ108" s="66">
        <v>10</v>
      </c>
      <c r="AK108" s="66">
        <v>20</v>
      </c>
      <c r="AL108" s="66">
        <v>14</v>
      </c>
      <c r="AM108" s="66">
        <v>27</v>
      </c>
      <c r="AN108" s="66"/>
      <c r="AO108" s="66">
        <v>34</v>
      </c>
    </row>
    <row r="109" spans="1:49" s="65" customFormat="1">
      <c r="B109" s="64" t="s">
        <v>631</v>
      </c>
      <c r="C109" s="65" t="s">
        <v>930</v>
      </c>
      <c r="D109" s="66" t="s">
        <v>932</v>
      </c>
      <c r="E109" s="65" t="s">
        <v>931</v>
      </c>
      <c r="G109" s="66">
        <v>47</v>
      </c>
      <c r="H109" s="66">
        <v>54</v>
      </c>
      <c r="I109" s="66">
        <v>61</v>
      </c>
      <c r="J109" s="66">
        <v>55</v>
      </c>
      <c r="K109" s="66">
        <v>58</v>
      </c>
      <c r="L109" s="66"/>
      <c r="M109" s="66">
        <v>17</v>
      </c>
      <c r="N109" s="66">
        <v>21</v>
      </c>
      <c r="O109" s="66">
        <v>15</v>
      </c>
      <c r="P109" s="66">
        <v>37</v>
      </c>
      <c r="Q109" s="66">
        <v>18</v>
      </c>
      <c r="R109" s="66">
        <v>35</v>
      </c>
      <c r="S109" s="66">
        <v>18</v>
      </c>
      <c r="T109" s="67"/>
      <c r="AA109" s="66" t="s">
        <v>56</v>
      </c>
      <c r="AB109" s="66">
        <v>55</v>
      </c>
      <c r="AC109" s="66">
        <v>47</v>
      </c>
      <c r="AD109" s="66">
        <v>49</v>
      </c>
      <c r="AE109" s="66">
        <v>58</v>
      </c>
      <c r="AF109" s="66"/>
      <c r="AG109" s="66">
        <v>18</v>
      </c>
      <c r="AH109" s="66">
        <v>20</v>
      </c>
      <c r="AI109" s="66">
        <v>30</v>
      </c>
      <c r="AJ109" s="66">
        <v>13</v>
      </c>
      <c r="AK109" s="66">
        <v>28</v>
      </c>
      <c r="AL109" s="66">
        <v>20</v>
      </c>
      <c r="AM109" s="66">
        <v>24</v>
      </c>
      <c r="AN109" s="66"/>
      <c r="AO109" s="66">
        <v>46</v>
      </c>
    </row>
    <row r="110" spans="1:49" s="65" customFormat="1">
      <c r="B110" s="64" t="s">
        <v>631</v>
      </c>
      <c r="C110" s="68" t="s">
        <v>935</v>
      </c>
      <c r="D110" s="66" t="s">
        <v>933</v>
      </c>
      <c r="E110" s="65" t="s">
        <v>934</v>
      </c>
      <c r="G110" s="66">
        <v>46</v>
      </c>
      <c r="H110" s="66">
        <v>52</v>
      </c>
      <c r="I110" s="66">
        <v>65</v>
      </c>
      <c r="J110" s="66">
        <v>75</v>
      </c>
      <c r="K110" s="66">
        <v>62</v>
      </c>
      <c r="L110" s="66"/>
      <c r="M110" s="66">
        <v>21</v>
      </c>
      <c r="N110" s="66">
        <v>32</v>
      </c>
      <c r="O110" s="66">
        <v>20</v>
      </c>
      <c r="P110" s="66">
        <v>38</v>
      </c>
      <c r="Q110" s="66">
        <v>21</v>
      </c>
      <c r="R110" s="66">
        <v>39</v>
      </c>
      <c r="S110" s="66">
        <v>21</v>
      </c>
      <c r="T110" s="67"/>
      <c r="AA110" s="66" t="s">
        <v>56</v>
      </c>
      <c r="AB110" s="66">
        <v>68</v>
      </c>
      <c r="AC110" s="66">
        <v>60</v>
      </c>
      <c r="AD110" s="66">
        <v>68</v>
      </c>
      <c r="AE110" s="66">
        <v>59</v>
      </c>
      <c r="AF110" s="66"/>
      <c r="AG110" s="66">
        <v>20</v>
      </c>
      <c r="AH110" s="66">
        <v>22</v>
      </c>
      <c r="AI110" s="66">
        <v>37</v>
      </c>
      <c r="AJ110" s="66">
        <v>19</v>
      </c>
      <c r="AK110" s="66">
        <v>38</v>
      </c>
      <c r="AL110" s="66">
        <v>24</v>
      </c>
      <c r="AM110" s="66">
        <v>42</v>
      </c>
      <c r="AN110" s="66"/>
      <c r="AO110" s="66">
        <v>46</v>
      </c>
    </row>
    <row r="111" spans="1:49" s="65" customFormat="1">
      <c r="B111" s="64" t="s">
        <v>631</v>
      </c>
      <c r="C111" s="65" t="s">
        <v>936</v>
      </c>
      <c r="D111" s="66" t="s">
        <v>937</v>
      </c>
      <c r="E111" s="65" t="s">
        <v>938</v>
      </c>
      <c r="G111" s="66">
        <v>45</v>
      </c>
      <c r="H111" s="66">
        <v>41</v>
      </c>
      <c r="I111" s="66">
        <v>52</v>
      </c>
      <c r="J111" s="66">
        <v>60</v>
      </c>
      <c r="K111" s="66">
        <v>56</v>
      </c>
      <c r="L111" s="66"/>
      <c r="M111" s="66">
        <v>18</v>
      </c>
      <c r="N111" s="66">
        <v>29</v>
      </c>
      <c r="O111" s="66">
        <v>17</v>
      </c>
      <c r="P111" s="66">
        <v>30</v>
      </c>
      <c r="Q111" s="66">
        <v>17</v>
      </c>
      <c r="R111" s="66">
        <v>24</v>
      </c>
      <c r="S111" s="66">
        <v>18</v>
      </c>
      <c r="T111" s="67"/>
      <c r="AA111" s="66" t="s">
        <v>56</v>
      </c>
      <c r="AB111" s="66">
        <v>50</v>
      </c>
      <c r="AC111" s="66">
        <v>48</v>
      </c>
      <c r="AD111" s="66">
        <v>63</v>
      </c>
      <c r="AE111" s="66">
        <v>44</v>
      </c>
      <c r="AF111" s="66"/>
      <c r="AG111" s="66">
        <v>15</v>
      </c>
      <c r="AH111" s="66">
        <v>19</v>
      </c>
      <c r="AI111" s="66">
        <v>21</v>
      </c>
      <c r="AJ111" s="66">
        <v>16</v>
      </c>
      <c r="AK111" s="66">
        <v>28</v>
      </c>
      <c r="AL111" s="66">
        <v>18</v>
      </c>
      <c r="AM111" s="66">
        <v>32</v>
      </c>
      <c r="AN111" s="66"/>
      <c r="AO111" s="66">
        <v>46</v>
      </c>
    </row>
    <row r="112" spans="1:49" s="65" customFormat="1">
      <c r="B112" s="64" t="s">
        <v>631</v>
      </c>
      <c r="C112" s="68" t="s">
        <v>941</v>
      </c>
      <c r="D112" s="66" t="s">
        <v>939</v>
      </c>
      <c r="E112" s="65" t="s">
        <v>940</v>
      </c>
      <c r="G112" s="66" t="s">
        <v>56</v>
      </c>
      <c r="H112" s="66">
        <v>45</v>
      </c>
      <c r="I112" s="66">
        <v>53</v>
      </c>
      <c r="J112" s="66">
        <v>42</v>
      </c>
      <c r="K112" s="66">
        <v>54</v>
      </c>
      <c r="L112" s="66"/>
      <c r="M112" s="66">
        <v>15</v>
      </c>
      <c r="N112" s="66">
        <v>32</v>
      </c>
      <c r="O112" s="66">
        <v>14</v>
      </c>
      <c r="P112" s="66">
        <v>25</v>
      </c>
      <c r="Q112" s="66">
        <v>16</v>
      </c>
      <c r="R112" s="66">
        <v>36</v>
      </c>
      <c r="S112" s="66">
        <v>15</v>
      </c>
      <c r="T112" s="67"/>
      <c r="AA112" s="66">
        <v>45</v>
      </c>
      <c r="AB112" s="66">
        <v>44</v>
      </c>
      <c r="AC112" s="66">
        <v>40</v>
      </c>
      <c r="AD112" s="66">
        <v>50</v>
      </c>
      <c r="AE112" s="66">
        <v>40</v>
      </c>
      <c r="AF112" s="66"/>
      <c r="AG112" s="66">
        <v>15</v>
      </c>
      <c r="AH112" s="66">
        <v>21</v>
      </c>
      <c r="AI112" s="66">
        <v>27</v>
      </c>
      <c r="AJ112" s="66">
        <v>13</v>
      </c>
      <c r="AK112" s="66">
        <v>22</v>
      </c>
      <c r="AL112" s="66">
        <v>16</v>
      </c>
      <c r="AM112" s="66">
        <v>41</v>
      </c>
      <c r="AN112" s="66"/>
      <c r="AO112" s="66">
        <v>46</v>
      </c>
    </row>
    <row r="113" spans="2:41" s="65" customFormat="1">
      <c r="B113" s="64" t="s">
        <v>631</v>
      </c>
      <c r="C113" s="65" t="s">
        <v>942</v>
      </c>
      <c r="D113" s="66" t="s">
        <v>944</v>
      </c>
      <c r="E113" s="65" t="s">
        <v>943</v>
      </c>
      <c r="G113" s="66">
        <v>55</v>
      </c>
      <c r="H113" s="66">
        <v>44</v>
      </c>
      <c r="I113" s="66">
        <v>53</v>
      </c>
      <c r="J113" s="66">
        <v>50</v>
      </c>
      <c r="K113" s="66">
        <v>52</v>
      </c>
      <c r="L113" s="66"/>
      <c r="M113" s="66">
        <v>19</v>
      </c>
      <c r="N113" s="66">
        <v>21</v>
      </c>
      <c r="O113" s="66">
        <v>16</v>
      </c>
      <c r="P113" s="66">
        <v>31</v>
      </c>
      <c r="Q113" s="66">
        <v>18</v>
      </c>
      <c r="R113" s="66">
        <v>25</v>
      </c>
      <c r="S113" s="66">
        <v>19</v>
      </c>
      <c r="T113" s="67"/>
      <c r="AA113" s="66" t="s">
        <v>56</v>
      </c>
      <c r="AB113" s="66">
        <v>60</v>
      </c>
      <c r="AC113" s="66">
        <v>41</v>
      </c>
      <c r="AD113" s="66">
        <v>51</v>
      </c>
      <c r="AE113" s="66">
        <v>45</v>
      </c>
      <c r="AF113" s="66"/>
      <c r="AG113" s="66">
        <v>17</v>
      </c>
      <c r="AH113" s="66">
        <v>18</v>
      </c>
      <c r="AI113" s="66">
        <v>20</v>
      </c>
      <c r="AJ113" s="66">
        <v>19</v>
      </c>
      <c r="AK113" s="66">
        <v>25</v>
      </c>
      <c r="AL113" s="66">
        <v>17</v>
      </c>
      <c r="AM113" s="66">
        <v>22</v>
      </c>
      <c r="AN113" s="66"/>
      <c r="AO113" s="66">
        <v>46</v>
      </c>
    </row>
    <row r="114" spans="2:41" s="65" customFormat="1">
      <c r="B114" s="64" t="s">
        <v>631</v>
      </c>
      <c r="C114" s="65" t="s">
        <v>945</v>
      </c>
      <c r="D114" s="66" t="s">
        <v>946</v>
      </c>
      <c r="E114" s="65" t="s">
        <v>947</v>
      </c>
      <c r="G114" s="66">
        <v>46</v>
      </c>
      <c r="H114" s="66">
        <v>46</v>
      </c>
      <c r="I114" s="66">
        <v>59</v>
      </c>
      <c r="J114" s="66">
        <v>41</v>
      </c>
      <c r="K114" s="66">
        <v>48</v>
      </c>
      <c r="L114" s="66"/>
      <c r="M114" s="66">
        <v>19</v>
      </c>
      <c r="N114" s="66">
        <v>23</v>
      </c>
      <c r="O114" s="66">
        <v>16</v>
      </c>
      <c r="P114" s="66">
        <v>21</v>
      </c>
      <c r="Q114" s="66">
        <v>18</v>
      </c>
      <c r="R114" s="66">
        <v>28</v>
      </c>
      <c r="S114" s="66">
        <v>19</v>
      </c>
      <c r="T114" s="67"/>
      <c r="AA114" s="66" t="s">
        <v>56</v>
      </c>
      <c r="AB114" s="66">
        <v>50</v>
      </c>
      <c r="AC114" s="66">
        <v>53</v>
      </c>
      <c r="AD114" s="66">
        <v>58</v>
      </c>
      <c r="AE114" s="66">
        <v>55</v>
      </c>
      <c r="AF114" s="66"/>
      <c r="AG114" s="66">
        <v>17</v>
      </c>
      <c r="AH114" s="66">
        <v>20</v>
      </c>
      <c r="AI114" s="66">
        <v>25</v>
      </c>
      <c r="AJ114" s="66">
        <v>19</v>
      </c>
      <c r="AK114" s="66">
        <v>30</v>
      </c>
      <c r="AL114" s="66">
        <v>20</v>
      </c>
      <c r="AM114" s="66">
        <v>23</v>
      </c>
      <c r="AN114" s="66"/>
      <c r="AO114" s="66">
        <v>46</v>
      </c>
    </row>
    <row r="115" spans="2:41" s="65" customFormat="1">
      <c r="B115" s="64" t="s">
        <v>631</v>
      </c>
      <c r="C115" s="65" t="s">
        <v>948</v>
      </c>
      <c r="D115" s="66" t="s">
        <v>949</v>
      </c>
      <c r="E115" s="65" t="s">
        <v>950</v>
      </c>
      <c r="G115" s="66">
        <v>63</v>
      </c>
      <c r="H115" s="66">
        <v>58</v>
      </c>
      <c r="I115" s="66">
        <v>50</v>
      </c>
      <c r="J115" s="66">
        <v>63</v>
      </c>
      <c r="K115" s="66">
        <v>75</v>
      </c>
      <c r="L115" s="66"/>
      <c r="M115" s="66">
        <v>15</v>
      </c>
      <c r="N115" s="66">
        <v>34</v>
      </c>
      <c r="O115" s="66">
        <v>13</v>
      </c>
      <c r="P115" s="66">
        <v>41</v>
      </c>
      <c r="Q115" s="66">
        <v>13</v>
      </c>
      <c r="R115" s="66">
        <v>29</v>
      </c>
      <c r="S115" s="66">
        <v>17</v>
      </c>
      <c r="T115" s="67"/>
      <c r="AA115" s="66">
        <v>51</v>
      </c>
      <c r="AB115" s="66">
        <v>71</v>
      </c>
      <c r="AC115" s="66" t="s">
        <v>56</v>
      </c>
      <c r="AD115" s="66">
        <v>72</v>
      </c>
      <c r="AE115" s="66">
        <v>43</v>
      </c>
      <c r="AF115" s="66"/>
      <c r="AG115" s="66">
        <v>15</v>
      </c>
      <c r="AH115" s="66">
        <v>16</v>
      </c>
      <c r="AI115" s="66">
        <v>32</v>
      </c>
      <c r="AJ115" s="66">
        <v>14</v>
      </c>
      <c r="AK115" s="66">
        <v>42</v>
      </c>
      <c r="AL115" s="66">
        <v>16</v>
      </c>
      <c r="AM115" s="66">
        <v>43</v>
      </c>
      <c r="AN115" s="66"/>
      <c r="AO115" s="66">
        <v>46</v>
      </c>
    </row>
    <row r="116" spans="2:41" s="65" customFormat="1">
      <c r="B116" s="64" t="s">
        <v>631</v>
      </c>
      <c r="C116" s="65" t="s">
        <v>951</v>
      </c>
      <c r="D116" s="66" t="s">
        <v>952</v>
      </c>
      <c r="E116" s="65" t="s">
        <v>953</v>
      </c>
      <c r="G116" s="66">
        <v>70</v>
      </c>
      <c r="H116" s="66">
        <v>50</v>
      </c>
      <c r="I116" s="66">
        <v>46</v>
      </c>
      <c r="J116" s="66">
        <v>41</v>
      </c>
      <c r="K116" s="66">
        <v>55</v>
      </c>
      <c r="L116" s="66"/>
      <c r="M116" s="66">
        <v>20</v>
      </c>
      <c r="N116" s="66">
        <v>35</v>
      </c>
      <c r="O116" s="66">
        <v>13</v>
      </c>
      <c r="P116" s="66">
        <v>22</v>
      </c>
      <c r="Q116" s="66">
        <v>16</v>
      </c>
      <c r="R116" s="66">
        <v>28</v>
      </c>
      <c r="S116" s="66">
        <v>18</v>
      </c>
      <c r="T116" s="67"/>
      <c r="AA116" s="66" t="s">
        <v>56</v>
      </c>
      <c r="AB116" s="66">
        <v>60</v>
      </c>
      <c r="AC116" s="66">
        <v>48</v>
      </c>
      <c r="AD116" s="66">
        <v>60</v>
      </c>
      <c r="AE116" s="66">
        <v>46</v>
      </c>
      <c r="AF116" s="66"/>
      <c r="AG116" s="66">
        <v>16</v>
      </c>
      <c r="AH116" s="66">
        <v>15</v>
      </c>
      <c r="AI116" s="66">
        <v>25</v>
      </c>
      <c r="AJ116" s="66">
        <v>12</v>
      </c>
      <c r="AK116" s="66">
        <v>25</v>
      </c>
      <c r="AL116" s="66">
        <v>18</v>
      </c>
      <c r="AM116" s="66">
        <v>22</v>
      </c>
      <c r="AN116" s="66"/>
      <c r="AO116" s="66">
        <v>46</v>
      </c>
    </row>
    <row r="117" spans="2:41" s="65" customFormat="1">
      <c r="B117" s="64" t="s">
        <v>631</v>
      </c>
      <c r="C117" s="65" t="s">
        <v>954</v>
      </c>
      <c r="D117" s="66" t="s">
        <v>956</v>
      </c>
      <c r="E117" s="65" t="s">
        <v>955</v>
      </c>
      <c r="G117" s="66">
        <v>52</v>
      </c>
      <c r="H117" s="66">
        <v>45</v>
      </c>
      <c r="I117" s="66">
        <v>53</v>
      </c>
      <c r="J117" s="66" t="s">
        <v>56</v>
      </c>
      <c r="K117" s="66">
        <v>50</v>
      </c>
      <c r="L117" s="66"/>
      <c r="M117" s="66">
        <v>18</v>
      </c>
      <c r="N117" s="66">
        <v>25</v>
      </c>
      <c r="O117" s="66">
        <v>12</v>
      </c>
      <c r="P117" s="66">
        <v>37</v>
      </c>
      <c r="Q117" s="66">
        <v>16</v>
      </c>
      <c r="R117" s="66">
        <v>38</v>
      </c>
      <c r="S117" s="66">
        <v>17</v>
      </c>
      <c r="T117" s="67"/>
      <c r="AA117" s="66">
        <v>53</v>
      </c>
      <c r="AB117" s="66">
        <v>60</v>
      </c>
      <c r="AC117" s="66" t="s">
        <v>56</v>
      </c>
      <c r="AD117" s="66">
        <v>51</v>
      </c>
      <c r="AE117" s="66" t="s">
        <v>56</v>
      </c>
      <c r="AF117" s="66"/>
      <c r="AG117" s="66">
        <v>11</v>
      </c>
      <c r="AH117" s="66">
        <v>16</v>
      </c>
      <c r="AI117" s="66">
        <v>21</v>
      </c>
      <c r="AJ117" s="66">
        <v>10</v>
      </c>
      <c r="AK117" s="66">
        <v>33</v>
      </c>
      <c r="AL117" s="66">
        <v>13</v>
      </c>
      <c r="AM117" s="66">
        <v>20</v>
      </c>
      <c r="AN117" s="66"/>
      <c r="AO117" s="66">
        <v>38</v>
      </c>
    </row>
    <row r="118" spans="2:41" s="65" customFormat="1">
      <c r="B118" s="64" t="s">
        <v>631</v>
      </c>
      <c r="C118" s="65" t="s">
        <v>957</v>
      </c>
      <c r="D118" s="66" t="s">
        <v>958</v>
      </c>
      <c r="E118" s="65" t="s">
        <v>959</v>
      </c>
      <c r="G118" s="66">
        <v>42</v>
      </c>
      <c r="H118" s="66">
        <v>48</v>
      </c>
      <c r="I118" s="66" t="s">
        <v>56</v>
      </c>
      <c r="J118" s="66">
        <v>48</v>
      </c>
      <c r="K118" s="66">
        <v>54</v>
      </c>
      <c r="L118" s="66"/>
      <c r="M118" s="66">
        <v>13</v>
      </c>
      <c r="N118" s="66">
        <v>25</v>
      </c>
      <c r="O118" s="66">
        <v>14</v>
      </c>
      <c r="P118" s="66">
        <v>25</v>
      </c>
      <c r="Q118" s="66">
        <v>14</v>
      </c>
      <c r="R118" s="66">
        <v>25</v>
      </c>
      <c r="S118" s="66">
        <v>17</v>
      </c>
      <c r="T118" s="67"/>
      <c r="AA118" s="66">
        <v>40</v>
      </c>
      <c r="AB118" s="66">
        <v>44</v>
      </c>
      <c r="AC118" s="66" t="s">
        <v>56</v>
      </c>
      <c r="AD118" s="66">
        <v>46</v>
      </c>
      <c r="AE118" s="66">
        <v>44</v>
      </c>
      <c r="AF118" s="66"/>
      <c r="AG118" s="66">
        <v>10</v>
      </c>
      <c r="AH118" s="66">
        <v>12</v>
      </c>
      <c r="AI118" s="66">
        <v>21</v>
      </c>
      <c r="AJ118" s="66">
        <v>12</v>
      </c>
      <c r="AK118" s="66">
        <v>25</v>
      </c>
      <c r="AL118" s="66">
        <v>12</v>
      </c>
      <c r="AM118" s="66">
        <v>27</v>
      </c>
      <c r="AN118" s="66"/>
      <c r="AO118" s="66">
        <v>42</v>
      </c>
    </row>
    <row r="119" spans="2:41" s="65" customFormat="1">
      <c r="B119" s="64" t="s">
        <v>631</v>
      </c>
      <c r="C119" s="65" t="s">
        <v>632</v>
      </c>
      <c r="D119" s="66" t="s">
        <v>633</v>
      </c>
      <c r="E119" s="65" t="s">
        <v>634</v>
      </c>
      <c r="G119" s="66">
        <v>74</v>
      </c>
      <c r="H119" s="66">
        <v>74</v>
      </c>
      <c r="I119" s="66">
        <v>70</v>
      </c>
      <c r="J119" s="66">
        <v>73</v>
      </c>
      <c r="K119" s="66">
        <v>67</v>
      </c>
      <c r="L119" s="66"/>
      <c r="M119" s="66">
        <v>20</v>
      </c>
      <c r="N119" s="66">
        <v>29</v>
      </c>
      <c r="O119" s="66">
        <v>21</v>
      </c>
      <c r="P119" s="66">
        <v>38</v>
      </c>
      <c r="Q119" s="66">
        <v>21</v>
      </c>
      <c r="R119" s="66">
        <v>28</v>
      </c>
      <c r="S119" s="66">
        <v>23</v>
      </c>
      <c r="T119" s="67"/>
      <c r="AA119" s="66" t="s">
        <v>56</v>
      </c>
      <c r="AB119" s="66" t="s">
        <v>56</v>
      </c>
      <c r="AC119" s="66" t="s">
        <v>56</v>
      </c>
      <c r="AD119" s="66" t="s">
        <v>56</v>
      </c>
      <c r="AE119" s="66" t="s">
        <v>56</v>
      </c>
      <c r="AF119" s="66"/>
      <c r="AG119" s="66">
        <v>12</v>
      </c>
      <c r="AH119" s="66">
        <v>11</v>
      </c>
      <c r="AI119" s="66" t="s">
        <v>67</v>
      </c>
      <c r="AJ119" s="66">
        <v>11</v>
      </c>
      <c r="AK119" s="66" t="s">
        <v>67</v>
      </c>
      <c r="AL119" s="66">
        <v>14</v>
      </c>
      <c r="AM119" s="66" t="s">
        <v>67</v>
      </c>
      <c r="AN119" s="66"/>
      <c r="AO119" s="66">
        <v>26</v>
      </c>
    </row>
    <row r="120" spans="2:41" s="65" customFormat="1">
      <c r="D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7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</row>
    <row r="121" spans="2:41" s="65" customFormat="1">
      <c r="D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7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spans="2:41" s="65" customFormat="1">
      <c r="D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7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spans="2:41" s="65" customFormat="1">
      <c r="D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7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spans="2:41" s="65" customFormat="1">
      <c r="D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7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spans="2:41" s="65" customFormat="1">
      <c r="D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7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</row>
    <row r="126" spans="2:41" s="65" customFormat="1">
      <c r="D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7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spans="2:41" s="65" customFormat="1">
      <c r="D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7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2:41" s="65" customFormat="1">
      <c r="D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7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spans="4:41" s="65" customFormat="1">
      <c r="D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7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</row>
    <row r="130" spans="4:41" s="65" customFormat="1">
      <c r="D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7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</row>
    <row r="131" spans="4:41" s="65" customFormat="1">
      <c r="D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7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</row>
    <row r="132" spans="4:41" s="65" customFormat="1">
      <c r="D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7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</row>
    <row r="133" spans="4:41" s="65" customFormat="1">
      <c r="D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7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</row>
    <row r="134" spans="4:41" s="65" customFormat="1">
      <c r="D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7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</row>
    <row r="135" spans="4:41" s="65" customFormat="1">
      <c r="D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7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</row>
    <row r="136" spans="4:41" s="65" customFormat="1">
      <c r="D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7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</row>
    <row r="137" spans="4:41" s="65" customFormat="1">
      <c r="D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7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spans="4:41" s="65" customFormat="1">
      <c r="D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7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4:41" s="65" customFormat="1">
      <c r="D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7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spans="4:41" s="65" customFormat="1">
      <c r="D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7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spans="4:41" s="65" customFormat="1">
      <c r="D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7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spans="4:41" s="65" customFormat="1">
      <c r="D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7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spans="4:41" s="65" customFormat="1">
      <c r="D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7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spans="4:41" s="65" customFormat="1">
      <c r="D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7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spans="4:41" s="65" customFormat="1">
      <c r="D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7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spans="4:41" s="65" customFormat="1">
      <c r="D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7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spans="4:41" s="65" customFormat="1">
      <c r="D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7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spans="4:41" s="65" customFormat="1">
      <c r="D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7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spans="4:41" s="65" customFormat="1">
      <c r="D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7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4:41" s="65" customFormat="1">
      <c r="D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7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spans="4:41" s="65" customFormat="1">
      <c r="D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7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spans="4:41" s="65" customFormat="1">
      <c r="D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7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spans="4:41" s="65" customFormat="1">
      <c r="D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7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spans="4:41" s="65" customFormat="1">
      <c r="D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7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spans="4:41" s="65" customFormat="1">
      <c r="D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7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spans="4:41" s="65" customFormat="1">
      <c r="D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7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spans="4:41" s="65" customFormat="1">
      <c r="D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7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spans="4:41" s="65" customFormat="1">
      <c r="D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7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spans="4:41" s="65" customFormat="1">
      <c r="D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7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spans="4:41" s="65" customFormat="1">
      <c r="D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7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4:41" s="65" customFormat="1">
      <c r="D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7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spans="4:41" s="65" customFormat="1">
      <c r="D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7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spans="4:41" s="65" customFormat="1">
      <c r="D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7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spans="4:41" s="65" customFormat="1">
      <c r="D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7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spans="4:41" s="65" customFormat="1">
      <c r="D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7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spans="4:41" s="65" customFormat="1">
      <c r="D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7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spans="4:41" s="65" customFormat="1">
      <c r="D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7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spans="4:41" s="65" customFormat="1">
      <c r="D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7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spans="4:41" s="65" customFormat="1">
      <c r="D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7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spans="4:41" s="65" customFormat="1">
      <c r="D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7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spans="4:41" s="65" customFormat="1">
      <c r="D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7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4:41" s="65" customFormat="1">
      <c r="D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7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spans="4:41" s="65" customFormat="1">
      <c r="D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7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spans="4:41" s="65" customFormat="1">
      <c r="D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7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spans="4:41" s="65" customFormat="1">
      <c r="D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7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spans="4:41" s="65" customFormat="1">
      <c r="D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7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spans="4:41" s="65" customFormat="1">
      <c r="D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7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spans="4:41" s="65" customFormat="1">
      <c r="D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7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spans="4:41" s="65" customFormat="1">
      <c r="D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7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spans="4:41" s="65" customFormat="1">
      <c r="D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7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spans="4:41" s="65" customFormat="1">
      <c r="D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7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spans="4:41" s="65" customFormat="1">
      <c r="D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7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4:41" s="65" customFormat="1">
      <c r="D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7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spans="4:41" s="65" customFormat="1">
      <c r="D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7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spans="4:41" s="65" customFormat="1">
      <c r="D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7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spans="4:41" s="65" customFormat="1">
      <c r="D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7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spans="4:41" s="65" customFormat="1">
      <c r="D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7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spans="4:41" s="65" customFormat="1">
      <c r="D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7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spans="4:41" s="65" customFormat="1">
      <c r="D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7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spans="4:41" s="65" customFormat="1">
      <c r="D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7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spans="4:41" s="65" customFormat="1">
      <c r="D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7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spans="4:41" s="65" customFormat="1">
      <c r="D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7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spans="4:41" s="65" customFormat="1">
      <c r="D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7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4:41" s="65" customFormat="1">
      <c r="D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7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spans="4:41" s="65" customFormat="1">
      <c r="D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7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spans="4:41" s="65" customFormat="1">
      <c r="D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7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spans="4:41" s="65" customFormat="1">
      <c r="D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7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spans="4:41" s="65" customFormat="1">
      <c r="D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7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spans="4:41" s="65" customFormat="1">
      <c r="D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7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spans="4:41" s="65" customFormat="1">
      <c r="D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7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spans="4:41" s="65" customFormat="1">
      <c r="D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7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spans="4:41" s="65" customFormat="1">
      <c r="D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7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spans="4:41" s="65" customFormat="1">
      <c r="D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7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spans="4:41" s="65" customFormat="1">
      <c r="D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7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4:41" s="65" customFormat="1">
      <c r="D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7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spans="4:41" s="65" customFormat="1">
      <c r="D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7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spans="4:41" s="65" customFormat="1">
      <c r="D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7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spans="4:41" s="65" customFormat="1">
      <c r="D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7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spans="4:41" s="65" customFormat="1">
      <c r="D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7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spans="4:41" s="65" customFormat="1">
      <c r="D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7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spans="4:41" s="65" customFormat="1">
      <c r="D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7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spans="4:41" s="65" customFormat="1">
      <c r="D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7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spans="4:41" s="65" customFormat="1">
      <c r="D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7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spans="4:41" s="65" customFormat="1">
      <c r="D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7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4:41" s="65" customFormat="1">
      <c r="D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7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4:41" s="65" customFormat="1">
      <c r="D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7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spans="4:41" s="65" customFormat="1">
      <c r="D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7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spans="4:41" s="65" customFormat="1">
      <c r="D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7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spans="4:41" s="65" customFormat="1">
      <c r="D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7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spans="4:41" s="65" customFormat="1">
      <c r="D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7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spans="4:41" s="65" customFormat="1">
      <c r="D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7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spans="4:41" s="65" customFormat="1">
      <c r="D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7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spans="4:41" s="65" customFormat="1">
      <c r="D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7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spans="4:41" s="65" customFormat="1">
      <c r="D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7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spans="4:41" s="65" customFormat="1">
      <c r="D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7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4:41" s="65" customFormat="1">
      <c r="D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7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4:41" s="65" customFormat="1">
      <c r="D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7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spans="4:41" s="65" customFormat="1">
      <c r="D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7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spans="4:41" s="65" customFormat="1">
      <c r="D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7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spans="4:41" s="65" customFormat="1">
      <c r="D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7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spans="4:41" s="65" customFormat="1">
      <c r="D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7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spans="4:41" s="65" customFormat="1">
      <c r="D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7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spans="4:41" s="65" customFormat="1">
      <c r="D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7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spans="4:41" s="65" customFormat="1">
      <c r="D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7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spans="4:41" s="65" customFormat="1">
      <c r="D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7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spans="4:41" s="65" customFormat="1">
      <c r="D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7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4:41" s="65" customFormat="1">
      <c r="D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7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4:41" s="65" customFormat="1">
      <c r="D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7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spans="4:41" s="65" customFormat="1">
      <c r="D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7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</row>
    <row r="240" spans="4:41" s="65" customFormat="1">
      <c r="D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7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</row>
    <row r="241" spans="4:41" s="65" customFormat="1">
      <c r="D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7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</row>
    <row r="242" spans="4:41" s="65" customFormat="1">
      <c r="D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7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</row>
    <row r="243" spans="4:41" s="65" customFormat="1">
      <c r="D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7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</row>
    <row r="244" spans="4:41" s="65" customFormat="1">
      <c r="D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7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</row>
    <row r="245" spans="4:41" s="65" customFormat="1">
      <c r="D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7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</row>
    <row r="246" spans="4:41" s="65" customFormat="1">
      <c r="D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7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</row>
    <row r="247" spans="4:41" s="65" customFormat="1">
      <c r="D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7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4:41" s="65" customFormat="1">
      <c r="D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7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4:41" s="65" customFormat="1">
      <c r="D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7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</row>
    <row r="250" spans="4:41" s="65" customFormat="1">
      <c r="D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7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</row>
    <row r="251" spans="4:41" s="65" customFormat="1">
      <c r="D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7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</row>
    <row r="252" spans="4:41" s="65" customFormat="1">
      <c r="D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7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</row>
    <row r="253" spans="4:41" s="65" customFormat="1">
      <c r="D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7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</row>
    <row r="254" spans="4:41" s="65" customFormat="1">
      <c r="D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7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</row>
    <row r="255" spans="4:41" s="65" customFormat="1">
      <c r="D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7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</row>
    <row r="256" spans="4:41" s="65" customFormat="1">
      <c r="D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7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</row>
    <row r="257" spans="4:41" s="65" customFormat="1">
      <c r="D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7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</row>
    <row r="258" spans="4:41" s="65" customFormat="1">
      <c r="D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7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4:41" s="65" customFormat="1">
      <c r="D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7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4:41" s="65" customFormat="1">
      <c r="D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7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</row>
    <row r="261" spans="4:41" s="65" customFormat="1">
      <c r="D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7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</row>
    <row r="262" spans="4:41" s="65" customFormat="1">
      <c r="D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7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</row>
    <row r="263" spans="4:41" s="65" customFormat="1">
      <c r="D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7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</row>
    <row r="264" spans="4:41" s="65" customFormat="1">
      <c r="D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7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</row>
    <row r="265" spans="4:41" s="65" customFormat="1">
      <c r="D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7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</row>
    <row r="266" spans="4:41" s="65" customFormat="1">
      <c r="D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7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</row>
    <row r="267" spans="4:41" s="65" customFormat="1">
      <c r="D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7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</row>
    <row r="268" spans="4:41" s="65" customFormat="1">
      <c r="D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7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</row>
    <row r="269" spans="4:41" s="65" customFormat="1">
      <c r="D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7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4:41" s="65" customFormat="1">
      <c r="D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7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4:41" s="65" customFormat="1">
      <c r="D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7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</row>
    <row r="272" spans="4:41" s="65" customFormat="1">
      <c r="D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7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</row>
    <row r="273" spans="4:41" s="65" customFormat="1">
      <c r="D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7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</row>
    <row r="274" spans="4:41" s="65" customFormat="1">
      <c r="D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7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</row>
    <row r="275" spans="4:41" s="65" customFormat="1">
      <c r="D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7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</row>
    <row r="276" spans="4:41" s="65" customFormat="1">
      <c r="D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7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</row>
    <row r="277" spans="4:41" s="65" customFormat="1">
      <c r="D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7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</row>
    <row r="278" spans="4:41" s="65" customFormat="1">
      <c r="D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7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</row>
    <row r="279" spans="4:41" s="65" customFormat="1">
      <c r="D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7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</row>
    <row r="280" spans="4:41" s="65" customFormat="1">
      <c r="D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7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4:41" s="65" customFormat="1">
      <c r="D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7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4:41" s="65" customFormat="1">
      <c r="D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7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</row>
    <row r="283" spans="4:41" s="65" customFormat="1">
      <c r="D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7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</row>
    <row r="284" spans="4:41" s="65" customFormat="1">
      <c r="D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7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</row>
    <row r="285" spans="4:41" s="65" customFormat="1">
      <c r="D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7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</row>
    <row r="286" spans="4:41" s="65" customFormat="1">
      <c r="D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7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</row>
    <row r="287" spans="4:41" s="65" customFormat="1">
      <c r="D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7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</row>
    <row r="288" spans="4:41" s="65" customFormat="1">
      <c r="D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7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</row>
    <row r="289" spans="4:41" s="65" customFormat="1">
      <c r="D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7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</row>
    <row r="290" spans="4:41" s="65" customFormat="1">
      <c r="D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7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</row>
    <row r="291" spans="4:41" s="65" customFormat="1">
      <c r="D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7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4:41" s="65" customFormat="1">
      <c r="D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7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4:41" s="65" customFormat="1">
      <c r="D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7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</row>
    <row r="294" spans="4:41" s="65" customFormat="1">
      <c r="D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7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</row>
    <row r="295" spans="4:41" s="65" customFormat="1">
      <c r="D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7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</row>
    <row r="296" spans="4:41" s="65" customFormat="1">
      <c r="D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7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</row>
    <row r="297" spans="4:41" s="65" customFormat="1">
      <c r="D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7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</row>
    <row r="298" spans="4:41" s="65" customFormat="1">
      <c r="D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7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</row>
    <row r="299" spans="4:41" s="65" customFormat="1">
      <c r="D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7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</row>
    <row r="300" spans="4:41" s="65" customFormat="1">
      <c r="D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7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</row>
    <row r="301" spans="4:41" s="65" customFormat="1">
      <c r="D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7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</row>
    <row r="302" spans="4:41" s="65" customFormat="1">
      <c r="D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7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4:41" s="65" customFormat="1">
      <c r="D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7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4:41" s="65" customFormat="1">
      <c r="D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7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</row>
    <row r="305" spans="4:41" s="65" customFormat="1">
      <c r="D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7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</row>
    <row r="306" spans="4:41" s="65" customFormat="1">
      <c r="D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7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</row>
    <row r="307" spans="4:41" s="65" customFormat="1">
      <c r="D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7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</row>
    <row r="308" spans="4:41" s="65" customFormat="1">
      <c r="D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7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</row>
    <row r="309" spans="4:41" s="65" customFormat="1">
      <c r="D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7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</row>
    <row r="310" spans="4:41" s="65" customFormat="1">
      <c r="D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7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</row>
    <row r="311" spans="4:41" s="65" customFormat="1">
      <c r="D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7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</row>
    <row r="312" spans="4:41" s="65" customFormat="1">
      <c r="D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7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</row>
    <row r="313" spans="4:41" s="65" customFormat="1">
      <c r="D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7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4:41" s="65" customFormat="1">
      <c r="D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7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4:41" s="65" customFormat="1">
      <c r="D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7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</row>
    <row r="316" spans="4:41" s="65" customFormat="1">
      <c r="D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7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</row>
    <row r="317" spans="4:41" s="65" customFormat="1">
      <c r="D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7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</row>
    <row r="318" spans="4:41" s="65" customFormat="1">
      <c r="D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7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</row>
    <row r="319" spans="4:41" s="65" customFormat="1">
      <c r="D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7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</row>
    <row r="320" spans="4:41" s="65" customFormat="1">
      <c r="D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7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</row>
    <row r="321" spans="4:41" s="65" customFormat="1">
      <c r="D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7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</row>
    <row r="322" spans="4:41" s="65" customFormat="1">
      <c r="D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7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</row>
    <row r="323" spans="4:41" s="65" customFormat="1">
      <c r="D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7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</row>
    <row r="324" spans="4:41" s="65" customFormat="1">
      <c r="D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7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4:41" s="65" customFormat="1">
      <c r="D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7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4:41" s="65" customFormat="1">
      <c r="D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7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</row>
    <row r="327" spans="4:41" s="65" customFormat="1">
      <c r="D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7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</row>
    <row r="328" spans="4:41" s="65" customFormat="1">
      <c r="D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7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</row>
    <row r="329" spans="4:41" s="65" customFormat="1">
      <c r="D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7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</row>
    <row r="330" spans="4:41" s="65" customFormat="1">
      <c r="D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7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</row>
    <row r="331" spans="4:41" s="65" customFormat="1">
      <c r="D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7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</row>
    <row r="332" spans="4:41" s="65" customFormat="1">
      <c r="D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7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</row>
    <row r="333" spans="4:41" s="65" customFormat="1">
      <c r="D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7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</row>
    <row r="334" spans="4:41" s="65" customFormat="1">
      <c r="D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7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</row>
    <row r="335" spans="4:41" s="65" customFormat="1">
      <c r="D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7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4:41" s="65" customFormat="1">
      <c r="D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7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4:41" s="65" customFormat="1">
      <c r="D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7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</row>
    <row r="338" spans="4:41" s="65" customFormat="1">
      <c r="D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7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</row>
    <row r="339" spans="4:41" s="65" customFormat="1">
      <c r="D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7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</row>
    <row r="340" spans="4:41" s="65" customFormat="1">
      <c r="D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7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</row>
    <row r="341" spans="4:41" s="65" customFormat="1">
      <c r="D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7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</row>
    <row r="342" spans="4:41" s="65" customFormat="1">
      <c r="D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7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</row>
    <row r="343" spans="4:41" s="65" customFormat="1">
      <c r="D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7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</row>
    <row r="344" spans="4:41" s="65" customFormat="1">
      <c r="D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7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</row>
    <row r="345" spans="4:41" s="65" customFormat="1">
      <c r="D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7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</row>
    <row r="346" spans="4:41" s="65" customFormat="1">
      <c r="D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7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4:41" s="65" customFormat="1">
      <c r="D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7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4:41" s="65" customFormat="1">
      <c r="D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7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</row>
    <row r="349" spans="4:41" s="65" customFormat="1">
      <c r="D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7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</row>
    <row r="350" spans="4:41" s="65" customFormat="1">
      <c r="D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7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</row>
    <row r="351" spans="4:41" s="65" customFormat="1">
      <c r="D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7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</row>
    <row r="352" spans="4:41" s="65" customFormat="1">
      <c r="D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7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</row>
    <row r="353" spans="4:41" s="65" customFormat="1">
      <c r="D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7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</row>
    <row r="354" spans="4:41" s="65" customFormat="1">
      <c r="D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7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</row>
    <row r="355" spans="4:41" s="65" customFormat="1">
      <c r="D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7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</row>
    <row r="356" spans="4:41" s="65" customFormat="1">
      <c r="D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7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</row>
    <row r="357" spans="4:41" s="65" customFormat="1">
      <c r="D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7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4:41" s="65" customFormat="1">
      <c r="D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7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4:41" s="65" customFormat="1">
      <c r="D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7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</row>
    <row r="360" spans="4:41" s="65" customFormat="1">
      <c r="D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7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</row>
    <row r="361" spans="4:41" s="65" customFormat="1">
      <c r="D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7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</row>
    <row r="362" spans="4:41" s="65" customFormat="1">
      <c r="D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7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</row>
    <row r="363" spans="4:41" s="65" customFormat="1">
      <c r="D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7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</row>
    <row r="364" spans="4:41" s="65" customFormat="1">
      <c r="D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7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</row>
    <row r="365" spans="4:41" s="65" customFormat="1">
      <c r="D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7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</row>
    <row r="366" spans="4:41" s="65" customFormat="1">
      <c r="D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7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</row>
    <row r="367" spans="4:41" s="65" customFormat="1">
      <c r="D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7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</row>
    <row r="368" spans="4:41" s="65" customFormat="1">
      <c r="D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7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4:41" s="65" customFormat="1">
      <c r="D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7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4:41" s="65" customFormat="1">
      <c r="D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7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</row>
    <row r="371" spans="4:41" s="65" customFormat="1">
      <c r="D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7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</row>
    <row r="372" spans="4:41" s="65" customFormat="1">
      <c r="D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7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</row>
    <row r="373" spans="4:41" s="65" customFormat="1">
      <c r="D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7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</row>
    <row r="374" spans="4:41" s="65" customFormat="1">
      <c r="D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7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</row>
    <row r="375" spans="4:41" s="65" customFormat="1">
      <c r="D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7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</row>
    <row r="376" spans="4:41" s="65" customFormat="1">
      <c r="D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7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</row>
    <row r="377" spans="4:41" s="65" customFormat="1">
      <c r="D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7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</row>
    <row r="378" spans="4:41" s="65" customFormat="1">
      <c r="D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7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</row>
    <row r="379" spans="4:41" s="65" customFormat="1">
      <c r="D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7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4:41" s="65" customFormat="1">
      <c r="D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7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4:41" s="65" customFormat="1">
      <c r="D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7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</row>
    <row r="382" spans="4:41" s="65" customFormat="1">
      <c r="D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7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</row>
    <row r="383" spans="4:41" s="65" customFormat="1">
      <c r="D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7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</row>
    <row r="384" spans="4:41" s="65" customFormat="1">
      <c r="D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7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</row>
    <row r="385" spans="4:41" s="65" customFormat="1">
      <c r="D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7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</row>
    <row r="386" spans="4:41" s="65" customFormat="1">
      <c r="D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7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</row>
    <row r="387" spans="4:41" s="65" customFormat="1">
      <c r="D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7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</row>
    <row r="388" spans="4:41" s="65" customFormat="1">
      <c r="D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7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</row>
    <row r="389" spans="4:41" s="65" customFormat="1">
      <c r="D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7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</row>
    <row r="390" spans="4:41" s="65" customFormat="1">
      <c r="D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7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4:41" s="65" customFormat="1">
      <c r="D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7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4:41" s="65" customFormat="1">
      <c r="D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7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</row>
    <row r="393" spans="4:41" s="65" customFormat="1">
      <c r="D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7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</row>
    <row r="394" spans="4:41" s="65" customFormat="1">
      <c r="D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7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</row>
    <row r="395" spans="4:41" s="65" customFormat="1">
      <c r="D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7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</row>
    <row r="396" spans="4:41" s="65" customFormat="1">
      <c r="D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7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</row>
    <row r="397" spans="4:41" s="65" customFormat="1">
      <c r="D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7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</row>
    <row r="398" spans="4:41" s="65" customFormat="1">
      <c r="D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7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</row>
    <row r="399" spans="4:41" s="65" customFormat="1">
      <c r="D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7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</row>
    <row r="400" spans="4:41" s="65" customFormat="1">
      <c r="D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7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</row>
    <row r="401" spans="4:41" s="65" customFormat="1">
      <c r="D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7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4:41" s="65" customFormat="1">
      <c r="D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7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4:41" s="65" customFormat="1">
      <c r="D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7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</row>
    <row r="404" spans="4:41" s="65" customFormat="1">
      <c r="D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7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</row>
    <row r="405" spans="4:41" s="65" customFormat="1">
      <c r="D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7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</row>
    <row r="406" spans="4:41" s="65" customFormat="1">
      <c r="D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7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</row>
    <row r="407" spans="4:41" s="65" customFormat="1">
      <c r="D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7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</row>
    <row r="408" spans="4:41" s="65" customFormat="1">
      <c r="D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7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</row>
    <row r="409" spans="4:41" s="65" customFormat="1">
      <c r="D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7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</row>
    <row r="410" spans="4:41" s="65" customFormat="1">
      <c r="D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7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</row>
    <row r="411" spans="4:41" s="65" customFormat="1">
      <c r="D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7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</row>
    <row r="412" spans="4:41" s="65" customFormat="1">
      <c r="D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7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4:41" s="65" customFormat="1">
      <c r="D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7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4:41" s="65" customFormat="1">
      <c r="D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7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</row>
    <row r="415" spans="4:41" s="65" customFormat="1">
      <c r="D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7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</row>
    <row r="416" spans="4:41" s="65" customFormat="1">
      <c r="D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7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</row>
    <row r="417" spans="4:41" s="65" customFormat="1">
      <c r="D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7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</row>
    <row r="418" spans="4:41" s="65" customFormat="1">
      <c r="D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7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</row>
    <row r="419" spans="4:41" s="65" customFormat="1">
      <c r="D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7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</row>
    <row r="420" spans="4:41" s="65" customFormat="1">
      <c r="D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7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</row>
    <row r="421" spans="4:41" s="65" customFormat="1">
      <c r="D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7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</row>
    <row r="422" spans="4:41" s="65" customFormat="1">
      <c r="D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7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</row>
    <row r="423" spans="4:41" s="65" customFormat="1">
      <c r="D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7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4:41" s="65" customFormat="1">
      <c r="D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7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4:41" s="65" customFormat="1">
      <c r="D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7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</row>
    <row r="426" spans="4:41" s="65" customFormat="1">
      <c r="D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7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</row>
    <row r="427" spans="4:41" s="65" customFormat="1">
      <c r="D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7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</row>
    <row r="428" spans="4:41" s="65" customFormat="1">
      <c r="D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7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</row>
    <row r="429" spans="4:41" s="65" customFormat="1">
      <c r="D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7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</row>
    <row r="430" spans="4:41" s="65" customFormat="1">
      <c r="D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7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</row>
    <row r="431" spans="4:41" s="65" customFormat="1">
      <c r="D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7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</row>
    <row r="432" spans="4:41" s="65" customFormat="1">
      <c r="D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7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</row>
    <row r="433" spans="4:41" s="65" customFormat="1">
      <c r="D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7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</row>
    <row r="434" spans="4:41" s="65" customFormat="1">
      <c r="D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7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4:41" s="65" customFormat="1">
      <c r="D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7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4:41" s="65" customFormat="1">
      <c r="D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7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</row>
    <row r="437" spans="4:41" s="65" customFormat="1">
      <c r="D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7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</row>
    <row r="438" spans="4:41" s="65" customFormat="1">
      <c r="D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7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</row>
    <row r="439" spans="4:41" s="65" customFormat="1">
      <c r="D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7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</row>
    <row r="440" spans="4:41" s="65" customFormat="1">
      <c r="D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7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</row>
    <row r="441" spans="4:41" s="65" customFormat="1">
      <c r="D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7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</row>
    <row r="442" spans="4:41" s="65" customFormat="1">
      <c r="D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7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</row>
    <row r="443" spans="4:41" s="65" customFormat="1">
      <c r="D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7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</row>
    <row r="444" spans="4:41" s="65" customFormat="1">
      <c r="D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7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</row>
    <row r="445" spans="4:41" s="65" customFormat="1">
      <c r="D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7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</row>
    <row r="446" spans="4:41" s="65" customFormat="1">
      <c r="D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7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</row>
    <row r="447" spans="4:41" s="65" customFormat="1">
      <c r="D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7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</row>
    <row r="448" spans="4:41" s="65" customFormat="1">
      <c r="D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7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</row>
    <row r="449" spans="4:41" s="65" customFormat="1">
      <c r="D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7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</row>
    <row r="450" spans="4:41" s="65" customFormat="1">
      <c r="D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7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</row>
    <row r="451" spans="4:41" s="65" customFormat="1">
      <c r="D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7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</row>
    <row r="452" spans="4:41" s="65" customFormat="1">
      <c r="D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7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</row>
    <row r="453" spans="4:41" s="65" customFormat="1">
      <c r="D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7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</row>
    <row r="454" spans="4:41" s="65" customFormat="1">
      <c r="D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7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</row>
    <row r="455" spans="4:41" s="65" customFormat="1">
      <c r="D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7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</row>
    <row r="456" spans="4:41" s="65" customFormat="1">
      <c r="D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7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</row>
    <row r="457" spans="4:41" s="65" customFormat="1">
      <c r="D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7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</row>
    <row r="458" spans="4:41" s="65" customFormat="1">
      <c r="D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7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</row>
    <row r="459" spans="4:41" s="65" customFormat="1">
      <c r="D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7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</row>
    <row r="460" spans="4:41" s="65" customFormat="1">
      <c r="D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7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</row>
    <row r="461" spans="4:41" s="65" customFormat="1">
      <c r="D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7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</row>
    <row r="462" spans="4:41" s="65" customFormat="1">
      <c r="D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7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</row>
    <row r="463" spans="4:41" s="65" customFormat="1">
      <c r="D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7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</row>
    <row r="464" spans="4:41" s="65" customFormat="1">
      <c r="D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7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</row>
    <row r="465" spans="4:41" s="65" customFormat="1">
      <c r="D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7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</row>
    <row r="466" spans="4:41" s="65" customFormat="1">
      <c r="D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7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</row>
    <row r="467" spans="4:41" s="65" customFormat="1">
      <c r="D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7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</row>
    <row r="468" spans="4:41" s="65" customFormat="1">
      <c r="D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7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</row>
    <row r="469" spans="4:41" s="65" customFormat="1">
      <c r="D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7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</row>
    <row r="470" spans="4:41" s="65" customFormat="1">
      <c r="D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7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</row>
    <row r="471" spans="4:41" s="65" customFormat="1">
      <c r="D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7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</row>
    <row r="472" spans="4:41" s="65" customFormat="1">
      <c r="D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7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</row>
    <row r="473" spans="4:41" s="65" customFormat="1">
      <c r="D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7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</row>
    <row r="474" spans="4:41" s="65" customFormat="1">
      <c r="D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7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</row>
    <row r="475" spans="4:41" s="65" customFormat="1">
      <c r="D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7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</row>
    <row r="476" spans="4:41" s="65" customFormat="1">
      <c r="D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7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</row>
    <row r="477" spans="4:41" s="65" customFormat="1">
      <c r="D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7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</row>
    <row r="478" spans="4:41" s="65" customFormat="1">
      <c r="D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7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</row>
    <row r="479" spans="4:41" s="65" customFormat="1">
      <c r="D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7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</row>
    <row r="480" spans="4:41" s="65" customFormat="1">
      <c r="D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7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</row>
    <row r="481" spans="4:41" s="65" customFormat="1">
      <c r="D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7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</row>
    <row r="482" spans="4:41" s="65" customFormat="1">
      <c r="D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7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</row>
    <row r="483" spans="4:41" s="65" customFormat="1">
      <c r="D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7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</row>
    <row r="484" spans="4:41" s="65" customFormat="1">
      <c r="D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7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</row>
    <row r="485" spans="4:41" s="65" customFormat="1">
      <c r="D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7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</row>
    <row r="486" spans="4:41" s="65" customFormat="1">
      <c r="D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7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</row>
    <row r="487" spans="4:41" s="65" customFormat="1">
      <c r="D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7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</row>
    <row r="488" spans="4:41" s="65" customFormat="1">
      <c r="D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7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</row>
    <row r="489" spans="4:41" s="65" customFormat="1">
      <c r="D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7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</row>
    <row r="490" spans="4:41" s="65" customFormat="1">
      <c r="D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7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</row>
    <row r="491" spans="4:41" s="65" customFormat="1">
      <c r="D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7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</row>
    <row r="492" spans="4:41" s="65" customFormat="1">
      <c r="D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7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</row>
    <row r="493" spans="4:41" s="65" customFormat="1">
      <c r="D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7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</row>
    <row r="494" spans="4:41" s="65" customFormat="1">
      <c r="D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7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</row>
    <row r="495" spans="4:41" s="65" customFormat="1">
      <c r="D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7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</row>
    <row r="496" spans="4:41" s="65" customFormat="1">
      <c r="D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7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</row>
    <row r="497" spans="4:41" s="65" customFormat="1">
      <c r="D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7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</row>
    <row r="498" spans="4:41" s="65" customFormat="1">
      <c r="D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7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</row>
    <row r="499" spans="4:41" s="65" customFormat="1">
      <c r="D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7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</row>
    <row r="500" spans="4:41" s="65" customFormat="1">
      <c r="D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7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</row>
    <row r="501" spans="4:41" s="65" customFormat="1">
      <c r="D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7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</row>
    <row r="502" spans="4:41" s="65" customFormat="1">
      <c r="D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7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</row>
    <row r="503" spans="4:41" s="65" customFormat="1">
      <c r="D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7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</row>
    <row r="504" spans="4:41" s="65" customFormat="1">
      <c r="D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7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</row>
    <row r="505" spans="4:41" s="65" customFormat="1">
      <c r="D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7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</row>
    <row r="506" spans="4:41" s="65" customFormat="1">
      <c r="D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7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</row>
    <row r="507" spans="4:41" s="65" customFormat="1">
      <c r="D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7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</row>
    <row r="508" spans="4:41" s="65" customFormat="1">
      <c r="D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7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</row>
    <row r="509" spans="4:41" s="65" customFormat="1">
      <c r="D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7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</row>
    <row r="510" spans="4:41" s="65" customFormat="1">
      <c r="D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7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</row>
    <row r="511" spans="4:41" s="65" customFormat="1">
      <c r="D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7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</row>
    <row r="512" spans="4:41" s="65" customFormat="1">
      <c r="D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7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</row>
    <row r="513" spans="4:41" s="65" customFormat="1">
      <c r="D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7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</row>
    <row r="514" spans="4:41" s="65" customFormat="1">
      <c r="D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7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</row>
    <row r="515" spans="4:41" s="65" customFormat="1">
      <c r="D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7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</row>
    <row r="516" spans="4:41" s="65" customFormat="1">
      <c r="D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7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</row>
    <row r="517" spans="4:41" s="65" customFormat="1">
      <c r="D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7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</row>
    <row r="518" spans="4:41" s="65" customFormat="1">
      <c r="D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7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</row>
    <row r="519" spans="4:41" s="65" customFormat="1">
      <c r="D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7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</row>
    <row r="520" spans="4:41" s="65" customFormat="1">
      <c r="D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7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</row>
    <row r="521" spans="4:41" s="65" customFormat="1">
      <c r="D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7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</row>
    <row r="522" spans="4:41" s="65" customFormat="1">
      <c r="D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7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</row>
    <row r="523" spans="4:41" s="65" customFormat="1">
      <c r="D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7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</row>
    <row r="524" spans="4:41" s="65" customFormat="1">
      <c r="D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7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</row>
    <row r="525" spans="4:41" s="65" customFormat="1">
      <c r="D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7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</row>
    <row r="526" spans="4:41" s="65" customFormat="1">
      <c r="D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7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</row>
    <row r="527" spans="4:41" s="65" customFormat="1">
      <c r="D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7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</row>
    <row r="528" spans="4:41" s="65" customFormat="1">
      <c r="D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7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</row>
    <row r="529" spans="4:41" s="65" customFormat="1">
      <c r="D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7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</row>
    <row r="530" spans="4:41" s="65" customFormat="1">
      <c r="D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7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</row>
    <row r="531" spans="4:41" s="65" customFormat="1">
      <c r="D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7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</row>
    <row r="532" spans="4:41" s="65" customFormat="1">
      <c r="D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7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</row>
    <row r="533" spans="4:41" s="65" customFormat="1">
      <c r="D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7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</row>
    <row r="534" spans="4:41" s="65" customFormat="1">
      <c r="D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7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</row>
    <row r="535" spans="4:41" s="65" customFormat="1">
      <c r="D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7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</row>
    <row r="536" spans="4:41" s="65" customFormat="1">
      <c r="D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7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</row>
    <row r="537" spans="4:41" s="65" customFormat="1">
      <c r="D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7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</row>
    <row r="538" spans="4:41" s="65" customFormat="1">
      <c r="D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7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</row>
    <row r="539" spans="4:41" s="65" customFormat="1">
      <c r="D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7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</row>
    <row r="540" spans="4:41" s="65" customFormat="1">
      <c r="D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7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</row>
    <row r="541" spans="4:41" s="65" customFormat="1">
      <c r="D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7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</row>
    <row r="542" spans="4:41" s="65" customFormat="1">
      <c r="D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7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</row>
    <row r="543" spans="4:41" s="65" customFormat="1">
      <c r="D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7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</row>
    <row r="544" spans="4:41" s="65" customFormat="1">
      <c r="D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7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</row>
    <row r="545" spans="4:41" s="65" customFormat="1">
      <c r="D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7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</row>
    <row r="546" spans="4:41" s="65" customFormat="1">
      <c r="D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7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</row>
    <row r="547" spans="4:41" s="65" customFormat="1">
      <c r="D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7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</row>
    <row r="548" spans="4:41" s="65" customFormat="1">
      <c r="D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7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</row>
    <row r="549" spans="4:41" s="65" customFormat="1">
      <c r="D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7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</row>
    <row r="550" spans="4:41" s="65" customFormat="1">
      <c r="D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7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</row>
    <row r="551" spans="4:41" s="65" customFormat="1">
      <c r="D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7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</row>
    <row r="552" spans="4:41" s="65" customFormat="1">
      <c r="D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7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</row>
    <row r="553" spans="4:41" s="65" customFormat="1">
      <c r="D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7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</row>
    <row r="554" spans="4:41" s="65" customFormat="1">
      <c r="D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7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</row>
    <row r="555" spans="4:41" s="65" customFormat="1">
      <c r="D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7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</row>
    <row r="556" spans="4:41" s="65" customFormat="1">
      <c r="D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7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</row>
    <row r="557" spans="4:41" s="65" customFormat="1">
      <c r="D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7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</row>
    <row r="558" spans="4:41" s="65" customFormat="1">
      <c r="D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7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</row>
    <row r="559" spans="4:41" s="65" customFormat="1">
      <c r="D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7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</row>
    <row r="560" spans="4:41" s="65" customFormat="1">
      <c r="D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7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</row>
    <row r="561" spans="4:41" s="65" customFormat="1">
      <c r="D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7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</row>
    <row r="562" spans="4:41" s="65" customFormat="1">
      <c r="D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7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</row>
    <row r="563" spans="4:41" s="65" customFormat="1">
      <c r="D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7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</row>
    <row r="564" spans="4:41" s="65" customFormat="1">
      <c r="D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7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</row>
    <row r="565" spans="4:41" s="65" customFormat="1">
      <c r="D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7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</row>
    <row r="566" spans="4:41" s="65" customFormat="1">
      <c r="D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7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</row>
    <row r="567" spans="4:41" s="65" customFormat="1">
      <c r="D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7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</row>
    <row r="568" spans="4:41" s="65" customFormat="1">
      <c r="D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7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</row>
    <row r="569" spans="4:41" s="65" customFormat="1">
      <c r="D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7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</row>
    <row r="570" spans="4:41" s="65" customFormat="1">
      <c r="D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7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</row>
    <row r="571" spans="4:41" s="65" customFormat="1">
      <c r="D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7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</row>
    <row r="572" spans="4:41" s="65" customFormat="1">
      <c r="D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7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</row>
    <row r="573" spans="4:41" s="65" customFormat="1">
      <c r="D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7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</row>
    <row r="574" spans="4:41" s="65" customFormat="1">
      <c r="D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7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</row>
    <row r="575" spans="4:41" s="65" customFormat="1">
      <c r="D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7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</row>
    <row r="576" spans="4:41" s="65" customFormat="1">
      <c r="D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7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</row>
    <row r="577" spans="4:41" s="65" customFormat="1">
      <c r="D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7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</row>
    <row r="578" spans="4:41" s="65" customFormat="1">
      <c r="D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7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</row>
    <row r="579" spans="4:41" s="65" customFormat="1">
      <c r="D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7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</row>
    <row r="580" spans="4:41" s="65" customFormat="1">
      <c r="D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7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</row>
    <row r="581" spans="4:41" s="65" customFormat="1">
      <c r="D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7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</row>
    <row r="582" spans="4:41" s="65" customFormat="1">
      <c r="D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7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</row>
    <row r="583" spans="4:41" s="65" customFormat="1">
      <c r="D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7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</row>
    <row r="584" spans="4:41" s="65" customFormat="1">
      <c r="D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7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</row>
    <row r="585" spans="4:41" s="65" customFormat="1">
      <c r="D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7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</row>
    <row r="586" spans="4:41" s="65" customFormat="1">
      <c r="D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7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</row>
    <row r="587" spans="4:41" s="65" customFormat="1">
      <c r="D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7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</row>
    <row r="588" spans="4:41" s="65" customFormat="1">
      <c r="D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7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</row>
    <row r="589" spans="4:41" s="65" customFormat="1">
      <c r="D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7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</row>
    <row r="590" spans="4:41" s="65" customFormat="1">
      <c r="D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7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</row>
    <row r="591" spans="4:41" s="65" customFormat="1">
      <c r="D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7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</row>
    <row r="592" spans="4:41" s="65" customFormat="1">
      <c r="D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7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</row>
    <row r="593" spans="4:41" s="65" customFormat="1">
      <c r="D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7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</row>
    <row r="594" spans="4:41" s="65" customFormat="1">
      <c r="D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7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</row>
    <row r="595" spans="4:41" s="65" customFormat="1">
      <c r="D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7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</row>
    <row r="596" spans="4:41" s="65" customFormat="1">
      <c r="D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7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</row>
    <row r="597" spans="4:41" s="65" customFormat="1">
      <c r="D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7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</row>
    <row r="598" spans="4:41" s="65" customFormat="1">
      <c r="D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7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</row>
    <row r="599" spans="4:41" s="65" customFormat="1">
      <c r="D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7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</row>
    <row r="600" spans="4:41" s="65" customFormat="1">
      <c r="D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7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</row>
    <row r="601" spans="4:41" s="65" customFormat="1">
      <c r="D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7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</row>
    <row r="602" spans="4:41" s="65" customFormat="1">
      <c r="D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7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</row>
    <row r="603" spans="4:41" s="65" customFormat="1">
      <c r="D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7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</row>
    <row r="604" spans="4:41" s="65" customFormat="1">
      <c r="D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7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</row>
    <row r="605" spans="4:41" s="65" customFormat="1">
      <c r="D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7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</row>
    <row r="606" spans="4:41" s="65" customFormat="1">
      <c r="D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7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</row>
    <row r="607" spans="4:41" s="65" customFormat="1">
      <c r="D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7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</row>
    <row r="608" spans="4:41" s="65" customFormat="1">
      <c r="D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7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</row>
    <row r="609" spans="4:41" s="65" customFormat="1">
      <c r="D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7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</row>
    <row r="610" spans="4:41" s="65" customFormat="1">
      <c r="D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7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</row>
    <row r="611" spans="4:41" s="65" customFormat="1">
      <c r="D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7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</row>
    <row r="612" spans="4:41" s="65" customFormat="1">
      <c r="D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7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</row>
    <row r="613" spans="4:41" s="65" customFormat="1">
      <c r="D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7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</row>
    <row r="614" spans="4:41" s="65" customFormat="1">
      <c r="D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7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</row>
    <row r="615" spans="4:41" s="65" customFormat="1">
      <c r="D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7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</row>
    <row r="616" spans="4:41" s="65" customFormat="1">
      <c r="D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7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</row>
    <row r="617" spans="4:41" s="65" customFormat="1">
      <c r="D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7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</row>
    <row r="618" spans="4:41" s="65" customFormat="1">
      <c r="D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7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</row>
    <row r="619" spans="4:41" s="65" customFormat="1">
      <c r="D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7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</row>
    <row r="620" spans="4:41" s="65" customFormat="1">
      <c r="D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7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</row>
    <row r="621" spans="4:41" s="65" customFormat="1">
      <c r="D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7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</row>
    <row r="622" spans="4:41" s="65" customFormat="1">
      <c r="D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7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</row>
    <row r="623" spans="4:41" s="65" customFormat="1">
      <c r="D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7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</row>
    <row r="624" spans="4:41" s="65" customFormat="1">
      <c r="D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7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</row>
    <row r="625" spans="4:41" s="65" customFormat="1">
      <c r="D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7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</row>
    <row r="626" spans="4:41" s="65" customFormat="1">
      <c r="D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7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</row>
    <row r="627" spans="4:41" s="65" customFormat="1">
      <c r="D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7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</row>
    <row r="628" spans="4:41" s="65" customFormat="1">
      <c r="D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7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</row>
    <row r="629" spans="4:41" s="65" customFormat="1">
      <c r="D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7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</row>
    <row r="630" spans="4:41" s="65" customFormat="1">
      <c r="D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7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</row>
    <row r="631" spans="4:41" s="65" customFormat="1">
      <c r="D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7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</row>
    <row r="632" spans="4:41" s="65" customFormat="1">
      <c r="D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7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</row>
    <row r="633" spans="4:41" s="65" customFormat="1">
      <c r="D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7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</row>
    <row r="634" spans="4:41" s="65" customFormat="1">
      <c r="D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7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</row>
    <row r="635" spans="4:41" s="65" customFormat="1">
      <c r="D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7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</row>
    <row r="636" spans="4:41" s="65" customFormat="1">
      <c r="D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7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</row>
    <row r="637" spans="4:41" s="65" customFormat="1">
      <c r="D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7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</row>
    <row r="638" spans="4:41" s="65" customFormat="1">
      <c r="D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7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</row>
    <row r="639" spans="4:41" s="65" customFormat="1">
      <c r="D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7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</row>
    <row r="640" spans="4:41" s="65" customFormat="1">
      <c r="D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7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</row>
    <row r="641" spans="4:41" s="65" customFormat="1">
      <c r="D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7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</row>
    <row r="642" spans="4:41" s="65" customFormat="1">
      <c r="D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7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</row>
    <row r="643" spans="4:41" s="65" customFormat="1">
      <c r="D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7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</row>
    <row r="644" spans="4:41" s="65" customFormat="1">
      <c r="D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7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</row>
    <row r="645" spans="4:41" s="65" customFormat="1">
      <c r="D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7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</row>
    <row r="646" spans="4:41" s="65" customFormat="1">
      <c r="D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7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</row>
    <row r="647" spans="4:41" s="65" customFormat="1">
      <c r="D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7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</row>
    <row r="648" spans="4:41" s="65" customFormat="1">
      <c r="D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7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</row>
    <row r="649" spans="4:41" s="65" customFormat="1">
      <c r="D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7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</row>
    <row r="650" spans="4:41" s="65" customFormat="1">
      <c r="D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7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</row>
    <row r="651" spans="4:41" s="65" customFormat="1">
      <c r="D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7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</row>
    <row r="652" spans="4:41" s="65" customFormat="1">
      <c r="D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7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</row>
    <row r="653" spans="4:41" s="65" customFormat="1">
      <c r="D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7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</row>
    <row r="654" spans="4:41" s="65" customFormat="1">
      <c r="D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7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</row>
    <row r="655" spans="4:41" s="65" customFormat="1">
      <c r="D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7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</row>
    <row r="656" spans="4:41" s="65" customFormat="1">
      <c r="D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7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</row>
    <row r="657" spans="4:41" s="65" customFormat="1">
      <c r="D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7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</row>
    <row r="658" spans="4:41" s="65" customFormat="1">
      <c r="D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7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</row>
    <row r="659" spans="4:41" s="65" customFormat="1">
      <c r="D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7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</row>
    <row r="660" spans="4:41" s="65" customFormat="1">
      <c r="D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7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</row>
    <row r="661" spans="4:41" s="65" customFormat="1">
      <c r="D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7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</row>
    <row r="662" spans="4:41" s="65" customFormat="1">
      <c r="D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7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</row>
    <row r="663" spans="4:41" s="65" customFormat="1">
      <c r="D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7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</row>
    <row r="664" spans="4:41" s="65" customFormat="1">
      <c r="D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7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</row>
    <row r="665" spans="4:41" s="65" customFormat="1">
      <c r="D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7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</row>
    <row r="666" spans="4:41" s="65" customFormat="1">
      <c r="D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7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</row>
  </sheetData>
  <mergeCells count="13">
    <mergeCell ref="AR105:AS105"/>
    <mergeCell ref="X87:Y87"/>
    <mergeCell ref="W98:Y98"/>
    <mergeCell ref="W99:Y99"/>
    <mergeCell ref="A101:S101"/>
    <mergeCell ref="U101:AM101"/>
    <mergeCell ref="AP105:AQ105"/>
    <mergeCell ref="A1:S1"/>
    <mergeCell ref="U1:AO1"/>
    <mergeCell ref="AP2:AQ2"/>
    <mergeCell ref="AR2:AS2"/>
    <mergeCell ref="AP68:AS68"/>
    <mergeCell ref="W86:Y86"/>
  </mergeCells>
  <conditionalFormatting sqref="AV4:AV65">
    <cfRule type="cellIs" dxfId="29" priority="3" stopIfTrue="1" operator="equal">
      <formula>"NO"</formula>
    </cfRule>
  </conditionalFormatting>
  <conditionalFormatting sqref="AW4:AW65">
    <cfRule type="cellIs" dxfId="28" priority="2" stopIfTrue="1" operator="equal">
      <formula>"FAIL"</formula>
    </cfRule>
  </conditionalFormatting>
  <conditionalFormatting sqref="G66:K66 M66:R66 G4:S65">
    <cfRule type="cellIs" dxfId="27" priority="10" stopIfTrue="1" operator="equal">
      <formula>"FF"</formula>
    </cfRule>
  </conditionalFormatting>
  <conditionalFormatting sqref="Z66:AE66 AG66:AL66 AA4:AM65">
    <cfRule type="cellIs" dxfId="26" priority="8" stopIfTrue="1" operator="equal">
      <formula>"AB"</formula>
    </cfRule>
    <cfRule type="cellIs" dxfId="25" priority="9" stopIfTrue="1" operator="equal">
      <formula>"FF"</formula>
    </cfRule>
  </conditionalFormatting>
  <conditionalFormatting sqref="AO66:AR66 AP4:AU65">
    <cfRule type="cellIs" dxfId="24" priority="7" stopIfTrue="1" operator="equal">
      <formula>"FAIL"</formula>
    </cfRule>
  </conditionalFormatting>
  <conditionalFormatting sqref="AS66:AT66">
    <cfRule type="cellIs" dxfId="23" priority="5" stopIfTrue="1" operator="equal">
      <formula>"FAIL"</formula>
    </cfRule>
  </conditionalFormatting>
  <conditionalFormatting sqref="AU66">
    <cfRule type="cellIs" dxfId="22" priority="6" stopIfTrue="1" operator="equal">
      <formula>"NO"</formula>
    </cfRule>
  </conditionalFormatting>
  <conditionalFormatting sqref="AV66">
    <cfRule type="cellIs" dxfId="21" priority="4" stopIfTrue="1" operator="equal">
      <formula>"FAIL"</formula>
    </cfRule>
  </conditionalFormatting>
  <conditionalFormatting sqref="G4:S65">
    <cfRule type="cellIs" dxfId="20" priority="1" stopIfTrue="1" operator="equal">
      <formula>"AB"</formula>
    </cfRule>
  </conditionalFormatting>
  <pageMargins left="0.75" right="0.75" top="1" bottom="1" header="0.5" footer="0.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7B62-3512-4EF1-9F65-9ABE662BA2F2}">
  <dimension ref="A1:AW684"/>
  <sheetViews>
    <sheetView zoomScale="70" zoomScaleNormal="70" workbookViewId="0">
      <pane ySplit="3" topLeftCell="A70" activePane="bottomLeft" state="frozenSplit"/>
      <selection activeCell="G1" sqref="G1"/>
      <selection pane="bottomLeft" activeCell="A4" sqref="A4:XFD126"/>
    </sheetView>
  </sheetViews>
  <sheetFormatPr defaultColWidth="10.33203125" defaultRowHeight="14.4"/>
  <cols>
    <col min="1" max="1" width="6.88671875" customWidth="1"/>
    <col min="2" max="2" width="10.109375" bestFit="1" customWidth="1"/>
    <col min="3" max="3" width="14.109375" customWidth="1"/>
    <col min="4" max="4" width="11.109375" style="42" bestFit="1" customWidth="1"/>
    <col min="5" max="5" width="36.5546875" customWidth="1"/>
    <col min="6" max="6" width="21.5546875" bestFit="1" customWidth="1"/>
    <col min="7" max="7" width="8.88671875" style="42" customWidth="1"/>
    <col min="8" max="8" width="8.44140625" style="42" customWidth="1"/>
    <col min="9" max="9" width="9" style="42" customWidth="1"/>
    <col min="10" max="10" width="7.88671875" style="42" customWidth="1"/>
    <col min="11" max="11" width="10.88671875" style="42" customWidth="1"/>
    <col min="12" max="12" width="1.33203125" style="42" customWidth="1"/>
    <col min="13" max="13" width="11" style="42" customWidth="1"/>
    <col min="14" max="14" width="10.33203125" style="42" customWidth="1"/>
    <col min="15" max="15" width="11" style="42" customWidth="1"/>
    <col min="16" max="16" width="10.33203125" style="42" customWidth="1"/>
    <col min="17" max="17" width="13.88671875" style="42" customWidth="1"/>
    <col min="18" max="18" width="13.109375" style="42" customWidth="1"/>
    <col min="19" max="19" width="11" style="42" customWidth="1"/>
    <col min="20" max="20" width="1.6640625" style="2" customWidth="1"/>
    <col min="21" max="22" width="6.88671875" hidden="1" customWidth="1"/>
    <col min="23" max="23" width="13.5546875" hidden="1" customWidth="1"/>
    <col min="24" max="24" width="34.109375" hidden="1" customWidth="1"/>
    <col min="25" max="25" width="37.109375" hidden="1" customWidth="1"/>
    <col min="26" max="26" width="22.5546875" hidden="1" customWidth="1"/>
    <col min="27" max="27" width="11.88671875" style="42" customWidth="1"/>
    <col min="28" max="28" width="10.44140625" style="42" customWidth="1"/>
    <col min="29" max="29" width="11.109375" style="42" customWidth="1"/>
    <col min="30" max="30" width="11.44140625" style="42" customWidth="1"/>
    <col min="31" max="31" width="13" style="42" customWidth="1"/>
    <col min="32" max="32" width="0.88671875" style="42" customWidth="1"/>
    <col min="33" max="33" width="14" style="42" customWidth="1"/>
    <col min="34" max="34" width="14.44140625" style="42" customWidth="1"/>
    <col min="35" max="35" width="13.88671875" style="42" customWidth="1"/>
    <col min="36" max="36" width="13" style="42" customWidth="1"/>
    <col min="37" max="37" width="13.33203125" style="42" customWidth="1"/>
    <col min="38" max="38" width="13.109375" style="42" customWidth="1"/>
    <col min="39" max="39" width="11.44140625" style="42" customWidth="1"/>
    <col min="40" max="40" width="6.33203125" style="42" customWidth="1"/>
    <col min="41" max="41" width="7" style="42" customWidth="1"/>
    <col min="42" max="42" width="15.5546875" customWidth="1"/>
    <col min="43" max="43" width="12.6640625" customWidth="1"/>
    <col min="44" max="44" width="11.44140625" customWidth="1"/>
    <col min="45" max="47" width="10.44140625" customWidth="1"/>
    <col min="48" max="48" width="12.109375" customWidth="1"/>
    <col min="49" max="197" width="10.44140625" customWidth="1"/>
    <col min="198" max="198" width="10.44140625" bestFit="1" customWidth="1"/>
  </cols>
  <sheetData>
    <row r="1" spans="1:49" ht="23.4">
      <c r="A1" s="84" t="s">
        <v>136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U1" s="84" t="s">
        <v>135</v>
      </c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1:49" s="60" customFormat="1" ht="26.4">
      <c r="A2" s="56" t="s">
        <v>0</v>
      </c>
      <c r="B2" s="56" t="s">
        <v>1</v>
      </c>
      <c r="C2" s="56" t="s">
        <v>2</v>
      </c>
      <c r="D2" s="57" t="s">
        <v>4</v>
      </c>
      <c r="E2" s="61" t="s">
        <v>3</v>
      </c>
      <c r="F2" s="61" t="s">
        <v>731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58"/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11</v>
      </c>
      <c r="T2" s="59"/>
      <c r="U2" s="61" t="s">
        <v>0</v>
      </c>
      <c r="V2" s="61" t="s">
        <v>1</v>
      </c>
      <c r="W2" s="61" t="s">
        <v>2</v>
      </c>
      <c r="X2" s="61" t="s">
        <v>4</v>
      </c>
      <c r="Y2" s="61" t="s">
        <v>3</v>
      </c>
      <c r="Z2" s="61" t="s">
        <v>731</v>
      </c>
      <c r="AA2" s="11">
        <v>207003</v>
      </c>
      <c r="AB2" s="11">
        <v>214450</v>
      </c>
      <c r="AC2" s="11">
        <v>214451</v>
      </c>
      <c r="AD2" s="11">
        <v>214452</v>
      </c>
      <c r="AE2" s="11">
        <v>214453</v>
      </c>
      <c r="AF2" s="58"/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80" t="s">
        <v>21</v>
      </c>
      <c r="AQ2" s="81"/>
      <c r="AR2" s="82" t="s">
        <v>22</v>
      </c>
      <c r="AS2" s="83"/>
      <c r="AT2" s="7" t="s">
        <v>23</v>
      </c>
      <c r="AU2" s="7" t="s">
        <v>23</v>
      </c>
      <c r="AV2" s="8" t="s">
        <v>24</v>
      </c>
      <c r="AW2" s="15" t="s">
        <v>25</v>
      </c>
    </row>
    <row r="3" spans="1:49" s="60" customFormat="1">
      <c r="A3" s="56"/>
      <c r="B3" s="56"/>
      <c r="C3" s="56"/>
      <c r="D3" s="57"/>
      <c r="E3" s="61"/>
      <c r="F3" s="61"/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58"/>
      <c r="M3" s="11" t="s">
        <v>31</v>
      </c>
      <c r="N3" s="11" t="s">
        <v>32</v>
      </c>
      <c r="O3" s="11" t="s">
        <v>33</v>
      </c>
      <c r="P3" s="11" t="s">
        <v>34</v>
      </c>
      <c r="Q3" s="11" t="s">
        <v>35</v>
      </c>
      <c r="R3" s="11" t="s">
        <v>36</v>
      </c>
      <c r="S3" s="11" t="s">
        <v>37</v>
      </c>
      <c r="T3" s="59"/>
      <c r="U3" s="61"/>
      <c r="V3" s="61"/>
      <c r="W3" s="61"/>
      <c r="X3" s="61"/>
      <c r="Y3" s="61"/>
      <c r="Z3" s="61"/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58"/>
      <c r="AG3" s="11" t="s">
        <v>43</v>
      </c>
      <c r="AH3" s="11" t="s">
        <v>44</v>
      </c>
      <c r="AI3" s="11" t="s">
        <v>45</v>
      </c>
      <c r="AJ3" s="11" t="s">
        <v>46</v>
      </c>
      <c r="AK3" s="11" t="s">
        <v>47</v>
      </c>
      <c r="AL3" s="11" t="s">
        <v>48</v>
      </c>
      <c r="AM3" s="11" t="s">
        <v>49</v>
      </c>
      <c r="AN3" s="11"/>
      <c r="AO3" s="11"/>
      <c r="AP3" s="9" t="s">
        <v>50</v>
      </c>
      <c r="AQ3" s="9" t="s">
        <v>51</v>
      </c>
      <c r="AR3" s="10" t="s">
        <v>50</v>
      </c>
      <c r="AS3" s="10" t="s">
        <v>51</v>
      </c>
      <c r="AT3" s="11" t="s">
        <v>52</v>
      </c>
      <c r="AU3" s="11" t="s">
        <v>53</v>
      </c>
      <c r="AV3" s="11"/>
      <c r="AW3" s="11"/>
    </row>
    <row r="4" spans="1:49">
      <c r="A4" s="68" t="s">
        <v>845</v>
      </c>
      <c r="B4" s="68">
        <v>23301</v>
      </c>
      <c r="C4" s="68" t="s">
        <v>60</v>
      </c>
      <c r="D4" s="62" t="s">
        <v>141</v>
      </c>
      <c r="E4" s="68" t="s">
        <v>142</v>
      </c>
      <c r="F4" s="68"/>
      <c r="G4" s="62">
        <v>81</v>
      </c>
      <c r="H4" s="62">
        <v>74</v>
      </c>
      <c r="I4" s="62">
        <v>80</v>
      </c>
      <c r="J4" s="62">
        <v>82</v>
      </c>
      <c r="K4" s="62">
        <v>84</v>
      </c>
      <c r="L4" s="63"/>
      <c r="M4" s="62">
        <v>22</v>
      </c>
      <c r="N4" s="62">
        <v>38</v>
      </c>
      <c r="O4" s="62">
        <v>24</v>
      </c>
      <c r="P4" s="62">
        <v>41</v>
      </c>
      <c r="Q4" s="62">
        <v>24</v>
      </c>
      <c r="R4" s="62">
        <v>42</v>
      </c>
      <c r="S4" s="62">
        <v>23</v>
      </c>
      <c r="T4" s="67"/>
      <c r="U4" s="68" t="s">
        <v>59</v>
      </c>
      <c r="V4" s="68">
        <v>23301</v>
      </c>
      <c r="W4" s="68" t="s">
        <v>60</v>
      </c>
      <c r="X4" s="68" t="s">
        <v>141</v>
      </c>
      <c r="Y4" s="68" t="s">
        <v>142</v>
      </c>
      <c r="Z4" s="68"/>
      <c r="AA4" s="62">
        <v>83</v>
      </c>
      <c r="AB4" s="62">
        <v>83</v>
      </c>
      <c r="AC4" s="62">
        <v>80</v>
      </c>
      <c r="AD4" s="62">
        <v>89</v>
      </c>
      <c r="AE4" s="62">
        <v>86</v>
      </c>
      <c r="AF4" s="63"/>
      <c r="AG4" s="62">
        <v>19</v>
      </c>
      <c r="AH4" s="62">
        <v>23</v>
      </c>
      <c r="AI4" s="62">
        <v>44</v>
      </c>
      <c r="AJ4" s="62">
        <v>23</v>
      </c>
      <c r="AK4" s="62">
        <v>43</v>
      </c>
      <c r="AL4" s="62">
        <v>22</v>
      </c>
      <c r="AM4" s="62">
        <v>42</v>
      </c>
      <c r="AN4" s="62">
        <v>9.9</v>
      </c>
      <c r="AO4" s="62">
        <v>50</v>
      </c>
      <c r="AP4" s="12" t="str">
        <f t="shared" ref="AP4:AP8" si="0">IF(COUNTIF(G4:K4,"FF"),"FAIL",IF(COUNTIF(G4:K4,"AB"),"FAIL","PASS"))</f>
        <v>PASS</v>
      </c>
      <c r="AQ4" s="12" t="str">
        <f t="shared" ref="AQ4:AQ8" si="1">IF(COUNTIF(AA4:AE4,"FF"),"FAIL",IF(COUNTIF(AA4:AE4,"AB"),"FAIL","PASS"))</f>
        <v>PASS</v>
      </c>
      <c r="AR4" s="13" t="str">
        <f t="shared" ref="AR4:AR8" si="2">IF(COUNTIF(M4:S4,"FF"),"FAIL",IF(COUNTIF(M4:S4,"AB"),"FAIL","PASS"))</f>
        <v>PASS</v>
      </c>
      <c r="AS4" s="13" t="str">
        <f t="shared" ref="AS4:AS16" si="3">IF(COUNTIF(AG4:AM4,"FF"),"FAIL",IF(COUNTIF(AG4:AM4,"AB"),"FAIL","PASS"))</f>
        <v>PASS</v>
      </c>
      <c r="AT4" s="14" t="str">
        <f t="shared" ref="AT4:AT8" si="4">IF(AND(AP4="PASS",AQ4="PASS"),"PASS","FAIL")</f>
        <v>PASS</v>
      </c>
      <c r="AU4" s="14" t="str">
        <f t="shared" ref="AU4:AU8" si="5">IF(AND(AR4="PASS",AS4="PASS"),"PASS","FAIL")</f>
        <v>PASS</v>
      </c>
      <c r="AV4" s="4" t="str">
        <f t="shared" ref="AV4:AV8" si="6">IF(AW4="ATKT","NO",IF(AW4="FAIL","NO","YES"))</f>
        <v>YES</v>
      </c>
      <c r="AW4" s="5" t="str">
        <f t="shared" ref="AW4:AW8" si="7">IF(AO4=50,IF(AN4&gt;=7.75,"DIST",IF(AN4&gt;=6.75,"FIRST",IF(AN4&gt;=6.25,"HSC",IF(AN4&gt;=5.5,"SC","FAIL")))),IF(AO4&gt;=25,"ATKT","FAIL"))</f>
        <v>DIST</v>
      </c>
    </row>
    <row r="5" spans="1:49">
      <c r="A5" s="68" t="s">
        <v>846</v>
      </c>
      <c r="B5" s="68">
        <v>23302</v>
      </c>
      <c r="C5" s="68" t="s">
        <v>62</v>
      </c>
      <c r="D5" s="62" t="s">
        <v>143</v>
      </c>
      <c r="E5" s="68" t="s">
        <v>144</v>
      </c>
      <c r="F5" s="68"/>
      <c r="G5" s="62">
        <v>71</v>
      </c>
      <c r="H5" s="62">
        <v>48</v>
      </c>
      <c r="I5" s="62">
        <v>56</v>
      </c>
      <c r="J5" s="62">
        <v>63</v>
      </c>
      <c r="K5" s="62">
        <v>51</v>
      </c>
      <c r="L5" s="63"/>
      <c r="M5" s="62">
        <v>21</v>
      </c>
      <c r="N5" s="62">
        <v>39</v>
      </c>
      <c r="O5" s="62">
        <v>23</v>
      </c>
      <c r="P5" s="62">
        <v>32</v>
      </c>
      <c r="Q5" s="62">
        <v>24</v>
      </c>
      <c r="R5" s="62">
        <v>40</v>
      </c>
      <c r="S5" s="62">
        <v>22</v>
      </c>
      <c r="T5" s="67"/>
      <c r="U5" s="68" t="s">
        <v>61</v>
      </c>
      <c r="V5" s="68">
        <v>23302</v>
      </c>
      <c r="W5" s="68" t="s">
        <v>62</v>
      </c>
      <c r="X5" s="68" t="s">
        <v>143</v>
      </c>
      <c r="Y5" s="68" t="s">
        <v>144</v>
      </c>
      <c r="Z5" s="68"/>
      <c r="AA5" s="62">
        <v>87</v>
      </c>
      <c r="AB5" s="62">
        <v>76</v>
      </c>
      <c r="AC5" s="62">
        <v>81</v>
      </c>
      <c r="AD5" s="62">
        <v>69</v>
      </c>
      <c r="AE5" s="62">
        <v>82</v>
      </c>
      <c r="AF5" s="63"/>
      <c r="AG5" s="62">
        <v>21</v>
      </c>
      <c r="AH5" s="62">
        <v>23</v>
      </c>
      <c r="AI5" s="62">
        <v>44</v>
      </c>
      <c r="AJ5" s="62">
        <v>21</v>
      </c>
      <c r="AK5" s="62">
        <v>42</v>
      </c>
      <c r="AL5" s="62">
        <v>22</v>
      </c>
      <c r="AM5" s="62">
        <v>42</v>
      </c>
      <c r="AN5" s="62">
        <v>8.5399999999999991</v>
      </c>
      <c r="AO5" s="62">
        <v>50</v>
      </c>
      <c r="AP5" s="12" t="str">
        <f t="shared" si="0"/>
        <v>PASS</v>
      </c>
      <c r="AQ5" s="12" t="str">
        <f t="shared" si="1"/>
        <v>PASS</v>
      </c>
      <c r="AR5" s="13" t="str">
        <f t="shared" si="2"/>
        <v>PASS</v>
      </c>
      <c r="AS5" s="13" t="str">
        <f t="shared" si="3"/>
        <v>PASS</v>
      </c>
      <c r="AT5" s="14" t="str">
        <f t="shared" si="4"/>
        <v>PASS</v>
      </c>
      <c r="AU5" s="14" t="str">
        <f t="shared" si="5"/>
        <v>PASS</v>
      </c>
      <c r="AV5" s="4" t="str">
        <f t="shared" si="6"/>
        <v>YES</v>
      </c>
      <c r="AW5" s="5" t="str">
        <f t="shared" si="7"/>
        <v>DIST</v>
      </c>
    </row>
    <row r="6" spans="1:49">
      <c r="A6" s="68" t="s">
        <v>847</v>
      </c>
      <c r="B6" s="68">
        <v>23303</v>
      </c>
      <c r="C6" s="68" t="s">
        <v>71</v>
      </c>
      <c r="D6" s="62" t="s">
        <v>151</v>
      </c>
      <c r="E6" s="68" t="s">
        <v>152</v>
      </c>
      <c r="F6" s="68"/>
      <c r="G6" s="62">
        <v>81</v>
      </c>
      <c r="H6" s="62">
        <v>67</v>
      </c>
      <c r="I6" s="62">
        <v>73</v>
      </c>
      <c r="J6" s="62">
        <v>79</v>
      </c>
      <c r="K6" s="62">
        <v>80</v>
      </c>
      <c r="L6" s="63"/>
      <c r="M6" s="62">
        <v>22</v>
      </c>
      <c r="N6" s="62">
        <v>37</v>
      </c>
      <c r="O6" s="62">
        <v>20</v>
      </c>
      <c r="P6" s="62">
        <v>40</v>
      </c>
      <c r="Q6" s="62">
        <v>23</v>
      </c>
      <c r="R6" s="62">
        <v>43</v>
      </c>
      <c r="S6" s="62">
        <v>23</v>
      </c>
      <c r="T6" s="67"/>
      <c r="U6" s="68" t="s">
        <v>70</v>
      </c>
      <c r="V6" s="68">
        <v>23303</v>
      </c>
      <c r="W6" s="68" t="s">
        <v>71</v>
      </c>
      <c r="X6" s="68" t="s">
        <v>151</v>
      </c>
      <c r="Y6" s="68" t="s">
        <v>152</v>
      </c>
      <c r="Z6" s="68"/>
      <c r="AA6" s="62">
        <v>86</v>
      </c>
      <c r="AB6" s="62">
        <v>82</v>
      </c>
      <c r="AC6" s="62">
        <v>82</v>
      </c>
      <c r="AD6" s="62">
        <v>70</v>
      </c>
      <c r="AE6" s="62">
        <v>79</v>
      </c>
      <c r="AF6" s="63"/>
      <c r="AG6" s="62">
        <v>18</v>
      </c>
      <c r="AH6" s="62">
        <v>20</v>
      </c>
      <c r="AI6" s="62">
        <v>42</v>
      </c>
      <c r="AJ6" s="62">
        <v>19</v>
      </c>
      <c r="AK6" s="62">
        <v>38</v>
      </c>
      <c r="AL6" s="62">
        <v>21</v>
      </c>
      <c r="AM6" s="62">
        <v>42</v>
      </c>
      <c r="AN6" s="62">
        <v>9.44</v>
      </c>
      <c r="AO6" s="62">
        <v>50</v>
      </c>
      <c r="AP6" s="12" t="str">
        <f t="shared" si="0"/>
        <v>PASS</v>
      </c>
      <c r="AQ6" s="12" t="str">
        <f t="shared" si="1"/>
        <v>PASS</v>
      </c>
      <c r="AR6" s="13" t="str">
        <f t="shared" si="2"/>
        <v>PASS</v>
      </c>
      <c r="AS6" s="13" t="str">
        <f t="shared" si="3"/>
        <v>PASS</v>
      </c>
      <c r="AT6" s="14" t="str">
        <f t="shared" si="4"/>
        <v>PASS</v>
      </c>
      <c r="AU6" s="14" t="str">
        <f t="shared" si="5"/>
        <v>PASS</v>
      </c>
      <c r="AV6" s="4" t="str">
        <f t="shared" si="6"/>
        <v>YES</v>
      </c>
      <c r="AW6" s="5" t="str">
        <f t="shared" si="7"/>
        <v>DIST</v>
      </c>
    </row>
    <row r="7" spans="1:49">
      <c r="A7" s="68" t="s">
        <v>848</v>
      </c>
      <c r="B7" s="68">
        <v>23304</v>
      </c>
      <c r="C7" s="68" t="s">
        <v>75</v>
      </c>
      <c r="D7" s="62" t="s">
        <v>155</v>
      </c>
      <c r="E7" s="68" t="s">
        <v>156</v>
      </c>
      <c r="F7" s="68"/>
      <c r="G7" s="62">
        <v>80</v>
      </c>
      <c r="H7" s="62">
        <v>68</v>
      </c>
      <c r="I7" s="62">
        <v>71</v>
      </c>
      <c r="J7" s="62">
        <v>80</v>
      </c>
      <c r="K7" s="62">
        <v>82</v>
      </c>
      <c r="L7" s="63"/>
      <c r="M7" s="62">
        <v>21</v>
      </c>
      <c r="N7" s="62">
        <v>38</v>
      </c>
      <c r="O7" s="62">
        <v>23</v>
      </c>
      <c r="P7" s="62">
        <v>41</v>
      </c>
      <c r="Q7" s="62">
        <v>23</v>
      </c>
      <c r="R7" s="62">
        <v>42</v>
      </c>
      <c r="S7" s="62">
        <v>21</v>
      </c>
      <c r="T7" s="67"/>
      <c r="U7" s="68" t="s">
        <v>74</v>
      </c>
      <c r="V7" s="68">
        <v>23304</v>
      </c>
      <c r="W7" s="68" t="s">
        <v>75</v>
      </c>
      <c r="X7" s="68" t="s">
        <v>155</v>
      </c>
      <c r="Y7" s="68" t="s">
        <v>156</v>
      </c>
      <c r="Z7" s="68"/>
      <c r="AA7" s="62">
        <v>95</v>
      </c>
      <c r="AB7" s="62">
        <v>82</v>
      </c>
      <c r="AC7" s="62">
        <v>83</v>
      </c>
      <c r="AD7" s="62">
        <v>77</v>
      </c>
      <c r="AE7" s="62">
        <v>82</v>
      </c>
      <c r="AF7" s="63"/>
      <c r="AG7" s="62">
        <v>19</v>
      </c>
      <c r="AH7" s="62">
        <v>20</v>
      </c>
      <c r="AI7" s="62">
        <v>42</v>
      </c>
      <c r="AJ7" s="62">
        <v>21</v>
      </c>
      <c r="AK7" s="62">
        <v>44</v>
      </c>
      <c r="AL7" s="62">
        <v>20</v>
      </c>
      <c r="AM7" s="62">
        <v>41</v>
      </c>
      <c r="AN7" s="62">
        <v>9.64</v>
      </c>
      <c r="AO7" s="62">
        <v>50</v>
      </c>
      <c r="AP7" s="12" t="str">
        <f t="shared" si="0"/>
        <v>PASS</v>
      </c>
      <c r="AQ7" s="12" t="str">
        <f t="shared" si="1"/>
        <v>PASS</v>
      </c>
      <c r="AR7" s="13" t="str">
        <f t="shared" si="2"/>
        <v>PASS</v>
      </c>
      <c r="AS7" s="13" t="str">
        <f t="shared" si="3"/>
        <v>PASS</v>
      </c>
      <c r="AT7" s="14" t="str">
        <f t="shared" si="4"/>
        <v>PASS</v>
      </c>
      <c r="AU7" s="14" t="str">
        <f t="shared" si="5"/>
        <v>PASS</v>
      </c>
      <c r="AV7" s="4" t="str">
        <f t="shared" si="6"/>
        <v>YES</v>
      </c>
      <c r="AW7" s="5" t="str">
        <f t="shared" si="7"/>
        <v>DIST</v>
      </c>
    </row>
    <row r="8" spans="1:49">
      <c r="A8" s="68" t="s">
        <v>849</v>
      </c>
      <c r="B8" s="68">
        <v>23305</v>
      </c>
      <c r="C8" s="68" t="s">
        <v>161</v>
      </c>
      <c r="D8" s="62" t="s">
        <v>162</v>
      </c>
      <c r="E8" s="68" t="s">
        <v>163</v>
      </c>
      <c r="F8" s="68"/>
      <c r="G8" s="62">
        <v>80</v>
      </c>
      <c r="H8" s="62">
        <v>73</v>
      </c>
      <c r="I8" s="62">
        <v>68</v>
      </c>
      <c r="J8" s="62">
        <v>81</v>
      </c>
      <c r="K8" s="62">
        <v>86</v>
      </c>
      <c r="L8" s="63"/>
      <c r="M8" s="62">
        <v>21</v>
      </c>
      <c r="N8" s="62">
        <v>36</v>
      </c>
      <c r="O8" s="62">
        <v>24</v>
      </c>
      <c r="P8" s="62">
        <v>30</v>
      </c>
      <c r="Q8" s="62">
        <v>24</v>
      </c>
      <c r="R8" s="62">
        <v>46</v>
      </c>
      <c r="S8" s="62">
        <v>24</v>
      </c>
      <c r="T8" s="67"/>
      <c r="U8" s="68" t="s">
        <v>734</v>
      </c>
      <c r="V8" s="68">
        <v>23305</v>
      </c>
      <c r="W8" s="68" t="s">
        <v>161</v>
      </c>
      <c r="X8" s="68" t="s">
        <v>162</v>
      </c>
      <c r="Y8" s="68" t="s">
        <v>163</v>
      </c>
      <c r="Z8" s="68"/>
      <c r="AA8" s="62">
        <v>91</v>
      </c>
      <c r="AB8" s="62">
        <v>80</v>
      </c>
      <c r="AC8" s="62">
        <v>83</v>
      </c>
      <c r="AD8" s="62">
        <v>80</v>
      </c>
      <c r="AE8" s="62">
        <v>82</v>
      </c>
      <c r="AF8" s="63"/>
      <c r="AG8" s="62">
        <v>19</v>
      </c>
      <c r="AH8" s="62">
        <v>20</v>
      </c>
      <c r="AI8" s="62">
        <v>40</v>
      </c>
      <c r="AJ8" s="62">
        <v>21</v>
      </c>
      <c r="AK8" s="62">
        <v>40</v>
      </c>
      <c r="AL8" s="62">
        <v>22</v>
      </c>
      <c r="AM8" s="62">
        <v>42</v>
      </c>
      <c r="AN8" s="62">
        <v>9.68</v>
      </c>
      <c r="AO8" s="62">
        <v>50</v>
      </c>
      <c r="AP8" s="12" t="str">
        <f t="shared" si="0"/>
        <v>PASS</v>
      </c>
      <c r="AQ8" s="12" t="str">
        <f t="shared" si="1"/>
        <v>PASS</v>
      </c>
      <c r="AR8" s="13" t="str">
        <f t="shared" si="2"/>
        <v>PASS</v>
      </c>
      <c r="AS8" s="13" t="str">
        <f t="shared" si="3"/>
        <v>PASS</v>
      </c>
      <c r="AT8" s="14" t="str">
        <f t="shared" si="4"/>
        <v>PASS</v>
      </c>
      <c r="AU8" s="14" t="str">
        <f t="shared" si="5"/>
        <v>PASS</v>
      </c>
      <c r="AV8" s="4" t="str">
        <f t="shared" si="6"/>
        <v>YES</v>
      </c>
      <c r="AW8" s="5" t="str">
        <f t="shared" si="7"/>
        <v>DIST</v>
      </c>
    </row>
    <row r="9" spans="1:49">
      <c r="A9" s="68" t="s">
        <v>850</v>
      </c>
      <c r="B9" s="68">
        <v>23306</v>
      </c>
      <c r="C9" s="68" t="s">
        <v>167</v>
      </c>
      <c r="D9" s="62" t="s">
        <v>168</v>
      </c>
      <c r="E9" s="68" t="s">
        <v>169</v>
      </c>
      <c r="F9" s="68"/>
      <c r="G9" s="62">
        <v>59</v>
      </c>
      <c r="H9" s="62">
        <v>59</v>
      </c>
      <c r="I9" s="62">
        <v>62</v>
      </c>
      <c r="J9" s="62">
        <v>74</v>
      </c>
      <c r="K9" s="62">
        <v>79</v>
      </c>
      <c r="L9" s="63"/>
      <c r="M9" s="62">
        <v>19</v>
      </c>
      <c r="N9" s="62">
        <v>32</v>
      </c>
      <c r="O9" s="62">
        <v>18</v>
      </c>
      <c r="P9" s="62">
        <v>38</v>
      </c>
      <c r="Q9" s="62">
        <v>20</v>
      </c>
      <c r="R9" s="62">
        <v>35</v>
      </c>
      <c r="S9" s="62">
        <v>19</v>
      </c>
      <c r="T9" s="67"/>
      <c r="U9" s="68" t="s">
        <v>736</v>
      </c>
      <c r="V9" s="68">
        <v>23306</v>
      </c>
      <c r="W9" s="68" t="s">
        <v>167</v>
      </c>
      <c r="X9" s="68" t="s">
        <v>168</v>
      </c>
      <c r="Y9" s="68" t="s">
        <v>169</v>
      </c>
      <c r="Z9" s="68"/>
      <c r="AA9" s="62">
        <v>71</v>
      </c>
      <c r="AB9" s="62">
        <v>77</v>
      </c>
      <c r="AC9" s="62">
        <v>77</v>
      </c>
      <c r="AD9" s="62">
        <v>65</v>
      </c>
      <c r="AE9" s="62">
        <v>76</v>
      </c>
      <c r="AF9" s="63"/>
      <c r="AG9" s="62">
        <v>19</v>
      </c>
      <c r="AH9" s="62">
        <v>18</v>
      </c>
      <c r="AI9" s="62">
        <v>36</v>
      </c>
      <c r="AJ9" s="62">
        <v>18</v>
      </c>
      <c r="AK9" s="62">
        <v>40</v>
      </c>
      <c r="AL9" s="62">
        <v>20</v>
      </c>
      <c r="AM9" s="62">
        <v>38</v>
      </c>
      <c r="AN9" s="62">
        <v>8.5</v>
      </c>
      <c r="AO9" s="62">
        <v>50</v>
      </c>
      <c r="AP9" s="12" t="str">
        <f t="shared" ref="AP9:AP72" si="8">IF(COUNTIF(G9:K9,"FF"),"FAIL",IF(COUNTIF(G9:K9,"AB"),"FAIL","PASS"))</f>
        <v>PASS</v>
      </c>
      <c r="AQ9" s="12" t="str">
        <f t="shared" ref="AQ9:AQ72" si="9">IF(COUNTIF(AA9:AE9,"FF"),"FAIL",IF(COUNTIF(AA9:AE9,"AB"),"FAIL","PASS"))</f>
        <v>PASS</v>
      </c>
      <c r="AR9" s="13" t="str">
        <f t="shared" ref="AR9:AR72" si="10">IF(COUNTIF(M9:S9,"FF"),"FAIL",IF(COUNTIF(M9:S9,"AB"),"FAIL","PASS"))</f>
        <v>PASS</v>
      </c>
      <c r="AS9" s="13" t="str">
        <f t="shared" si="3"/>
        <v>PASS</v>
      </c>
      <c r="AT9" s="14" t="str">
        <f t="shared" ref="AT9:AT72" si="11">IF(AND(AP9="PASS",AQ9="PASS"),"PASS","FAIL")</f>
        <v>PASS</v>
      </c>
      <c r="AU9" s="14" t="str">
        <f t="shared" ref="AU9:AU72" si="12">IF(AND(AR9="PASS",AS9="PASS"),"PASS","FAIL")</f>
        <v>PASS</v>
      </c>
      <c r="AV9" s="4" t="str">
        <f t="shared" ref="AV9:AV72" si="13">IF(AW9="ATKT","NO",IF(AW9="FAIL","NO","YES"))</f>
        <v>YES</v>
      </c>
      <c r="AW9" s="5" t="str">
        <f t="shared" ref="AW9:AW72" si="14">IF(AO9=50,IF(AN9&gt;=7.75,"DIST",IF(AN9&gt;=6.75,"FIRST",IF(AN9&gt;=6.25,"HSC",IF(AN9&gt;=5.5,"SC","FAIL")))),IF(AO9&gt;=25,"ATKT","FAIL"))</f>
        <v>DIST</v>
      </c>
    </row>
    <row r="10" spans="1:49">
      <c r="A10" s="68" t="s">
        <v>851</v>
      </c>
      <c r="B10" s="68">
        <v>23307</v>
      </c>
      <c r="C10" s="68" t="s">
        <v>179</v>
      </c>
      <c r="D10" s="62" t="s">
        <v>180</v>
      </c>
      <c r="E10" s="68" t="s">
        <v>181</v>
      </c>
      <c r="F10" s="68"/>
      <c r="G10" s="62">
        <v>63</v>
      </c>
      <c r="H10" s="62">
        <v>59</v>
      </c>
      <c r="I10" s="62">
        <v>62</v>
      </c>
      <c r="J10" s="62">
        <v>67</v>
      </c>
      <c r="K10" s="62">
        <v>65</v>
      </c>
      <c r="L10" s="63"/>
      <c r="M10" s="62">
        <v>19</v>
      </c>
      <c r="N10" s="62">
        <v>25</v>
      </c>
      <c r="O10" s="62">
        <v>21</v>
      </c>
      <c r="P10" s="62">
        <v>30</v>
      </c>
      <c r="Q10" s="62">
        <v>24</v>
      </c>
      <c r="R10" s="62">
        <v>38</v>
      </c>
      <c r="S10" s="62">
        <v>22</v>
      </c>
      <c r="T10" s="67"/>
      <c r="U10" s="68" t="s">
        <v>740</v>
      </c>
      <c r="V10" s="68">
        <v>23307</v>
      </c>
      <c r="W10" s="68" t="s">
        <v>179</v>
      </c>
      <c r="X10" s="68" t="s">
        <v>180</v>
      </c>
      <c r="Y10" s="68" t="s">
        <v>181</v>
      </c>
      <c r="Z10" s="68"/>
      <c r="AA10" s="62">
        <v>83</v>
      </c>
      <c r="AB10" s="62">
        <v>77</v>
      </c>
      <c r="AC10" s="62">
        <v>74</v>
      </c>
      <c r="AD10" s="62">
        <v>73</v>
      </c>
      <c r="AE10" s="62">
        <v>79</v>
      </c>
      <c r="AF10" s="63"/>
      <c r="AG10" s="62">
        <v>17</v>
      </c>
      <c r="AH10" s="62">
        <v>18</v>
      </c>
      <c r="AI10" s="62">
        <v>36</v>
      </c>
      <c r="AJ10" s="62">
        <v>16</v>
      </c>
      <c r="AK10" s="62">
        <v>40</v>
      </c>
      <c r="AL10" s="62">
        <v>22</v>
      </c>
      <c r="AM10" s="62">
        <v>43</v>
      </c>
      <c r="AN10" s="62">
        <v>8.56</v>
      </c>
      <c r="AO10" s="62">
        <v>50</v>
      </c>
      <c r="AP10" s="12" t="str">
        <f t="shared" si="8"/>
        <v>PASS</v>
      </c>
      <c r="AQ10" s="12" t="str">
        <f t="shared" si="9"/>
        <v>PASS</v>
      </c>
      <c r="AR10" s="13" t="str">
        <f t="shared" si="10"/>
        <v>PASS</v>
      </c>
      <c r="AS10" s="13" t="str">
        <f t="shared" si="3"/>
        <v>PASS</v>
      </c>
      <c r="AT10" s="14" t="str">
        <f t="shared" si="11"/>
        <v>PASS</v>
      </c>
      <c r="AU10" s="14" t="str">
        <f t="shared" si="12"/>
        <v>PASS</v>
      </c>
      <c r="AV10" s="4" t="str">
        <f t="shared" si="13"/>
        <v>YES</v>
      </c>
      <c r="AW10" s="5" t="str">
        <f t="shared" si="14"/>
        <v>DIST</v>
      </c>
    </row>
    <row r="11" spans="1:49">
      <c r="A11" s="68" t="s">
        <v>852</v>
      </c>
      <c r="B11" s="68">
        <v>23308</v>
      </c>
      <c r="C11" s="68" t="s">
        <v>191</v>
      </c>
      <c r="D11" s="62" t="s">
        <v>192</v>
      </c>
      <c r="E11" s="68" t="s">
        <v>193</v>
      </c>
      <c r="F11" s="68"/>
      <c r="G11" s="62">
        <v>83</v>
      </c>
      <c r="H11" s="62">
        <v>79</v>
      </c>
      <c r="I11" s="62">
        <v>69</v>
      </c>
      <c r="J11" s="62">
        <v>78</v>
      </c>
      <c r="K11" s="62">
        <v>79</v>
      </c>
      <c r="L11" s="63"/>
      <c r="M11" s="62">
        <v>22</v>
      </c>
      <c r="N11" s="62">
        <v>41</v>
      </c>
      <c r="O11" s="62">
        <v>23</v>
      </c>
      <c r="P11" s="62">
        <v>41</v>
      </c>
      <c r="Q11" s="62">
        <v>21</v>
      </c>
      <c r="R11" s="62">
        <v>40</v>
      </c>
      <c r="S11" s="62">
        <v>23</v>
      </c>
      <c r="T11" s="67"/>
      <c r="U11" s="68" t="s">
        <v>744</v>
      </c>
      <c r="V11" s="68">
        <v>23308</v>
      </c>
      <c r="W11" s="68" t="s">
        <v>191</v>
      </c>
      <c r="X11" s="68" t="s">
        <v>192</v>
      </c>
      <c r="Y11" s="68" t="s">
        <v>193</v>
      </c>
      <c r="Z11" s="68"/>
      <c r="AA11" s="62">
        <v>86</v>
      </c>
      <c r="AB11" s="62">
        <v>80</v>
      </c>
      <c r="AC11" s="62">
        <v>73</v>
      </c>
      <c r="AD11" s="62">
        <v>88</v>
      </c>
      <c r="AE11" s="62">
        <v>86</v>
      </c>
      <c r="AF11" s="63"/>
      <c r="AG11" s="62">
        <v>22</v>
      </c>
      <c r="AH11" s="62">
        <v>23</v>
      </c>
      <c r="AI11" s="62">
        <v>44</v>
      </c>
      <c r="AJ11" s="62">
        <v>24</v>
      </c>
      <c r="AK11" s="62">
        <v>45</v>
      </c>
      <c r="AL11" s="62">
        <v>22</v>
      </c>
      <c r="AM11" s="62">
        <v>43</v>
      </c>
      <c r="AN11" s="62">
        <v>9.52</v>
      </c>
      <c r="AO11" s="62">
        <v>50</v>
      </c>
      <c r="AP11" s="12" t="str">
        <f t="shared" si="8"/>
        <v>PASS</v>
      </c>
      <c r="AQ11" s="12" t="str">
        <f t="shared" si="9"/>
        <v>PASS</v>
      </c>
      <c r="AR11" s="13" t="str">
        <f t="shared" si="10"/>
        <v>PASS</v>
      </c>
      <c r="AS11" s="13" t="str">
        <f t="shared" si="3"/>
        <v>PASS</v>
      </c>
      <c r="AT11" s="14" t="str">
        <f t="shared" si="11"/>
        <v>PASS</v>
      </c>
      <c r="AU11" s="14" t="str">
        <f t="shared" si="12"/>
        <v>PASS</v>
      </c>
      <c r="AV11" s="4" t="str">
        <f t="shared" si="13"/>
        <v>YES</v>
      </c>
      <c r="AW11" s="5" t="str">
        <f t="shared" si="14"/>
        <v>DIST</v>
      </c>
    </row>
    <row r="12" spans="1:49">
      <c r="A12" s="68" t="s">
        <v>853</v>
      </c>
      <c r="B12" s="68">
        <v>23309</v>
      </c>
      <c r="C12" s="68" t="s">
        <v>203</v>
      </c>
      <c r="D12" s="62" t="s">
        <v>204</v>
      </c>
      <c r="E12" s="68" t="s">
        <v>205</v>
      </c>
      <c r="F12" s="68"/>
      <c r="G12" s="62">
        <v>75</v>
      </c>
      <c r="H12" s="62">
        <v>71</v>
      </c>
      <c r="I12" s="62">
        <v>72</v>
      </c>
      <c r="J12" s="62">
        <v>80</v>
      </c>
      <c r="K12" s="62">
        <v>77</v>
      </c>
      <c r="L12" s="63"/>
      <c r="M12" s="62">
        <v>21</v>
      </c>
      <c r="N12" s="62">
        <v>33</v>
      </c>
      <c r="O12" s="62">
        <v>21</v>
      </c>
      <c r="P12" s="62">
        <v>45</v>
      </c>
      <c r="Q12" s="62">
        <v>20</v>
      </c>
      <c r="R12" s="62">
        <v>40</v>
      </c>
      <c r="S12" s="62">
        <v>22</v>
      </c>
      <c r="T12" s="67"/>
      <c r="U12" s="68" t="s">
        <v>748</v>
      </c>
      <c r="V12" s="68">
        <v>23309</v>
      </c>
      <c r="W12" s="68" t="s">
        <v>203</v>
      </c>
      <c r="X12" s="68" t="s">
        <v>204</v>
      </c>
      <c r="Y12" s="68" t="s">
        <v>205</v>
      </c>
      <c r="Z12" s="68"/>
      <c r="AA12" s="62">
        <v>79</v>
      </c>
      <c r="AB12" s="62">
        <v>79</v>
      </c>
      <c r="AC12" s="62">
        <v>72</v>
      </c>
      <c r="AD12" s="62">
        <v>82</v>
      </c>
      <c r="AE12" s="62">
        <v>82</v>
      </c>
      <c r="AF12" s="63"/>
      <c r="AG12" s="62">
        <v>20</v>
      </c>
      <c r="AH12" s="62">
        <v>21</v>
      </c>
      <c r="AI12" s="62">
        <v>42</v>
      </c>
      <c r="AJ12" s="62">
        <v>22</v>
      </c>
      <c r="AK12" s="62">
        <v>40</v>
      </c>
      <c r="AL12" s="62">
        <v>21</v>
      </c>
      <c r="AM12" s="62">
        <v>41</v>
      </c>
      <c r="AN12" s="62">
        <v>9.44</v>
      </c>
      <c r="AO12" s="62">
        <v>50</v>
      </c>
      <c r="AP12" s="12" t="str">
        <f t="shared" si="8"/>
        <v>PASS</v>
      </c>
      <c r="AQ12" s="12" t="str">
        <f t="shared" si="9"/>
        <v>PASS</v>
      </c>
      <c r="AR12" s="13" t="str">
        <f t="shared" si="10"/>
        <v>PASS</v>
      </c>
      <c r="AS12" s="13" t="str">
        <f t="shared" si="3"/>
        <v>PASS</v>
      </c>
      <c r="AT12" s="14" t="str">
        <f t="shared" si="11"/>
        <v>PASS</v>
      </c>
      <c r="AU12" s="14" t="str">
        <f t="shared" si="12"/>
        <v>PASS</v>
      </c>
      <c r="AV12" s="4" t="str">
        <f t="shared" si="13"/>
        <v>YES</v>
      </c>
      <c r="AW12" s="5" t="str">
        <f t="shared" si="14"/>
        <v>DIST</v>
      </c>
    </row>
    <row r="13" spans="1:49">
      <c r="A13" s="68" t="s">
        <v>854</v>
      </c>
      <c r="B13" s="68">
        <v>23311</v>
      </c>
      <c r="C13" s="68" t="s">
        <v>322</v>
      </c>
      <c r="D13" s="62" t="s">
        <v>323</v>
      </c>
      <c r="E13" s="68" t="s">
        <v>324</v>
      </c>
      <c r="F13" s="68"/>
      <c r="G13" s="62">
        <v>83</v>
      </c>
      <c r="H13" s="62">
        <v>60</v>
      </c>
      <c r="I13" s="62">
        <v>67</v>
      </c>
      <c r="J13" s="62">
        <v>81</v>
      </c>
      <c r="K13" s="62">
        <v>79</v>
      </c>
      <c r="L13" s="63"/>
      <c r="M13" s="62">
        <v>20</v>
      </c>
      <c r="N13" s="62">
        <v>32</v>
      </c>
      <c r="O13" s="62">
        <v>20</v>
      </c>
      <c r="P13" s="62">
        <v>36</v>
      </c>
      <c r="Q13" s="62">
        <v>22</v>
      </c>
      <c r="R13" s="62">
        <v>30</v>
      </c>
      <c r="S13" s="62">
        <v>20</v>
      </c>
      <c r="T13" s="67"/>
      <c r="U13" s="68" t="s">
        <v>788</v>
      </c>
      <c r="V13" s="68">
        <v>23311</v>
      </c>
      <c r="W13" s="68" t="s">
        <v>322</v>
      </c>
      <c r="X13" s="68" t="s">
        <v>323</v>
      </c>
      <c r="Y13" s="68" t="s">
        <v>324</v>
      </c>
      <c r="Z13" s="68"/>
      <c r="AA13" s="62">
        <v>78</v>
      </c>
      <c r="AB13" s="62">
        <v>78</v>
      </c>
      <c r="AC13" s="62">
        <v>75</v>
      </c>
      <c r="AD13" s="62">
        <v>63</v>
      </c>
      <c r="AE13" s="62">
        <v>78</v>
      </c>
      <c r="AF13" s="63"/>
      <c r="AG13" s="62">
        <v>18</v>
      </c>
      <c r="AH13" s="62">
        <v>20</v>
      </c>
      <c r="AI13" s="62">
        <v>41</v>
      </c>
      <c r="AJ13" s="62">
        <v>16</v>
      </c>
      <c r="AK13" s="62">
        <v>39</v>
      </c>
      <c r="AL13" s="62">
        <v>21</v>
      </c>
      <c r="AM13" s="62">
        <v>42</v>
      </c>
      <c r="AN13" s="62">
        <v>8.9600000000000009</v>
      </c>
      <c r="AO13" s="62">
        <v>50</v>
      </c>
      <c r="AP13" s="12" t="str">
        <f t="shared" si="8"/>
        <v>PASS</v>
      </c>
      <c r="AQ13" s="12" t="str">
        <f t="shared" si="9"/>
        <v>PASS</v>
      </c>
      <c r="AR13" s="13" t="str">
        <f t="shared" si="10"/>
        <v>PASS</v>
      </c>
      <c r="AS13" s="13" t="str">
        <f t="shared" si="3"/>
        <v>PASS</v>
      </c>
      <c r="AT13" s="14" t="str">
        <f t="shared" si="11"/>
        <v>PASS</v>
      </c>
      <c r="AU13" s="14" t="str">
        <f t="shared" si="12"/>
        <v>PASS</v>
      </c>
      <c r="AV13" s="4" t="str">
        <f t="shared" si="13"/>
        <v>YES</v>
      </c>
      <c r="AW13" s="5" t="str">
        <f t="shared" si="14"/>
        <v>DIST</v>
      </c>
    </row>
    <row r="14" spans="1:49">
      <c r="A14" s="68" t="s">
        <v>855</v>
      </c>
      <c r="B14" s="68">
        <v>23312</v>
      </c>
      <c r="C14" s="68" t="s">
        <v>227</v>
      </c>
      <c r="D14" s="62" t="s">
        <v>228</v>
      </c>
      <c r="E14" s="68" t="s">
        <v>229</v>
      </c>
      <c r="F14" s="68"/>
      <c r="G14" s="62">
        <v>86</v>
      </c>
      <c r="H14" s="62">
        <v>62</v>
      </c>
      <c r="I14" s="62">
        <v>84</v>
      </c>
      <c r="J14" s="62">
        <v>76</v>
      </c>
      <c r="K14" s="62">
        <v>76</v>
      </c>
      <c r="L14" s="63"/>
      <c r="M14" s="62">
        <v>21</v>
      </c>
      <c r="N14" s="62">
        <v>40</v>
      </c>
      <c r="O14" s="62">
        <v>18</v>
      </c>
      <c r="P14" s="62">
        <v>32</v>
      </c>
      <c r="Q14" s="62">
        <v>20</v>
      </c>
      <c r="R14" s="62">
        <v>40</v>
      </c>
      <c r="S14" s="62">
        <v>22</v>
      </c>
      <c r="T14" s="67"/>
      <c r="U14" s="68" t="s">
        <v>756</v>
      </c>
      <c r="V14" s="68">
        <v>23312</v>
      </c>
      <c r="W14" s="68" t="s">
        <v>227</v>
      </c>
      <c r="X14" s="68" t="s">
        <v>228</v>
      </c>
      <c r="Y14" s="68" t="s">
        <v>229</v>
      </c>
      <c r="Z14" s="68"/>
      <c r="AA14" s="62">
        <v>87</v>
      </c>
      <c r="AB14" s="62">
        <v>81</v>
      </c>
      <c r="AC14" s="62">
        <v>79</v>
      </c>
      <c r="AD14" s="62">
        <v>69</v>
      </c>
      <c r="AE14" s="62">
        <v>82</v>
      </c>
      <c r="AF14" s="63"/>
      <c r="AG14" s="62">
        <v>21</v>
      </c>
      <c r="AH14" s="62">
        <v>22</v>
      </c>
      <c r="AI14" s="62">
        <v>43</v>
      </c>
      <c r="AJ14" s="62">
        <v>20</v>
      </c>
      <c r="AK14" s="62">
        <v>40</v>
      </c>
      <c r="AL14" s="62">
        <v>22</v>
      </c>
      <c r="AM14" s="62">
        <v>43</v>
      </c>
      <c r="AN14" s="62">
        <v>9.36</v>
      </c>
      <c r="AO14" s="62">
        <v>50</v>
      </c>
      <c r="AP14" s="12" t="str">
        <f t="shared" si="8"/>
        <v>PASS</v>
      </c>
      <c r="AQ14" s="12" t="str">
        <f t="shared" si="9"/>
        <v>PASS</v>
      </c>
      <c r="AR14" s="13" t="str">
        <f t="shared" si="10"/>
        <v>PASS</v>
      </c>
      <c r="AS14" s="13" t="str">
        <f t="shared" si="3"/>
        <v>PASS</v>
      </c>
      <c r="AT14" s="14" t="str">
        <f t="shared" si="11"/>
        <v>PASS</v>
      </c>
      <c r="AU14" s="14" t="str">
        <f t="shared" si="12"/>
        <v>PASS</v>
      </c>
      <c r="AV14" s="4" t="str">
        <f t="shared" si="13"/>
        <v>YES</v>
      </c>
      <c r="AW14" s="5" t="str">
        <f t="shared" si="14"/>
        <v>DIST</v>
      </c>
    </row>
    <row r="15" spans="1:49">
      <c r="A15" s="68" t="s">
        <v>856</v>
      </c>
      <c r="B15" s="68">
        <v>23313</v>
      </c>
      <c r="C15" s="68" t="s">
        <v>239</v>
      </c>
      <c r="D15" s="62" t="s">
        <v>240</v>
      </c>
      <c r="E15" s="68" t="s">
        <v>241</v>
      </c>
      <c r="F15" s="68"/>
      <c r="G15" s="62">
        <v>90</v>
      </c>
      <c r="H15" s="62">
        <v>66</v>
      </c>
      <c r="I15" s="62">
        <v>79</v>
      </c>
      <c r="J15" s="62">
        <v>83</v>
      </c>
      <c r="K15" s="62">
        <v>77</v>
      </c>
      <c r="L15" s="63"/>
      <c r="M15" s="62">
        <v>23</v>
      </c>
      <c r="N15" s="62">
        <v>39</v>
      </c>
      <c r="O15" s="62">
        <v>20</v>
      </c>
      <c r="P15" s="62">
        <v>41</v>
      </c>
      <c r="Q15" s="62">
        <v>21</v>
      </c>
      <c r="R15" s="62">
        <v>30</v>
      </c>
      <c r="S15" s="62">
        <v>20</v>
      </c>
      <c r="T15" s="67"/>
      <c r="U15" s="68" t="s">
        <v>760</v>
      </c>
      <c r="V15" s="68">
        <v>23313</v>
      </c>
      <c r="W15" s="68" t="s">
        <v>239</v>
      </c>
      <c r="X15" s="68" t="s">
        <v>240</v>
      </c>
      <c r="Y15" s="68" t="s">
        <v>241</v>
      </c>
      <c r="Z15" s="68"/>
      <c r="AA15" s="62">
        <v>88</v>
      </c>
      <c r="AB15" s="62">
        <v>80</v>
      </c>
      <c r="AC15" s="62">
        <v>77</v>
      </c>
      <c r="AD15" s="62">
        <v>73</v>
      </c>
      <c r="AE15" s="62">
        <v>80</v>
      </c>
      <c r="AF15" s="63"/>
      <c r="AG15" s="62">
        <v>20</v>
      </c>
      <c r="AH15" s="62">
        <v>20</v>
      </c>
      <c r="AI15" s="62">
        <v>42</v>
      </c>
      <c r="AJ15" s="62">
        <v>18</v>
      </c>
      <c r="AK15" s="62">
        <v>39</v>
      </c>
      <c r="AL15" s="62">
        <v>21</v>
      </c>
      <c r="AM15" s="62">
        <v>42</v>
      </c>
      <c r="AN15" s="62">
        <v>9.44</v>
      </c>
      <c r="AO15" s="62">
        <v>50</v>
      </c>
      <c r="AP15" s="12" t="str">
        <f t="shared" si="8"/>
        <v>PASS</v>
      </c>
      <c r="AQ15" s="12" t="str">
        <f t="shared" si="9"/>
        <v>PASS</v>
      </c>
      <c r="AR15" s="13" t="str">
        <f t="shared" si="10"/>
        <v>PASS</v>
      </c>
      <c r="AS15" s="13" t="str">
        <f t="shared" si="3"/>
        <v>PASS</v>
      </c>
      <c r="AT15" s="14" t="str">
        <f t="shared" si="11"/>
        <v>PASS</v>
      </c>
      <c r="AU15" s="14" t="str">
        <f t="shared" si="12"/>
        <v>PASS</v>
      </c>
      <c r="AV15" s="4" t="str">
        <f t="shared" si="13"/>
        <v>YES</v>
      </c>
      <c r="AW15" s="5" t="str">
        <f t="shared" si="14"/>
        <v>DIST</v>
      </c>
    </row>
    <row r="16" spans="1:49">
      <c r="A16" s="68" t="s">
        <v>857</v>
      </c>
      <c r="B16" s="68">
        <v>23314</v>
      </c>
      <c r="C16" s="68" t="s">
        <v>242</v>
      </c>
      <c r="D16" s="62" t="s">
        <v>243</v>
      </c>
      <c r="E16" s="68" t="s">
        <v>244</v>
      </c>
      <c r="F16" s="68"/>
      <c r="G16" s="62">
        <v>86</v>
      </c>
      <c r="H16" s="62">
        <v>68</v>
      </c>
      <c r="I16" s="62">
        <v>54</v>
      </c>
      <c r="J16" s="62">
        <v>68</v>
      </c>
      <c r="K16" s="62">
        <v>60</v>
      </c>
      <c r="L16" s="63"/>
      <c r="M16" s="62">
        <v>18</v>
      </c>
      <c r="N16" s="62">
        <v>24</v>
      </c>
      <c r="O16" s="62">
        <v>15</v>
      </c>
      <c r="P16" s="62">
        <v>24</v>
      </c>
      <c r="Q16" s="62">
        <v>18</v>
      </c>
      <c r="R16" s="62">
        <v>35</v>
      </c>
      <c r="S16" s="62">
        <v>23</v>
      </c>
      <c r="T16" s="67"/>
      <c r="U16" s="68" t="s">
        <v>761</v>
      </c>
      <c r="V16" s="68">
        <v>23314</v>
      </c>
      <c r="W16" s="68" t="s">
        <v>242</v>
      </c>
      <c r="X16" s="68" t="s">
        <v>243</v>
      </c>
      <c r="Y16" s="68" t="s">
        <v>244</v>
      </c>
      <c r="Z16" s="68"/>
      <c r="AA16" s="62">
        <v>82</v>
      </c>
      <c r="AB16" s="62">
        <v>81</v>
      </c>
      <c r="AC16" s="62">
        <v>76</v>
      </c>
      <c r="AD16" s="62">
        <v>55</v>
      </c>
      <c r="AE16" s="62">
        <v>75</v>
      </c>
      <c r="AF16" s="63"/>
      <c r="AG16" s="62">
        <v>19</v>
      </c>
      <c r="AH16" s="62">
        <v>20</v>
      </c>
      <c r="AI16" s="62">
        <v>42</v>
      </c>
      <c r="AJ16" s="62">
        <v>13</v>
      </c>
      <c r="AK16" s="62">
        <v>30</v>
      </c>
      <c r="AL16" s="62">
        <v>21</v>
      </c>
      <c r="AM16" s="62">
        <v>42</v>
      </c>
      <c r="AN16" s="62">
        <v>8.42</v>
      </c>
      <c r="AO16" s="62">
        <v>50</v>
      </c>
      <c r="AP16" s="12" t="str">
        <f t="shared" si="8"/>
        <v>PASS</v>
      </c>
      <c r="AQ16" s="12" t="str">
        <f t="shared" si="9"/>
        <v>PASS</v>
      </c>
      <c r="AR16" s="13" t="str">
        <f t="shared" si="10"/>
        <v>PASS</v>
      </c>
      <c r="AS16" s="13" t="str">
        <f t="shared" si="3"/>
        <v>PASS</v>
      </c>
      <c r="AT16" s="14" t="str">
        <f t="shared" si="11"/>
        <v>PASS</v>
      </c>
      <c r="AU16" s="14" t="str">
        <f t="shared" si="12"/>
        <v>PASS</v>
      </c>
      <c r="AV16" s="4" t="str">
        <f t="shared" si="13"/>
        <v>YES</v>
      </c>
      <c r="AW16" s="5" t="str">
        <f t="shared" si="14"/>
        <v>DIST</v>
      </c>
    </row>
    <row r="17" spans="1:49">
      <c r="A17" s="68" t="s">
        <v>858</v>
      </c>
      <c r="B17" s="68">
        <v>23315</v>
      </c>
      <c r="C17" s="68" t="s">
        <v>260</v>
      </c>
      <c r="D17" s="62" t="s">
        <v>261</v>
      </c>
      <c r="E17" s="68" t="s">
        <v>262</v>
      </c>
      <c r="F17" s="68"/>
      <c r="G17" s="62">
        <v>90</v>
      </c>
      <c r="H17" s="62">
        <v>76</v>
      </c>
      <c r="I17" s="62">
        <v>59</v>
      </c>
      <c r="J17" s="62">
        <v>63</v>
      </c>
      <c r="K17" s="62">
        <v>81</v>
      </c>
      <c r="L17" s="63"/>
      <c r="M17" s="62">
        <v>22</v>
      </c>
      <c r="N17" s="62">
        <v>41</v>
      </c>
      <c r="O17" s="62">
        <v>18</v>
      </c>
      <c r="P17" s="62">
        <v>41</v>
      </c>
      <c r="Q17" s="62">
        <v>18</v>
      </c>
      <c r="R17" s="62">
        <v>40</v>
      </c>
      <c r="S17" s="62">
        <v>22</v>
      </c>
      <c r="T17" s="67"/>
      <c r="U17" s="68" t="s">
        <v>767</v>
      </c>
      <c r="V17" s="68">
        <v>23315</v>
      </c>
      <c r="W17" s="68" t="s">
        <v>260</v>
      </c>
      <c r="X17" s="68" t="s">
        <v>261</v>
      </c>
      <c r="Y17" s="68" t="s">
        <v>262</v>
      </c>
      <c r="Z17" s="68"/>
      <c r="AA17" s="62">
        <v>91</v>
      </c>
      <c r="AB17" s="62">
        <v>79</v>
      </c>
      <c r="AC17" s="62">
        <v>73</v>
      </c>
      <c r="AD17" s="62">
        <v>58</v>
      </c>
      <c r="AE17" s="62">
        <v>78</v>
      </c>
      <c r="AF17" s="63"/>
      <c r="AG17" s="62">
        <v>19</v>
      </c>
      <c r="AH17" s="62">
        <v>23</v>
      </c>
      <c r="AI17" s="62">
        <v>42</v>
      </c>
      <c r="AJ17" s="62">
        <v>14</v>
      </c>
      <c r="AK17" s="62">
        <v>33</v>
      </c>
      <c r="AL17" s="62">
        <v>20</v>
      </c>
      <c r="AM17" s="62">
        <v>41</v>
      </c>
      <c r="AN17" s="62">
        <v>8.09</v>
      </c>
      <c r="AO17" s="62">
        <v>50</v>
      </c>
      <c r="AP17" s="12" t="str">
        <f t="shared" si="8"/>
        <v>PASS</v>
      </c>
      <c r="AQ17" s="12" t="str">
        <f t="shared" si="9"/>
        <v>PASS</v>
      </c>
      <c r="AR17" s="13" t="str">
        <f t="shared" si="10"/>
        <v>PASS</v>
      </c>
      <c r="AS17" s="13" t="str">
        <f>IF(COUNTIF(AG18:AM18,"FF"),"FAIL",IF(COUNTIF(AG18:AM18,"AB"),"FAIL","PASS"))</f>
        <v>PASS</v>
      </c>
      <c r="AT17" s="14" t="str">
        <f t="shared" si="11"/>
        <v>PASS</v>
      </c>
      <c r="AU17" s="14" t="str">
        <f t="shared" si="12"/>
        <v>PASS</v>
      </c>
      <c r="AV17" s="4" t="str">
        <f t="shared" si="13"/>
        <v>YES</v>
      </c>
      <c r="AW17" s="5" t="str">
        <f t="shared" si="14"/>
        <v>DIST</v>
      </c>
    </row>
    <row r="18" spans="1:49">
      <c r="A18" s="68" t="s">
        <v>859</v>
      </c>
      <c r="B18" s="68">
        <v>23316</v>
      </c>
      <c r="C18" s="68" t="s">
        <v>268</v>
      </c>
      <c r="D18" s="62" t="s">
        <v>269</v>
      </c>
      <c r="E18" s="68" t="s">
        <v>270</v>
      </c>
      <c r="F18" s="68"/>
      <c r="G18" s="62">
        <v>86</v>
      </c>
      <c r="H18" s="62">
        <v>72</v>
      </c>
      <c r="I18" s="62">
        <v>64</v>
      </c>
      <c r="J18" s="62">
        <v>83</v>
      </c>
      <c r="K18" s="62">
        <v>65</v>
      </c>
      <c r="L18" s="63"/>
      <c r="M18" s="62">
        <v>22</v>
      </c>
      <c r="N18" s="62">
        <v>42</v>
      </c>
      <c r="O18" s="62">
        <v>17</v>
      </c>
      <c r="P18" s="62">
        <v>40</v>
      </c>
      <c r="Q18" s="62">
        <v>21</v>
      </c>
      <c r="R18" s="62">
        <v>42</v>
      </c>
      <c r="S18" s="62">
        <v>22</v>
      </c>
      <c r="T18" s="67"/>
      <c r="U18" s="68" t="s">
        <v>770</v>
      </c>
      <c r="V18" s="68">
        <v>23316</v>
      </c>
      <c r="W18" s="68" t="s">
        <v>268</v>
      </c>
      <c r="X18" s="68" t="s">
        <v>269</v>
      </c>
      <c r="Y18" s="68" t="s">
        <v>270</v>
      </c>
      <c r="Z18" s="68"/>
      <c r="AA18" s="62">
        <v>88</v>
      </c>
      <c r="AB18" s="62">
        <v>82</v>
      </c>
      <c r="AC18" s="62">
        <v>76</v>
      </c>
      <c r="AD18" s="62">
        <v>67</v>
      </c>
      <c r="AE18" s="62">
        <v>82</v>
      </c>
      <c r="AF18" s="63"/>
      <c r="AG18" s="62">
        <v>19</v>
      </c>
      <c r="AH18" s="62">
        <v>22</v>
      </c>
      <c r="AI18" s="62">
        <v>44</v>
      </c>
      <c r="AJ18" s="62">
        <v>20</v>
      </c>
      <c r="AK18" s="62">
        <v>41</v>
      </c>
      <c r="AL18" s="62">
        <v>21</v>
      </c>
      <c r="AM18" s="62">
        <v>42</v>
      </c>
      <c r="AN18" s="62">
        <v>9.3000000000000007</v>
      </c>
      <c r="AO18" s="62">
        <v>50</v>
      </c>
      <c r="AP18" s="12" t="str">
        <f t="shared" si="8"/>
        <v>PASS</v>
      </c>
      <c r="AQ18" s="12" t="str">
        <f t="shared" si="9"/>
        <v>PASS</v>
      </c>
      <c r="AR18" s="13" t="str">
        <f t="shared" si="10"/>
        <v>PASS</v>
      </c>
      <c r="AS18" s="13" t="str">
        <f t="shared" ref="AS18:AS74" si="15">IF(COUNTIF(AG18:AM18,"FF"),"FAIL",IF(COUNTIF(AG18:AM18,"AB"),"FAIL","PASS"))</f>
        <v>PASS</v>
      </c>
      <c r="AT18" s="14" t="str">
        <f t="shared" si="11"/>
        <v>PASS</v>
      </c>
      <c r="AU18" s="14" t="str">
        <f t="shared" si="12"/>
        <v>PASS</v>
      </c>
      <c r="AV18" s="4" t="str">
        <f t="shared" si="13"/>
        <v>YES</v>
      </c>
      <c r="AW18" s="5" t="str">
        <f t="shared" si="14"/>
        <v>DIST</v>
      </c>
    </row>
    <row r="19" spans="1:49">
      <c r="A19" s="68" t="s">
        <v>860</v>
      </c>
      <c r="B19" s="68">
        <v>23317</v>
      </c>
      <c r="C19" s="68" t="s">
        <v>271</v>
      </c>
      <c r="D19" s="62" t="s">
        <v>272</v>
      </c>
      <c r="E19" s="68" t="s">
        <v>273</v>
      </c>
      <c r="F19" s="68"/>
      <c r="G19" s="62">
        <v>83</v>
      </c>
      <c r="H19" s="62">
        <v>60</v>
      </c>
      <c r="I19" s="62">
        <v>52</v>
      </c>
      <c r="J19" s="62">
        <v>69</v>
      </c>
      <c r="K19" s="62">
        <v>67</v>
      </c>
      <c r="L19" s="63"/>
      <c r="M19" s="62">
        <v>20</v>
      </c>
      <c r="N19" s="62">
        <v>38</v>
      </c>
      <c r="O19" s="62">
        <v>20</v>
      </c>
      <c r="P19" s="62">
        <v>22</v>
      </c>
      <c r="Q19" s="62">
        <v>21</v>
      </c>
      <c r="R19" s="62">
        <v>35</v>
      </c>
      <c r="S19" s="62">
        <v>22</v>
      </c>
      <c r="T19" s="67"/>
      <c r="U19" s="68" t="s">
        <v>771</v>
      </c>
      <c r="V19" s="68">
        <v>23317</v>
      </c>
      <c r="W19" s="68" t="s">
        <v>271</v>
      </c>
      <c r="X19" s="68" t="s">
        <v>272</v>
      </c>
      <c r="Y19" s="68" t="s">
        <v>273</v>
      </c>
      <c r="Z19" s="68"/>
      <c r="AA19" s="62">
        <v>91</v>
      </c>
      <c r="AB19" s="62">
        <v>77</v>
      </c>
      <c r="AC19" s="62">
        <v>80</v>
      </c>
      <c r="AD19" s="62">
        <v>64</v>
      </c>
      <c r="AE19" s="62">
        <v>79</v>
      </c>
      <c r="AF19" s="63"/>
      <c r="AG19" s="62">
        <v>20</v>
      </c>
      <c r="AH19" s="62">
        <v>22</v>
      </c>
      <c r="AI19" s="62">
        <v>44</v>
      </c>
      <c r="AJ19" s="62">
        <v>19</v>
      </c>
      <c r="AK19" s="62">
        <v>40</v>
      </c>
      <c r="AL19" s="62">
        <v>22</v>
      </c>
      <c r="AM19" s="62">
        <v>43</v>
      </c>
      <c r="AN19" s="62">
        <v>8.6999999999999993</v>
      </c>
      <c r="AO19" s="62">
        <v>50</v>
      </c>
      <c r="AP19" s="12" t="str">
        <f t="shared" si="8"/>
        <v>PASS</v>
      </c>
      <c r="AQ19" s="12" t="str">
        <f t="shared" si="9"/>
        <v>PASS</v>
      </c>
      <c r="AR19" s="13" t="str">
        <f t="shared" si="10"/>
        <v>PASS</v>
      </c>
      <c r="AS19" s="13" t="str">
        <f t="shared" si="15"/>
        <v>PASS</v>
      </c>
      <c r="AT19" s="14" t="str">
        <f t="shared" si="11"/>
        <v>PASS</v>
      </c>
      <c r="AU19" s="14" t="str">
        <f t="shared" si="12"/>
        <v>PASS</v>
      </c>
      <c r="AV19" s="4" t="str">
        <f t="shared" si="13"/>
        <v>YES</v>
      </c>
      <c r="AW19" s="5" t="str">
        <f t="shared" si="14"/>
        <v>DIST</v>
      </c>
    </row>
    <row r="20" spans="1:49">
      <c r="A20" s="68" t="s">
        <v>861</v>
      </c>
      <c r="B20" s="68">
        <v>23318</v>
      </c>
      <c r="C20" s="68" t="s">
        <v>280</v>
      </c>
      <c r="D20" s="62" t="s">
        <v>281</v>
      </c>
      <c r="E20" s="68" t="s">
        <v>282</v>
      </c>
      <c r="F20" s="68"/>
      <c r="G20" s="62">
        <v>88</v>
      </c>
      <c r="H20" s="62">
        <v>77</v>
      </c>
      <c r="I20" s="62">
        <v>67</v>
      </c>
      <c r="J20" s="62">
        <v>78</v>
      </c>
      <c r="K20" s="62">
        <v>77</v>
      </c>
      <c r="L20" s="63"/>
      <c r="M20" s="62">
        <v>21</v>
      </c>
      <c r="N20" s="62">
        <v>43</v>
      </c>
      <c r="O20" s="62">
        <v>23</v>
      </c>
      <c r="P20" s="62">
        <v>40</v>
      </c>
      <c r="Q20" s="62">
        <v>24</v>
      </c>
      <c r="R20" s="62">
        <v>42</v>
      </c>
      <c r="S20" s="62">
        <v>24</v>
      </c>
      <c r="T20" s="67"/>
      <c r="U20" s="68" t="s">
        <v>774</v>
      </c>
      <c r="V20" s="68">
        <v>23318</v>
      </c>
      <c r="W20" s="68" t="s">
        <v>280</v>
      </c>
      <c r="X20" s="68" t="s">
        <v>281</v>
      </c>
      <c r="Y20" s="68" t="s">
        <v>282</v>
      </c>
      <c r="Z20" s="68"/>
      <c r="AA20" s="62">
        <v>94</v>
      </c>
      <c r="AB20" s="62">
        <v>82</v>
      </c>
      <c r="AC20" s="62">
        <v>85</v>
      </c>
      <c r="AD20" s="62">
        <v>74</v>
      </c>
      <c r="AE20" s="62">
        <v>85</v>
      </c>
      <c r="AF20" s="63"/>
      <c r="AG20" s="62">
        <v>20</v>
      </c>
      <c r="AH20" s="62">
        <v>23</v>
      </c>
      <c r="AI20" s="62">
        <v>45</v>
      </c>
      <c r="AJ20" s="62">
        <v>21</v>
      </c>
      <c r="AK20" s="62">
        <v>40</v>
      </c>
      <c r="AL20" s="62">
        <v>23</v>
      </c>
      <c r="AM20" s="62">
        <v>44</v>
      </c>
      <c r="AN20" s="62">
        <v>9.52</v>
      </c>
      <c r="AO20" s="62">
        <v>50</v>
      </c>
      <c r="AP20" s="12" t="str">
        <f t="shared" si="8"/>
        <v>PASS</v>
      </c>
      <c r="AQ20" s="12" t="str">
        <f t="shared" si="9"/>
        <v>PASS</v>
      </c>
      <c r="AR20" s="13" t="str">
        <f t="shared" si="10"/>
        <v>PASS</v>
      </c>
      <c r="AS20" s="13" t="str">
        <f t="shared" si="15"/>
        <v>PASS</v>
      </c>
      <c r="AT20" s="14" t="str">
        <f t="shared" si="11"/>
        <v>PASS</v>
      </c>
      <c r="AU20" s="14" t="str">
        <f t="shared" si="12"/>
        <v>PASS</v>
      </c>
      <c r="AV20" s="4" t="str">
        <f t="shared" si="13"/>
        <v>YES</v>
      </c>
      <c r="AW20" s="5" t="str">
        <f t="shared" si="14"/>
        <v>DIST</v>
      </c>
    </row>
    <row r="21" spans="1:49">
      <c r="A21" s="68" t="s">
        <v>862</v>
      </c>
      <c r="B21" s="68">
        <v>23319</v>
      </c>
      <c r="C21" s="68" t="s">
        <v>292</v>
      </c>
      <c r="D21" s="62" t="s">
        <v>293</v>
      </c>
      <c r="E21" s="68" t="s">
        <v>294</v>
      </c>
      <c r="F21" s="68"/>
      <c r="G21" s="62">
        <v>78</v>
      </c>
      <c r="H21" s="62">
        <v>54</v>
      </c>
      <c r="I21" s="62">
        <v>54</v>
      </c>
      <c r="J21" s="62">
        <v>63</v>
      </c>
      <c r="K21" s="62">
        <v>77</v>
      </c>
      <c r="L21" s="63"/>
      <c r="M21" s="62">
        <v>19</v>
      </c>
      <c r="N21" s="62">
        <v>28</v>
      </c>
      <c r="O21" s="62">
        <v>20</v>
      </c>
      <c r="P21" s="62">
        <v>31</v>
      </c>
      <c r="Q21" s="62">
        <v>18</v>
      </c>
      <c r="R21" s="62">
        <v>30</v>
      </c>
      <c r="S21" s="62">
        <v>22</v>
      </c>
      <c r="T21" s="67"/>
      <c r="U21" s="68" t="s">
        <v>778</v>
      </c>
      <c r="V21" s="68">
        <v>23319</v>
      </c>
      <c r="W21" s="68" t="s">
        <v>292</v>
      </c>
      <c r="X21" s="68" t="s">
        <v>293</v>
      </c>
      <c r="Y21" s="68" t="s">
        <v>294</v>
      </c>
      <c r="Z21" s="68"/>
      <c r="AA21" s="62">
        <v>90</v>
      </c>
      <c r="AB21" s="62">
        <v>76</v>
      </c>
      <c r="AC21" s="62">
        <v>73</v>
      </c>
      <c r="AD21" s="62">
        <v>69</v>
      </c>
      <c r="AE21" s="62">
        <v>76</v>
      </c>
      <c r="AF21" s="63"/>
      <c r="AG21" s="62">
        <v>19</v>
      </c>
      <c r="AH21" s="62">
        <v>21</v>
      </c>
      <c r="AI21" s="62">
        <v>42</v>
      </c>
      <c r="AJ21" s="62">
        <v>19</v>
      </c>
      <c r="AK21" s="62">
        <v>41</v>
      </c>
      <c r="AL21" s="62">
        <v>20</v>
      </c>
      <c r="AM21" s="62">
        <v>41</v>
      </c>
      <c r="AN21" s="62">
        <v>8.48</v>
      </c>
      <c r="AO21" s="62">
        <v>50</v>
      </c>
      <c r="AP21" s="12" t="str">
        <f t="shared" si="8"/>
        <v>PASS</v>
      </c>
      <c r="AQ21" s="12" t="str">
        <f t="shared" si="9"/>
        <v>PASS</v>
      </c>
      <c r="AR21" s="13" t="str">
        <f t="shared" si="10"/>
        <v>PASS</v>
      </c>
      <c r="AS21" s="13" t="str">
        <f t="shared" si="15"/>
        <v>PASS</v>
      </c>
      <c r="AT21" s="14" t="str">
        <f t="shared" si="11"/>
        <v>PASS</v>
      </c>
      <c r="AU21" s="14" t="str">
        <f t="shared" si="12"/>
        <v>PASS</v>
      </c>
      <c r="AV21" s="4" t="str">
        <f t="shared" si="13"/>
        <v>YES</v>
      </c>
      <c r="AW21" s="5" t="str">
        <f t="shared" si="14"/>
        <v>DIST</v>
      </c>
    </row>
    <row r="22" spans="1:49">
      <c r="A22" s="68" t="s">
        <v>863</v>
      </c>
      <c r="B22" s="68">
        <v>23320</v>
      </c>
      <c r="C22" s="68" t="s">
        <v>304</v>
      </c>
      <c r="D22" s="62" t="s">
        <v>305</v>
      </c>
      <c r="E22" s="68" t="s">
        <v>306</v>
      </c>
      <c r="F22" s="68"/>
      <c r="G22" s="62" t="s">
        <v>56</v>
      </c>
      <c r="H22" s="62">
        <v>69</v>
      </c>
      <c r="I22" s="62" t="s">
        <v>56</v>
      </c>
      <c r="J22" s="62">
        <v>74</v>
      </c>
      <c r="K22" s="62">
        <v>76</v>
      </c>
      <c r="L22" s="63"/>
      <c r="M22" s="62">
        <v>21</v>
      </c>
      <c r="N22" s="62">
        <v>22</v>
      </c>
      <c r="O22" s="62">
        <v>16</v>
      </c>
      <c r="P22" s="62">
        <v>35</v>
      </c>
      <c r="Q22" s="62">
        <v>22</v>
      </c>
      <c r="R22" s="62">
        <v>36</v>
      </c>
      <c r="S22" s="62">
        <v>22</v>
      </c>
      <c r="T22" s="67"/>
      <c r="U22" s="68" t="s">
        <v>782</v>
      </c>
      <c r="V22" s="68">
        <v>23320</v>
      </c>
      <c r="W22" s="68" t="s">
        <v>304</v>
      </c>
      <c r="X22" s="68" t="s">
        <v>305</v>
      </c>
      <c r="Y22" s="68" t="s">
        <v>306</v>
      </c>
      <c r="Z22" s="68"/>
      <c r="AA22" s="62">
        <v>60</v>
      </c>
      <c r="AB22" s="62">
        <v>76</v>
      </c>
      <c r="AC22" s="62">
        <v>72</v>
      </c>
      <c r="AD22" s="62">
        <v>58</v>
      </c>
      <c r="AE22" s="62">
        <v>76</v>
      </c>
      <c r="AF22" s="63"/>
      <c r="AG22" s="62">
        <v>18</v>
      </c>
      <c r="AH22" s="62">
        <v>21</v>
      </c>
      <c r="AI22" s="62">
        <v>42</v>
      </c>
      <c r="AJ22" s="62">
        <v>15</v>
      </c>
      <c r="AK22" s="62">
        <v>32</v>
      </c>
      <c r="AL22" s="62">
        <v>19</v>
      </c>
      <c r="AM22" s="62">
        <v>40</v>
      </c>
      <c r="AN22" s="62"/>
      <c r="AO22" s="62">
        <v>42</v>
      </c>
      <c r="AP22" s="12" t="str">
        <f t="shared" si="8"/>
        <v>FAIL</v>
      </c>
      <c r="AQ22" s="12" t="str">
        <f t="shared" si="9"/>
        <v>PASS</v>
      </c>
      <c r="AR22" s="13" t="str">
        <f t="shared" si="10"/>
        <v>PASS</v>
      </c>
      <c r="AS22" s="13" t="str">
        <f t="shared" si="15"/>
        <v>PASS</v>
      </c>
      <c r="AT22" s="14" t="str">
        <f t="shared" si="11"/>
        <v>FAIL</v>
      </c>
      <c r="AU22" s="14" t="str">
        <f t="shared" si="12"/>
        <v>PASS</v>
      </c>
      <c r="AV22" s="4" t="str">
        <f t="shared" si="13"/>
        <v>NO</v>
      </c>
      <c r="AW22" s="5" t="str">
        <f t="shared" si="14"/>
        <v>ATKT</v>
      </c>
    </row>
    <row r="23" spans="1:49">
      <c r="A23" s="68" t="s">
        <v>864</v>
      </c>
      <c r="B23" s="68">
        <v>23321</v>
      </c>
      <c r="C23" s="68" t="s">
        <v>319</v>
      </c>
      <c r="D23" s="62" t="s">
        <v>320</v>
      </c>
      <c r="E23" s="68" t="s">
        <v>321</v>
      </c>
      <c r="F23" s="68"/>
      <c r="G23" s="62">
        <v>83</v>
      </c>
      <c r="H23" s="62">
        <v>66</v>
      </c>
      <c r="I23" s="62">
        <v>75</v>
      </c>
      <c r="J23" s="62">
        <v>80</v>
      </c>
      <c r="K23" s="62">
        <v>71</v>
      </c>
      <c r="L23" s="63"/>
      <c r="M23" s="62">
        <v>21</v>
      </c>
      <c r="N23" s="62">
        <v>28</v>
      </c>
      <c r="O23" s="62">
        <v>17</v>
      </c>
      <c r="P23" s="62">
        <v>35</v>
      </c>
      <c r="Q23" s="62">
        <v>20</v>
      </c>
      <c r="R23" s="62">
        <v>40</v>
      </c>
      <c r="S23" s="62">
        <v>23</v>
      </c>
      <c r="T23" s="67"/>
      <c r="U23" s="68" t="s">
        <v>787</v>
      </c>
      <c r="V23" s="68">
        <v>23321</v>
      </c>
      <c r="W23" s="68" t="s">
        <v>319</v>
      </c>
      <c r="X23" s="68" t="s">
        <v>320</v>
      </c>
      <c r="Y23" s="68" t="s">
        <v>321</v>
      </c>
      <c r="Z23" s="68"/>
      <c r="AA23" s="62">
        <v>81</v>
      </c>
      <c r="AB23" s="62">
        <v>79</v>
      </c>
      <c r="AC23" s="62">
        <v>79</v>
      </c>
      <c r="AD23" s="62">
        <v>75</v>
      </c>
      <c r="AE23" s="62">
        <v>82</v>
      </c>
      <c r="AF23" s="63"/>
      <c r="AG23" s="62">
        <v>20</v>
      </c>
      <c r="AH23" s="62">
        <v>22</v>
      </c>
      <c r="AI23" s="62">
        <v>43</v>
      </c>
      <c r="AJ23" s="62">
        <v>22</v>
      </c>
      <c r="AK23" s="62">
        <v>44</v>
      </c>
      <c r="AL23" s="62">
        <v>20</v>
      </c>
      <c r="AM23" s="62">
        <v>40</v>
      </c>
      <c r="AN23" s="62">
        <v>9.34</v>
      </c>
      <c r="AO23" s="62">
        <v>50</v>
      </c>
      <c r="AP23" s="12" t="str">
        <f t="shared" si="8"/>
        <v>PASS</v>
      </c>
      <c r="AQ23" s="12" t="str">
        <f t="shared" si="9"/>
        <v>PASS</v>
      </c>
      <c r="AR23" s="13" t="str">
        <f t="shared" si="10"/>
        <v>PASS</v>
      </c>
      <c r="AS23" s="13" t="str">
        <f t="shared" si="15"/>
        <v>PASS</v>
      </c>
      <c r="AT23" s="14" t="str">
        <f t="shared" si="11"/>
        <v>PASS</v>
      </c>
      <c r="AU23" s="14" t="str">
        <f t="shared" si="12"/>
        <v>PASS</v>
      </c>
      <c r="AV23" s="4" t="str">
        <f t="shared" si="13"/>
        <v>YES</v>
      </c>
      <c r="AW23" s="5" t="str">
        <f t="shared" si="14"/>
        <v>DIST</v>
      </c>
    </row>
    <row r="24" spans="1:49">
      <c r="A24" s="68" t="s">
        <v>865</v>
      </c>
      <c r="B24" s="68">
        <v>23322</v>
      </c>
      <c r="C24" s="68" t="s">
        <v>328</v>
      </c>
      <c r="D24" s="62" t="s">
        <v>329</v>
      </c>
      <c r="E24" s="68" t="s">
        <v>330</v>
      </c>
      <c r="F24" s="68"/>
      <c r="G24" s="62">
        <v>82</v>
      </c>
      <c r="H24" s="62">
        <v>64</v>
      </c>
      <c r="I24" s="62">
        <v>56</v>
      </c>
      <c r="J24" s="62">
        <v>65</v>
      </c>
      <c r="K24" s="62">
        <v>65</v>
      </c>
      <c r="L24" s="63"/>
      <c r="M24" s="62">
        <v>19</v>
      </c>
      <c r="N24" s="62">
        <v>29</v>
      </c>
      <c r="O24" s="62">
        <v>15</v>
      </c>
      <c r="P24" s="62">
        <v>30</v>
      </c>
      <c r="Q24" s="62">
        <v>17</v>
      </c>
      <c r="R24" s="62">
        <v>28</v>
      </c>
      <c r="S24" s="62">
        <v>20</v>
      </c>
      <c r="T24" s="67"/>
      <c r="U24" s="68" t="s">
        <v>790</v>
      </c>
      <c r="V24" s="68">
        <v>23322</v>
      </c>
      <c r="W24" s="68" t="s">
        <v>328</v>
      </c>
      <c r="X24" s="68" t="s">
        <v>329</v>
      </c>
      <c r="Y24" s="68" t="s">
        <v>330</v>
      </c>
      <c r="Z24" s="68"/>
      <c r="AA24" s="62">
        <v>54</v>
      </c>
      <c r="AB24" s="62">
        <v>78</v>
      </c>
      <c r="AC24" s="62">
        <v>76</v>
      </c>
      <c r="AD24" s="62">
        <v>61</v>
      </c>
      <c r="AE24" s="62">
        <v>75</v>
      </c>
      <c r="AF24" s="63"/>
      <c r="AG24" s="62">
        <v>17</v>
      </c>
      <c r="AH24" s="62">
        <v>20</v>
      </c>
      <c r="AI24" s="62">
        <v>39</v>
      </c>
      <c r="AJ24" s="62">
        <v>15</v>
      </c>
      <c r="AK24" s="62">
        <v>33</v>
      </c>
      <c r="AL24" s="62">
        <v>18</v>
      </c>
      <c r="AM24" s="62">
        <v>40</v>
      </c>
      <c r="AN24" s="62">
        <v>8.24</v>
      </c>
      <c r="AO24" s="62">
        <v>50</v>
      </c>
      <c r="AP24" s="12" t="str">
        <f t="shared" si="8"/>
        <v>PASS</v>
      </c>
      <c r="AQ24" s="12" t="str">
        <f t="shared" si="9"/>
        <v>PASS</v>
      </c>
      <c r="AR24" s="13" t="str">
        <f t="shared" si="10"/>
        <v>PASS</v>
      </c>
      <c r="AS24" s="13" t="str">
        <f t="shared" si="15"/>
        <v>PASS</v>
      </c>
      <c r="AT24" s="14" t="str">
        <f t="shared" si="11"/>
        <v>PASS</v>
      </c>
      <c r="AU24" s="14" t="str">
        <f t="shared" si="12"/>
        <v>PASS</v>
      </c>
      <c r="AV24" s="4" t="str">
        <f t="shared" si="13"/>
        <v>YES</v>
      </c>
      <c r="AW24" s="5" t="str">
        <f t="shared" si="14"/>
        <v>DIST</v>
      </c>
    </row>
    <row r="25" spans="1:49">
      <c r="A25" s="68" t="s">
        <v>866</v>
      </c>
      <c r="B25" s="68">
        <v>23323</v>
      </c>
      <c r="C25" s="68" t="s">
        <v>337</v>
      </c>
      <c r="D25" s="62" t="s">
        <v>338</v>
      </c>
      <c r="E25" s="68" t="s">
        <v>339</v>
      </c>
      <c r="F25" s="68"/>
      <c r="G25" s="62">
        <v>91</v>
      </c>
      <c r="H25" s="62">
        <v>70</v>
      </c>
      <c r="I25" s="62">
        <v>88</v>
      </c>
      <c r="J25" s="62">
        <v>86</v>
      </c>
      <c r="K25" s="62">
        <v>78</v>
      </c>
      <c r="L25" s="63"/>
      <c r="M25" s="62">
        <v>22</v>
      </c>
      <c r="N25" s="62">
        <v>44</v>
      </c>
      <c r="O25" s="62">
        <v>21</v>
      </c>
      <c r="P25" s="62">
        <v>43</v>
      </c>
      <c r="Q25" s="62">
        <v>20</v>
      </c>
      <c r="R25" s="62">
        <v>45</v>
      </c>
      <c r="S25" s="62">
        <v>18</v>
      </c>
      <c r="T25" s="67"/>
      <c r="U25" s="68" t="s">
        <v>793</v>
      </c>
      <c r="V25" s="68">
        <v>23323</v>
      </c>
      <c r="W25" s="68" t="s">
        <v>337</v>
      </c>
      <c r="X25" s="68" t="s">
        <v>338</v>
      </c>
      <c r="Y25" s="68" t="s">
        <v>339</v>
      </c>
      <c r="Z25" s="68"/>
      <c r="AA25" s="62">
        <v>93</v>
      </c>
      <c r="AB25" s="62">
        <v>86</v>
      </c>
      <c r="AC25" s="62">
        <v>83</v>
      </c>
      <c r="AD25" s="62">
        <v>84</v>
      </c>
      <c r="AE25" s="62">
        <v>87</v>
      </c>
      <c r="AF25" s="63"/>
      <c r="AG25" s="62">
        <v>20</v>
      </c>
      <c r="AH25" s="62">
        <v>23</v>
      </c>
      <c r="AI25" s="62">
        <v>44</v>
      </c>
      <c r="AJ25" s="62">
        <v>23</v>
      </c>
      <c r="AK25" s="62">
        <v>44</v>
      </c>
      <c r="AL25" s="62">
        <v>21</v>
      </c>
      <c r="AM25" s="62">
        <v>42</v>
      </c>
      <c r="AN25" s="62">
        <v>9.82</v>
      </c>
      <c r="AO25" s="62">
        <v>50</v>
      </c>
      <c r="AP25" s="12" t="str">
        <f t="shared" si="8"/>
        <v>PASS</v>
      </c>
      <c r="AQ25" s="12" t="str">
        <f t="shared" si="9"/>
        <v>PASS</v>
      </c>
      <c r="AR25" s="13" t="str">
        <f t="shared" si="10"/>
        <v>PASS</v>
      </c>
      <c r="AS25" s="13" t="str">
        <f t="shared" si="15"/>
        <v>PASS</v>
      </c>
      <c r="AT25" s="14" t="str">
        <f t="shared" si="11"/>
        <v>PASS</v>
      </c>
      <c r="AU25" s="14" t="str">
        <f t="shared" si="12"/>
        <v>PASS</v>
      </c>
      <c r="AV25" s="4" t="str">
        <f t="shared" si="13"/>
        <v>YES</v>
      </c>
      <c r="AW25" s="5" t="str">
        <f t="shared" si="14"/>
        <v>DIST</v>
      </c>
    </row>
    <row r="26" spans="1:49">
      <c r="A26" s="68" t="s">
        <v>867</v>
      </c>
      <c r="B26" s="68">
        <v>23324</v>
      </c>
      <c r="C26" s="68" t="s">
        <v>349</v>
      </c>
      <c r="D26" s="62" t="s">
        <v>350</v>
      </c>
      <c r="E26" s="68" t="s">
        <v>351</v>
      </c>
      <c r="F26" s="68"/>
      <c r="G26" s="62">
        <v>94</v>
      </c>
      <c r="H26" s="62">
        <v>73</v>
      </c>
      <c r="I26" s="62">
        <v>82</v>
      </c>
      <c r="J26" s="62">
        <v>77</v>
      </c>
      <c r="K26" s="62">
        <v>70</v>
      </c>
      <c r="L26" s="63"/>
      <c r="M26" s="62">
        <v>24</v>
      </c>
      <c r="N26" s="62">
        <v>38</v>
      </c>
      <c r="O26" s="62">
        <v>22</v>
      </c>
      <c r="P26" s="62">
        <v>43</v>
      </c>
      <c r="Q26" s="62">
        <v>21</v>
      </c>
      <c r="R26" s="62">
        <v>40</v>
      </c>
      <c r="S26" s="62">
        <v>23</v>
      </c>
      <c r="T26" s="67"/>
      <c r="U26" s="68" t="s">
        <v>797</v>
      </c>
      <c r="V26" s="68">
        <v>23324</v>
      </c>
      <c r="W26" s="68" t="s">
        <v>349</v>
      </c>
      <c r="X26" s="68" t="s">
        <v>350</v>
      </c>
      <c r="Y26" s="68" t="s">
        <v>351</v>
      </c>
      <c r="Z26" s="68"/>
      <c r="AA26" s="62">
        <v>95</v>
      </c>
      <c r="AB26" s="62">
        <v>86</v>
      </c>
      <c r="AC26" s="62">
        <v>88</v>
      </c>
      <c r="AD26" s="62">
        <v>80</v>
      </c>
      <c r="AE26" s="62">
        <v>86</v>
      </c>
      <c r="AF26" s="63"/>
      <c r="AG26" s="62">
        <v>23</v>
      </c>
      <c r="AH26" s="62">
        <v>23</v>
      </c>
      <c r="AI26" s="62">
        <v>43</v>
      </c>
      <c r="AJ26" s="62">
        <v>21</v>
      </c>
      <c r="AK26" s="62">
        <v>40</v>
      </c>
      <c r="AL26" s="62">
        <v>21</v>
      </c>
      <c r="AM26" s="62">
        <v>41</v>
      </c>
      <c r="AN26" s="62">
        <v>9.76</v>
      </c>
      <c r="AO26" s="62">
        <v>50</v>
      </c>
      <c r="AP26" s="12" t="str">
        <f t="shared" si="8"/>
        <v>PASS</v>
      </c>
      <c r="AQ26" s="12" t="str">
        <f t="shared" si="9"/>
        <v>PASS</v>
      </c>
      <c r="AR26" s="13" t="str">
        <f t="shared" si="10"/>
        <v>PASS</v>
      </c>
      <c r="AS26" s="13" t="str">
        <f t="shared" si="15"/>
        <v>PASS</v>
      </c>
      <c r="AT26" s="14" t="str">
        <f t="shared" si="11"/>
        <v>PASS</v>
      </c>
      <c r="AU26" s="14" t="str">
        <f t="shared" si="12"/>
        <v>PASS</v>
      </c>
      <c r="AV26" s="4" t="str">
        <f t="shared" si="13"/>
        <v>YES</v>
      </c>
      <c r="AW26" s="5" t="str">
        <f t="shared" si="14"/>
        <v>DIST</v>
      </c>
    </row>
    <row r="27" spans="1:49">
      <c r="A27" s="68" t="s">
        <v>868</v>
      </c>
      <c r="B27" s="68">
        <v>23325</v>
      </c>
      <c r="C27" s="68" t="s">
        <v>77</v>
      </c>
      <c r="D27" s="62" t="s">
        <v>157</v>
      </c>
      <c r="E27" s="68" t="s">
        <v>158</v>
      </c>
      <c r="F27" s="68"/>
      <c r="G27" s="62">
        <v>73</v>
      </c>
      <c r="H27" s="62" t="s">
        <v>56</v>
      </c>
      <c r="I27" s="62">
        <v>59</v>
      </c>
      <c r="J27" s="62">
        <v>65</v>
      </c>
      <c r="K27" s="62">
        <v>67</v>
      </c>
      <c r="L27" s="63"/>
      <c r="M27" s="62">
        <v>20</v>
      </c>
      <c r="N27" s="62" t="s">
        <v>67</v>
      </c>
      <c r="O27" s="62">
        <v>17</v>
      </c>
      <c r="P27" s="62">
        <v>28</v>
      </c>
      <c r="Q27" s="62">
        <v>19</v>
      </c>
      <c r="R27" s="62">
        <v>40</v>
      </c>
      <c r="S27" s="62">
        <v>23</v>
      </c>
      <c r="T27" s="67"/>
      <c r="U27" s="68" t="s">
        <v>76</v>
      </c>
      <c r="V27" s="68">
        <v>23325</v>
      </c>
      <c r="W27" s="68" t="s">
        <v>77</v>
      </c>
      <c r="X27" s="68" t="s">
        <v>157</v>
      </c>
      <c r="Y27" s="68" t="s">
        <v>158</v>
      </c>
      <c r="Z27" s="68"/>
      <c r="AA27" s="62">
        <v>84</v>
      </c>
      <c r="AB27" s="62">
        <v>78</v>
      </c>
      <c r="AC27" s="62">
        <v>69</v>
      </c>
      <c r="AD27" s="62">
        <v>60</v>
      </c>
      <c r="AE27" s="62">
        <v>74</v>
      </c>
      <c r="AF27" s="63"/>
      <c r="AG27" s="62">
        <v>17</v>
      </c>
      <c r="AH27" s="62">
        <v>20</v>
      </c>
      <c r="AI27" s="62">
        <v>38</v>
      </c>
      <c r="AJ27" s="62">
        <v>17</v>
      </c>
      <c r="AK27" s="62">
        <v>40</v>
      </c>
      <c r="AL27" s="62">
        <v>20</v>
      </c>
      <c r="AM27" s="62">
        <v>41</v>
      </c>
      <c r="AN27" s="62"/>
      <c r="AO27" s="62">
        <v>45</v>
      </c>
      <c r="AP27" s="12" t="str">
        <f t="shared" si="8"/>
        <v>FAIL</v>
      </c>
      <c r="AQ27" s="12" t="str">
        <f t="shared" si="9"/>
        <v>PASS</v>
      </c>
      <c r="AR27" s="13" t="str">
        <f t="shared" si="10"/>
        <v>FAIL</v>
      </c>
      <c r="AS27" s="13" t="str">
        <f t="shared" si="15"/>
        <v>PASS</v>
      </c>
      <c r="AT27" s="14" t="str">
        <f t="shared" si="11"/>
        <v>FAIL</v>
      </c>
      <c r="AU27" s="14" t="str">
        <f t="shared" si="12"/>
        <v>FAIL</v>
      </c>
      <c r="AV27" s="4" t="str">
        <f t="shared" si="13"/>
        <v>NO</v>
      </c>
      <c r="AW27" s="5" t="str">
        <f t="shared" si="14"/>
        <v>ATKT</v>
      </c>
    </row>
    <row r="28" spans="1:49">
      <c r="A28" s="68" t="s">
        <v>869</v>
      </c>
      <c r="B28" s="68">
        <v>23326</v>
      </c>
      <c r="C28" s="68" t="s">
        <v>728</v>
      </c>
      <c r="D28" s="62" t="s">
        <v>729</v>
      </c>
      <c r="E28" s="68" t="s">
        <v>730</v>
      </c>
      <c r="F28" s="68"/>
      <c r="G28" s="62">
        <v>88</v>
      </c>
      <c r="H28" s="62">
        <v>74</v>
      </c>
      <c r="I28" s="62">
        <v>75</v>
      </c>
      <c r="J28" s="62">
        <v>84</v>
      </c>
      <c r="K28" s="62">
        <v>70</v>
      </c>
      <c r="L28" s="63"/>
      <c r="M28" s="62">
        <v>23</v>
      </c>
      <c r="N28" s="62">
        <v>28</v>
      </c>
      <c r="O28" s="62">
        <v>22</v>
      </c>
      <c r="P28" s="62">
        <v>36</v>
      </c>
      <c r="Q28" s="62">
        <v>21</v>
      </c>
      <c r="R28" s="62">
        <v>42</v>
      </c>
      <c r="S28" s="62">
        <v>24</v>
      </c>
      <c r="T28" s="67"/>
      <c r="U28" s="68" t="s">
        <v>922</v>
      </c>
      <c r="V28" s="68">
        <v>23326</v>
      </c>
      <c r="W28" s="68" t="s">
        <v>728</v>
      </c>
      <c r="X28" s="68" t="s">
        <v>729</v>
      </c>
      <c r="Y28" s="68" t="s">
        <v>730</v>
      </c>
      <c r="Z28" s="68"/>
      <c r="AA28" s="62">
        <v>92</v>
      </c>
      <c r="AB28" s="62">
        <v>82</v>
      </c>
      <c r="AC28" s="62">
        <v>82</v>
      </c>
      <c r="AD28" s="62">
        <v>85</v>
      </c>
      <c r="AE28" s="62"/>
      <c r="AF28" s="63"/>
      <c r="AG28" s="62">
        <v>22</v>
      </c>
      <c r="AH28" s="62">
        <v>22</v>
      </c>
      <c r="AI28" s="62">
        <v>43</v>
      </c>
      <c r="AJ28" s="62">
        <v>24</v>
      </c>
      <c r="AK28" s="62">
        <v>38</v>
      </c>
      <c r="AL28" s="62">
        <v>21</v>
      </c>
      <c r="AM28" s="62">
        <v>42</v>
      </c>
      <c r="AN28" s="62">
        <v>9.68</v>
      </c>
      <c r="AO28" s="62">
        <v>50</v>
      </c>
      <c r="AP28" s="12" t="str">
        <f t="shared" si="8"/>
        <v>PASS</v>
      </c>
      <c r="AQ28" s="12" t="str">
        <f t="shared" si="9"/>
        <v>PASS</v>
      </c>
      <c r="AR28" s="13" t="str">
        <f t="shared" si="10"/>
        <v>PASS</v>
      </c>
      <c r="AS28" s="13" t="str">
        <f t="shared" si="15"/>
        <v>PASS</v>
      </c>
      <c r="AT28" s="14" t="str">
        <f t="shared" si="11"/>
        <v>PASS</v>
      </c>
      <c r="AU28" s="14" t="str">
        <f t="shared" si="12"/>
        <v>PASS</v>
      </c>
      <c r="AV28" s="4" t="str">
        <f t="shared" si="13"/>
        <v>YES</v>
      </c>
      <c r="AW28" s="5" t="str">
        <f t="shared" si="14"/>
        <v>DIST</v>
      </c>
    </row>
    <row r="29" spans="1:49">
      <c r="A29" s="68" t="s">
        <v>870</v>
      </c>
      <c r="B29" s="68">
        <v>23327</v>
      </c>
      <c r="C29" s="68" t="s">
        <v>373</v>
      </c>
      <c r="D29" s="62" t="s">
        <v>374</v>
      </c>
      <c r="E29" s="68" t="s">
        <v>375</v>
      </c>
      <c r="F29" s="68"/>
      <c r="G29" s="62">
        <v>74</v>
      </c>
      <c r="H29" s="62">
        <v>66</v>
      </c>
      <c r="I29" s="62">
        <v>59</v>
      </c>
      <c r="J29" s="62">
        <v>76</v>
      </c>
      <c r="K29" s="62">
        <v>71</v>
      </c>
      <c r="L29" s="63"/>
      <c r="M29" s="62">
        <v>19</v>
      </c>
      <c r="N29" s="62">
        <v>28</v>
      </c>
      <c r="O29" s="62">
        <v>14</v>
      </c>
      <c r="P29" s="62">
        <v>32</v>
      </c>
      <c r="Q29" s="62">
        <v>16</v>
      </c>
      <c r="R29" s="62">
        <v>32</v>
      </c>
      <c r="S29" s="62">
        <v>20</v>
      </c>
      <c r="T29" s="67"/>
      <c r="U29" s="68" t="s">
        <v>805</v>
      </c>
      <c r="V29" s="68">
        <v>23327</v>
      </c>
      <c r="W29" s="68" t="s">
        <v>373</v>
      </c>
      <c r="X29" s="68" t="s">
        <v>374</v>
      </c>
      <c r="Y29" s="68" t="s">
        <v>375</v>
      </c>
      <c r="Z29" s="68"/>
      <c r="AA29" s="62">
        <v>80</v>
      </c>
      <c r="AB29" s="62">
        <v>80</v>
      </c>
      <c r="AC29" s="62">
        <v>74</v>
      </c>
      <c r="AD29" s="62">
        <v>70</v>
      </c>
      <c r="AE29" s="62">
        <v>79</v>
      </c>
      <c r="AF29" s="63"/>
      <c r="AG29" s="62">
        <v>19</v>
      </c>
      <c r="AH29" s="62">
        <v>21</v>
      </c>
      <c r="AI29" s="62">
        <v>42</v>
      </c>
      <c r="AJ29" s="62">
        <v>20</v>
      </c>
      <c r="AK29" s="62">
        <v>42</v>
      </c>
      <c r="AL29" s="62">
        <v>18</v>
      </c>
      <c r="AM29" s="62">
        <v>40</v>
      </c>
      <c r="AN29" s="62">
        <v>8.92</v>
      </c>
      <c r="AO29" s="62">
        <v>50</v>
      </c>
      <c r="AP29" s="12" t="str">
        <f t="shared" si="8"/>
        <v>PASS</v>
      </c>
      <c r="AQ29" s="12" t="str">
        <f t="shared" si="9"/>
        <v>PASS</v>
      </c>
      <c r="AR29" s="13" t="str">
        <f t="shared" si="10"/>
        <v>PASS</v>
      </c>
      <c r="AS29" s="13" t="str">
        <f t="shared" si="15"/>
        <v>PASS</v>
      </c>
      <c r="AT29" s="14" t="str">
        <f t="shared" si="11"/>
        <v>PASS</v>
      </c>
      <c r="AU29" s="14" t="str">
        <f t="shared" si="12"/>
        <v>PASS</v>
      </c>
      <c r="AV29" s="4" t="str">
        <f t="shared" si="13"/>
        <v>YES</v>
      </c>
      <c r="AW29" s="5" t="str">
        <f t="shared" si="14"/>
        <v>DIST</v>
      </c>
    </row>
    <row r="30" spans="1:49">
      <c r="A30" s="68" t="s">
        <v>871</v>
      </c>
      <c r="B30" s="68">
        <v>23328</v>
      </c>
      <c r="C30" s="68" t="s">
        <v>385</v>
      </c>
      <c r="D30" s="62" t="s">
        <v>386</v>
      </c>
      <c r="E30" s="68" t="s">
        <v>387</v>
      </c>
      <c r="F30" s="68"/>
      <c r="G30" s="62">
        <v>62</v>
      </c>
      <c r="H30" s="62">
        <v>51</v>
      </c>
      <c r="I30" s="62">
        <v>57</v>
      </c>
      <c r="J30" s="62">
        <v>55</v>
      </c>
      <c r="K30" s="62">
        <v>57</v>
      </c>
      <c r="L30" s="63"/>
      <c r="M30" s="62">
        <v>19</v>
      </c>
      <c r="N30" s="62">
        <v>33</v>
      </c>
      <c r="O30" s="62">
        <v>12</v>
      </c>
      <c r="P30" s="62">
        <v>20</v>
      </c>
      <c r="Q30" s="62">
        <v>15</v>
      </c>
      <c r="R30" s="62">
        <v>28</v>
      </c>
      <c r="S30" s="62">
        <v>20</v>
      </c>
      <c r="T30" s="67"/>
      <c r="U30" s="68" t="s">
        <v>809</v>
      </c>
      <c r="V30" s="68">
        <v>23328</v>
      </c>
      <c r="W30" s="68" t="s">
        <v>385</v>
      </c>
      <c r="X30" s="68" t="s">
        <v>386</v>
      </c>
      <c r="Y30" s="68" t="s">
        <v>387</v>
      </c>
      <c r="Z30" s="68"/>
      <c r="AA30" s="62">
        <v>89</v>
      </c>
      <c r="AB30" s="62">
        <v>77</v>
      </c>
      <c r="AC30" s="62">
        <v>73</v>
      </c>
      <c r="AD30" s="62">
        <v>79</v>
      </c>
      <c r="AE30" s="62">
        <v>73</v>
      </c>
      <c r="AF30" s="63"/>
      <c r="AG30" s="62">
        <v>17</v>
      </c>
      <c r="AH30" s="62">
        <v>23</v>
      </c>
      <c r="AI30" s="62">
        <v>42</v>
      </c>
      <c r="AJ30" s="62">
        <v>17</v>
      </c>
      <c r="AK30" s="62">
        <v>35</v>
      </c>
      <c r="AL30" s="62">
        <v>19</v>
      </c>
      <c r="AM30" s="62">
        <v>40</v>
      </c>
      <c r="AN30" s="62">
        <v>8.02</v>
      </c>
      <c r="AO30" s="62">
        <v>50</v>
      </c>
      <c r="AP30" s="12" t="str">
        <f t="shared" si="8"/>
        <v>PASS</v>
      </c>
      <c r="AQ30" s="12" t="str">
        <f t="shared" si="9"/>
        <v>PASS</v>
      </c>
      <c r="AR30" s="13" t="str">
        <f t="shared" si="10"/>
        <v>PASS</v>
      </c>
      <c r="AS30" s="13" t="str">
        <f t="shared" si="15"/>
        <v>PASS</v>
      </c>
      <c r="AT30" s="14" t="str">
        <f t="shared" si="11"/>
        <v>PASS</v>
      </c>
      <c r="AU30" s="14" t="str">
        <f t="shared" si="12"/>
        <v>PASS</v>
      </c>
      <c r="AV30" s="4" t="str">
        <f t="shared" si="13"/>
        <v>YES</v>
      </c>
      <c r="AW30" s="5" t="str">
        <f t="shared" si="14"/>
        <v>DIST</v>
      </c>
    </row>
    <row r="31" spans="1:49">
      <c r="A31" s="68" t="s">
        <v>872</v>
      </c>
      <c r="B31" s="68">
        <v>23329</v>
      </c>
      <c r="C31" s="68" t="s">
        <v>394</v>
      </c>
      <c r="D31" s="62" t="s">
        <v>395</v>
      </c>
      <c r="E31" s="68" t="s">
        <v>396</v>
      </c>
      <c r="F31" s="68"/>
      <c r="G31" s="62">
        <v>67</v>
      </c>
      <c r="H31" s="62" t="s">
        <v>56</v>
      </c>
      <c r="I31" s="62">
        <v>48</v>
      </c>
      <c r="J31" s="62">
        <v>64</v>
      </c>
      <c r="K31" s="62">
        <v>49</v>
      </c>
      <c r="L31" s="63"/>
      <c r="M31" s="62">
        <v>20</v>
      </c>
      <c r="N31" s="62" t="s">
        <v>67</v>
      </c>
      <c r="O31" s="62">
        <v>13</v>
      </c>
      <c r="P31" s="62">
        <v>25</v>
      </c>
      <c r="Q31" s="62">
        <v>16</v>
      </c>
      <c r="R31" s="62">
        <v>30</v>
      </c>
      <c r="S31" s="62">
        <v>22</v>
      </c>
      <c r="T31" s="67"/>
      <c r="U31" s="68" t="s">
        <v>812</v>
      </c>
      <c r="V31" s="68">
        <v>23329</v>
      </c>
      <c r="W31" s="68" t="s">
        <v>394</v>
      </c>
      <c r="X31" s="68" t="s">
        <v>395</v>
      </c>
      <c r="Y31" s="68" t="s">
        <v>396</v>
      </c>
      <c r="Z31" s="68"/>
      <c r="AA31" s="62">
        <v>85</v>
      </c>
      <c r="AB31" s="62">
        <v>74</v>
      </c>
      <c r="AC31" s="62">
        <v>71</v>
      </c>
      <c r="AD31" s="62">
        <v>68</v>
      </c>
      <c r="AE31" s="62">
        <v>74</v>
      </c>
      <c r="AF31" s="63"/>
      <c r="AG31" s="62">
        <v>17</v>
      </c>
      <c r="AH31" s="62">
        <v>21</v>
      </c>
      <c r="AI31" s="62">
        <v>40</v>
      </c>
      <c r="AJ31" s="62">
        <v>18</v>
      </c>
      <c r="AK31" s="62">
        <v>38</v>
      </c>
      <c r="AL31" s="62">
        <v>19</v>
      </c>
      <c r="AM31" s="62">
        <v>40</v>
      </c>
      <c r="AN31" s="62"/>
      <c r="AO31" s="62">
        <v>45</v>
      </c>
      <c r="AP31" s="12" t="str">
        <f t="shared" si="8"/>
        <v>FAIL</v>
      </c>
      <c r="AQ31" s="12" t="str">
        <f t="shared" si="9"/>
        <v>PASS</v>
      </c>
      <c r="AR31" s="13" t="str">
        <f t="shared" si="10"/>
        <v>FAIL</v>
      </c>
      <c r="AS31" s="13" t="str">
        <f t="shared" si="15"/>
        <v>PASS</v>
      </c>
      <c r="AT31" s="14" t="str">
        <f t="shared" si="11"/>
        <v>FAIL</v>
      </c>
      <c r="AU31" s="14" t="str">
        <f t="shared" si="12"/>
        <v>FAIL</v>
      </c>
      <c r="AV31" s="4" t="str">
        <f t="shared" si="13"/>
        <v>NO</v>
      </c>
      <c r="AW31" s="5" t="str">
        <f t="shared" si="14"/>
        <v>ATKT</v>
      </c>
    </row>
    <row r="32" spans="1:49">
      <c r="A32" s="68" t="s">
        <v>873</v>
      </c>
      <c r="B32" s="68">
        <v>23330</v>
      </c>
      <c r="C32" s="68" t="s">
        <v>409</v>
      </c>
      <c r="D32" s="62" t="s">
        <v>410</v>
      </c>
      <c r="E32" s="68" t="s">
        <v>411</v>
      </c>
      <c r="F32" s="68"/>
      <c r="G32" s="62">
        <v>92</v>
      </c>
      <c r="H32" s="62">
        <v>69</v>
      </c>
      <c r="I32" s="62">
        <v>66</v>
      </c>
      <c r="J32" s="62">
        <v>77</v>
      </c>
      <c r="K32" s="62">
        <v>80</v>
      </c>
      <c r="L32" s="63"/>
      <c r="M32" s="62">
        <v>20</v>
      </c>
      <c r="N32" s="62">
        <v>34</v>
      </c>
      <c r="O32" s="62">
        <v>17</v>
      </c>
      <c r="P32" s="62">
        <v>37</v>
      </c>
      <c r="Q32" s="62">
        <v>17</v>
      </c>
      <c r="R32" s="62">
        <v>26</v>
      </c>
      <c r="S32" s="62">
        <v>21</v>
      </c>
      <c r="T32" s="67"/>
      <c r="U32" s="68" t="s">
        <v>817</v>
      </c>
      <c r="V32" s="68">
        <v>23330</v>
      </c>
      <c r="W32" s="68" t="s">
        <v>409</v>
      </c>
      <c r="X32" s="68" t="s">
        <v>410</v>
      </c>
      <c r="Y32" s="68" t="s">
        <v>411</v>
      </c>
      <c r="Z32" s="68"/>
      <c r="AA32" s="62">
        <v>90</v>
      </c>
      <c r="AB32" s="62">
        <v>79</v>
      </c>
      <c r="AC32" s="62">
        <v>72</v>
      </c>
      <c r="AD32" s="62">
        <v>64</v>
      </c>
      <c r="AE32" s="62">
        <v>76</v>
      </c>
      <c r="AF32" s="63"/>
      <c r="AG32" s="62">
        <v>19</v>
      </c>
      <c r="AH32" s="62">
        <v>21</v>
      </c>
      <c r="AI32" s="62">
        <v>38</v>
      </c>
      <c r="AJ32" s="62">
        <v>16</v>
      </c>
      <c r="AK32" s="62">
        <v>35</v>
      </c>
      <c r="AL32" s="62">
        <v>18</v>
      </c>
      <c r="AM32" s="62">
        <v>40</v>
      </c>
      <c r="AN32" s="62">
        <v>8.94</v>
      </c>
      <c r="AO32" s="62">
        <v>50</v>
      </c>
      <c r="AP32" s="12" t="str">
        <f t="shared" si="8"/>
        <v>PASS</v>
      </c>
      <c r="AQ32" s="12" t="str">
        <f t="shared" si="9"/>
        <v>PASS</v>
      </c>
      <c r="AR32" s="13" t="str">
        <f t="shared" si="10"/>
        <v>PASS</v>
      </c>
      <c r="AS32" s="13" t="str">
        <f t="shared" si="15"/>
        <v>PASS</v>
      </c>
      <c r="AT32" s="14" t="str">
        <f t="shared" si="11"/>
        <v>PASS</v>
      </c>
      <c r="AU32" s="14" t="str">
        <f t="shared" si="12"/>
        <v>PASS</v>
      </c>
      <c r="AV32" s="4" t="str">
        <f t="shared" si="13"/>
        <v>YES</v>
      </c>
      <c r="AW32" s="5" t="str">
        <f t="shared" si="14"/>
        <v>DIST</v>
      </c>
    </row>
    <row r="33" spans="1:49">
      <c r="A33" s="68" t="s">
        <v>874</v>
      </c>
      <c r="B33" s="68">
        <v>23331</v>
      </c>
      <c r="C33" s="68" t="s">
        <v>424</v>
      </c>
      <c r="D33" s="62" t="s">
        <v>425</v>
      </c>
      <c r="E33" s="68" t="s">
        <v>426</v>
      </c>
      <c r="F33" s="68"/>
      <c r="G33" s="62">
        <v>64</v>
      </c>
      <c r="H33" s="62">
        <v>50</v>
      </c>
      <c r="I33" s="62">
        <v>51</v>
      </c>
      <c r="J33" s="62">
        <v>55</v>
      </c>
      <c r="K33" s="62">
        <v>59</v>
      </c>
      <c r="L33" s="63"/>
      <c r="M33" s="62">
        <v>20</v>
      </c>
      <c r="N33" s="62">
        <v>33</v>
      </c>
      <c r="O33" s="62">
        <v>12</v>
      </c>
      <c r="P33" s="62">
        <v>30</v>
      </c>
      <c r="Q33" s="62">
        <v>17</v>
      </c>
      <c r="R33" s="62">
        <v>32</v>
      </c>
      <c r="S33" s="62">
        <v>21</v>
      </c>
      <c r="T33" s="67"/>
      <c r="U33" s="68" t="s">
        <v>822</v>
      </c>
      <c r="V33" s="68">
        <v>23331</v>
      </c>
      <c r="W33" s="68" t="s">
        <v>424</v>
      </c>
      <c r="X33" s="68" t="s">
        <v>425</v>
      </c>
      <c r="Y33" s="68" t="s">
        <v>426</v>
      </c>
      <c r="Z33" s="68"/>
      <c r="AA33" s="62">
        <v>84</v>
      </c>
      <c r="AB33" s="62">
        <v>77</v>
      </c>
      <c r="AC33" s="62">
        <v>77</v>
      </c>
      <c r="AD33" s="62">
        <v>69</v>
      </c>
      <c r="AE33" s="62">
        <v>74</v>
      </c>
      <c r="AF33" s="63"/>
      <c r="AG33" s="62">
        <v>17</v>
      </c>
      <c r="AH33" s="62">
        <v>21</v>
      </c>
      <c r="AI33" s="62">
        <v>39</v>
      </c>
      <c r="AJ33" s="62">
        <v>18</v>
      </c>
      <c r="AK33" s="62">
        <v>40</v>
      </c>
      <c r="AL33" s="62">
        <v>18</v>
      </c>
      <c r="AM33" s="62">
        <v>38</v>
      </c>
      <c r="AN33" s="62">
        <v>8.06</v>
      </c>
      <c r="AO33" s="62">
        <v>50</v>
      </c>
      <c r="AP33" s="12" t="str">
        <f t="shared" si="8"/>
        <v>PASS</v>
      </c>
      <c r="AQ33" s="12" t="str">
        <f t="shared" si="9"/>
        <v>PASS</v>
      </c>
      <c r="AR33" s="13" t="str">
        <f t="shared" si="10"/>
        <v>PASS</v>
      </c>
      <c r="AS33" s="13" t="str">
        <f t="shared" si="15"/>
        <v>PASS</v>
      </c>
      <c r="AT33" s="14" t="str">
        <f t="shared" si="11"/>
        <v>PASS</v>
      </c>
      <c r="AU33" s="14" t="str">
        <f t="shared" si="12"/>
        <v>PASS</v>
      </c>
      <c r="AV33" s="4" t="str">
        <f t="shared" si="13"/>
        <v>YES</v>
      </c>
      <c r="AW33" s="5" t="str">
        <f t="shared" si="14"/>
        <v>DIST</v>
      </c>
    </row>
    <row r="34" spans="1:49">
      <c r="A34" s="68" t="s">
        <v>875</v>
      </c>
      <c r="B34" s="68">
        <v>23332</v>
      </c>
      <c r="C34" s="68" t="s">
        <v>436</v>
      </c>
      <c r="D34" s="62" t="s">
        <v>437</v>
      </c>
      <c r="E34" s="68" t="s">
        <v>438</v>
      </c>
      <c r="F34" s="68"/>
      <c r="G34" s="62">
        <v>78</v>
      </c>
      <c r="H34" s="62">
        <v>50</v>
      </c>
      <c r="I34" s="62">
        <v>61</v>
      </c>
      <c r="J34" s="62">
        <v>74</v>
      </c>
      <c r="K34" s="62">
        <v>63</v>
      </c>
      <c r="L34" s="63"/>
      <c r="M34" s="62">
        <v>21</v>
      </c>
      <c r="N34" s="62" t="s">
        <v>67</v>
      </c>
      <c r="O34" s="62">
        <v>18</v>
      </c>
      <c r="P34" s="62">
        <v>34</v>
      </c>
      <c r="Q34" s="62">
        <v>22</v>
      </c>
      <c r="R34" s="62">
        <v>45</v>
      </c>
      <c r="S34" s="62">
        <v>24</v>
      </c>
      <c r="T34" s="67"/>
      <c r="U34" s="68" t="s">
        <v>826</v>
      </c>
      <c r="V34" s="68">
        <v>23332</v>
      </c>
      <c r="W34" s="68" t="s">
        <v>436</v>
      </c>
      <c r="X34" s="68" t="s">
        <v>437</v>
      </c>
      <c r="Y34" s="68" t="s">
        <v>438</v>
      </c>
      <c r="Z34" s="68"/>
      <c r="AA34" s="62">
        <v>85</v>
      </c>
      <c r="AB34" s="62">
        <v>79</v>
      </c>
      <c r="AC34" s="62">
        <v>82</v>
      </c>
      <c r="AD34" s="62">
        <v>71</v>
      </c>
      <c r="AE34" s="62">
        <v>80</v>
      </c>
      <c r="AF34" s="63"/>
      <c r="AG34" s="62">
        <v>19</v>
      </c>
      <c r="AH34" s="62">
        <v>22</v>
      </c>
      <c r="AI34" s="62">
        <v>41</v>
      </c>
      <c r="AJ34" s="62">
        <v>21</v>
      </c>
      <c r="AK34" s="62">
        <v>39</v>
      </c>
      <c r="AL34" s="62">
        <v>21</v>
      </c>
      <c r="AM34" s="62">
        <v>44</v>
      </c>
      <c r="AN34" s="62"/>
      <c r="AO34" s="62">
        <v>49</v>
      </c>
      <c r="AP34" s="12" t="str">
        <f t="shared" si="8"/>
        <v>PASS</v>
      </c>
      <c r="AQ34" s="12" t="str">
        <f t="shared" si="9"/>
        <v>PASS</v>
      </c>
      <c r="AR34" s="13" t="str">
        <f t="shared" si="10"/>
        <v>FAIL</v>
      </c>
      <c r="AS34" s="13" t="str">
        <f t="shared" si="15"/>
        <v>PASS</v>
      </c>
      <c r="AT34" s="14" t="str">
        <f t="shared" si="11"/>
        <v>PASS</v>
      </c>
      <c r="AU34" s="14" t="str">
        <f t="shared" si="12"/>
        <v>FAIL</v>
      </c>
      <c r="AV34" s="4" t="str">
        <f t="shared" si="13"/>
        <v>NO</v>
      </c>
      <c r="AW34" s="5" t="str">
        <f t="shared" si="14"/>
        <v>ATKT</v>
      </c>
    </row>
    <row r="35" spans="1:49">
      <c r="A35" s="68" t="s">
        <v>876</v>
      </c>
      <c r="B35" s="68">
        <v>23334</v>
      </c>
      <c r="C35" s="68" t="s">
        <v>457</v>
      </c>
      <c r="D35" s="62" t="s">
        <v>458</v>
      </c>
      <c r="E35" s="68" t="s">
        <v>459</v>
      </c>
      <c r="F35" s="68"/>
      <c r="G35" s="62">
        <v>82</v>
      </c>
      <c r="H35" s="62">
        <v>75</v>
      </c>
      <c r="I35" s="62">
        <v>78</v>
      </c>
      <c r="J35" s="62">
        <v>76</v>
      </c>
      <c r="K35" s="62">
        <v>72</v>
      </c>
      <c r="L35" s="63"/>
      <c r="M35" s="62">
        <v>22</v>
      </c>
      <c r="N35" s="62">
        <v>44</v>
      </c>
      <c r="O35" s="62">
        <v>21</v>
      </c>
      <c r="P35" s="62">
        <v>40</v>
      </c>
      <c r="Q35" s="62">
        <v>23</v>
      </c>
      <c r="R35" s="62">
        <v>40</v>
      </c>
      <c r="S35" s="62">
        <v>24</v>
      </c>
      <c r="T35" s="67"/>
      <c r="U35" s="68" t="s">
        <v>833</v>
      </c>
      <c r="V35" s="68">
        <v>23334</v>
      </c>
      <c r="W35" s="68" t="s">
        <v>457</v>
      </c>
      <c r="X35" s="68" t="s">
        <v>458</v>
      </c>
      <c r="Y35" s="68" t="s">
        <v>459</v>
      </c>
      <c r="Z35" s="68"/>
      <c r="AA35" s="62">
        <v>94</v>
      </c>
      <c r="AB35" s="62">
        <v>83</v>
      </c>
      <c r="AC35" s="62">
        <v>77</v>
      </c>
      <c r="AD35" s="62">
        <v>80</v>
      </c>
      <c r="AE35" s="62">
        <v>85</v>
      </c>
      <c r="AF35" s="63"/>
      <c r="AG35" s="62">
        <v>20</v>
      </c>
      <c r="AH35" s="62">
        <v>22</v>
      </c>
      <c r="AI35" s="62">
        <v>41</v>
      </c>
      <c r="AJ35" s="62">
        <v>22</v>
      </c>
      <c r="AK35" s="62">
        <v>42</v>
      </c>
      <c r="AL35" s="62">
        <v>22</v>
      </c>
      <c r="AM35" s="62">
        <v>45</v>
      </c>
      <c r="AN35" s="62">
        <v>9.6</v>
      </c>
      <c r="AO35" s="62">
        <v>50</v>
      </c>
      <c r="AP35" s="12" t="str">
        <f t="shared" si="8"/>
        <v>PASS</v>
      </c>
      <c r="AQ35" s="12" t="str">
        <f t="shared" si="9"/>
        <v>PASS</v>
      </c>
      <c r="AR35" s="13" t="str">
        <f t="shared" si="10"/>
        <v>PASS</v>
      </c>
      <c r="AS35" s="13" t="str">
        <f t="shared" si="15"/>
        <v>PASS</v>
      </c>
      <c r="AT35" s="14" t="str">
        <f t="shared" si="11"/>
        <v>PASS</v>
      </c>
      <c r="AU35" s="14" t="str">
        <f t="shared" si="12"/>
        <v>PASS</v>
      </c>
      <c r="AV35" s="4" t="str">
        <f t="shared" si="13"/>
        <v>YES</v>
      </c>
      <c r="AW35" s="5" t="str">
        <f t="shared" si="14"/>
        <v>DIST</v>
      </c>
    </row>
    <row r="36" spans="1:49">
      <c r="A36" s="68" t="s">
        <v>877</v>
      </c>
      <c r="B36" s="68">
        <v>23335</v>
      </c>
      <c r="C36" s="68" t="s">
        <v>466</v>
      </c>
      <c r="D36" s="62" t="s">
        <v>467</v>
      </c>
      <c r="E36" s="68" t="s">
        <v>468</v>
      </c>
      <c r="F36" s="68"/>
      <c r="G36" s="62">
        <v>73</v>
      </c>
      <c r="H36" s="62">
        <v>68</v>
      </c>
      <c r="I36" s="62">
        <v>76</v>
      </c>
      <c r="J36" s="62">
        <v>79</v>
      </c>
      <c r="K36" s="62">
        <v>63</v>
      </c>
      <c r="L36" s="63"/>
      <c r="M36" s="62">
        <v>22</v>
      </c>
      <c r="N36" s="62">
        <v>36</v>
      </c>
      <c r="O36" s="62">
        <v>20</v>
      </c>
      <c r="P36" s="62">
        <v>40</v>
      </c>
      <c r="Q36" s="62">
        <v>21</v>
      </c>
      <c r="R36" s="62">
        <v>42</v>
      </c>
      <c r="S36" s="62">
        <v>22</v>
      </c>
      <c r="T36" s="67"/>
      <c r="U36" s="68" t="s">
        <v>836</v>
      </c>
      <c r="V36" s="68">
        <v>23335</v>
      </c>
      <c r="W36" s="68" t="s">
        <v>466</v>
      </c>
      <c r="X36" s="68" t="s">
        <v>467</v>
      </c>
      <c r="Y36" s="68" t="s">
        <v>468</v>
      </c>
      <c r="Z36" s="68"/>
      <c r="AA36" s="62">
        <v>91</v>
      </c>
      <c r="AB36" s="62">
        <v>84</v>
      </c>
      <c r="AC36" s="62">
        <v>85</v>
      </c>
      <c r="AD36" s="62">
        <v>76</v>
      </c>
      <c r="AE36" s="62">
        <v>82</v>
      </c>
      <c r="AF36" s="63"/>
      <c r="AG36" s="62">
        <v>21</v>
      </c>
      <c r="AH36" s="62">
        <v>22</v>
      </c>
      <c r="AI36" s="62">
        <v>43</v>
      </c>
      <c r="AJ36" s="62">
        <v>22</v>
      </c>
      <c r="AK36" s="62">
        <v>39</v>
      </c>
      <c r="AL36" s="62">
        <v>23</v>
      </c>
      <c r="AM36" s="62">
        <v>44</v>
      </c>
      <c r="AN36" s="62">
        <v>9.34</v>
      </c>
      <c r="AO36" s="62">
        <v>50</v>
      </c>
      <c r="AP36" s="12" t="str">
        <f t="shared" si="8"/>
        <v>PASS</v>
      </c>
      <c r="AQ36" s="12" t="str">
        <f t="shared" si="9"/>
        <v>PASS</v>
      </c>
      <c r="AR36" s="13" t="str">
        <f t="shared" si="10"/>
        <v>PASS</v>
      </c>
      <c r="AS36" s="13" t="str">
        <f t="shared" si="15"/>
        <v>PASS</v>
      </c>
      <c r="AT36" s="14" t="str">
        <f t="shared" si="11"/>
        <v>PASS</v>
      </c>
      <c r="AU36" s="14" t="str">
        <f t="shared" si="12"/>
        <v>PASS</v>
      </c>
      <c r="AV36" s="4" t="str">
        <f t="shared" si="13"/>
        <v>YES</v>
      </c>
      <c r="AW36" s="5" t="str">
        <f t="shared" si="14"/>
        <v>DIST</v>
      </c>
    </row>
    <row r="37" spans="1:49">
      <c r="A37" s="68" t="s">
        <v>878</v>
      </c>
      <c r="B37" s="68">
        <v>23336</v>
      </c>
      <c r="C37" s="68" t="s">
        <v>475</v>
      </c>
      <c r="D37" s="62" t="s">
        <v>476</v>
      </c>
      <c r="E37" s="68" t="s">
        <v>477</v>
      </c>
      <c r="F37" s="68"/>
      <c r="G37" s="62">
        <v>71</v>
      </c>
      <c r="H37" s="62">
        <v>73</v>
      </c>
      <c r="I37" s="62">
        <v>79</v>
      </c>
      <c r="J37" s="62">
        <v>83</v>
      </c>
      <c r="K37" s="62">
        <v>69</v>
      </c>
      <c r="L37" s="63"/>
      <c r="M37" s="62">
        <v>20</v>
      </c>
      <c r="N37" s="62">
        <v>40</v>
      </c>
      <c r="O37" s="62">
        <v>20</v>
      </c>
      <c r="P37" s="62">
        <v>45</v>
      </c>
      <c r="Q37" s="62">
        <v>19</v>
      </c>
      <c r="R37" s="62">
        <v>44</v>
      </c>
      <c r="S37" s="62">
        <v>24</v>
      </c>
      <c r="T37" s="67"/>
      <c r="U37" s="68" t="s">
        <v>839</v>
      </c>
      <c r="V37" s="68">
        <v>23336</v>
      </c>
      <c r="W37" s="68" t="s">
        <v>475</v>
      </c>
      <c r="X37" s="68" t="s">
        <v>476</v>
      </c>
      <c r="Y37" s="68" t="s">
        <v>477</v>
      </c>
      <c r="Z37" s="68"/>
      <c r="AA37" s="62">
        <v>82</v>
      </c>
      <c r="AB37" s="62">
        <v>85</v>
      </c>
      <c r="AC37" s="62">
        <v>85</v>
      </c>
      <c r="AD37" s="62">
        <v>74</v>
      </c>
      <c r="AE37" s="62">
        <v>83</v>
      </c>
      <c r="AF37" s="63"/>
      <c r="AG37" s="62">
        <v>20</v>
      </c>
      <c r="AH37" s="62">
        <v>23</v>
      </c>
      <c r="AI37" s="62">
        <v>43</v>
      </c>
      <c r="AJ37" s="62">
        <v>21</v>
      </c>
      <c r="AK37" s="62">
        <v>42</v>
      </c>
      <c r="AL37" s="62">
        <v>23</v>
      </c>
      <c r="AM37" s="62">
        <v>45</v>
      </c>
      <c r="AN37" s="62">
        <v>9.52</v>
      </c>
      <c r="AO37" s="62">
        <v>50</v>
      </c>
      <c r="AP37" s="12" t="str">
        <f t="shared" si="8"/>
        <v>PASS</v>
      </c>
      <c r="AQ37" s="12" t="str">
        <f t="shared" si="9"/>
        <v>PASS</v>
      </c>
      <c r="AR37" s="13" t="str">
        <f t="shared" si="10"/>
        <v>PASS</v>
      </c>
      <c r="AS37" s="13" t="str">
        <f t="shared" si="15"/>
        <v>PASS</v>
      </c>
      <c r="AT37" s="14" t="str">
        <f t="shared" si="11"/>
        <v>PASS</v>
      </c>
      <c r="AU37" s="14" t="str">
        <f t="shared" si="12"/>
        <v>PASS</v>
      </c>
      <c r="AV37" s="4" t="str">
        <f t="shared" si="13"/>
        <v>YES</v>
      </c>
      <c r="AW37" s="5" t="str">
        <f t="shared" si="14"/>
        <v>DIST</v>
      </c>
    </row>
    <row r="38" spans="1:49">
      <c r="A38" s="68" t="s">
        <v>879</v>
      </c>
      <c r="B38" s="68">
        <v>23338</v>
      </c>
      <c r="C38" s="68" t="s">
        <v>493</v>
      </c>
      <c r="D38" s="62" t="s">
        <v>494</v>
      </c>
      <c r="E38" s="68" t="s">
        <v>495</v>
      </c>
      <c r="F38" s="68"/>
      <c r="G38" s="62">
        <v>67</v>
      </c>
      <c r="H38" s="62">
        <v>60</v>
      </c>
      <c r="I38" s="62">
        <v>57</v>
      </c>
      <c r="J38" s="62">
        <v>62</v>
      </c>
      <c r="K38" s="62">
        <v>57</v>
      </c>
      <c r="L38" s="63"/>
      <c r="M38" s="62">
        <v>20</v>
      </c>
      <c r="N38" s="62" t="s">
        <v>67</v>
      </c>
      <c r="O38" s="62">
        <v>17</v>
      </c>
      <c r="P38" s="62">
        <v>32</v>
      </c>
      <c r="Q38" s="62">
        <v>19</v>
      </c>
      <c r="R38" s="62">
        <v>32</v>
      </c>
      <c r="S38" s="62">
        <v>20</v>
      </c>
      <c r="T38" s="67"/>
      <c r="U38" s="68" t="s">
        <v>845</v>
      </c>
      <c r="V38" s="68">
        <v>23338</v>
      </c>
      <c r="W38" s="68" t="s">
        <v>493</v>
      </c>
      <c r="X38" s="68" t="s">
        <v>494</v>
      </c>
      <c r="Y38" s="68" t="s">
        <v>495</v>
      </c>
      <c r="Z38" s="68"/>
      <c r="AA38" s="62">
        <v>83</v>
      </c>
      <c r="AB38" s="62">
        <v>75</v>
      </c>
      <c r="AC38" s="62">
        <v>69</v>
      </c>
      <c r="AD38" s="62">
        <v>60</v>
      </c>
      <c r="AE38" s="62">
        <v>72</v>
      </c>
      <c r="AF38" s="63"/>
      <c r="AG38" s="62">
        <v>16</v>
      </c>
      <c r="AH38" s="62">
        <v>20</v>
      </c>
      <c r="AI38" s="62">
        <v>39</v>
      </c>
      <c r="AJ38" s="62">
        <v>15</v>
      </c>
      <c r="AK38" s="62">
        <v>35</v>
      </c>
      <c r="AL38" s="62">
        <v>19</v>
      </c>
      <c r="AM38" s="62">
        <v>39</v>
      </c>
      <c r="AN38" s="62"/>
      <c r="AO38" s="62">
        <v>49</v>
      </c>
      <c r="AP38" s="12" t="str">
        <f t="shared" si="8"/>
        <v>PASS</v>
      </c>
      <c r="AQ38" s="12" t="str">
        <f t="shared" si="9"/>
        <v>PASS</v>
      </c>
      <c r="AR38" s="13" t="str">
        <f t="shared" si="10"/>
        <v>FAIL</v>
      </c>
      <c r="AS38" s="13" t="str">
        <f t="shared" si="15"/>
        <v>PASS</v>
      </c>
      <c r="AT38" s="14" t="str">
        <f t="shared" si="11"/>
        <v>PASS</v>
      </c>
      <c r="AU38" s="14" t="str">
        <f t="shared" si="12"/>
        <v>FAIL</v>
      </c>
      <c r="AV38" s="4" t="str">
        <f t="shared" si="13"/>
        <v>NO</v>
      </c>
      <c r="AW38" s="5" t="str">
        <f t="shared" si="14"/>
        <v>ATKT</v>
      </c>
    </row>
    <row r="39" spans="1:49">
      <c r="A39" s="68" t="s">
        <v>880</v>
      </c>
      <c r="B39" s="68">
        <v>23339</v>
      </c>
      <c r="C39" s="68" t="s">
        <v>502</v>
      </c>
      <c r="D39" s="62" t="s">
        <v>503</v>
      </c>
      <c r="E39" s="68" t="s">
        <v>504</v>
      </c>
      <c r="F39" s="68"/>
      <c r="G39" s="62">
        <v>75</v>
      </c>
      <c r="H39" s="62">
        <v>54</v>
      </c>
      <c r="I39" s="62">
        <v>73</v>
      </c>
      <c r="J39" s="62">
        <v>70</v>
      </c>
      <c r="K39" s="62">
        <v>67</v>
      </c>
      <c r="L39" s="63"/>
      <c r="M39" s="62">
        <v>21</v>
      </c>
      <c r="N39" s="62">
        <v>23</v>
      </c>
      <c r="O39" s="62">
        <v>19</v>
      </c>
      <c r="P39" s="62">
        <v>43</v>
      </c>
      <c r="Q39" s="62">
        <v>20</v>
      </c>
      <c r="R39" s="62">
        <v>35</v>
      </c>
      <c r="S39" s="62">
        <v>21</v>
      </c>
      <c r="T39" s="67"/>
      <c r="U39" s="68" t="s">
        <v>848</v>
      </c>
      <c r="V39" s="68">
        <v>23339</v>
      </c>
      <c r="W39" s="68" t="s">
        <v>502</v>
      </c>
      <c r="X39" s="68" t="s">
        <v>503</v>
      </c>
      <c r="Y39" s="68" t="s">
        <v>504</v>
      </c>
      <c r="Z39" s="68"/>
      <c r="AA39" s="62">
        <v>86</v>
      </c>
      <c r="AB39" s="62">
        <v>77</v>
      </c>
      <c r="AC39" s="62">
        <v>74</v>
      </c>
      <c r="AD39" s="62">
        <v>74</v>
      </c>
      <c r="AE39" s="62">
        <v>80</v>
      </c>
      <c r="AF39" s="63"/>
      <c r="AG39" s="62">
        <v>17</v>
      </c>
      <c r="AH39" s="62">
        <v>21</v>
      </c>
      <c r="AI39" s="62">
        <v>41</v>
      </c>
      <c r="AJ39" s="62">
        <v>21</v>
      </c>
      <c r="AK39" s="62">
        <v>42</v>
      </c>
      <c r="AL39" s="62">
        <v>21</v>
      </c>
      <c r="AM39" s="62">
        <v>41</v>
      </c>
      <c r="AN39" s="62">
        <v>8.94</v>
      </c>
      <c r="AO39" s="62">
        <v>50</v>
      </c>
      <c r="AP39" s="12" t="str">
        <f t="shared" si="8"/>
        <v>PASS</v>
      </c>
      <c r="AQ39" s="12" t="str">
        <f t="shared" si="9"/>
        <v>PASS</v>
      </c>
      <c r="AR39" s="13" t="str">
        <f t="shared" si="10"/>
        <v>PASS</v>
      </c>
      <c r="AS39" s="13" t="str">
        <f t="shared" si="15"/>
        <v>PASS</v>
      </c>
      <c r="AT39" s="14" t="str">
        <f t="shared" si="11"/>
        <v>PASS</v>
      </c>
      <c r="AU39" s="14" t="str">
        <f t="shared" si="12"/>
        <v>PASS</v>
      </c>
      <c r="AV39" s="4" t="str">
        <f t="shared" si="13"/>
        <v>YES</v>
      </c>
      <c r="AW39" s="5" t="str">
        <f t="shared" si="14"/>
        <v>DIST</v>
      </c>
    </row>
    <row r="40" spans="1:49">
      <c r="A40" s="68" t="s">
        <v>881</v>
      </c>
      <c r="B40" s="68">
        <v>23340</v>
      </c>
      <c r="C40" s="68" t="s">
        <v>514</v>
      </c>
      <c r="D40" s="62" t="s">
        <v>515</v>
      </c>
      <c r="E40" s="68" t="s">
        <v>516</v>
      </c>
      <c r="F40" s="68"/>
      <c r="G40" s="62">
        <v>82</v>
      </c>
      <c r="H40" s="62">
        <v>63</v>
      </c>
      <c r="I40" s="62">
        <v>77</v>
      </c>
      <c r="J40" s="62">
        <v>81</v>
      </c>
      <c r="K40" s="62">
        <v>69</v>
      </c>
      <c r="L40" s="63"/>
      <c r="M40" s="62">
        <v>19</v>
      </c>
      <c r="N40" s="62">
        <v>44</v>
      </c>
      <c r="O40" s="62">
        <v>20</v>
      </c>
      <c r="P40" s="62">
        <v>40</v>
      </c>
      <c r="Q40" s="62">
        <v>18</v>
      </c>
      <c r="R40" s="62">
        <v>40</v>
      </c>
      <c r="S40" s="62">
        <v>21</v>
      </c>
      <c r="T40" s="67"/>
      <c r="U40" s="68" t="s">
        <v>852</v>
      </c>
      <c r="V40" s="68">
        <v>23340</v>
      </c>
      <c r="W40" s="68" t="s">
        <v>514</v>
      </c>
      <c r="X40" s="68" t="s">
        <v>515</v>
      </c>
      <c r="Y40" s="68" t="s">
        <v>516</v>
      </c>
      <c r="Z40" s="68"/>
      <c r="AA40" s="62">
        <v>94</v>
      </c>
      <c r="AB40" s="62">
        <v>79</v>
      </c>
      <c r="AC40" s="62">
        <v>76</v>
      </c>
      <c r="AD40" s="62">
        <v>73</v>
      </c>
      <c r="AE40" s="62">
        <v>79</v>
      </c>
      <c r="AF40" s="63"/>
      <c r="AG40" s="62">
        <v>19</v>
      </c>
      <c r="AH40" s="62">
        <v>21</v>
      </c>
      <c r="AI40" s="62">
        <v>40</v>
      </c>
      <c r="AJ40" s="62">
        <v>18</v>
      </c>
      <c r="AK40" s="62">
        <v>38</v>
      </c>
      <c r="AL40" s="62">
        <v>20</v>
      </c>
      <c r="AM40" s="62">
        <v>42</v>
      </c>
      <c r="AN40" s="62">
        <v>9.2200000000000006</v>
      </c>
      <c r="AO40" s="62">
        <v>50</v>
      </c>
      <c r="AP40" s="12" t="str">
        <f t="shared" si="8"/>
        <v>PASS</v>
      </c>
      <c r="AQ40" s="12" t="str">
        <f t="shared" si="9"/>
        <v>PASS</v>
      </c>
      <c r="AR40" s="13" t="str">
        <f t="shared" si="10"/>
        <v>PASS</v>
      </c>
      <c r="AS40" s="13" t="str">
        <f t="shared" si="15"/>
        <v>PASS</v>
      </c>
      <c r="AT40" s="14" t="str">
        <f t="shared" si="11"/>
        <v>PASS</v>
      </c>
      <c r="AU40" s="14" t="str">
        <f t="shared" si="12"/>
        <v>PASS</v>
      </c>
      <c r="AV40" s="4" t="str">
        <f t="shared" si="13"/>
        <v>YES</v>
      </c>
      <c r="AW40" s="5" t="str">
        <f t="shared" si="14"/>
        <v>DIST</v>
      </c>
    </row>
    <row r="41" spans="1:49">
      <c r="A41" s="68" t="s">
        <v>882</v>
      </c>
      <c r="B41" s="68">
        <v>23341</v>
      </c>
      <c r="C41" s="68" t="s">
        <v>529</v>
      </c>
      <c r="D41" s="62" t="s">
        <v>530</v>
      </c>
      <c r="E41" s="68" t="s">
        <v>531</v>
      </c>
      <c r="F41" s="68"/>
      <c r="G41" s="62">
        <v>83</v>
      </c>
      <c r="H41" s="62">
        <v>65</v>
      </c>
      <c r="I41" s="62">
        <v>74</v>
      </c>
      <c r="J41" s="62">
        <v>75</v>
      </c>
      <c r="K41" s="62">
        <v>74</v>
      </c>
      <c r="L41" s="63"/>
      <c r="M41" s="62">
        <v>24</v>
      </c>
      <c r="N41" s="62">
        <v>48</v>
      </c>
      <c r="O41" s="62">
        <v>24</v>
      </c>
      <c r="P41" s="62">
        <v>48</v>
      </c>
      <c r="Q41" s="62">
        <v>24</v>
      </c>
      <c r="R41" s="62">
        <v>49</v>
      </c>
      <c r="S41" s="62">
        <v>24</v>
      </c>
      <c r="T41" s="67"/>
      <c r="U41" s="68" t="s">
        <v>857</v>
      </c>
      <c r="V41" s="68">
        <v>23341</v>
      </c>
      <c r="W41" s="68" t="s">
        <v>529</v>
      </c>
      <c r="X41" s="68" t="s">
        <v>530</v>
      </c>
      <c r="Y41" s="68" t="s">
        <v>531</v>
      </c>
      <c r="Z41" s="68"/>
      <c r="AA41" s="62">
        <v>67</v>
      </c>
      <c r="AB41" s="62">
        <v>88</v>
      </c>
      <c r="AC41" s="62">
        <v>88</v>
      </c>
      <c r="AD41" s="62">
        <v>80</v>
      </c>
      <c r="AE41" s="62">
        <v>82</v>
      </c>
      <c r="AF41" s="63"/>
      <c r="AG41" s="62">
        <v>20</v>
      </c>
      <c r="AH41" s="62">
        <v>24</v>
      </c>
      <c r="AI41" s="62">
        <v>44</v>
      </c>
      <c r="AJ41" s="62">
        <v>22</v>
      </c>
      <c r="AK41" s="62">
        <v>45</v>
      </c>
      <c r="AL41" s="62">
        <v>24</v>
      </c>
      <c r="AM41" s="62">
        <v>45</v>
      </c>
      <c r="AN41" s="62">
        <v>9.44</v>
      </c>
      <c r="AO41" s="62">
        <v>50</v>
      </c>
      <c r="AP41" s="12" t="str">
        <f t="shared" si="8"/>
        <v>PASS</v>
      </c>
      <c r="AQ41" s="12" t="str">
        <f t="shared" si="9"/>
        <v>PASS</v>
      </c>
      <c r="AR41" s="13" t="str">
        <f t="shared" si="10"/>
        <v>PASS</v>
      </c>
      <c r="AS41" s="13" t="str">
        <f t="shared" si="15"/>
        <v>PASS</v>
      </c>
      <c r="AT41" s="14" t="str">
        <f t="shared" si="11"/>
        <v>PASS</v>
      </c>
      <c r="AU41" s="14" t="str">
        <f t="shared" si="12"/>
        <v>PASS</v>
      </c>
      <c r="AV41" s="4" t="str">
        <f t="shared" si="13"/>
        <v>YES</v>
      </c>
      <c r="AW41" s="5" t="str">
        <f t="shared" si="14"/>
        <v>DIST</v>
      </c>
    </row>
    <row r="42" spans="1:49">
      <c r="A42" s="68" t="s">
        <v>883</v>
      </c>
      <c r="B42" s="68">
        <v>23342</v>
      </c>
      <c r="C42" s="68" t="s">
        <v>538</v>
      </c>
      <c r="D42" s="62" t="s">
        <v>539</v>
      </c>
      <c r="E42" s="68" t="s">
        <v>540</v>
      </c>
      <c r="F42" s="68"/>
      <c r="G42" s="62">
        <v>84</v>
      </c>
      <c r="H42" s="62">
        <v>75</v>
      </c>
      <c r="I42" s="62">
        <v>89</v>
      </c>
      <c r="J42" s="62">
        <v>79</v>
      </c>
      <c r="K42" s="62">
        <v>79</v>
      </c>
      <c r="L42" s="63"/>
      <c r="M42" s="62">
        <v>23</v>
      </c>
      <c r="N42" s="62">
        <v>45</v>
      </c>
      <c r="O42" s="62">
        <v>24</v>
      </c>
      <c r="P42" s="62">
        <v>48</v>
      </c>
      <c r="Q42" s="62">
        <v>24</v>
      </c>
      <c r="R42" s="62">
        <v>46</v>
      </c>
      <c r="S42" s="62">
        <v>22</v>
      </c>
      <c r="T42" s="67"/>
      <c r="U42" s="68" t="s">
        <v>860</v>
      </c>
      <c r="V42" s="68">
        <v>23342</v>
      </c>
      <c r="W42" s="68" t="s">
        <v>538</v>
      </c>
      <c r="X42" s="68" t="s">
        <v>539</v>
      </c>
      <c r="Y42" s="68" t="s">
        <v>540</v>
      </c>
      <c r="Z42" s="68"/>
      <c r="AA42" s="62">
        <v>96</v>
      </c>
      <c r="AB42" s="62">
        <v>89</v>
      </c>
      <c r="AC42" s="62">
        <v>84</v>
      </c>
      <c r="AD42" s="62">
        <v>87</v>
      </c>
      <c r="AE42" s="62">
        <v>90</v>
      </c>
      <c r="AF42" s="63"/>
      <c r="AG42" s="62">
        <v>23</v>
      </c>
      <c r="AH42" s="62">
        <v>23</v>
      </c>
      <c r="AI42" s="62">
        <v>42</v>
      </c>
      <c r="AJ42" s="62">
        <v>24</v>
      </c>
      <c r="AK42" s="62">
        <v>40</v>
      </c>
      <c r="AL42" s="62">
        <v>24</v>
      </c>
      <c r="AM42" s="62">
        <v>43</v>
      </c>
      <c r="AN42" s="62">
        <v>9.76</v>
      </c>
      <c r="AO42" s="62">
        <v>50</v>
      </c>
      <c r="AP42" s="12" t="str">
        <f t="shared" si="8"/>
        <v>PASS</v>
      </c>
      <c r="AQ42" s="12" t="str">
        <f t="shared" si="9"/>
        <v>PASS</v>
      </c>
      <c r="AR42" s="13" t="str">
        <f t="shared" si="10"/>
        <v>PASS</v>
      </c>
      <c r="AS42" s="13" t="str">
        <f t="shared" si="15"/>
        <v>PASS</v>
      </c>
      <c r="AT42" s="14" t="str">
        <f t="shared" si="11"/>
        <v>PASS</v>
      </c>
      <c r="AU42" s="14" t="str">
        <f t="shared" si="12"/>
        <v>PASS</v>
      </c>
      <c r="AV42" s="4" t="str">
        <f t="shared" si="13"/>
        <v>YES</v>
      </c>
      <c r="AW42" s="5" t="str">
        <f t="shared" si="14"/>
        <v>DIST</v>
      </c>
    </row>
    <row r="43" spans="1:49">
      <c r="A43" s="68" t="s">
        <v>884</v>
      </c>
      <c r="B43" s="68">
        <v>23343</v>
      </c>
      <c r="C43" s="68" t="s">
        <v>550</v>
      </c>
      <c r="D43" s="62" t="s">
        <v>551</v>
      </c>
      <c r="E43" s="68" t="s">
        <v>552</v>
      </c>
      <c r="F43" s="68"/>
      <c r="G43" s="62">
        <v>78</v>
      </c>
      <c r="H43" s="62">
        <v>64</v>
      </c>
      <c r="I43" s="62">
        <v>76</v>
      </c>
      <c r="J43" s="62">
        <v>65</v>
      </c>
      <c r="K43" s="62">
        <v>73</v>
      </c>
      <c r="L43" s="63"/>
      <c r="M43" s="62">
        <v>22</v>
      </c>
      <c r="N43" s="62">
        <v>25</v>
      </c>
      <c r="O43" s="62">
        <v>20</v>
      </c>
      <c r="P43" s="62">
        <v>36</v>
      </c>
      <c r="Q43" s="62">
        <v>22</v>
      </c>
      <c r="R43" s="62">
        <v>41</v>
      </c>
      <c r="S43" s="62">
        <v>22</v>
      </c>
      <c r="T43" s="67"/>
      <c r="U43" s="68" t="s">
        <v>864</v>
      </c>
      <c r="V43" s="68">
        <v>23343</v>
      </c>
      <c r="W43" s="68" t="s">
        <v>550</v>
      </c>
      <c r="X43" s="68" t="s">
        <v>551</v>
      </c>
      <c r="Y43" s="68" t="s">
        <v>552</v>
      </c>
      <c r="Z43" s="68"/>
      <c r="AA43" s="62">
        <v>80</v>
      </c>
      <c r="AB43" s="62">
        <v>78</v>
      </c>
      <c r="AC43" s="62">
        <v>77</v>
      </c>
      <c r="AD43" s="62">
        <v>72</v>
      </c>
      <c r="AE43" s="62">
        <v>83</v>
      </c>
      <c r="AF43" s="63"/>
      <c r="AG43" s="62">
        <v>20</v>
      </c>
      <c r="AH43" s="62">
        <v>21</v>
      </c>
      <c r="AI43" s="62">
        <v>40</v>
      </c>
      <c r="AJ43" s="62">
        <v>22</v>
      </c>
      <c r="AK43" s="62">
        <v>43</v>
      </c>
      <c r="AL43" s="62">
        <v>21</v>
      </c>
      <c r="AM43" s="62">
        <v>41</v>
      </c>
      <c r="AN43" s="62">
        <v>9.14</v>
      </c>
      <c r="AO43" s="62">
        <v>50</v>
      </c>
      <c r="AP43" s="12" t="str">
        <f t="shared" si="8"/>
        <v>PASS</v>
      </c>
      <c r="AQ43" s="12" t="str">
        <f t="shared" si="9"/>
        <v>PASS</v>
      </c>
      <c r="AR43" s="13" t="str">
        <f t="shared" si="10"/>
        <v>PASS</v>
      </c>
      <c r="AS43" s="13" t="str">
        <f t="shared" si="15"/>
        <v>PASS</v>
      </c>
      <c r="AT43" s="14" t="str">
        <f t="shared" si="11"/>
        <v>PASS</v>
      </c>
      <c r="AU43" s="14" t="str">
        <f t="shared" si="12"/>
        <v>PASS</v>
      </c>
      <c r="AV43" s="4" t="str">
        <f t="shared" si="13"/>
        <v>YES</v>
      </c>
      <c r="AW43" s="5" t="str">
        <f t="shared" si="14"/>
        <v>DIST</v>
      </c>
    </row>
    <row r="44" spans="1:49">
      <c r="A44" s="68" t="s">
        <v>885</v>
      </c>
      <c r="B44" s="68">
        <v>23344</v>
      </c>
      <c r="C44" s="68" t="s">
        <v>628</v>
      </c>
      <c r="D44" s="62" t="s">
        <v>629</v>
      </c>
      <c r="E44" s="68" t="s">
        <v>630</v>
      </c>
      <c r="F44" s="68"/>
      <c r="G44" s="62">
        <v>81</v>
      </c>
      <c r="H44" s="62">
        <v>78</v>
      </c>
      <c r="I44" s="62">
        <v>81</v>
      </c>
      <c r="J44" s="62">
        <v>66</v>
      </c>
      <c r="K44" s="62">
        <v>72</v>
      </c>
      <c r="L44" s="63"/>
      <c r="M44" s="62">
        <v>20</v>
      </c>
      <c r="N44" s="62">
        <v>39</v>
      </c>
      <c r="O44" s="62">
        <v>20</v>
      </c>
      <c r="P44" s="62">
        <v>38</v>
      </c>
      <c r="Q44" s="62">
        <v>22</v>
      </c>
      <c r="R44" s="62">
        <v>42</v>
      </c>
      <c r="S44" s="62">
        <v>22</v>
      </c>
      <c r="T44" s="67"/>
      <c r="U44" s="68" t="s">
        <v>890</v>
      </c>
      <c r="V44" s="68">
        <v>23344</v>
      </c>
      <c r="W44" s="68" t="s">
        <v>628</v>
      </c>
      <c r="X44" s="68" t="s">
        <v>629</v>
      </c>
      <c r="Y44" s="68" t="s">
        <v>630</v>
      </c>
      <c r="Z44" s="68"/>
      <c r="AA44" s="62">
        <v>84</v>
      </c>
      <c r="AB44" s="62">
        <v>79</v>
      </c>
      <c r="AC44" s="62">
        <v>79</v>
      </c>
      <c r="AD44" s="62">
        <v>64</v>
      </c>
      <c r="AE44" s="62">
        <v>82</v>
      </c>
      <c r="AF44" s="63"/>
      <c r="AG44" s="62">
        <v>20</v>
      </c>
      <c r="AH44" s="62">
        <v>22</v>
      </c>
      <c r="AI44" s="62">
        <v>41</v>
      </c>
      <c r="AJ44" s="62">
        <v>19</v>
      </c>
      <c r="AK44" s="62">
        <v>36</v>
      </c>
      <c r="AL44" s="62">
        <v>21</v>
      </c>
      <c r="AM44" s="62">
        <v>41</v>
      </c>
      <c r="AN44" s="62">
        <v>9.2799999999999994</v>
      </c>
      <c r="AO44" s="62">
        <v>50</v>
      </c>
      <c r="AP44" s="12" t="str">
        <f t="shared" si="8"/>
        <v>PASS</v>
      </c>
      <c r="AQ44" s="12" t="str">
        <f t="shared" si="9"/>
        <v>PASS</v>
      </c>
      <c r="AR44" s="13" t="str">
        <f t="shared" si="10"/>
        <v>PASS</v>
      </c>
      <c r="AS44" s="13" t="str">
        <f t="shared" si="15"/>
        <v>PASS</v>
      </c>
      <c r="AT44" s="14" t="str">
        <f t="shared" si="11"/>
        <v>PASS</v>
      </c>
      <c r="AU44" s="14" t="str">
        <f t="shared" si="12"/>
        <v>PASS</v>
      </c>
      <c r="AV44" s="4" t="str">
        <f t="shared" si="13"/>
        <v>YES</v>
      </c>
      <c r="AW44" s="5" t="str">
        <f t="shared" si="14"/>
        <v>DIST</v>
      </c>
    </row>
    <row r="45" spans="1:49">
      <c r="A45" s="68" t="s">
        <v>886</v>
      </c>
      <c r="B45" s="68">
        <v>23345</v>
      </c>
      <c r="C45" s="68" t="s">
        <v>454</v>
      </c>
      <c r="D45" s="62" t="s">
        <v>455</v>
      </c>
      <c r="E45" s="68" t="s">
        <v>456</v>
      </c>
      <c r="F45" s="68"/>
      <c r="G45" s="62">
        <v>87</v>
      </c>
      <c r="H45" s="62">
        <v>67</v>
      </c>
      <c r="I45" s="62">
        <v>76</v>
      </c>
      <c r="J45" s="62">
        <v>71</v>
      </c>
      <c r="K45" s="62">
        <v>85</v>
      </c>
      <c r="L45" s="63"/>
      <c r="M45" s="62">
        <v>20</v>
      </c>
      <c r="N45" s="62" t="s">
        <v>67</v>
      </c>
      <c r="O45" s="62">
        <v>19</v>
      </c>
      <c r="P45" s="62">
        <v>38</v>
      </c>
      <c r="Q45" s="62">
        <v>21</v>
      </c>
      <c r="R45" s="62">
        <v>42</v>
      </c>
      <c r="S45" s="62">
        <v>20</v>
      </c>
      <c r="T45" s="67"/>
      <c r="U45" s="68" t="s">
        <v>832</v>
      </c>
      <c r="V45" s="68">
        <v>23345</v>
      </c>
      <c r="W45" s="68" t="s">
        <v>454</v>
      </c>
      <c r="X45" s="68" t="s">
        <v>455</v>
      </c>
      <c r="Y45" s="68" t="s">
        <v>456</v>
      </c>
      <c r="Z45" s="68"/>
      <c r="AA45" s="62">
        <v>91</v>
      </c>
      <c r="AB45" s="62">
        <v>79</v>
      </c>
      <c r="AC45" s="62">
        <v>82</v>
      </c>
      <c r="AD45" s="62">
        <v>73</v>
      </c>
      <c r="AE45" s="62">
        <v>82</v>
      </c>
      <c r="AF45" s="63"/>
      <c r="AG45" s="62">
        <v>21</v>
      </c>
      <c r="AH45" s="62">
        <v>22</v>
      </c>
      <c r="AI45" s="62">
        <v>41</v>
      </c>
      <c r="AJ45" s="62">
        <v>21</v>
      </c>
      <c r="AK45" s="62">
        <v>41</v>
      </c>
      <c r="AL45" s="62">
        <v>21</v>
      </c>
      <c r="AM45" s="62">
        <v>41</v>
      </c>
      <c r="AN45" s="62"/>
      <c r="AO45" s="62">
        <v>49</v>
      </c>
      <c r="AP45" s="12" t="str">
        <f t="shared" si="8"/>
        <v>PASS</v>
      </c>
      <c r="AQ45" s="12" t="str">
        <f t="shared" si="9"/>
        <v>PASS</v>
      </c>
      <c r="AR45" s="13" t="str">
        <f t="shared" si="10"/>
        <v>FAIL</v>
      </c>
      <c r="AS45" s="13" t="str">
        <f t="shared" si="15"/>
        <v>PASS</v>
      </c>
      <c r="AT45" s="14" t="str">
        <f t="shared" si="11"/>
        <v>PASS</v>
      </c>
      <c r="AU45" s="14" t="str">
        <f t="shared" si="12"/>
        <v>FAIL</v>
      </c>
      <c r="AV45" s="4" t="str">
        <f t="shared" si="13"/>
        <v>NO</v>
      </c>
      <c r="AW45" s="5" t="str">
        <f t="shared" si="14"/>
        <v>ATKT</v>
      </c>
    </row>
    <row r="46" spans="1:49">
      <c r="A46" s="68" t="s">
        <v>887</v>
      </c>
      <c r="B46" s="68">
        <v>23346</v>
      </c>
      <c r="C46" s="68" t="s">
        <v>610</v>
      </c>
      <c r="D46" s="62" t="s">
        <v>611</v>
      </c>
      <c r="E46" s="68" t="s">
        <v>612</v>
      </c>
      <c r="F46" s="68"/>
      <c r="G46" s="62">
        <v>84</v>
      </c>
      <c r="H46" s="62">
        <v>63</v>
      </c>
      <c r="I46" s="62">
        <v>61</v>
      </c>
      <c r="J46" s="62">
        <v>79</v>
      </c>
      <c r="K46" s="62">
        <v>77</v>
      </c>
      <c r="L46" s="63"/>
      <c r="M46" s="62">
        <v>21</v>
      </c>
      <c r="N46" s="62">
        <v>42</v>
      </c>
      <c r="O46" s="62">
        <v>17</v>
      </c>
      <c r="P46" s="62">
        <v>25</v>
      </c>
      <c r="Q46" s="62">
        <v>22</v>
      </c>
      <c r="R46" s="62">
        <v>40</v>
      </c>
      <c r="S46" s="62">
        <v>22</v>
      </c>
      <c r="T46" s="67"/>
      <c r="U46" s="68" t="s">
        <v>884</v>
      </c>
      <c r="V46" s="68">
        <v>23346</v>
      </c>
      <c r="W46" s="68" t="s">
        <v>610</v>
      </c>
      <c r="X46" s="68" t="s">
        <v>611</v>
      </c>
      <c r="Y46" s="68" t="s">
        <v>612</v>
      </c>
      <c r="Z46" s="68"/>
      <c r="AA46" s="62">
        <v>80</v>
      </c>
      <c r="AB46" s="62">
        <v>78</v>
      </c>
      <c r="AC46" s="62">
        <v>78</v>
      </c>
      <c r="AD46" s="62">
        <v>63</v>
      </c>
      <c r="AE46" s="62">
        <v>78</v>
      </c>
      <c r="AF46" s="63"/>
      <c r="AG46" s="62">
        <v>19</v>
      </c>
      <c r="AH46" s="62">
        <v>22</v>
      </c>
      <c r="AI46" s="62">
        <v>41</v>
      </c>
      <c r="AJ46" s="62">
        <v>17</v>
      </c>
      <c r="AK46" s="62">
        <v>34</v>
      </c>
      <c r="AL46" s="62">
        <v>21</v>
      </c>
      <c r="AM46" s="62">
        <v>41</v>
      </c>
      <c r="AN46" s="62">
        <v>8.92</v>
      </c>
      <c r="AO46" s="62">
        <v>50</v>
      </c>
      <c r="AP46" s="12" t="str">
        <f t="shared" si="8"/>
        <v>PASS</v>
      </c>
      <c r="AQ46" s="12" t="str">
        <f t="shared" si="9"/>
        <v>PASS</v>
      </c>
      <c r="AR46" s="13" t="str">
        <f t="shared" si="10"/>
        <v>PASS</v>
      </c>
      <c r="AS46" s="13" t="str">
        <f t="shared" si="15"/>
        <v>PASS</v>
      </c>
      <c r="AT46" s="14" t="str">
        <f t="shared" si="11"/>
        <v>PASS</v>
      </c>
      <c r="AU46" s="14" t="str">
        <f t="shared" si="12"/>
        <v>PASS</v>
      </c>
      <c r="AV46" s="4" t="str">
        <f t="shared" si="13"/>
        <v>YES</v>
      </c>
      <c r="AW46" s="5" t="str">
        <f t="shared" si="14"/>
        <v>DIST</v>
      </c>
    </row>
    <row r="47" spans="1:49">
      <c r="A47" s="68" t="s">
        <v>888</v>
      </c>
      <c r="B47" s="68">
        <v>23347</v>
      </c>
      <c r="C47" s="68" t="s">
        <v>182</v>
      </c>
      <c r="D47" s="62" t="s">
        <v>183</v>
      </c>
      <c r="E47" s="68" t="s">
        <v>184</v>
      </c>
      <c r="F47" s="68"/>
      <c r="G47" s="62">
        <v>80</v>
      </c>
      <c r="H47" s="62">
        <v>79</v>
      </c>
      <c r="I47" s="62">
        <v>75</v>
      </c>
      <c r="J47" s="62">
        <v>69</v>
      </c>
      <c r="K47" s="62">
        <v>74</v>
      </c>
      <c r="L47" s="63"/>
      <c r="M47" s="62">
        <v>20</v>
      </c>
      <c r="N47" s="62">
        <v>32</v>
      </c>
      <c r="O47" s="62">
        <v>24</v>
      </c>
      <c r="P47" s="62">
        <v>34</v>
      </c>
      <c r="Q47" s="62">
        <v>23</v>
      </c>
      <c r="R47" s="62">
        <v>37</v>
      </c>
      <c r="S47" s="62">
        <v>20</v>
      </c>
      <c r="T47" s="67"/>
      <c r="U47" s="68" t="s">
        <v>741</v>
      </c>
      <c r="V47" s="68">
        <v>23347</v>
      </c>
      <c r="W47" s="68" t="s">
        <v>182</v>
      </c>
      <c r="X47" s="68" t="s">
        <v>183</v>
      </c>
      <c r="Y47" s="68" t="s">
        <v>184</v>
      </c>
      <c r="Z47" s="68"/>
      <c r="AA47" s="62">
        <v>76</v>
      </c>
      <c r="AB47" s="62">
        <v>82</v>
      </c>
      <c r="AC47" s="62">
        <v>76</v>
      </c>
      <c r="AD47" s="62">
        <v>64</v>
      </c>
      <c r="AE47" s="62">
        <v>79</v>
      </c>
      <c r="AF47" s="63"/>
      <c r="AG47" s="62">
        <v>18</v>
      </c>
      <c r="AH47" s="62">
        <v>22</v>
      </c>
      <c r="AI47" s="62">
        <v>42</v>
      </c>
      <c r="AJ47" s="62">
        <v>18</v>
      </c>
      <c r="AK47" s="62">
        <v>38</v>
      </c>
      <c r="AL47" s="62">
        <v>22</v>
      </c>
      <c r="AM47" s="62">
        <v>41</v>
      </c>
      <c r="AN47" s="62">
        <v>9.06</v>
      </c>
      <c r="AO47" s="62">
        <v>50</v>
      </c>
      <c r="AP47" s="12" t="str">
        <f t="shared" si="8"/>
        <v>PASS</v>
      </c>
      <c r="AQ47" s="12" t="str">
        <f t="shared" si="9"/>
        <v>PASS</v>
      </c>
      <c r="AR47" s="13" t="str">
        <f t="shared" si="10"/>
        <v>PASS</v>
      </c>
      <c r="AS47" s="13" t="str">
        <f t="shared" si="15"/>
        <v>PASS</v>
      </c>
      <c r="AT47" s="14" t="str">
        <f t="shared" si="11"/>
        <v>PASS</v>
      </c>
      <c r="AU47" s="14" t="str">
        <f t="shared" si="12"/>
        <v>PASS</v>
      </c>
      <c r="AV47" s="4" t="str">
        <f t="shared" si="13"/>
        <v>YES</v>
      </c>
      <c r="AW47" s="5" t="str">
        <f t="shared" si="14"/>
        <v>DIST</v>
      </c>
    </row>
    <row r="48" spans="1:49">
      <c r="A48" s="68" t="s">
        <v>889</v>
      </c>
      <c r="B48" s="68">
        <v>23348</v>
      </c>
      <c r="C48" s="68" t="s">
        <v>592</v>
      </c>
      <c r="D48" s="62" t="s">
        <v>593</v>
      </c>
      <c r="E48" s="68" t="s">
        <v>594</v>
      </c>
      <c r="F48" s="68"/>
      <c r="G48" s="62">
        <v>67</v>
      </c>
      <c r="H48" s="62" t="s">
        <v>56</v>
      </c>
      <c r="I48" s="62">
        <v>66</v>
      </c>
      <c r="J48" s="62">
        <v>64</v>
      </c>
      <c r="K48" s="62">
        <v>68</v>
      </c>
      <c r="L48" s="63"/>
      <c r="M48" s="62">
        <v>18</v>
      </c>
      <c r="N48" s="62" t="s">
        <v>67</v>
      </c>
      <c r="O48" s="62">
        <v>14</v>
      </c>
      <c r="P48" s="62">
        <v>20</v>
      </c>
      <c r="Q48" s="62">
        <v>19</v>
      </c>
      <c r="R48" s="62">
        <v>38</v>
      </c>
      <c r="S48" s="62">
        <v>20</v>
      </c>
      <c r="T48" s="67"/>
      <c r="U48" s="68" t="s">
        <v>878</v>
      </c>
      <c r="V48" s="68">
        <v>23348</v>
      </c>
      <c r="W48" s="68" t="s">
        <v>592</v>
      </c>
      <c r="X48" s="68" t="s">
        <v>593</v>
      </c>
      <c r="Y48" s="68" t="s">
        <v>594</v>
      </c>
      <c r="Z48" s="68"/>
      <c r="AA48" s="62">
        <v>80</v>
      </c>
      <c r="AB48" s="62">
        <v>77</v>
      </c>
      <c r="AC48" s="62">
        <v>78</v>
      </c>
      <c r="AD48" s="62">
        <v>60</v>
      </c>
      <c r="AE48" s="62">
        <v>77</v>
      </c>
      <c r="AF48" s="63"/>
      <c r="AG48" s="62">
        <v>19</v>
      </c>
      <c r="AH48" s="62">
        <v>20</v>
      </c>
      <c r="AI48" s="62">
        <v>39</v>
      </c>
      <c r="AJ48" s="62">
        <v>17</v>
      </c>
      <c r="AK48" s="62">
        <v>37</v>
      </c>
      <c r="AL48" s="62">
        <v>20</v>
      </c>
      <c r="AM48" s="62">
        <v>41</v>
      </c>
      <c r="AN48" s="62"/>
      <c r="AO48" s="62">
        <v>45</v>
      </c>
      <c r="AP48" s="12" t="str">
        <f t="shared" si="8"/>
        <v>FAIL</v>
      </c>
      <c r="AQ48" s="12" t="str">
        <f t="shared" si="9"/>
        <v>PASS</v>
      </c>
      <c r="AR48" s="13" t="str">
        <f t="shared" si="10"/>
        <v>FAIL</v>
      </c>
      <c r="AS48" s="13" t="str">
        <f t="shared" si="15"/>
        <v>PASS</v>
      </c>
      <c r="AT48" s="14" t="str">
        <f t="shared" si="11"/>
        <v>FAIL</v>
      </c>
      <c r="AU48" s="14" t="str">
        <f t="shared" si="12"/>
        <v>FAIL</v>
      </c>
      <c r="AV48" s="4" t="str">
        <f t="shared" si="13"/>
        <v>NO</v>
      </c>
      <c r="AW48" s="5" t="str">
        <f t="shared" si="14"/>
        <v>ATKT</v>
      </c>
    </row>
    <row r="49" spans="1:49">
      <c r="A49" s="68" t="s">
        <v>890</v>
      </c>
      <c r="B49" s="68">
        <v>23349</v>
      </c>
      <c r="C49" s="68" t="s">
        <v>517</v>
      </c>
      <c r="D49" s="62" t="s">
        <v>518</v>
      </c>
      <c r="E49" s="68" t="s">
        <v>519</v>
      </c>
      <c r="F49" s="68"/>
      <c r="G49" s="62">
        <v>80</v>
      </c>
      <c r="H49" s="62">
        <v>64</v>
      </c>
      <c r="I49" s="62">
        <v>65</v>
      </c>
      <c r="J49" s="62">
        <v>75</v>
      </c>
      <c r="K49" s="62">
        <v>71</v>
      </c>
      <c r="L49" s="63"/>
      <c r="M49" s="62">
        <v>23</v>
      </c>
      <c r="N49" s="62">
        <v>31</v>
      </c>
      <c r="O49" s="62">
        <v>20</v>
      </c>
      <c r="P49" s="62">
        <v>38</v>
      </c>
      <c r="Q49" s="62">
        <v>21</v>
      </c>
      <c r="R49" s="62">
        <v>43</v>
      </c>
      <c r="S49" s="62">
        <v>22</v>
      </c>
      <c r="T49" s="67"/>
      <c r="U49" s="68" t="s">
        <v>853</v>
      </c>
      <c r="V49" s="68">
        <v>23349</v>
      </c>
      <c r="W49" s="68" t="s">
        <v>517</v>
      </c>
      <c r="X49" s="68" t="s">
        <v>518</v>
      </c>
      <c r="Y49" s="68" t="s">
        <v>519</v>
      </c>
      <c r="Z49" s="68"/>
      <c r="AA49" s="62">
        <v>86</v>
      </c>
      <c r="AB49" s="62">
        <v>81</v>
      </c>
      <c r="AC49" s="62">
        <v>86</v>
      </c>
      <c r="AD49" s="62">
        <v>71</v>
      </c>
      <c r="AE49" s="62">
        <v>81</v>
      </c>
      <c r="AF49" s="63"/>
      <c r="AG49" s="62">
        <v>21</v>
      </c>
      <c r="AH49" s="62">
        <v>23</v>
      </c>
      <c r="AI49" s="62">
        <v>44</v>
      </c>
      <c r="AJ49" s="62">
        <v>20</v>
      </c>
      <c r="AK49" s="62">
        <v>40</v>
      </c>
      <c r="AL49" s="62">
        <v>21</v>
      </c>
      <c r="AM49" s="62">
        <v>42</v>
      </c>
      <c r="AN49" s="62">
        <v>9.3800000000000008</v>
      </c>
      <c r="AO49" s="62">
        <v>50</v>
      </c>
      <c r="AP49" s="12" t="str">
        <f t="shared" si="8"/>
        <v>PASS</v>
      </c>
      <c r="AQ49" s="12" t="str">
        <f t="shared" si="9"/>
        <v>PASS</v>
      </c>
      <c r="AR49" s="13" t="str">
        <f t="shared" si="10"/>
        <v>PASS</v>
      </c>
      <c r="AS49" s="13" t="str">
        <f t="shared" si="15"/>
        <v>PASS</v>
      </c>
      <c r="AT49" s="14" t="str">
        <f t="shared" si="11"/>
        <v>PASS</v>
      </c>
      <c r="AU49" s="14" t="str">
        <f t="shared" si="12"/>
        <v>PASS</v>
      </c>
      <c r="AV49" s="4" t="str">
        <f t="shared" si="13"/>
        <v>YES</v>
      </c>
      <c r="AW49" s="5" t="str">
        <f t="shared" si="14"/>
        <v>DIST</v>
      </c>
    </row>
    <row r="50" spans="1:49">
      <c r="A50" s="68" t="s">
        <v>891</v>
      </c>
      <c r="B50" s="68">
        <v>23350</v>
      </c>
      <c r="C50" s="68" t="s">
        <v>463</v>
      </c>
      <c r="D50" s="62" t="s">
        <v>464</v>
      </c>
      <c r="E50" s="68" t="s">
        <v>465</v>
      </c>
      <c r="F50" s="68"/>
      <c r="G50" s="62">
        <v>85</v>
      </c>
      <c r="H50" s="62">
        <v>75</v>
      </c>
      <c r="I50" s="62">
        <v>70</v>
      </c>
      <c r="J50" s="62">
        <v>71</v>
      </c>
      <c r="K50" s="62">
        <v>77</v>
      </c>
      <c r="L50" s="63"/>
      <c r="M50" s="62">
        <v>22</v>
      </c>
      <c r="N50" s="62" t="s">
        <v>67</v>
      </c>
      <c r="O50" s="62">
        <v>18</v>
      </c>
      <c r="P50" s="62">
        <v>36</v>
      </c>
      <c r="Q50" s="62">
        <v>22</v>
      </c>
      <c r="R50" s="62">
        <v>38</v>
      </c>
      <c r="S50" s="62">
        <v>22</v>
      </c>
      <c r="T50" s="67"/>
      <c r="U50" s="68" t="s">
        <v>835</v>
      </c>
      <c r="V50" s="68">
        <v>23350</v>
      </c>
      <c r="W50" s="68" t="s">
        <v>463</v>
      </c>
      <c r="X50" s="68" t="s">
        <v>464</v>
      </c>
      <c r="Y50" s="68" t="s">
        <v>465</v>
      </c>
      <c r="Z50" s="68"/>
      <c r="AA50" s="62">
        <v>74</v>
      </c>
      <c r="AB50" s="62">
        <v>83</v>
      </c>
      <c r="AC50" s="62">
        <v>81</v>
      </c>
      <c r="AD50" s="62">
        <v>71</v>
      </c>
      <c r="AE50" s="62">
        <v>81</v>
      </c>
      <c r="AF50" s="63"/>
      <c r="AG50" s="62">
        <v>19</v>
      </c>
      <c r="AH50" s="62">
        <v>22</v>
      </c>
      <c r="AI50" s="62">
        <v>41</v>
      </c>
      <c r="AJ50" s="62">
        <v>20</v>
      </c>
      <c r="AK50" s="62">
        <v>37</v>
      </c>
      <c r="AL50" s="62">
        <v>21</v>
      </c>
      <c r="AM50" s="62">
        <v>42</v>
      </c>
      <c r="AN50" s="62"/>
      <c r="AO50" s="62">
        <v>49</v>
      </c>
      <c r="AP50" s="12" t="str">
        <f t="shared" si="8"/>
        <v>PASS</v>
      </c>
      <c r="AQ50" s="12" t="str">
        <f t="shared" si="9"/>
        <v>PASS</v>
      </c>
      <c r="AR50" s="13" t="str">
        <f t="shared" si="10"/>
        <v>FAIL</v>
      </c>
      <c r="AS50" s="13" t="str">
        <f t="shared" si="15"/>
        <v>PASS</v>
      </c>
      <c r="AT50" s="14" t="str">
        <f t="shared" si="11"/>
        <v>PASS</v>
      </c>
      <c r="AU50" s="14" t="str">
        <f t="shared" si="12"/>
        <v>FAIL</v>
      </c>
      <c r="AV50" s="4" t="str">
        <f t="shared" si="13"/>
        <v>NO</v>
      </c>
      <c r="AW50" s="5" t="str">
        <f t="shared" si="14"/>
        <v>ATKT</v>
      </c>
    </row>
    <row r="51" spans="1:49">
      <c r="A51" s="68" t="s">
        <v>892</v>
      </c>
      <c r="B51" s="68">
        <v>23351</v>
      </c>
      <c r="C51" s="68" t="s">
        <v>619</v>
      </c>
      <c r="D51" s="62" t="s">
        <v>620</v>
      </c>
      <c r="E51" s="68" t="s">
        <v>621</v>
      </c>
      <c r="F51" s="68"/>
      <c r="G51" s="62">
        <v>69</v>
      </c>
      <c r="H51" s="62">
        <v>62</v>
      </c>
      <c r="I51" s="62">
        <v>81</v>
      </c>
      <c r="J51" s="62">
        <v>71</v>
      </c>
      <c r="K51" s="62">
        <v>69</v>
      </c>
      <c r="L51" s="63"/>
      <c r="M51" s="62">
        <v>23</v>
      </c>
      <c r="N51" s="62">
        <v>35</v>
      </c>
      <c r="O51" s="62">
        <v>19</v>
      </c>
      <c r="P51" s="62">
        <v>28</v>
      </c>
      <c r="Q51" s="62">
        <v>23</v>
      </c>
      <c r="R51" s="62">
        <v>39</v>
      </c>
      <c r="S51" s="62">
        <v>22</v>
      </c>
      <c r="T51" s="67"/>
      <c r="U51" s="68" t="s">
        <v>887</v>
      </c>
      <c r="V51" s="68">
        <v>23351</v>
      </c>
      <c r="W51" s="68" t="s">
        <v>619</v>
      </c>
      <c r="X51" s="68" t="s">
        <v>620</v>
      </c>
      <c r="Y51" s="68" t="s">
        <v>621</v>
      </c>
      <c r="Z51" s="68"/>
      <c r="AA51" s="62">
        <v>93</v>
      </c>
      <c r="AB51" s="62">
        <v>83</v>
      </c>
      <c r="AC51" s="62">
        <v>84</v>
      </c>
      <c r="AD51" s="62">
        <v>72</v>
      </c>
      <c r="AE51" s="62">
        <v>83</v>
      </c>
      <c r="AF51" s="63"/>
      <c r="AG51" s="62">
        <v>21</v>
      </c>
      <c r="AH51" s="62">
        <v>21</v>
      </c>
      <c r="AI51" s="62">
        <v>40</v>
      </c>
      <c r="AJ51" s="62">
        <v>19</v>
      </c>
      <c r="AK51" s="62">
        <v>38</v>
      </c>
      <c r="AL51" s="62">
        <v>21</v>
      </c>
      <c r="AM51" s="62">
        <v>42</v>
      </c>
      <c r="AN51" s="62">
        <v>9.2200000000000006</v>
      </c>
      <c r="AO51" s="62">
        <v>50</v>
      </c>
      <c r="AP51" s="12" t="str">
        <f t="shared" si="8"/>
        <v>PASS</v>
      </c>
      <c r="AQ51" s="12" t="str">
        <f t="shared" si="9"/>
        <v>PASS</v>
      </c>
      <c r="AR51" s="13" t="str">
        <f t="shared" si="10"/>
        <v>PASS</v>
      </c>
      <c r="AS51" s="13" t="str">
        <f t="shared" si="15"/>
        <v>PASS</v>
      </c>
      <c r="AT51" s="14" t="str">
        <f t="shared" si="11"/>
        <v>PASS</v>
      </c>
      <c r="AU51" s="14" t="str">
        <f t="shared" si="12"/>
        <v>PASS</v>
      </c>
      <c r="AV51" s="4" t="str">
        <f t="shared" si="13"/>
        <v>YES</v>
      </c>
      <c r="AW51" s="5" t="str">
        <f t="shared" si="14"/>
        <v>DIST</v>
      </c>
    </row>
    <row r="52" spans="1:49">
      <c r="A52" s="68" t="s">
        <v>893</v>
      </c>
      <c r="B52" s="68">
        <v>23352</v>
      </c>
      <c r="C52" s="68" t="s">
        <v>638</v>
      </c>
      <c r="D52" s="62" t="s">
        <v>639</v>
      </c>
      <c r="E52" s="68" t="s">
        <v>640</v>
      </c>
      <c r="F52" s="68"/>
      <c r="G52" s="62">
        <v>94</v>
      </c>
      <c r="H52" s="62">
        <v>79</v>
      </c>
      <c r="I52" s="62">
        <v>78</v>
      </c>
      <c r="J52" s="62">
        <v>81</v>
      </c>
      <c r="K52" s="62">
        <v>89</v>
      </c>
      <c r="L52" s="63"/>
      <c r="M52" s="62">
        <v>20</v>
      </c>
      <c r="N52" s="62">
        <v>43</v>
      </c>
      <c r="O52" s="62">
        <v>21</v>
      </c>
      <c r="P52" s="62">
        <v>42</v>
      </c>
      <c r="Q52" s="62">
        <v>18</v>
      </c>
      <c r="R52" s="62">
        <v>43</v>
      </c>
      <c r="S52" s="62">
        <v>22</v>
      </c>
      <c r="T52" s="67"/>
      <c r="U52" s="68" t="s">
        <v>892</v>
      </c>
      <c r="V52" s="68">
        <v>23352</v>
      </c>
      <c r="W52" s="68" t="s">
        <v>638</v>
      </c>
      <c r="X52" s="68" t="s">
        <v>639</v>
      </c>
      <c r="Y52" s="68" t="s">
        <v>640</v>
      </c>
      <c r="Z52" s="68"/>
      <c r="AA52" s="62">
        <v>96</v>
      </c>
      <c r="AB52" s="62">
        <v>81</v>
      </c>
      <c r="AC52" s="62">
        <v>86</v>
      </c>
      <c r="AD52" s="62">
        <v>89</v>
      </c>
      <c r="AE52" s="62">
        <v>83</v>
      </c>
      <c r="AF52" s="63"/>
      <c r="AG52" s="62">
        <v>19</v>
      </c>
      <c r="AH52" s="62">
        <v>22</v>
      </c>
      <c r="AI52" s="62">
        <v>42</v>
      </c>
      <c r="AJ52" s="62">
        <v>19</v>
      </c>
      <c r="AK52" s="62">
        <v>44</v>
      </c>
      <c r="AL52" s="62">
        <v>22</v>
      </c>
      <c r="AM52" s="62">
        <v>41</v>
      </c>
      <c r="AN52" s="62">
        <v>9.82</v>
      </c>
      <c r="AO52" s="62">
        <v>50</v>
      </c>
      <c r="AP52" s="12" t="str">
        <f t="shared" si="8"/>
        <v>PASS</v>
      </c>
      <c r="AQ52" s="12" t="str">
        <f t="shared" si="9"/>
        <v>PASS</v>
      </c>
      <c r="AR52" s="13" t="str">
        <f t="shared" si="10"/>
        <v>PASS</v>
      </c>
      <c r="AS52" s="13" t="str">
        <f t="shared" si="15"/>
        <v>PASS</v>
      </c>
      <c r="AT52" s="14" t="str">
        <f t="shared" si="11"/>
        <v>PASS</v>
      </c>
      <c r="AU52" s="14" t="str">
        <f t="shared" si="12"/>
        <v>PASS</v>
      </c>
      <c r="AV52" s="4" t="str">
        <f t="shared" si="13"/>
        <v>YES</v>
      </c>
      <c r="AW52" s="5" t="str">
        <f t="shared" si="14"/>
        <v>DIST</v>
      </c>
    </row>
    <row r="53" spans="1:49">
      <c r="A53" s="68" t="s">
        <v>894</v>
      </c>
      <c r="B53" s="68">
        <v>23353</v>
      </c>
      <c r="C53" s="68" t="s">
        <v>965</v>
      </c>
      <c r="D53" s="62" t="s">
        <v>966</v>
      </c>
      <c r="E53" s="68" t="s">
        <v>964</v>
      </c>
      <c r="F53" s="68"/>
      <c r="G53" s="62">
        <v>66</v>
      </c>
      <c r="H53" s="62">
        <v>46</v>
      </c>
      <c r="I53" s="62" t="s">
        <v>56</v>
      </c>
      <c r="J53" s="62">
        <v>48</v>
      </c>
      <c r="K53" s="62">
        <v>47</v>
      </c>
      <c r="L53" s="63"/>
      <c r="M53" s="62">
        <v>19</v>
      </c>
      <c r="N53" s="62">
        <v>39</v>
      </c>
      <c r="O53" s="62">
        <v>13</v>
      </c>
      <c r="P53" s="62">
        <v>31</v>
      </c>
      <c r="Q53" s="62">
        <v>16</v>
      </c>
      <c r="R53" s="62">
        <v>28</v>
      </c>
      <c r="S53" s="62">
        <v>17</v>
      </c>
      <c r="T53" s="67"/>
      <c r="U53" s="68"/>
      <c r="V53" s="68"/>
      <c r="W53" s="68"/>
      <c r="X53" s="68"/>
      <c r="Y53" s="68"/>
      <c r="Z53" s="68"/>
      <c r="AA53" s="62">
        <v>48</v>
      </c>
      <c r="AB53" s="62">
        <v>64</v>
      </c>
      <c r="AC53" s="62">
        <v>44</v>
      </c>
      <c r="AD53" s="62">
        <v>64</v>
      </c>
      <c r="AE53" s="62">
        <v>52</v>
      </c>
      <c r="AF53" s="63"/>
      <c r="AG53" s="62">
        <v>17</v>
      </c>
      <c r="AH53" s="62">
        <v>20</v>
      </c>
      <c r="AI53" s="62">
        <v>43</v>
      </c>
      <c r="AJ53" s="62">
        <v>16</v>
      </c>
      <c r="AK53" s="62">
        <v>30</v>
      </c>
      <c r="AL53" s="62">
        <v>19</v>
      </c>
      <c r="AM53" s="62">
        <v>28</v>
      </c>
      <c r="AN53" s="62"/>
      <c r="AO53" s="62">
        <v>46</v>
      </c>
      <c r="AP53" s="12" t="str">
        <f t="shared" si="8"/>
        <v>FAIL</v>
      </c>
      <c r="AQ53" s="12" t="str">
        <f t="shared" si="9"/>
        <v>PASS</v>
      </c>
      <c r="AR53" s="13" t="str">
        <f t="shared" si="10"/>
        <v>PASS</v>
      </c>
      <c r="AS53" s="13" t="str">
        <f t="shared" si="15"/>
        <v>PASS</v>
      </c>
      <c r="AT53" s="14" t="str">
        <f t="shared" si="11"/>
        <v>FAIL</v>
      </c>
      <c r="AU53" s="14" t="str">
        <f t="shared" si="12"/>
        <v>PASS</v>
      </c>
      <c r="AV53" s="4" t="str">
        <f t="shared" si="13"/>
        <v>NO</v>
      </c>
      <c r="AW53" s="5" t="str">
        <f t="shared" si="14"/>
        <v>ATKT</v>
      </c>
    </row>
    <row r="54" spans="1:49">
      <c r="A54" s="68" t="s">
        <v>895</v>
      </c>
      <c r="B54" s="68">
        <v>23354</v>
      </c>
      <c r="C54" s="68" t="s">
        <v>656</v>
      </c>
      <c r="D54" s="62" t="s">
        <v>657</v>
      </c>
      <c r="E54" s="68" t="s">
        <v>658</v>
      </c>
      <c r="F54" s="68"/>
      <c r="G54" s="62">
        <v>84</v>
      </c>
      <c r="H54" s="62">
        <v>71</v>
      </c>
      <c r="I54" s="62">
        <v>79</v>
      </c>
      <c r="J54" s="62">
        <v>77</v>
      </c>
      <c r="K54" s="62">
        <v>85</v>
      </c>
      <c r="L54" s="63"/>
      <c r="M54" s="62">
        <v>19</v>
      </c>
      <c r="N54" s="62">
        <v>42</v>
      </c>
      <c r="O54" s="62">
        <v>20</v>
      </c>
      <c r="P54" s="62">
        <v>34</v>
      </c>
      <c r="Q54" s="62">
        <v>22</v>
      </c>
      <c r="R54" s="62">
        <v>40</v>
      </c>
      <c r="S54" s="62">
        <v>22</v>
      </c>
      <c r="T54" s="67"/>
      <c r="U54" s="68" t="s">
        <v>898</v>
      </c>
      <c r="V54" s="68">
        <v>23354</v>
      </c>
      <c r="W54" s="68" t="s">
        <v>656</v>
      </c>
      <c r="X54" s="68" t="s">
        <v>657</v>
      </c>
      <c r="Y54" s="68" t="s">
        <v>658</v>
      </c>
      <c r="Z54" s="68"/>
      <c r="AA54" s="62">
        <v>95</v>
      </c>
      <c r="AB54" s="62">
        <v>80</v>
      </c>
      <c r="AC54" s="62">
        <v>82</v>
      </c>
      <c r="AD54" s="62">
        <v>65</v>
      </c>
      <c r="AE54" s="62">
        <v>80</v>
      </c>
      <c r="AF54" s="63"/>
      <c r="AG54" s="62">
        <v>19</v>
      </c>
      <c r="AH54" s="62">
        <v>21</v>
      </c>
      <c r="AI54" s="62">
        <v>39</v>
      </c>
      <c r="AJ54" s="62">
        <v>17</v>
      </c>
      <c r="AK54" s="62">
        <v>35</v>
      </c>
      <c r="AL54" s="62">
        <v>21</v>
      </c>
      <c r="AM54" s="62">
        <v>41</v>
      </c>
      <c r="AN54" s="62">
        <v>9.4600000000000009</v>
      </c>
      <c r="AO54" s="62">
        <v>50</v>
      </c>
      <c r="AP54" s="12" t="str">
        <f t="shared" si="8"/>
        <v>PASS</v>
      </c>
      <c r="AQ54" s="12" t="str">
        <f t="shared" si="9"/>
        <v>PASS</v>
      </c>
      <c r="AR54" s="13" t="str">
        <f t="shared" si="10"/>
        <v>PASS</v>
      </c>
      <c r="AS54" s="13" t="str">
        <f t="shared" si="15"/>
        <v>PASS</v>
      </c>
      <c r="AT54" s="14" t="str">
        <f t="shared" si="11"/>
        <v>PASS</v>
      </c>
      <c r="AU54" s="14" t="str">
        <f t="shared" si="12"/>
        <v>PASS</v>
      </c>
      <c r="AV54" s="4" t="str">
        <f t="shared" si="13"/>
        <v>YES</v>
      </c>
      <c r="AW54" s="5" t="str">
        <f t="shared" si="14"/>
        <v>DIST</v>
      </c>
    </row>
    <row r="55" spans="1:49">
      <c r="A55" s="68" t="s">
        <v>896</v>
      </c>
      <c r="B55" s="68">
        <v>23355</v>
      </c>
      <c r="C55" s="68" t="s">
        <v>415</v>
      </c>
      <c r="D55" s="62" t="s">
        <v>416</v>
      </c>
      <c r="E55" s="68" t="s">
        <v>417</v>
      </c>
      <c r="F55" s="68"/>
      <c r="G55" s="62">
        <v>73</v>
      </c>
      <c r="H55" s="62">
        <v>57</v>
      </c>
      <c r="I55" s="62">
        <v>64</v>
      </c>
      <c r="J55" s="62">
        <v>60</v>
      </c>
      <c r="K55" s="62">
        <v>71</v>
      </c>
      <c r="L55" s="63"/>
      <c r="M55" s="62">
        <v>23</v>
      </c>
      <c r="N55" s="62">
        <v>23</v>
      </c>
      <c r="O55" s="62">
        <v>19</v>
      </c>
      <c r="P55" s="62">
        <v>34</v>
      </c>
      <c r="Q55" s="62">
        <v>18</v>
      </c>
      <c r="R55" s="62">
        <v>39</v>
      </c>
      <c r="S55" s="62">
        <v>22</v>
      </c>
      <c r="T55" s="67"/>
      <c r="U55" s="68" t="s">
        <v>819</v>
      </c>
      <c r="V55" s="68">
        <v>23355</v>
      </c>
      <c r="W55" s="68" t="s">
        <v>415</v>
      </c>
      <c r="X55" s="68" t="s">
        <v>416</v>
      </c>
      <c r="Y55" s="68" t="s">
        <v>417</v>
      </c>
      <c r="Z55" s="68"/>
      <c r="AA55" s="62">
        <v>86</v>
      </c>
      <c r="AB55" s="62">
        <v>77</v>
      </c>
      <c r="AC55" s="62">
        <v>76</v>
      </c>
      <c r="AD55" s="62">
        <v>70</v>
      </c>
      <c r="AE55" s="62">
        <v>79</v>
      </c>
      <c r="AF55" s="63"/>
      <c r="AG55" s="62">
        <v>17</v>
      </c>
      <c r="AH55" s="62">
        <v>21</v>
      </c>
      <c r="AI55" s="62">
        <v>40</v>
      </c>
      <c r="AJ55" s="62">
        <v>17</v>
      </c>
      <c r="AK55" s="62">
        <v>35</v>
      </c>
      <c r="AL55" s="62">
        <v>19</v>
      </c>
      <c r="AM55" s="62">
        <v>38</v>
      </c>
      <c r="AN55" s="62">
        <v>8.74</v>
      </c>
      <c r="AO55" s="62">
        <v>50</v>
      </c>
      <c r="AP55" s="12" t="str">
        <f t="shared" si="8"/>
        <v>PASS</v>
      </c>
      <c r="AQ55" s="12" t="str">
        <f t="shared" si="9"/>
        <v>PASS</v>
      </c>
      <c r="AR55" s="13" t="str">
        <f t="shared" si="10"/>
        <v>PASS</v>
      </c>
      <c r="AS55" s="13" t="str">
        <f t="shared" si="15"/>
        <v>PASS</v>
      </c>
      <c r="AT55" s="14" t="str">
        <f t="shared" si="11"/>
        <v>PASS</v>
      </c>
      <c r="AU55" s="14" t="str">
        <f t="shared" si="12"/>
        <v>PASS</v>
      </c>
      <c r="AV55" s="4" t="str">
        <f t="shared" si="13"/>
        <v>YES</v>
      </c>
      <c r="AW55" s="5" t="str">
        <f t="shared" si="14"/>
        <v>DIST</v>
      </c>
    </row>
    <row r="56" spans="1:49">
      <c r="A56" s="68" t="s">
        <v>897</v>
      </c>
      <c r="B56" s="68">
        <v>23356</v>
      </c>
      <c r="C56" s="68" t="s">
        <v>665</v>
      </c>
      <c r="D56" s="62" t="s">
        <v>666</v>
      </c>
      <c r="E56" s="68" t="s">
        <v>667</v>
      </c>
      <c r="F56" s="68"/>
      <c r="G56" s="62">
        <v>95</v>
      </c>
      <c r="H56" s="62">
        <v>75</v>
      </c>
      <c r="I56" s="62">
        <v>80</v>
      </c>
      <c r="J56" s="62">
        <v>85</v>
      </c>
      <c r="K56" s="62">
        <v>86</v>
      </c>
      <c r="L56" s="63"/>
      <c r="M56" s="62">
        <v>22</v>
      </c>
      <c r="N56" s="62">
        <v>43</v>
      </c>
      <c r="O56" s="62">
        <v>20</v>
      </c>
      <c r="P56" s="62">
        <v>37</v>
      </c>
      <c r="Q56" s="62">
        <v>23</v>
      </c>
      <c r="R56" s="62">
        <v>42</v>
      </c>
      <c r="S56" s="62">
        <v>22</v>
      </c>
      <c r="T56" s="67"/>
      <c r="U56" s="68" t="s">
        <v>901</v>
      </c>
      <c r="V56" s="68">
        <v>23356</v>
      </c>
      <c r="W56" s="68" t="s">
        <v>665</v>
      </c>
      <c r="X56" s="68" t="s">
        <v>666</v>
      </c>
      <c r="Y56" s="68" t="s">
        <v>667</v>
      </c>
      <c r="Z56" s="68"/>
      <c r="AA56" s="62">
        <v>92</v>
      </c>
      <c r="AB56" s="62">
        <v>83</v>
      </c>
      <c r="AC56" s="62">
        <v>80</v>
      </c>
      <c r="AD56" s="62">
        <v>78</v>
      </c>
      <c r="AE56" s="62">
        <v>87</v>
      </c>
      <c r="AF56" s="63"/>
      <c r="AG56" s="62">
        <v>22</v>
      </c>
      <c r="AH56" s="62">
        <v>21</v>
      </c>
      <c r="AI56" s="62">
        <v>39</v>
      </c>
      <c r="AJ56" s="62">
        <v>23</v>
      </c>
      <c r="AK56" s="62">
        <v>40</v>
      </c>
      <c r="AL56" s="62">
        <v>23</v>
      </c>
      <c r="AM56" s="62">
        <v>43</v>
      </c>
      <c r="AN56" s="62">
        <v>9.8000000000000007</v>
      </c>
      <c r="AO56" s="62">
        <v>50</v>
      </c>
      <c r="AP56" s="12" t="str">
        <f t="shared" si="8"/>
        <v>PASS</v>
      </c>
      <c r="AQ56" s="12" t="str">
        <f t="shared" si="9"/>
        <v>PASS</v>
      </c>
      <c r="AR56" s="13" t="str">
        <f t="shared" si="10"/>
        <v>PASS</v>
      </c>
      <c r="AS56" s="13" t="str">
        <f t="shared" si="15"/>
        <v>PASS</v>
      </c>
      <c r="AT56" s="14" t="str">
        <f t="shared" si="11"/>
        <v>PASS</v>
      </c>
      <c r="AU56" s="14" t="str">
        <f t="shared" si="12"/>
        <v>PASS</v>
      </c>
      <c r="AV56" s="4" t="str">
        <f t="shared" si="13"/>
        <v>YES</v>
      </c>
      <c r="AW56" s="5" t="str">
        <f t="shared" si="14"/>
        <v>DIST</v>
      </c>
    </row>
    <row r="57" spans="1:49">
      <c r="A57" s="68" t="s">
        <v>898</v>
      </c>
      <c r="B57" s="68">
        <v>23357</v>
      </c>
      <c r="C57" s="68" t="s">
        <v>677</v>
      </c>
      <c r="D57" s="62" t="s">
        <v>678</v>
      </c>
      <c r="E57" s="68" t="s">
        <v>679</v>
      </c>
      <c r="F57" s="68"/>
      <c r="G57" s="62">
        <v>57</v>
      </c>
      <c r="H57" s="62">
        <v>40</v>
      </c>
      <c r="I57" s="62">
        <v>61</v>
      </c>
      <c r="J57" s="62">
        <v>48</v>
      </c>
      <c r="K57" s="62">
        <v>64</v>
      </c>
      <c r="L57" s="63"/>
      <c r="M57" s="62">
        <v>20</v>
      </c>
      <c r="N57" s="62">
        <v>20</v>
      </c>
      <c r="O57" s="62">
        <v>12</v>
      </c>
      <c r="P57" s="62" t="s">
        <v>67</v>
      </c>
      <c r="Q57" s="62">
        <v>15</v>
      </c>
      <c r="R57" s="62">
        <v>35</v>
      </c>
      <c r="S57" s="62">
        <v>19</v>
      </c>
      <c r="T57" s="67"/>
      <c r="U57" s="68" t="s">
        <v>905</v>
      </c>
      <c r="V57" s="68">
        <v>23357</v>
      </c>
      <c r="W57" s="68" t="s">
        <v>677</v>
      </c>
      <c r="X57" s="68" t="s">
        <v>678</v>
      </c>
      <c r="Y57" s="68" t="s">
        <v>679</v>
      </c>
      <c r="Z57" s="68"/>
      <c r="AA57" s="62">
        <v>47</v>
      </c>
      <c r="AB57" s="62">
        <v>71</v>
      </c>
      <c r="AC57" s="62">
        <v>65</v>
      </c>
      <c r="AD57" s="62">
        <v>59</v>
      </c>
      <c r="AE57" s="62">
        <v>71</v>
      </c>
      <c r="AF57" s="63"/>
      <c r="AG57" s="62">
        <v>15</v>
      </c>
      <c r="AH57" s="62">
        <v>18</v>
      </c>
      <c r="AI57" s="62">
        <v>37</v>
      </c>
      <c r="AJ57" s="62">
        <v>13</v>
      </c>
      <c r="AK57" s="62">
        <v>36</v>
      </c>
      <c r="AL57" s="62">
        <v>17</v>
      </c>
      <c r="AM57" s="62">
        <v>38</v>
      </c>
      <c r="AN57" s="62"/>
      <c r="AO57" s="62">
        <v>48</v>
      </c>
      <c r="AP57" s="12" t="str">
        <f t="shared" si="8"/>
        <v>PASS</v>
      </c>
      <c r="AQ57" s="12" t="str">
        <f t="shared" si="9"/>
        <v>PASS</v>
      </c>
      <c r="AR57" s="13" t="str">
        <f t="shared" si="10"/>
        <v>FAIL</v>
      </c>
      <c r="AS57" s="13" t="str">
        <f t="shared" si="15"/>
        <v>PASS</v>
      </c>
      <c r="AT57" s="14" t="str">
        <f t="shared" si="11"/>
        <v>PASS</v>
      </c>
      <c r="AU57" s="14" t="str">
        <f t="shared" si="12"/>
        <v>FAIL</v>
      </c>
      <c r="AV57" s="4" t="str">
        <f t="shared" si="13"/>
        <v>NO</v>
      </c>
      <c r="AW57" s="5" t="str">
        <f t="shared" si="14"/>
        <v>ATKT</v>
      </c>
    </row>
    <row r="58" spans="1:49">
      <c r="A58" s="68" t="s">
        <v>899</v>
      </c>
      <c r="B58" s="68">
        <v>23358</v>
      </c>
      <c r="C58" s="68" t="s">
        <v>683</v>
      </c>
      <c r="D58" s="62" t="s">
        <v>684</v>
      </c>
      <c r="E58" s="68" t="s">
        <v>685</v>
      </c>
      <c r="F58" s="68"/>
      <c r="G58" s="62">
        <v>89</v>
      </c>
      <c r="H58" s="62">
        <v>72</v>
      </c>
      <c r="I58" s="62">
        <v>83</v>
      </c>
      <c r="J58" s="62">
        <v>81</v>
      </c>
      <c r="K58" s="62">
        <v>84</v>
      </c>
      <c r="L58" s="63"/>
      <c r="M58" s="62">
        <v>22</v>
      </c>
      <c r="N58" s="62">
        <v>46</v>
      </c>
      <c r="O58" s="62">
        <v>24</v>
      </c>
      <c r="P58" s="62">
        <v>47</v>
      </c>
      <c r="Q58" s="62">
        <v>24</v>
      </c>
      <c r="R58" s="62">
        <v>45</v>
      </c>
      <c r="S58" s="62">
        <v>23</v>
      </c>
      <c r="T58" s="67"/>
      <c r="U58" s="68" t="s">
        <v>907</v>
      </c>
      <c r="V58" s="68">
        <v>23358</v>
      </c>
      <c r="W58" s="68" t="s">
        <v>683</v>
      </c>
      <c r="X58" s="68" t="s">
        <v>684</v>
      </c>
      <c r="Y58" s="68" t="s">
        <v>685</v>
      </c>
      <c r="Z58" s="68"/>
      <c r="AA58" s="62">
        <v>87</v>
      </c>
      <c r="AB58" s="62">
        <v>86</v>
      </c>
      <c r="AC58" s="62">
        <v>81</v>
      </c>
      <c r="AD58" s="62">
        <v>81</v>
      </c>
      <c r="AE58" s="62">
        <v>84</v>
      </c>
      <c r="AF58" s="63"/>
      <c r="AG58" s="62">
        <v>20</v>
      </c>
      <c r="AH58" s="62">
        <v>22</v>
      </c>
      <c r="AI58" s="62">
        <v>43</v>
      </c>
      <c r="AJ58" s="62">
        <v>21</v>
      </c>
      <c r="AK58" s="62">
        <v>45</v>
      </c>
      <c r="AL58" s="62">
        <v>24</v>
      </c>
      <c r="AM58" s="62">
        <v>43</v>
      </c>
      <c r="AN58" s="62">
        <v>9.92</v>
      </c>
      <c r="AO58" s="62">
        <v>50</v>
      </c>
      <c r="AP58" s="12" t="str">
        <f t="shared" si="8"/>
        <v>PASS</v>
      </c>
      <c r="AQ58" s="12" t="str">
        <f t="shared" si="9"/>
        <v>PASS</v>
      </c>
      <c r="AR58" s="13" t="str">
        <f t="shared" si="10"/>
        <v>PASS</v>
      </c>
      <c r="AS58" s="13" t="str">
        <f t="shared" si="15"/>
        <v>PASS</v>
      </c>
      <c r="AT58" s="14" t="str">
        <f t="shared" si="11"/>
        <v>PASS</v>
      </c>
      <c r="AU58" s="14" t="str">
        <f t="shared" si="12"/>
        <v>PASS</v>
      </c>
      <c r="AV58" s="4" t="str">
        <f t="shared" si="13"/>
        <v>YES</v>
      </c>
      <c r="AW58" s="5" t="str">
        <f t="shared" si="14"/>
        <v>DIST</v>
      </c>
    </row>
    <row r="59" spans="1:49">
      <c r="A59" s="68" t="s">
        <v>900</v>
      </c>
      <c r="B59" s="68">
        <v>23359</v>
      </c>
      <c r="C59" s="68" t="s">
        <v>689</v>
      </c>
      <c r="D59" s="62" t="s">
        <v>690</v>
      </c>
      <c r="E59" s="68" t="s">
        <v>691</v>
      </c>
      <c r="F59" s="68"/>
      <c r="G59" s="62">
        <v>92</v>
      </c>
      <c r="H59" s="62">
        <v>62</v>
      </c>
      <c r="I59" s="62">
        <v>73</v>
      </c>
      <c r="J59" s="62">
        <v>76</v>
      </c>
      <c r="K59" s="62">
        <v>80</v>
      </c>
      <c r="L59" s="63"/>
      <c r="M59" s="62">
        <v>22</v>
      </c>
      <c r="N59" s="62">
        <v>39</v>
      </c>
      <c r="O59" s="62">
        <v>20</v>
      </c>
      <c r="P59" s="62">
        <v>43</v>
      </c>
      <c r="Q59" s="62">
        <v>20</v>
      </c>
      <c r="R59" s="62">
        <v>41</v>
      </c>
      <c r="S59" s="62">
        <v>20</v>
      </c>
      <c r="T59" s="67"/>
      <c r="U59" s="68" t="s">
        <v>909</v>
      </c>
      <c r="V59" s="68">
        <v>23359</v>
      </c>
      <c r="W59" s="68" t="s">
        <v>689</v>
      </c>
      <c r="X59" s="68" t="s">
        <v>690</v>
      </c>
      <c r="Y59" s="68" t="s">
        <v>691</v>
      </c>
      <c r="Z59" s="68"/>
      <c r="AA59" s="62">
        <v>88</v>
      </c>
      <c r="AB59" s="62">
        <v>85</v>
      </c>
      <c r="AC59" s="62">
        <v>77</v>
      </c>
      <c r="AD59" s="62">
        <v>68</v>
      </c>
      <c r="AE59" s="62">
        <v>79</v>
      </c>
      <c r="AF59" s="63"/>
      <c r="AG59" s="62">
        <v>17</v>
      </c>
      <c r="AH59" s="62">
        <v>21</v>
      </c>
      <c r="AI59" s="62">
        <v>42</v>
      </c>
      <c r="AJ59" s="62">
        <v>16</v>
      </c>
      <c r="AK59" s="62">
        <v>39</v>
      </c>
      <c r="AL59" s="62">
        <v>22</v>
      </c>
      <c r="AM59" s="62">
        <v>43</v>
      </c>
      <c r="AN59" s="62">
        <v>9.2799999999999994</v>
      </c>
      <c r="AO59" s="62">
        <v>50</v>
      </c>
      <c r="AP59" s="12" t="str">
        <f t="shared" si="8"/>
        <v>PASS</v>
      </c>
      <c r="AQ59" s="12" t="str">
        <f t="shared" si="9"/>
        <v>PASS</v>
      </c>
      <c r="AR59" s="13" t="str">
        <f t="shared" si="10"/>
        <v>PASS</v>
      </c>
      <c r="AS59" s="13" t="str">
        <f t="shared" si="15"/>
        <v>PASS</v>
      </c>
      <c r="AT59" s="14" t="str">
        <f t="shared" si="11"/>
        <v>PASS</v>
      </c>
      <c r="AU59" s="14" t="str">
        <f t="shared" si="12"/>
        <v>PASS</v>
      </c>
      <c r="AV59" s="4" t="str">
        <f t="shared" si="13"/>
        <v>YES</v>
      </c>
      <c r="AW59" s="5" t="str">
        <f t="shared" si="14"/>
        <v>DIST</v>
      </c>
    </row>
    <row r="60" spans="1:49">
      <c r="A60" s="68" t="s">
        <v>901</v>
      </c>
      <c r="B60" s="68">
        <v>23360</v>
      </c>
      <c r="C60" s="68" t="s">
        <v>695</v>
      </c>
      <c r="D60" s="62" t="s">
        <v>696</v>
      </c>
      <c r="E60" s="68" t="s">
        <v>697</v>
      </c>
      <c r="F60" s="68"/>
      <c r="G60" s="62">
        <v>78</v>
      </c>
      <c r="H60" s="62">
        <v>62</v>
      </c>
      <c r="I60" s="62">
        <v>50</v>
      </c>
      <c r="J60" s="62">
        <v>66</v>
      </c>
      <c r="K60" s="62">
        <v>72</v>
      </c>
      <c r="L60" s="63"/>
      <c r="M60" s="62">
        <v>21</v>
      </c>
      <c r="N60" s="62">
        <v>33</v>
      </c>
      <c r="O60" s="62">
        <v>20</v>
      </c>
      <c r="P60" s="62">
        <v>37</v>
      </c>
      <c r="Q60" s="62">
        <v>21</v>
      </c>
      <c r="R60" s="62">
        <v>42</v>
      </c>
      <c r="S60" s="62">
        <v>21</v>
      </c>
      <c r="T60" s="67"/>
      <c r="U60" s="68" t="s">
        <v>911</v>
      </c>
      <c r="V60" s="68">
        <v>23360</v>
      </c>
      <c r="W60" s="68" t="s">
        <v>695</v>
      </c>
      <c r="X60" s="68" t="s">
        <v>696</v>
      </c>
      <c r="Y60" s="68" t="s">
        <v>697</v>
      </c>
      <c r="Z60" s="68"/>
      <c r="AA60" s="62">
        <v>86</v>
      </c>
      <c r="AB60" s="62">
        <v>77</v>
      </c>
      <c r="AC60" s="62">
        <v>76</v>
      </c>
      <c r="AD60" s="62">
        <v>74</v>
      </c>
      <c r="AE60" s="62">
        <v>77</v>
      </c>
      <c r="AF60" s="63"/>
      <c r="AG60" s="62">
        <v>17</v>
      </c>
      <c r="AH60" s="62">
        <v>21</v>
      </c>
      <c r="AI60" s="62">
        <v>40</v>
      </c>
      <c r="AJ60" s="62">
        <v>16</v>
      </c>
      <c r="AK60" s="62">
        <v>34</v>
      </c>
      <c r="AL60" s="62">
        <v>21</v>
      </c>
      <c r="AM60" s="62">
        <v>42</v>
      </c>
      <c r="AN60" s="62">
        <v>8.7200000000000006</v>
      </c>
      <c r="AO60" s="62">
        <v>50</v>
      </c>
      <c r="AP60" s="12" t="str">
        <f t="shared" si="8"/>
        <v>PASS</v>
      </c>
      <c r="AQ60" s="12" t="str">
        <f t="shared" si="9"/>
        <v>PASS</v>
      </c>
      <c r="AR60" s="13" t="str">
        <f t="shared" si="10"/>
        <v>PASS</v>
      </c>
      <c r="AS60" s="13" t="str">
        <f t="shared" si="15"/>
        <v>PASS</v>
      </c>
      <c r="AT60" s="14" t="str">
        <f t="shared" si="11"/>
        <v>PASS</v>
      </c>
      <c r="AU60" s="14" t="str">
        <f t="shared" si="12"/>
        <v>PASS</v>
      </c>
      <c r="AV60" s="4" t="str">
        <f t="shared" si="13"/>
        <v>YES</v>
      </c>
      <c r="AW60" s="5" t="str">
        <f t="shared" si="14"/>
        <v>DIST</v>
      </c>
    </row>
    <row r="61" spans="1:49">
      <c r="A61" s="68" t="s">
        <v>902</v>
      </c>
      <c r="B61" s="68">
        <v>23361</v>
      </c>
      <c r="C61" s="68" t="s">
        <v>397</v>
      </c>
      <c r="D61" s="62" t="s">
        <v>398</v>
      </c>
      <c r="E61" s="68" t="s">
        <v>399</v>
      </c>
      <c r="F61" s="68"/>
      <c r="G61" s="62">
        <v>76</v>
      </c>
      <c r="H61" s="62">
        <v>81</v>
      </c>
      <c r="I61" s="62">
        <v>87</v>
      </c>
      <c r="J61" s="62">
        <v>68</v>
      </c>
      <c r="K61" s="62">
        <v>80</v>
      </c>
      <c r="L61" s="63"/>
      <c r="M61" s="62">
        <v>23</v>
      </c>
      <c r="N61" s="62">
        <v>43</v>
      </c>
      <c r="O61" s="62">
        <v>24</v>
      </c>
      <c r="P61" s="62">
        <v>40</v>
      </c>
      <c r="Q61" s="62">
        <v>24</v>
      </c>
      <c r="R61" s="62">
        <v>42</v>
      </c>
      <c r="S61" s="62">
        <v>24</v>
      </c>
      <c r="T61" s="67"/>
      <c r="U61" s="68" t="s">
        <v>813</v>
      </c>
      <c r="V61" s="68">
        <v>23361</v>
      </c>
      <c r="W61" s="68" t="s">
        <v>397</v>
      </c>
      <c r="X61" s="68" t="s">
        <v>398</v>
      </c>
      <c r="Y61" s="68" t="s">
        <v>399</v>
      </c>
      <c r="Z61" s="68"/>
      <c r="AA61" s="62">
        <v>82</v>
      </c>
      <c r="AB61" s="62">
        <v>85</v>
      </c>
      <c r="AC61" s="62">
        <v>86</v>
      </c>
      <c r="AD61" s="62">
        <v>77</v>
      </c>
      <c r="AE61" s="62">
        <v>85</v>
      </c>
      <c r="AF61" s="63"/>
      <c r="AG61" s="62">
        <v>21</v>
      </c>
      <c r="AH61" s="62">
        <v>22</v>
      </c>
      <c r="AI61" s="62">
        <v>42</v>
      </c>
      <c r="AJ61" s="62">
        <v>20</v>
      </c>
      <c r="AK61" s="62">
        <v>40</v>
      </c>
      <c r="AL61" s="62">
        <v>24</v>
      </c>
      <c r="AM61" s="62">
        <v>44</v>
      </c>
      <c r="AN61" s="62">
        <v>9.68</v>
      </c>
      <c r="AO61" s="62">
        <v>50</v>
      </c>
      <c r="AP61" s="12" t="str">
        <f t="shared" si="8"/>
        <v>PASS</v>
      </c>
      <c r="AQ61" s="12" t="str">
        <f t="shared" si="9"/>
        <v>PASS</v>
      </c>
      <c r="AR61" s="13" t="str">
        <f t="shared" si="10"/>
        <v>PASS</v>
      </c>
      <c r="AS61" s="13" t="str">
        <f t="shared" si="15"/>
        <v>PASS</v>
      </c>
      <c r="AT61" s="14" t="str">
        <f t="shared" si="11"/>
        <v>PASS</v>
      </c>
      <c r="AU61" s="14" t="str">
        <f t="shared" si="12"/>
        <v>PASS</v>
      </c>
      <c r="AV61" s="4" t="str">
        <f t="shared" si="13"/>
        <v>YES</v>
      </c>
      <c r="AW61" s="5" t="str">
        <f t="shared" si="14"/>
        <v>DIST</v>
      </c>
    </row>
    <row r="62" spans="1:49">
      <c r="A62" s="68" t="s">
        <v>903</v>
      </c>
      <c r="B62" s="68">
        <v>23362</v>
      </c>
      <c r="C62" s="68" t="s">
        <v>215</v>
      </c>
      <c r="D62" s="62" t="s">
        <v>216</v>
      </c>
      <c r="E62" s="68" t="s">
        <v>217</v>
      </c>
      <c r="F62" s="68"/>
      <c r="G62" s="62">
        <v>55</v>
      </c>
      <c r="H62" s="62">
        <v>73</v>
      </c>
      <c r="I62" s="62">
        <v>58</v>
      </c>
      <c r="J62" s="62">
        <v>61</v>
      </c>
      <c r="K62" s="62">
        <v>71</v>
      </c>
      <c r="L62" s="63"/>
      <c r="M62" s="62">
        <v>22</v>
      </c>
      <c r="N62" s="62">
        <v>39</v>
      </c>
      <c r="O62" s="62">
        <v>21</v>
      </c>
      <c r="P62" s="62">
        <v>28</v>
      </c>
      <c r="Q62" s="62">
        <v>21</v>
      </c>
      <c r="R62" s="62">
        <v>39</v>
      </c>
      <c r="S62" s="62">
        <v>22</v>
      </c>
      <c r="T62" s="67"/>
      <c r="U62" s="68" t="s">
        <v>752</v>
      </c>
      <c r="V62" s="68">
        <v>23362</v>
      </c>
      <c r="W62" s="68" t="s">
        <v>215</v>
      </c>
      <c r="X62" s="68" t="s">
        <v>216</v>
      </c>
      <c r="Y62" s="68" t="s">
        <v>217</v>
      </c>
      <c r="Z62" s="68"/>
      <c r="AA62" s="62">
        <v>83</v>
      </c>
      <c r="AB62" s="62">
        <v>77</v>
      </c>
      <c r="AC62" s="62">
        <v>80</v>
      </c>
      <c r="AD62" s="62">
        <v>70</v>
      </c>
      <c r="AE62" s="62">
        <v>83</v>
      </c>
      <c r="AF62" s="63"/>
      <c r="AG62" s="62">
        <v>22</v>
      </c>
      <c r="AH62" s="62">
        <v>23</v>
      </c>
      <c r="AI62" s="62">
        <v>42</v>
      </c>
      <c r="AJ62" s="62">
        <v>22</v>
      </c>
      <c r="AK62" s="62">
        <v>40</v>
      </c>
      <c r="AL62" s="62">
        <v>21</v>
      </c>
      <c r="AM62" s="62">
        <v>40</v>
      </c>
      <c r="AN62" s="62">
        <v>8.98</v>
      </c>
      <c r="AO62" s="62">
        <v>50</v>
      </c>
      <c r="AP62" s="12" t="str">
        <f t="shared" si="8"/>
        <v>PASS</v>
      </c>
      <c r="AQ62" s="12" t="str">
        <f t="shared" si="9"/>
        <v>PASS</v>
      </c>
      <c r="AR62" s="13" t="str">
        <f t="shared" si="10"/>
        <v>PASS</v>
      </c>
      <c r="AS62" s="13" t="str">
        <f t="shared" si="15"/>
        <v>PASS</v>
      </c>
      <c r="AT62" s="14" t="str">
        <f t="shared" si="11"/>
        <v>PASS</v>
      </c>
      <c r="AU62" s="14" t="str">
        <f t="shared" si="12"/>
        <v>PASS</v>
      </c>
      <c r="AV62" s="4" t="str">
        <f t="shared" si="13"/>
        <v>YES</v>
      </c>
      <c r="AW62" s="5" t="str">
        <f t="shared" si="14"/>
        <v>DIST</v>
      </c>
    </row>
    <row r="63" spans="1:49">
      <c r="A63" s="68" t="s">
        <v>904</v>
      </c>
      <c r="B63" s="68">
        <v>23363</v>
      </c>
      <c r="C63" s="68" t="s">
        <v>647</v>
      </c>
      <c r="D63" s="62" t="s">
        <v>648</v>
      </c>
      <c r="E63" s="68" t="s">
        <v>649</v>
      </c>
      <c r="F63" s="68"/>
      <c r="G63" s="62">
        <v>66</v>
      </c>
      <c r="H63" s="62">
        <v>75</v>
      </c>
      <c r="I63" s="62">
        <v>71</v>
      </c>
      <c r="J63" s="62">
        <v>79</v>
      </c>
      <c r="K63" s="62">
        <v>71</v>
      </c>
      <c r="L63" s="63"/>
      <c r="M63" s="62">
        <v>22</v>
      </c>
      <c r="N63" s="62">
        <v>41</v>
      </c>
      <c r="O63" s="62">
        <v>23</v>
      </c>
      <c r="P63" s="62">
        <v>34</v>
      </c>
      <c r="Q63" s="62">
        <v>24</v>
      </c>
      <c r="R63" s="62">
        <v>47</v>
      </c>
      <c r="S63" s="62">
        <v>24</v>
      </c>
      <c r="T63" s="67"/>
      <c r="U63" s="68" t="s">
        <v>895</v>
      </c>
      <c r="V63" s="68">
        <v>23363</v>
      </c>
      <c r="W63" s="68" t="s">
        <v>647</v>
      </c>
      <c r="X63" s="68" t="s">
        <v>648</v>
      </c>
      <c r="Y63" s="68" t="s">
        <v>649</v>
      </c>
      <c r="Z63" s="68"/>
      <c r="AA63" s="62">
        <v>88</v>
      </c>
      <c r="AB63" s="62">
        <v>84</v>
      </c>
      <c r="AC63" s="62">
        <v>84</v>
      </c>
      <c r="AD63" s="62">
        <v>70</v>
      </c>
      <c r="AE63" s="62">
        <v>85</v>
      </c>
      <c r="AF63" s="63"/>
      <c r="AG63" s="62">
        <v>21</v>
      </c>
      <c r="AH63" s="62">
        <v>23</v>
      </c>
      <c r="AI63" s="62">
        <v>42</v>
      </c>
      <c r="AJ63" s="62">
        <v>20</v>
      </c>
      <c r="AK63" s="62">
        <v>39</v>
      </c>
      <c r="AL63" s="62">
        <v>22</v>
      </c>
      <c r="AM63" s="62">
        <v>42</v>
      </c>
      <c r="AN63" s="62">
        <v>9.36</v>
      </c>
      <c r="AO63" s="62">
        <v>50</v>
      </c>
      <c r="AP63" s="12" t="str">
        <f t="shared" si="8"/>
        <v>PASS</v>
      </c>
      <c r="AQ63" s="12" t="str">
        <f t="shared" si="9"/>
        <v>PASS</v>
      </c>
      <c r="AR63" s="13" t="str">
        <f t="shared" si="10"/>
        <v>PASS</v>
      </c>
      <c r="AS63" s="13" t="str">
        <f t="shared" si="15"/>
        <v>PASS</v>
      </c>
      <c r="AT63" s="14" t="str">
        <f t="shared" si="11"/>
        <v>PASS</v>
      </c>
      <c r="AU63" s="14" t="str">
        <f t="shared" si="12"/>
        <v>PASS</v>
      </c>
      <c r="AV63" s="4" t="str">
        <f t="shared" si="13"/>
        <v>YES</v>
      </c>
      <c r="AW63" s="5" t="str">
        <f t="shared" si="14"/>
        <v>DIST</v>
      </c>
    </row>
    <row r="64" spans="1:49">
      <c r="A64" s="68" t="s">
        <v>905</v>
      </c>
      <c r="B64" s="68">
        <v>23364</v>
      </c>
      <c r="C64" s="68" t="s">
        <v>301</v>
      </c>
      <c r="D64" s="62" t="s">
        <v>302</v>
      </c>
      <c r="E64" s="68" t="s">
        <v>303</v>
      </c>
      <c r="F64" s="68"/>
      <c r="G64" s="62">
        <v>83</v>
      </c>
      <c r="H64" s="62">
        <v>76</v>
      </c>
      <c r="I64" s="62">
        <v>85</v>
      </c>
      <c r="J64" s="62">
        <v>85</v>
      </c>
      <c r="K64" s="62">
        <v>84</v>
      </c>
      <c r="L64" s="63"/>
      <c r="M64" s="62">
        <v>22</v>
      </c>
      <c r="N64" s="62">
        <v>42</v>
      </c>
      <c r="O64" s="62">
        <v>23</v>
      </c>
      <c r="P64" s="62">
        <v>42</v>
      </c>
      <c r="Q64" s="62">
        <v>24</v>
      </c>
      <c r="R64" s="62">
        <v>48</v>
      </c>
      <c r="S64" s="62">
        <v>23</v>
      </c>
      <c r="T64" s="67"/>
      <c r="U64" s="68" t="s">
        <v>781</v>
      </c>
      <c r="V64" s="68">
        <v>23364</v>
      </c>
      <c r="W64" s="68" t="s">
        <v>301</v>
      </c>
      <c r="X64" s="68" t="s">
        <v>302</v>
      </c>
      <c r="Y64" s="68" t="s">
        <v>303</v>
      </c>
      <c r="Z64" s="68"/>
      <c r="AA64" s="62">
        <v>83</v>
      </c>
      <c r="AB64" s="62">
        <v>81</v>
      </c>
      <c r="AC64" s="62">
        <v>87</v>
      </c>
      <c r="AD64" s="62">
        <v>81</v>
      </c>
      <c r="AE64" s="62">
        <v>86</v>
      </c>
      <c r="AF64" s="63"/>
      <c r="AG64" s="62">
        <v>21</v>
      </c>
      <c r="AH64" s="62">
        <v>15</v>
      </c>
      <c r="AI64" s="62">
        <v>35</v>
      </c>
      <c r="AJ64" s="62">
        <v>22</v>
      </c>
      <c r="AK64" s="62">
        <v>44</v>
      </c>
      <c r="AL64" s="62">
        <v>23</v>
      </c>
      <c r="AM64" s="62">
        <v>41</v>
      </c>
      <c r="AN64" s="62">
        <v>9.48</v>
      </c>
      <c r="AO64" s="62">
        <v>50</v>
      </c>
      <c r="AP64" s="12" t="str">
        <f t="shared" si="8"/>
        <v>PASS</v>
      </c>
      <c r="AQ64" s="12" t="str">
        <f t="shared" si="9"/>
        <v>PASS</v>
      </c>
      <c r="AR64" s="13" t="str">
        <f t="shared" si="10"/>
        <v>PASS</v>
      </c>
      <c r="AS64" s="13" t="str">
        <f t="shared" si="15"/>
        <v>PASS</v>
      </c>
      <c r="AT64" s="14" t="str">
        <f t="shared" si="11"/>
        <v>PASS</v>
      </c>
      <c r="AU64" s="14" t="str">
        <f t="shared" si="12"/>
        <v>PASS</v>
      </c>
      <c r="AV64" s="4" t="str">
        <f t="shared" si="13"/>
        <v>YES</v>
      </c>
      <c r="AW64" s="5" t="str">
        <f t="shared" si="14"/>
        <v>DIST</v>
      </c>
    </row>
    <row r="65" spans="1:49">
      <c r="A65" s="68" t="s">
        <v>906</v>
      </c>
      <c r="B65" s="68">
        <v>23365</v>
      </c>
      <c r="C65" s="68" t="s">
        <v>484</v>
      </c>
      <c r="D65" s="62" t="s">
        <v>485</v>
      </c>
      <c r="E65" s="68" t="s">
        <v>486</v>
      </c>
      <c r="F65" s="68"/>
      <c r="G65" s="62">
        <v>66</v>
      </c>
      <c r="H65" s="62">
        <v>60</v>
      </c>
      <c r="I65" s="62">
        <v>57</v>
      </c>
      <c r="J65" s="62">
        <v>67</v>
      </c>
      <c r="K65" s="62">
        <v>70</v>
      </c>
      <c r="L65" s="63"/>
      <c r="M65" s="62">
        <v>21</v>
      </c>
      <c r="N65" s="62">
        <v>39</v>
      </c>
      <c r="O65" s="62">
        <v>20</v>
      </c>
      <c r="P65" s="62">
        <v>33</v>
      </c>
      <c r="Q65" s="62">
        <v>21</v>
      </c>
      <c r="R65" s="62">
        <v>40</v>
      </c>
      <c r="S65" s="62">
        <v>23</v>
      </c>
      <c r="T65" s="67"/>
      <c r="U65" s="68" t="s">
        <v>842</v>
      </c>
      <c r="V65" s="68">
        <v>23365</v>
      </c>
      <c r="W65" s="68" t="s">
        <v>484</v>
      </c>
      <c r="X65" s="68" t="s">
        <v>485</v>
      </c>
      <c r="Y65" s="68" t="s">
        <v>486</v>
      </c>
      <c r="Z65" s="68"/>
      <c r="AA65" s="62">
        <v>76</v>
      </c>
      <c r="AB65" s="62">
        <v>79</v>
      </c>
      <c r="AC65" s="62">
        <v>82</v>
      </c>
      <c r="AD65" s="62">
        <v>70</v>
      </c>
      <c r="AE65" s="62">
        <v>79</v>
      </c>
      <c r="AF65" s="63"/>
      <c r="AG65" s="62">
        <v>19</v>
      </c>
      <c r="AH65" s="62">
        <v>14</v>
      </c>
      <c r="AI65" s="62">
        <v>32</v>
      </c>
      <c r="AJ65" s="62">
        <v>20</v>
      </c>
      <c r="AK65" s="62">
        <v>42</v>
      </c>
      <c r="AL65" s="62">
        <v>21</v>
      </c>
      <c r="AM65" s="62">
        <v>41</v>
      </c>
      <c r="AN65" s="62">
        <v>8.76</v>
      </c>
      <c r="AO65" s="62">
        <v>50</v>
      </c>
      <c r="AP65" s="12" t="str">
        <f t="shared" si="8"/>
        <v>PASS</v>
      </c>
      <c r="AQ65" s="12" t="str">
        <f t="shared" si="9"/>
        <v>PASS</v>
      </c>
      <c r="AR65" s="13" t="str">
        <f t="shared" si="10"/>
        <v>PASS</v>
      </c>
      <c r="AS65" s="13" t="str">
        <f t="shared" si="15"/>
        <v>PASS</v>
      </c>
      <c r="AT65" s="14" t="str">
        <f t="shared" si="11"/>
        <v>PASS</v>
      </c>
      <c r="AU65" s="14" t="str">
        <f t="shared" si="12"/>
        <v>PASS</v>
      </c>
      <c r="AV65" s="4" t="str">
        <f t="shared" si="13"/>
        <v>YES</v>
      </c>
      <c r="AW65" s="5" t="str">
        <f t="shared" si="14"/>
        <v>DIST</v>
      </c>
    </row>
    <row r="66" spans="1:49">
      <c r="A66" s="68" t="s">
        <v>907</v>
      </c>
      <c r="B66" s="68">
        <v>23366</v>
      </c>
      <c r="C66" s="68" t="s">
        <v>511</v>
      </c>
      <c r="D66" s="62" t="s">
        <v>512</v>
      </c>
      <c r="E66" s="68" t="s">
        <v>513</v>
      </c>
      <c r="F66" s="68"/>
      <c r="G66" s="62">
        <v>70</v>
      </c>
      <c r="H66" s="62">
        <v>61</v>
      </c>
      <c r="I66" s="62">
        <v>82</v>
      </c>
      <c r="J66" s="62">
        <v>77</v>
      </c>
      <c r="K66" s="62">
        <v>67</v>
      </c>
      <c r="L66" s="63"/>
      <c r="M66" s="62">
        <v>21</v>
      </c>
      <c r="N66" s="62">
        <v>42</v>
      </c>
      <c r="O66" s="62">
        <v>19</v>
      </c>
      <c r="P66" s="62">
        <v>44</v>
      </c>
      <c r="Q66" s="62">
        <v>20</v>
      </c>
      <c r="R66" s="62">
        <v>43</v>
      </c>
      <c r="S66" s="62">
        <v>23</v>
      </c>
      <c r="T66" s="67"/>
      <c r="U66" s="68" t="s">
        <v>851</v>
      </c>
      <c r="V66" s="68">
        <v>23366</v>
      </c>
      <c r="W66" s="68" t="s">
        <v>511</v>
      </c>
      <c r="X66" s="68" t="s">
        <v>512</v>
      </c>
      <c r="Y66" s="68" t="s">
        <v>513</v>
      </c>
      <c r="Z66" s="68"/>
      <c r="AA66" s="62">
        <v>84</v>
      </c>
      <c r="AB66" s="62">
        <v>81</v>
      </c>
      <c r="AC66" s="62">
        <v>76</v>
      </c>
      <c r="AD66" s="62">
        <v>73</v>
      </c>
      <c r="AE66" s="62">
        <v>81</v>
      </c>
      <c r="AF66" s="63"/>
      <c r="AG66" s="62">
        <v>17</v>
      </c>
      <c r="AH66" s="62">
        <v>17</v>
      </c>
      <c r="AI66" s="62">
        <v>39</v>
      </c>
      <c r="AJ66" s="62">
        <v>19</v>
      </c>
      <c r="AK66" s="62">
        <v>38</v>
      </c>
      <c r="AL66" s="62">
        <v>21</v>
      </c>
      <c r="AM66" s="62">
        <v>41</v>
      </c>
      <c r="AN66" s="62">
        <v>9.24</v>
      </c>
      <c r="AO66" s="62">
        <v>50</v>
      </c>
      <c r="AP66" s="12" t="str">
        <f t="shared" si="8"/>
        <v>PASS</v>
      </c>
      <c r="AQ66" s="12" t="str">
        <f t="shared" si="9"/>
        <v>PASS</v>
      </c>
      <c r="AR66" s="13" t="str">
        <f t="shared" si="10"/>
        <v>PASS</v>
      </c>
      <c r="AS66" s="13" t="str">
        <f t="shared" si="15"/>
        <v>PASS</v>
      </c>
      <c r="AT66" s="14" t="str">
        <f t="shared" si="11"/>
        <v>PASS</v>
      </c>
      <c r="AU66" s="14" t="str">
        <f t="shared" si="12"/>
        <v>PASS</v>
      </c>
      <c r="AV66" s="4" t="str">
        <f t="shared" si="13"/>
        <v>YES</v>
      </c>
      <c r="AW66" s="5" t="str">
        <f t="shared" si="14"/>
        <v>DIST</v>
      </c>
    </row>
    <row r="67" spans="1:49">
      <c r="A67" s="68" t="s">
        <v>908</v>
      </c>
      <c r="B67" s="68">
        <v>23367</v>
      </c>
      <c r="C67" s="68" t="s">
        <v>722</v>
      </c>
      <c r="D67" s="62" t="s">
        <v>723</v>
      </c>
      <c r="E67" s="68" t="s">
        <v>724</v>
      </c>
      <c r="F67" s="68"/>
      <c r="G67" s="62">
        <v>74</v>
      </c>
      <c r="H67" s="62">
        <v>77</v>
      </c>
      <c r="I67" s="62">
        <v>58</v>
      </c>
      <c r="J67" s="62">
        <v>71</v>
      </c>
      <c r="K67" s="62">
        <v>71</v>
      </c>
      <c r="L67" s="63"/>
      <c r="M67" s="62">
        <v>21</v>
      </c>
      <c r="N67" s="62">
        <v>20</v>
      </c>
      <c r="O67" s="62">
        <v>19</v>
      </c>
      <c r="P67" s="62">
        <v>43</v>
      </c>
      <c r="Q67" s="62">
        <v>21</v>
      </c>
      <c r="R67" s="62">
        <v>45</v>
      </c>
      <c r="S67" s="62">
        <v>22</v>
      </c>
      <c r="T67" s="67"/>
      <c r="U67" s="68" t="s">
        <v>920</v>
      </c>
      <c r="V67" s="68">
        <v>23367</v>
      </c>
      <c r="W67" s="68" t="s">
        <v>722</v>
      </c>
      <c r="X67" s="68" t="s">
        <v>723</v>
      </c>
      <c r="Y67" s="68" t="s">
        <v>724</v>
      </c>
      <c r="Z67" s="68"/>
      <c r="AA67" s="62">
        <v>83</v>
      </c>
      <c r="AB67" s="62">
        <v>81</v>
      </c>
      <c r="AC67" s="62">
        <v>80</v>
      </c>
      <c r="AD67" s="62">
        <v>77</v>
      </c>
      <c r="AE67" s="62">
        <v>83</v>
      </c>
      <c r="AF67" s="63"/>
      <c r="AG67" s="62">
        <v>21</v>
      </c>
      <c r="AH67" s="62">
        <v>20</v>
      </c>
      <c r="AI67" s="62">
        <v>46</v>
      </c>
      <c r="AJ67" s="62">
        <v>21</v>
      </c>
      <c r="AK67" s="62">
        <v>41</v>
      </c>
      <c r="AL67" s="62">
        <v>21</v>
      </c>
      <c r="AM67" s="62">
        <v>42</v>
      </c>
      <c r="AN67" s="62">
        <v>9.2799999999999994</v>
      </c>
      <c r="AO67" s="62">
        <v>50</v>
      </c>
      <c r="AP67" s="12" t="str">
        <f t="shared" si="8"/>
        <v>PASS</v>
      </c>
      <c r="AQ67" s="12" t="str">
        <f t="shared" si="9"/>
        <v>PASS</v>
      </c>
      <c r="AR67" s="13" t="str">
        <f t="shared" si="10"/>
        <v>PASS</v>
      </c>
      <c r="AS67" s="13" t="str">
        <f t="shared" si="15"/>
        <v>PASS</v>
      </c>
      <c r="AT67" s="14" t="str">
        <f t="shared" si="11"/>
        <v>PASS</v>
      </c>
      <c r="AU67" s="14" t="str">
        <f t="shared" si="12"/>
        <v>PASS</v>
      </c>
      <c r="AV67" s="4" t="str">
        <f t="shared" si="13"/>
        <v>YES</v>
      </c>
      <c r="AW67" s="5" t="str">
        <f t="shared" si="14"/>
        <v>DIST</v>
      </c>
    </row>
    <row r="68" spans="1:49">
      <c r="A68" s="68" t="s">
        <v>909</v>
      </c>
      <c r="B68" s="68">
        <v>23368</v>
      </c>
      <c r="C68" s="68" t="s">
        <v>352</v>
      </c>
      <c r="D68" s="62" t="s">
        <v>353</v>
      </c>
      <c r="E68" s="68" t="s">
        <v>354</v>
      </c>
      <c r="F68" s="68"/>
      <c r="G68" s="62">
        <v>55</v>
      </c>
      <c r="H68" s="62">
        <v>49</v>
      </c>
      <c r="I68" s="62">
        <v>60</v>
      </c>
      <c r="J68" s="62">
        <v>62</v>
      </c>
      <c r="K68" s="62">
        <v>63</v>
      </c>
      <c r="L68" s="63"/>
      <c r="M68" s="62">
        <v>20</v>
      </c>
      <c r="N68" s="62">
        <v>25</v>
      </c>
      <c r="O68" s="62">
        <v>20</v>
      </c>
      <c r="P68" s="62">
        <v>37</v>
      </c>
      <c r="Q68" s="62">
        <v>20</v>
      </c>
      <c r="R68" s="62">
        <v>30</v>
      </c>
      <c r="S68" s="62">
        <v>23</v>
      </c>
      <c r="T68" s="67"/>
      <c r="U68" s="68" t="s">
        <v>798</v>
      </c>
      <c r="V68" s="68">
        <v>23368</v>
      </c>
      <c r="W68" s="68" t="s">
        <v>352</v>
      </c>
      <c r="X68" s="68" t="s">
        <v>353</v>
      </c>
      <c r="Y68" s="68" t="s">
        <v>354</v>
      </c>
      <c r="Z68" s="68"/>
      <c r="AA68" s="62">
        <v>77</v>
      </c>
      <c r="AB68" s="62">
        <v>75</v>
      </c>
      <c r="AC68" s="62">
        <v>80</v>
      </c>
      <c r="AD68" s="62">
        <v>66</v>
      </c>
      <c r="AE68" s="62">
        <v>78</v>
      </c>
      <c r="AF68" s="63"/>
      <c r="AG68" s="62">
        <v>20</v>
      </c>
      <c r="AH68" s="62">
        <v>17</v>
      </c>
      <c r="AI68" s="62">
        <v>39</v>
      </c>
      <c r="AJ68" s="62">
        <v>21</v>
      </c>
      <c r="AK68" s="62">
        <v>39</v>
      </c>
      <c r="AL68" s="62">
        <v>22</v>
      </c>
      <c r="AM68" s="62">
        <v>42</v>
      </c>
      <c r="AN68" s="62">
        <v>8.34</v>
      </c>
      <c r="AO68" s="62">
        <v>50</v>
      </c>
      <c r="AP68" s="12" t="str">
        <f t="shared" si="8"/>
        <v>PASS</v>
      </c>
      <c r="AQ68" s="12" t="str">
        <f t="shared" si="9"/>
        <v>PASS</v>
      </c>
      <c r="AR68" s="13" t="str">
        <f t="shared" si="10"/>
        <v>PASS</v>
      </c>
      <c r="AS68" s="13" t="str">
        <f t="shared" si="15"/>
        <v>PASS</v>
      </c>
      <c r="AT68" s="14" t="str">
        <f t="shared" si="11"/>
        <v>PASS</v>
      </c>
      <c r="AU68" s="14" t="str">
        <f t="shared" si="12"/>
        <v>PASS</v>
      </c>
      <c r="AV68" s="4" t="str">
        <f t="shared" si="13"/>
        <v>YES</v>
      </c>
      <c r="AW68" s="5" t="str">
        <f t="shared" si="14"/>
        <v>DIST</v>
      </c>
    </row>
    <row r="69" spans="1:49">
      <c r="A69" s="68" t="s">
        <v>910</v>
      </c>
      <c r="B69" s="68">
        <v>23369</v>
      </c>
      <c r="C69" s="68" t="s">
        <v>625</v>
      </c>
      <c r="D69" s="62" t="s">
        <v>626</v>
      </c>
      <c r="E69" s="68" t="s">
        <v>627</v>
      </c>
      <c r="F69" s="68"/>
      <c r="G69" s="62">
        <v>74</v>
      </c>
      <c r="H69" s="62">
        <v>71</v>
      </c>
      <c r="I69" s="62">
        <v>72</v>
      </c>
      <c r="J69" s="62">
        <v>72</v>
      </c>
      <c r="K69" s="62">
        <v>80</v>
      </c>
      <c r="L69" s="63"/>
      <c r="M69" s="62">
        <v>19</v>
      </c>
      <c r="N69" s="62">
        <v>35</v>
      </c>
      <c r="O69" s="62">
        <v>20</v>
      </c>
      <c r="P69" s="62">
        <v>40</v>
      </c>
      <c r="Q69" s="62">
        <v>21</v>
      </c>
      <c r="R69" s="62">
        <v>41</v>
      </c>
      <c r="S69" s="62">
        <v>22</v>
      </c>
      <c r="T69" s="67"/>
      <c r="U69" s="68" t="s">
        <v>889</v>
      </c>
      <c r="V69" s="68">
        <v>23369</v>
      </c>
      <c r="W69" s="68" t="s">
        <v>625</v>
      </c>
      <c r="X69" s="68" t="s">
        <v>626</v>
      </c>
      <c r="Y69" s="68" t="s">
        <v>627</v>
      </c>
      <c r="Z69" s="68"/>
      <c r="AA69" s="62">
        <v>91</v>
      </c>
      <c r="AB69" s="62">
        <v>81</v>
      </c>
      <c r="AC69" s="62">
        <v>84</v>
      </c>
      <c r="AD69" s="62">
        <v>73</v>
      </c>
      <c r="AE69" s="62">
        <v>81</v>
      </c>
      <c r="AF69" s="63"/>
      <c r="AG69" s="62">
        <v>20</v>
      </c>
      <c r="AH69" s="62">
        <v>18</v>
      </c>
      <c r="AI69" s="62">
        <v>41</v>
      </c>
      <c r="AJ69" s="62">
        <v>20</v>
      </c>
      <c r="AK69" s="62">
        <v>41</v>
      </c>
      <c r="AL69" s="62">
        <v>21</v>
      </c>
      <c r="AM69" s="62">
        <v>42</v>
      </c>
      <c r="AN69" s="62">
        <v>9.5399999999999991</v>
      </c>
      <c r="AO69" s="62">
        <v>50</v>
      </c>
      <c r="AP69" s="12" t="str">
        <f t="shared" si="8"/>
        <v>PASS</v>
      </c>
      <c r="AQ69" s="12" t="str">
        <f t="shared" si="9"/>
        <v>PASS</v>
      </c>
      <c r="AR69" s="13" t="str">
        <f t="shared" si="10"/>
        <v>PASS</v>
      </c>
      <c r="AS69" s="13" t="str">
        <f t="shared" si="15"/>
        <v>PASS</v>
      </c>
      <c r="AT69" s="14" t="str">
        <f t="shared" si="11"/>
        <v>PASS</v>
      </c>
      <c r="AU69" s="14" t="str">
        <f t="shared" si="12"/>
        <v>PASS</v>
      </c>
      <c r="AV69" s="4" t="str">
        <f t="shared" si="13"/>
        <v>YES</v>
      </c>
      <c r="AW69" s="5" t="str">
        <f t="shared" si="14"/>
        <v>DIST</v>
      </c>
    </row>
    <row r="70" spans="1:49">
      <c r="A70" s="68" t="s">
        <v>911</v>
      </c>
      <c r="B70" s="68">
        <v>23370</v>
      </c>
      <c r="C70" s="68" t="s">
        <v>185</v>
      </c>
      <c r="D70" s="62" t="s">
        <v>186</v>
      </c>
      <c r="E70" s="68" t="s">
        <v>187</v>
      </c>
      <c r="F70" s="68"/>
      <c r="G70" s="62">
        <v>81</v>
      </c>
      <c r="H70" s="62">
        <v>82</v>
      </c>
      <c r="I70" s="62">
        <v>75</v>
      </c>
      <c r="J70" s="62">
        <v>86</v>
      </c>
      <c r="K70" s="62">
        <v>87</v>
      </c>
      <c r="L70" s="63"/>
      <c r="M70" s="62">
        <v>22</v>
      </c>
      <c r="N70" s="62">
        <v>23</v>
      </c>
      <c r="O70" s="62">
        <v>22</v>
      </c>
      <c r="P70" s="62">
        <v>44</v>
      </c>
      <c r="Q70" s="62">
        <v>24</v>
      </c>
      <c r="R70" s="62">
        <v>47</v>
      </c>
      <c r="S70" s="62">
        <v>23</v>
      </c>
      <c r="T70" s="67"/>
      <c r="U70" s="68" t="s">
        <v>742</v>
      </c>
      <c r="V70" s="68">
        <v>23370</v>
      </c>
      <c r="W70" s="68" t="s">
        <v>185</v>
      </c>
      <c r="X70" s="68" t="s">
        <v>186</v>
      </c>
      <c r="Y70" s="68" t="s">
        <v>187</v>
      </c>
      <c r="Z70" s="68"/>
      <c r="AA70" s="62">
        <v>75</v>
      </c>
      <c r="AB70" s="62">
        <v>83</v>
      </c>
      <c r="AC70" s="62">
        <v>77</v>
      </c>
      <c r="AD70" s="62">
        <v>81</v>
      </c>
      <c r="AE70" s="62">
        <v>84</v>
      </c>
      <c r="AF70" s="63"/>
      <c r="AG70" s="62">
        <v>20</v>
      </c>
      <c r="AH70" s="62">
        <v>19</v>
      </c>
      <c r="AI70" s="62">
        <v>44</v>
      </c>
      <c r="AJ70" s="62">
        <v>21</v>
      </c>
      <c r="AK70" s="62">
        <v>45</v>
      </c>
      <c r="AL70" s="62">
        <v>23</v>
      </c>
      <c r="AM70" s="62">
        <v>42</v>
      </c>
      <c r="AN70" s="62">
        <v>9.7200000000000006</v>
      </c>
      <c r="AO70" s="62">
        <v>50</v>
      </c>
      <c r="AP70" s="12" t="str">
        <f t="shared" si="8"/>
        <v>PASS</v>
      </c>
      <c r="AQ70" s="12" t="str">
        <f t="shared" si="9"/>
        <v>PASS</v>
      </c>
      <c r="AR70" s="13" t="str">
        <f t="shared" si="10"/>
        <v>PASS</v>
      </c>
      <c r="AS70" s="13" t="str">
        <f t="shared" si="15"/>
        <v>PASS</v>
      </c>
      <c r="AT70" s="14" t="str">
        <f t="shared" si="11"/>
        <v>PASS</v>
      </c>
      <c r="AU70" s="14" t="str">
        <f t="shared" si="12"/>
        <v>PASS</v>
      </c>
      <c r="AV70" s="4" t="str">
        <f t="shared" si="13"/>
        <v>YES</v>
      </c>
      <c r="AW70" s="5" t="str">
        <f t="shared" si="14"/>
        <v>DIST</v>
      </c>
    </row>
    <row r="71" spans="1:49">
      <c r="A71" s="68" t="s">
        <v>912</v>
      </c>
      <c r="B71" s="68">
        <v>23371</v>
      </c>
      <c r="C71" s="68" t="s">
        <v>286</v>
      </c>
      <c r="D71" s="62" t="s">
        <v>287</v>
      </c>
      <c r="E71" s="68" t="s">
        <v>288</v>
      </c>
      <c r="F71" s="68"/>
      <c r="G71" s="62">
        <v>61</v>
      </c>
      <c r="H71" s="62">
        <v>69</v>
      </c>
      <c r="I71" s="62">
        <v>56</v>
      </c>
      <c r="J71" s="62">
        <v>66</v>
      </c>
      <c r="K71" s="62">
        <v>69</v>
      </c>
      <c r="L71" s="63"/>
      <c r="M71" s="62">
        <v>21</v>
      </c>
      <c r="N71" s="62">
        <v>39</v>
      </c>
      <c r="O71" s="62">
        <v>20</v>
      </c>
      <c r="P71" s="62">
        <v>28</v>
      </c>
      <c r="Q71" s="62">
        <v>23</v>
      </c>
      <c r="R71" s="62">
        <v>43</v>
      </c>
      <c r="S71" s="62">
        <v>22</v>
      </c>
      <c r="T71" s="67"/>
      <c r="U71" s="68" t="s">
        <v>776</v>
      </c>
      <c r="V71" s="68">
        <v>23371</v>
      </c>
      <c r="W71" s="68" t="s">
        <v>286</v>
      </c>
      <c r="X71" s="68" t="s">
        <v>287</v>
      </c>
      <c r="Y71" s="68" t="s">
        <v>288</v>
      </c>
      <c r="Z71" s="68"/>
      <c r="AA71" s="62">
        <v>79</v>
      </c>
      <c r="AB71" s="62">
        <v>79</v>
      </c>
      <c r="AC71" s="62">
        <v>80</v>
      </c>
      <c r="AD71" s="62">
        <v>77</v>
      </c>
      <c r="AE71" s="62">
        <v>85</v>
      </c>
      <c r="AF71" s="63"/>
      <c r="AG71" s="62">
        <v>23</v>
      </c>
      <c r="AH71" s="62">
        <v>22</v>
      </c>
      <c r="AI71" s="62">
        <v>48</v>
      </c>
      <c r="AJ71" s="62">
        <v>23</v>
      </c>
      <c r="AK71" s="62">
        <v>43</v>
      </c>
      <c r="AL71" s="62">
        <v>23</v>
      </c>
      <c r="AM71" s="62">
        <v>43</v>
      </c>
      <c r="AN71" s="62">
        <v>8.82</v>
      </c>
      <c r="AO71" s="62">
        <v>50</v>
      </c>
      <c r="AP71" s="12" t="str">
        <f t="shared" si="8"/>
        <v>PASS</v>
      </c>
      <c r="AQ71" s="12" t="str">
        <f t="shared" si="9"/>
        <v>PASS</v>
      </c>
      <c r="AR71" s="13" t="str">
        <f t="shared" si="10"/>
        <v>PASS</v>
      </c>
      <c r="AS71" s="13" t="str">
        <f t="shared" si="15"/>
        <v>PASS</v>
      </c>
      <c r="AT71" s="14" t="str">
        <f t="shared" si="11"/>
        <v>PASS</v>
      </c>
      <c r="AU71" s="14" t="str">
        <f t="shared" si="12"/>
        <v>PASS</v>
      </c>
      <c r="AV71" s="4" t="str">
        <f t="shared" si="13"/>
        <v>YES</v>
      </c>
      <c r="AW71" s="5" t="str">
        <f t="shared" si="14"/>
        <v>DIST</v>
      </c>
    </row>
    <row r="72" spans="1:49">
      <c r="A72" s="68" t="s">
        <v>913</v>
      </c>
      <c r="B72" s="68">
        <v>23372</v>
      </c>
      <c r="C72" s="68" t="s">
        <v>433</v>
      </c>
      <c r="D72" s="62" t="s">
        <v>434</v>
      </c>
      <c r="E72" s="68" t="s">
        <v>435</v>
      </c>
      <c r="F72" s="68"/>
      <c r="G72" s="62">
        <v>48</v>
      </c>
      <c r="H72" s="62">
        <v>53</v>
      </c>
      <c r="I72" s="62" t="s">
        <v>56</v>
      </c>
      <c r="J72" s="62">
        <v>68</v>
      </c>
      <c r="K72" s="62">
        <v>69</v>
      </c>
      <c r="L72" s="63"/>
      <c r="M72" s="62">
        <v>20</v>
      </c>
      <c r="N72" s="62">
        <v>30</v>
      </c>
      <c r="O72" s="62">
        <v>17</v>
      </c>
      <c r="P72" s="62">
        <v>28</v>
      </c>
      <c r="Q72" s="62">
        <v>20</v>
      </c>
      <c r="R72" s="62">
        <v>43</v>
      </c>
      <c r="S72" s="62">
        <v>22</v>
      </c>
      <c r="T72" s="67"/>
      <c r="U72" s="68" t="s">
        <v>825</v>
      </c>
      <c r="V72" s="68">
        <v>23372</v>
      </c>
      <c r="W72" s="68" t="s">
        <v>433</v>
      </c>
      <c r="X72" s="68" t="s">
        <v>434</v>
      </c>
      <c r="Y72" s="68" t="s">
        <v>435</v>
      </c>
      <c r="Z72" s="68"/>
      <c r="AA72" s="62">
        <v>74</v>
      </c>
      <c r="AB72" s="62">
        <v>75</v>
      </c>
      <c r="AC72" s="62">
        <v>72</v>
      </c>
      <c r="AD72" s="62">
        <v>69</v>
      </c>
      <c r="AE72" s="62">
        <v>77</v>
      </c>
      <c r="AF72" s="63"/>
      <c r="AG72" s="62">
        <v>20</v>
      </c>
      <c r="AH72" s="62">
        <v>13</v>
      </c>
      <c r="AI72" s="62">
        <v>30</v>
      </c>
      <c r="AJ72" s="62">
        <v>20</v>
      </c>
      <c r="AK72" s="62">
        <v>39</v>
      </c>
      <c r="AL72" s="62">
        <v>22</v>
      </c>
      <c r="AM72" s="62">
        <v>43</v>
      </c>
      <c r="AN72" s="62"/>
      <c r="AO72" s="62">
        <v>46</v>
      </c>
      <c r="AP72" s="12" t="str">
        <f t="shared" si="8"/>
        <v>FAIL</v>
      </c>
      <c r="AQ72" s="12" t="str">
        <f t="shared" si="9"/>
        <v>PASS</v>
      </c>
      <c r="AR72" s="13" t="str">
        <f t="shared" si="10"/>
        <v>PASS</v>
      </c>
      <c r="AS72" s="13" t="str">
        <f t="shared" si="15"/>
        <v>PASS</v>
      </c>
      <c r="AT72" s="14" t="str">
        <f t="shared" si="11"/>
        <v>FAIL</v>
      </c>
      <c r="AU72" s="14" t="str">
        <f t="shared" si="12"/>
        <v>PASS</v>
      </c>
      <c r="AV72" s="4" t="str">
        <f t="shared" si="13"/>
        <v>NO</v>
      </c>
      <c r="AW72" s="5" t="str">
        <f t="shared" si="14"/>
        <v>ATKT</v>
      </c>
    </row>
    <row r="73" spans="1:49">
      <c r="A73" s="68" t="s">
        <v>914</v>
      </c>
      <c r="B73" s="68">
        <v>23373</v>
      </c>
      <c r="C73" s="68" t="s">
        <v>562</v>
      </c>
      <c r="D73" s="62" t="s">
        <v>563</v>
      </c>
      <c r="E73" s="68" t="s">
        <v>564</v>
      </c>
      <c r="F73" s="68"/>
      <c r="G73" s="62">
        <v>71</v>
      </c>
      <c r="H73" s="62">
        <v>81</v>
      </c>
      <c r="I73" s="62">
        <v>77</v>
      </c>
      <c r="J73" s="62">
        <v>72</v>
      </c>
      <c r="K73" s="62">
        <v>75</v>
      </c>
      <c r="L73" s="63"/>
      <c r="M73" s="62">
        <v>22</v>
      </c>
      <c r="N73" s="62">
        <v>35</v>
      </c>
      <c r="O73" s="62">
        <v>23</v>
      </c>
      <c r="P73" s="62">
        <v>35</v>
      </c>
      <c r="Q73" s="62">
        <v>24</v>
      </c>
      <c r="R73" s="62">
        <v>44</v>
      </c>
      <c r="S73" s="62">
        <v>24</v>
      </c>
      <c r="T73" s="67"/>
      <c r="U73" s="68" t="s">
        <v>868</v>
      </c>
      <c r="V73" s="68">
        <v>23373</v>
      </c>
      <c r="W73" s="68" t="s">
        <v>562</v>
      </c>
      <c r="X73" s="68" t="s">
        <v>563</v>
      </c>
      <c r="Y73" s="68" t="s">
        <v>564</v>
      </c>
      <c r="Z73" s="68"/>
      <c r="AA73" s="62">
        <v>85</v>
      </c>
      <c r="AB73" s="62">
        <v>81</v>
      </c>
      <c r="AC73" s="62">
        <v>79</v>
      </c>
      <c r="AD73" s="62">
        <v>75</v>
      </c>
      <c r="AE73" s="62">
        <v>84</v>
      </c>
      <c r="AF73" s="63"/>
      <c r="AG73" s="62">
        <v>20</v>
      </c>
      <c r="AH73" s="62">
        <v>19</v>
      </c>
      <c r="AI73" s="62">
        <v>44</v>
      </c>
      <c r="AJ73" s="62">
        <v>22</v>
      </c>
      <c r="AK73" s="62">
        <v>43</v>
      </c>
      <c r="AL73" s="62">
        <v>24</v>
      </c>
      <c r="AM73" s="62">
        <v>43</v>
      </c>
      <c r="AN73" s="62">
        <v>9.4600000000000009</v>
      </c>
      <c r="AO73" s="62">
        <v>50</v>
      </c>
      <c r="AP73" s="12" t="str">
        <f t="shared" ref="AP73:AP83" si="16">IF(COUNTIF(G73:K73,"FF"),"FAIL",IF(COUNTIF(G73:K73,"AB"),"FAIL","PASS"))</f>
        <v>PASS</v>
      </c>
      <c r="AQ73" s="12" t="str">
        <f t="shared" ref="AQ73:AQ83" si="17">IF(COUNTIF(AA73:AE73,"FF"),"FAIL",IF(COUNTIF(AA73:AE73,"AB"),"FAIL","PASS"))</f>
        <v>PASS</v>
      </c>
      <c r="AR73" s="13" t="str">
        <f t="shared" ref="AR73:AR83" si="18">IF(COUNTIF(M73:S73,"FF"),"FAIL",IF(COUNTIF(M73:S73,"AB"),"FAIL","PASS"))</f>
        <v>PASS</v>
      </c>
      <c r="AS73" s="13" t="str">
        <f t="shared" si="15"/>
        <v>PASS</v>
      </c>
      <c r="AT73" s="14" t="str">
        <f t="shared" ref="AT73:AT83" si="19">IF(AND(AP73="PASS",AQ73="PASS"),"PASS","FAIL")</f>
        <v>PASS</v>
      </c>
      <c r="AU73" s="14" t="str">
        <f t="shared" ref="AU73:AU83" si="20">IF(AND(AR73="PASS",AS73="PASS"),"PASS","FAIL")</f>
        <v>PASS</v>
      </c>
      <c r="AV73" s="4" t="str">
        <f t="shared" ref="AV73:AV83" si="21">IF(AW73="ATKT","NO",IF(AW73="FAIL","NO","YES"))</f>
        <v>YES</v>
      </c>
      <c r="AW73" s="5" t="str">
        <f t="shared" ref="AW73:AW83" si="22">IF(AO73=50,IF(AN73&gt;=7.75,"DIST",IF(AN73&gt;=6.75,"FIRST",IF(AN73&gt;=6.25,"HSC",IF(AN73&gt;=5.5,"SC","FAIL")))),IF(AO73&gt;=25,"ATKT","FAIL"))</f>
        <v>DIST</v>
      </c>
    </row>
    <row r="74" spans="1:49">
      <c r="A74" s="68" t="s">
        <v>915</v>
      </c>
      <c r="B74" s="68">
        <v>23374</v>
      </c>
      <c r="C74" s="68" t="s">
        <v>710</v>
      </c>
      <c r="D74" s="62" t="s">
        <v>711</v>
      </c>
      <c r="E74" s="68" t="s">
        <v>712</v>
      </c>
      <c r="F74" s="68"/>
      <c r="G74" s="62">
        <v>49</v>
      </c>
      <c r="H74" s="62">
        <v>62</v>
      </c>
      <c r="I74" s="62" t="s">
        <v>56</v>
      </c>
      <c r="J74" s="62">
        <v>62</v>
      </c>
      <c r="K74" s="62">
        <v>75</v>
      </c>
      <c r="L74" s="63"/>
      <c r="M74" s="62">
        <v>19</v>
      </c>
      <c r="N74" s="62">
        <v>35</v>
      </c>
      <c r="O74" s="62">
        <v>14</v>
      </c>
      <c r="P74" s="62" t="s">
        <v>67</v>
      </c>
      <c r="Q74" s="62">
        <v>17</v>
      </c>
      <c r="R74" s="62">
        <v>43</v>
      </c>
      <c r="S74" s="62">
        <v>22</v>
      </c>
      <c r="T74" s="67"/>
      <c r="U74" s="68" t="s">
        <v>916</v>
      </c>
      <c r="V74" s="68">
        <v>23374</v>
      </c>
      <c r="W74" s="68" t="s">
        <v>710</v>
      </c>
      <c r="X74" s="68" t="s">
        <v>711</v>
      </c>
      <c r="Y74" s="68" t="s">
        <v>712</v>
      </c>
      <c r="Z74" s="68"/>
      <c r="AA74" s="62">
        <v>54</v>
      </c>
      <c r="AB74" s="62">
        <v>68</v>
      </c>
      <c r="AC74" s="62">
        <v>68</v>
      </c>
      <c r="AD74" s="62">
        <v>57</v>
      </c>
      <c r="AE74" s="62">
        <v>72</v>
      </c>
      <c r="AF74" s="63"/>
      <c r="AG74" s="62">
        <v>14</v>
      </c>
      <c r="AH74" s="62">
        <v>10</v>
      </c>
      <c r="AI74" s="62">
        <v>23</v>
      </c>
      <c r="AJ74" s="62">
        <v>12</v>
      </c>
      <c r="AK74" s="62">
        <v>33</v>
      </c>
      <c r="AL74" s="62">
        <v>15</v>
      </c>
      <c r="AM74" s="62">
        <v>37</v>
      </c>
      <c r="AN74" s="62"/>
      <c r="AO74" s="62">
        <v>44</v>
      </c>
      <c r="AP74" s="12" t="str">
        <f t="shared" si="16"/>
        <v>FAIL</v>
      </c>
      <c r="AQ74" s="12" t="str">
        <f t="shared" si="17"/>
        <v>PASS</v>
      </c>
      <c r="AR74" s="13" t="str">
        <f t="shared" si="18"/>
        <v>FAIL</v>
      </c>
      <c r="AS74" s="13" t="str">
        <f t="shared" si="15"/>
        <v>PASS</v>
      </c>
      <c r="AT74" s="14" t="str">
        <f t="shared" si="19"/>
        <v>FAIL</v>
      </c>
      <c r="AU74" s="14" t="str">
        <f t="shared" si="20"/>
        <v>FAIL</v>
      </c>
      <c r="AV74" s="4" t="str">
        <f t="shared" si="21"/>
        <v>NO</v>
      </c>
      <c r="AW74" s="5" t="str">
        <f t="shared" si="22"/>
        <v>ATKT</v>
      </c>
    </row>
    <row r="75" spans="1:49">
      <c r="A75" s="68" t="s">
        <v>916</v>
      </c>
      <c r="B75" s="68">
        <v>23375</v>
      </c>
      <c r="C75" s="68" t="s">
        <v>257</v>
      </c>
      <c r="D75" s="62" t="s">
        <v>258</v>
      </c>
      <c r="E75" s="68" t="s">
        <v>259</v>
      </c>
      <c r="F75" s="68"/>
      <c r="G75" s="62">
        <v>53</v>
      </c>
      <c r="H75" s="62">
        <v>53</v>
      </c>
      <c r="I75" s="62">
        <v>63</v>
      </c>
      <c r="J75" s="62">
        <v>64</v>
      </c>
      <c r="K75" s="62">
        <v>73</v>
      </c>
      <c r="L75" s="63"/>
      <c r="M75" s="62">
        <v>21</v>
      </c>
      <c r="N75" s="62" t="s">
        <v>67</v>
      </c>
      <c r="O75" s="62">
        <v>19</v>
      </c>
      <c r="P75" s="62">
        <v>20</v>
      </c>
      <c r="Q75" s="62">
        <v>23</v>
      </c>
      <c r="R75" s="62">
        <v>39</v>
      </c>
      <c r="S75" s="62">
        <v>23</v>
      </c>
      <c r="T75" s="67"/>
      <c r="U75" s="68" t="s">
        <v>766</v>
      </c>
      <c r="V75" s="68">
        <v>23375</v>
      </c>
      <c r="W75" s="68" t="s">
        <v>257</v>
      </c>
      <c r="X75" s="68" t="s">
        <v>258</v>
      </c>
      <c r="Y75" s="68" t="s">
        <v>259</v>
      </c>
      <c r="Z75" s="68"/>
      <c r="AA75" s="62">
        <v>77</v>
      </c>
      <c r="AB75" s="62">
        <v>77</v>
      </c>
      <c r="AC75" s="62">
        <v>81</v>
      </c>
      <c r="AD75" s="62">
        <v>63</v>
      </c>
      <c r="AE75" s="62">
        <v>75</v>
      </c>
      <c r="AF75" s="63"/>
      <c r="AG75" s="62">
        <v>19</v>
      </c>
      <c r="AH75" s="62">
        <v>14</v>
      </c>
      <c r="AI75" s="62">
        <v>36</v>
      </c>
      <c r="AJ75" s="62">
        <v>19</v>
      </c>
      <c r="AK75" s="62">
        <v>42</v>
      </c>
      <c r="AL75" s="62">
        <v>20</v>
      </c>
      <c r="AM75" s="62">
        <v>41</v>
      </c>
      <c r="AN75" s="62"/>
      <c r="AO75" s="62">
        <v>49</v>
      </c>
      <c r="AP75" s="12" t="str">
        <f t="shared" si="16"/>
        <v>PASS</v>
      </c>
      <c r="AQ75" s="12" t="str">
        <f t="shared" si="17"/>
        <v>PASS</v>
      </c>
      <c r="AR75" s="13" t="str">
        <f t="shared" si="18"/>
        <v>FAIL</v>
      </c>
      <c r="AS75" s="13" t="str">
        <f>IF(COUNTIF(AG76:AM76,"FF"),"FAIL",IF(COUNTIF(AG76:AM76,"AB"),"FAIL","PASS"))</f>
        <v>PASS</v>
      </c>
      <c r="AT75" s="14" t="str">
        <f t="shared" si="19"/>
        <v>PASS</v>
      </c>
      <c r="AU75" s="14" t="str">
        <f t="shared" si="20"/>
        <v>FAIL</v>
      </c>
      <c r="AV75" s="4" t="str">
        <f t="shared" si="21"/>
        <v>NO</v>
      </c>
      <c r="AW75" s="5" t="str">
        <f t="shared" si="22"/>
        <v>ATKT</v>
      </c>
    </row>
    <row r="76" spans="1:49">
      <c r="A76" s="68" t="s">
        <v>917</v>
      </c>
      <c r="B76" s="68">
        <v>23376</v>
      </c>
      <c r="C76" s="68" t="s">
        <v>580</v>
      </c>
      <c r="D76" s="62" t="s">
        <v>581</v>
      </c>
      <c r="E76" s="68" t="s">
        <v>582</v>
      </c>
      <c r="F76" s="68"/>
      <c r="G76" s="62">
        <v>42</v>
      </c>
      <c r="H76" s="62">
        <v>61</v>
      </c>
      <c r="I76" s="62">
        <v>67</v>
      </c>
      <c r="J76" s="62">
        <v>63</v>
      </c>
      <c r="K76" s="62">
        <v>66</v>
      </c>
      <c r="L76" s="63"/>
      <c r="M76" s="62">
        <v>23</v>
      </c>
      <c r="N76" s="62">
        <v>39</v>
      </c>
      <c r="O76" s="62">
        <v>24</v>
      </c>
      <c r="P76" s="62">
        <v>20</v>
      </c>
      <c r="Q76" s="62">
        <v>24</v>
      </c>
      <c r="R76" s="62">
        <v>45</v>
      </c>
      <c r="S76" s="62">
        <v>23</v>
      </c>
      <c r="T76" s="67"/>
      <c r="U76" s="68" t="s">
        <v>874</v>
      </c>
      <c r="V76" s="68">
        <v>23376</v>
      </c>
      <c r="W76" s="68" t="s">
        <v>580</v>
      </c>
      <c r="X76" s="68" t="s">
        <v>581</v>
      </c>
      <c r="Y76" s="68" t="s">
        <v>582</v>
      </c>
      <c r="Z76" s="68"/>
      <c r="AA76" s="62">
        <v>71</v>
      </c>
      <c r="AB76" s="62">
        <v>82</v>
      </c>
      <c r="AC76" s="62">
        <v>82</v>
      </c>
      <c r="AD76" s="62">
        <v>74</v>
      </c>
      <c r="AE76" s="62">
        <v>83</v>
      </c>
      <c r="AF76" s="63"/>
      <c r="AG76" s="62">
        <v>22</v>
      </c>
      <c r="AH76" s="62">
        <v>20</v>
      </c>
      <c r="AI76" s="62">
        <v>46</v>
      </c>
      <c r="AJ76" s="62">
        <v>23</v>
      </c>
      <c r="AK76" s="62">
        <v>40</v>
      </c>
      <c r="AL76" s="62">
        <v>24</v>
      </c>
      <c r="AM76" s="62">
        <v>44</v>
      </c>
      <c r="AN76" s="62">
        <v>8.6</v>
      </c>
      <c r="AO76" s="62">
        <v>50</v>
      </c>
      <c r="AP76" s="12" t="str">
        <f t="shared" si="16"/>
        <v>PASS</v>
      </c>
      <c r="AQ76" s="12" t="str">
        <f t="shared" si="17"/>
        <v>PASS</v>
      </c>
      <c r="AR76" s="13" t="str">
        <f t="shared" si="18"/>
        <v>PASS</v>
      </c>
      <c r="AS76" s="13" t="str">
        <f t="shared" ref="AS76:AS83" si="23">IF(COUNTIF(AG76:AM76,"FF"),"FAIL",IF(COUNTIF(AG76:AM76,"AB"),"FAIL","PASS"))</f>
        <v>PASS</v>
      </c>
      <c r="AT76" s="14" t="str">
        <f t="shared" si="19"/>
        <v>PASS</v>
      </c>
      <c r="AU76" s="14" t="str">
        <f t="shared" si="20"/>
        <v>PASS</v>
      </c>
      <c r="AV76" s="4" t="str">
        <f t="shared" si="21"/>
        <v>YES</v>
      </c>
      <c r="AW76" s="5" t="str">
        <f t="shared" si="22"/>
        <v>DIST</v>
      </c>
    </row>
    <row r="77" spans="1:49">
      <c r="A77" s="68" t="s">
        <v>918</v>
      </c>
      <c r="B77" s="68">
        <v>23377</v>
      </c>
      <c r="C77" s="68" t="s">
        <v>307</v>
      </c>
      <c r="D77" s="62" t="s">
        <v>308</v>
      </c>
      <c r="E77" s="68" t="s">
        <v>309</v>
      </c>
      <c r="F77" s="68"/>
      <c r="G77" s="62">
        <v>47</v>
      </c>
      <c r="H77" s="62">
        <v>64</v>
      </c>
      <c r="I77" s="62">
        <v>75</v>
      </c>
      <c r="J77" s="62">
        <v>60</v>
      </c>
      <c r="K77" s="62">
        <v>71</v>
      </c>
      <c r="L77" s="63"/>
      <c r="M77" s="62">
        <v>22</v>
      </c>
      <c r="N77" s="62">
        <v>41</v>
      </c>
      <c r="O77" s="62">
        <v>21</v>
      </c>
      <c r="P77" s="62">
        <v>25</v>
      </c>
      <c r="Q77" s="62">
        <v>23</v>
      </c>
      <c r="R77" s="62">
        <v>43</v>
      </c>
      <c r="S77" s="62">
        <v>22</v>
      </c>
      <c r="T77" s="67"/>
      <c r="U77" s="68" t="s">
        <v>783</v>
      </c>
      <c r="V77" s="68">
        <v>23377</v>
      </c>
      <c r="W77" s="68" t="s">
        <v>307</v>
      </c>
      <c r="X77" s="68" t="s">
        <v>308</v>
      </c>
      <c r="Y77" s="68" t="s">
        <v>309</v>
      </c>
      <c r="Z77" s="68"/>
      <c r="AA77" s="62">
        <v>89</v>
      </c>
      <c r="AB77" s="62">
        <v>83</v>
      </c>
      <c r="AC77" s="62">
        <v>80</v>
      </c>
      <c r="AD77" s="62">
        <v>71</v>
      </c>
      <c r="AE77" s="62">
        <v>83</v>
      </c>
      <c r="AF77" s="63"/>
      <c r="AG77" s="62">
        <v>22</v>
      </c>
      <c r="AH77" s="62">
        <v>19</v>
      </c>
      <c r="AI77" s="62">
        <v>44</v>
      </c>
      <c r="AJ77" s="62">
        <v>23</v>
      </c>
      <c r="AK77" s="62">
        <v>43</v>
      </c>
      <c r="AL77" s="62">
        <v>22</v>
      </c>
      <c r="AM77" s="62">
        <v>42</v>
      </c>
      <c r="AN77" s="62">
        <v>8.9600000000000009</v>
      </c>
      <c r="AO77" s="62">
        <v>50</v>
      </c>
      <c r="AP77" s="12" t="str">
        <f t="shared" si="16"/>
        <v>PASS</v>
      </c>
      <c r="AQ77" s="12" t="str">
        <f t="shared" si="17"/>
        <v>PASS</v>
      </c>
      <c r="AR77" s="13" t="str">
        <f t="shared" si="18"/>
        <v>PASS</v>
      </c>
      <c r="AS77" s="13" t="str">
        <f t="shared" si="23"/>
        <v>PASS</v>
      </c>
      <c r="AT77" s="14" t="str">
        <f t="shared" si="19"/>
        <v>PASS</v>
      </c>
      <c r="AU77" s="14" t="str">
        <f t="shared" si="20"/>
        <v>PASS</v>
      </c>
      <c r="AV77" s="4" t="str">
        <f t="shared" si="21"/>
        <v>YES</v>
      </c>
      <c r="AW77" s="5" t="str">
        <f t="shared" si="22"/>
        <v>DIST</v>
      </c>
    </row>
    <row r="78" spans="1:49">
      <c r="A78" s="68" t="s">
        <v>919</v>
      </c>
      <c r="B78" s="69">
        <v>23378</v>
      </c>
      <c r="C78" s="69" t="s">
        <v>508</v>
      </c>
      <c r="D78" s="75" t="s">
        <v>509</v>
      </c>
      <c r="E78" s="69" t="s">
        <v>510</v>
      </c>
      <c r="F78" s="68"/>
      <c r="G78" s="62">
        <v>67</v>
      </c>
      <c r="H78" s="62">
        <v>66</v>
      </c>
      <c r="I78" s="62">
        <v>66</v>
      </c>
      <c r="J78" s="62">
        <v>75</v>
      </c>
      <c r="K78" s="62">
        <v>75</v>
      </c>
      <c r="L78" s="63"/>
      <c r="M78" s="62">
        <v>20</v>
      </c>
      <c r="N78" s="62">
        <v>23</v>
      </c>
      <c r="O78" s="62">
        <v>18</v>
      </c>
      <c r="P78" s="62">
        <v>43</v>
      </c>
      <c r="Q78" s="62">
        <v>22</v>
      </c>
      <c r="R78" s="62">
        <v>46</v>
      </c>
      <c r="S78" s="62">
        <v>22</v>
      </c>
      <c r="T78" s="67"/>
      <c r="U78" s="68" t="s">
        <v>850</v>
      </c>
      <c r="V78" s="68">
        <v>23378</v>
      </c>
      <c r="W78" s="68" t="s">
        <v>508</v>
      </c>
      <c r="X78" s="68" t="s">
        <v>509</v>
      </c>
      <c r="Y78" s="68" t="s">
        <v>510</v>
      </c>
      <c r="Z78" s="68"/>
      <c r="AA78" s="62">
        <v>93</v>
      </c>
      <c r="AB78" s="62">
        <v>80</v>
      </c>
      <c r="AC78" s="62">
        <v>81</v>
      </c>
      <c r="AD78" s="62">
        <v>72</v>
      </c>
      <c r="AE78" s="62">
        <v>83</v>
      </c>
      <c r="AF78" s="63"/>
      <c r="AG78" s="62">
        <v>19</v>
      </c>
      <c r="AH78" s="62">
        <v>18</v>
      </c>
      <c r="AI78" s="62">
        <v>41</v>
      </c>
      <c r="AJ78" s="62">
        <v>20</v>
      </c>
      <c r="AK78" s="62">
        <v>38</v>
      </c>
      <c r="AL78" s="62">
        <v>21</v>
      </c>
      <c r="AM78" s="62">
        <v>42</v>
      </c>
      <c r="AN78" s="62"/>
      <c r="AO78" s="76">
        <v>49</v>
      </c>
      <c r="AP78" s="12" t="str">
        <f t="shared" si="16"/>
        <v>PASS</v>
      </c>
      <c r="AQ78" s="12" t="str">
        <f t="shared" si="17"/>
        <v>PASS</v>
      </c>
      <c r="AR78" s="13" t="str">
        <f t="shared" si="18"/>
        <v>PASS</v>
      </c>
      <c r="AS78" s="13" t="str">
        <f t="shared" si="23"/>
        <v>PASS</v>
      </c>
      <c r="AT78" s="14" t="str">
        <f t="shared" si="19"/>
        <v>PASS</v>
      </c>
      <c r="AU78" s="14" t="str">
        <f t="shared" si="20"/>
        <v>PASS</v>
      </c>
      <c r="AV78" s="4" t="str">
        <f t="shared" si="21"/>
        <v>NO</v>
      </c>
      <c r="AW78" s="5" t="str">
        <f t="shared" si="22"/>
        <v>ATKT</v>
      </c>
    </row>
    <row r="79" spans="1:49">
      <c r="A79" s="68" t="s">
        <v>920</v>
      </c>
      <c r="B79" s="68">
        <v>23379</v>
      </c>
      <c r="C79" s="68" t="s">
        <v>725</v>
      </c>
      <c r="D79" s="62" t="s">
        <v>726</v>
      </c>
      <c r="E79" s="68" t="s">
        <v>727</v>
      </c>
      <c r="F79" s="68"/>
      <c r="G79" s="62">
        <v>78</v>
      </c>
      <c r="H79" s="62">
        <v>65</v>
      </c>
      <c r="I79" s="62">
        <v>63</v>
      </c>
      <c r="J79" s="62">
        <v>70</v>
      </c>
      <c r="K79" s="62">
        <v>79</v>
      </c>
      <c r="L79" s="63"/>
      <c r="M79" s="62">
        <v>22</v>
      </c>
      <c r="N79" s="62">
        <v>39</v>
      </c>
      <c r="O79" s="62">
        <v>19</v>
      </c>
      <c r="P79" s="62">
        <v>47</v>
      </c>
      <c r="Q79" s="62">
        <v>19</v>
      </c>
      <c r="R79" s="62">
        <v>45</v>
      </c>
      <c r="S79" s="62">
        <v>22</v>
      </c>
      <c r="T79" s="67"/>
      <c r="U79" s="68" t="s">
        <v>921</v>
      </c>
      <c r="V79" s="68">
        <v>23379</v>
      </c>
      <c r="W79" s="68" t="s">
        <v>725</v>
      </c>
      <c r="X79" s="68" t="s">
        <v>726</v>
      </c>
      <c r="Y79" s="68" t="s">
        <v>727</v>
      </c>
      <c r="Z79" s="68"/>
      <c r="AA79" s="62">
        <v>88</v>
      </c>
      <c r="AB79" s="62">
        <v>81</v>
      </c>
      <c r="AC79" s="62">
        <v>75</v>
      </c>
      <c r="AD79" s="62">
        <v>72</v>
      </c>
      <c r="AE79" s="62">
        <v>79</v>
      </c>
      <c r="AF79" s="63"/>
      <c r="AG79" s="62">
        <v>16</v>
      </c>
      <c r="AH79" s="62">
        <v>16</v>
      </c>
      <c r="AI79" s="62">
        <v>37</v>
      </c>
      <c r="AJ79" s="62">
        <v>19</v>
      </c>
      <c r="AK79" s="62">
        <v>43</v>
      </c>
      <c r="AL79" s="62">
        <v>20</v>
      </c>
      <c r="AM79" s="62">
        <v>40</v>
      </c>
      <c r="AN79" s="62">
        <v>9.1199999999999992</v>
      </c>
      <c r="AO79" s="62">
        <v>50</v>
      </c>
      <c r="AP79" s="12" t="str">
        <f t="shared" si="16"/>
        <v>PASS</v>
      </c>
      <c r="AQ79" s="12" t="str">
        <f t="shared" si="17"/>
        <v>PASS</v>
      </c>
      <c r="AR79" s="13" t="str">
        <f t="shared" si="18"/>
        <v>PASS</v>
      </c>
      <c r="AS79" s="13" t="str">
        <f t="shared" si="23"/>
        <v>PASS</v>
      </c>
      <c r="AT79" s="14" t="str">
        <f t="shared" si="19"/>
        <v>PASS</v>
      </c>
      <c r="AU79" s="14" t="str">
        <f t="shared" si="20"/>
        <v>PASS</v>
      </c>
      <c r="AV79" s="4" t="str">
        <f t="shared" si="21"/>
        <v>YES</v>
      </c>
      <c r="AW79" s="5" t="str">
        <f t="shared" si="22"/>
        <v>DIST</v>
      </c>
    </row>
    <row r="80" spans="1:49">
      <c r="A80" s="68" t="s">
        <v>921</v>
      </c>
      <c r="B80" s="68">
        <v>23380</v>
      </c>
      <c r="C80" s="68" t="s">
        <v>343</v>
      </c>
      <c r="D80" s="62" t="s">
        <v>344</v>
      </c>
      <c r="E80" s="68" t="s">
        <v>345</v>
      </c>
      <c r="F80" s="68"/>
      <c r="G80" s="62">
        <v>58</v>
      </c>
      <c r="H80" s="62">
        <v>70</v>
      </c>
      <c r="I80" s="62">
        <v>62</v>
      </c>
      <c r="J80" s="62">
        <v>66</v>
      </c>
      <c r="K80" s="62">
        <v>74</v>
      </c>
      <c r="L80" s="63"/>
      <c r="M80" s="62">
        <v>21</v>
      </c>
      <c r="N80" s="62">
        <v>30</v>
      </c>
      <c r="O80" s="62">
        <v>19</v>
      </c>
      <c r="P80" s="62">
        <v>46</v>
      </c>
      <c r="Q80" s="62">
        <v>20</v>
      </c>
      <c r="R80" s="62">
        <v>45</v>
      </c>
      <c r="S80" s="62">
        <v>22</v>
      </c>
      <c r="T80" s="67"/>
      <c r="U80" s="68" t="s">
        <v>795</v>
      </c>
      <c r="V80" s="68">
        <v>23380</v>
      </c>
      <c r="W80" s="68" t="s">
        <v>343</v>
      </c>
      <c r="X80" s="68" t="s">
        <v>344</v>
      </c>
      <c r="Y80" s="68" t="s">
        <v>345</v>
      </c>
      <c r="Z80" s="68"/>
      <c r="AA80" s="62">
        <v>87</v>
      </c>
      <c r="AB80" s="62">
        <v>78</v>
      </c>
      <c r="AC80" s="62">
        <v>78</v>
      </c>
      <c r="AD80" s="62">
        <v>72</v>
      </c>
      <c r="AE80" s="62">
        <v>78</v>
      </c>
      <c r="AF80" s="63"/>
      <c r="AG80" s="62">
        <v>18</v>
      </c>
      <c r="AH80" s="62">
        <v>13</v>
      </c>
      <c r="AI80" s="62">
        <v>30</v>
      </c>
      <c r="AJ80" s="62">
        <v>20</v>
      </c>
      <c r="AK80" s="62">
        <v>39</v>
      </c>
      <c r="AL80" s="62">
        <v>18</v>
      </c>
      <c r="AM80" s="62">
        <v>40</v>
      </c>
      <c r="AN80" s="62">
        <v>8.74</v>
      </c>
      <c r="AO80" s="62">
        <v>50</v>
      </c>
      <c r="AP80" s="12" t="str">
        <f t="shared" si="16"/>
        <v>PASS</v>
      </c>
      <c r="AQ80" s="12" t="str">
        <f t="shared" si="17"/>
        <v>PASS</v>
      </c>
      <c r="AR80" s="13" t="str">
        <f t="shared" si="18"/>
        <v>PASS</v>
      </c>
      <c r="AS80" s="13" t="str">
        <f t="shared" si="23"/>
        <v>PASS</v>
      </c>
      <c r="AT80" s="14" t="str">
        <f t="shared" si="19"/>
        <v>PASS</v>
      </c>
      <c r="AU80" s="14" t="str">
        <f t="shared" si="20"/>
        <v>PASS</v>
      </c>
      <c r="AV80" s="4" t="str">
        <f t="shared" si="21"/>
        <v>YES</v>
      </c>
      <c r="AW80" s="5" t="str">
        <f t="shared" si="22"/>
        <v>DIST</v>
      </c>
    </row>
    <row r="81" spans="1:49">
      <c r="A81" s="68" t="s">
        <v>922</v>
      </c>
      <c r="B81" s="68">
        <v>23381</v>
      </c>
      <c r="C81" s="68" t="s">
        <v>541</v>
      </c>
      <c r="D81" s="62" t="s">
        <v>542</v>
      </c>
      <c r="E81" s="68" t="s">
        <v>543</v>
      </c>
      <c r="F81" s="68"/>
      <c r="G81" s="62">
        <v>74</v>
      </c>
      <c r="H81" s="62">
        <v>68</v>
      </c>
      <c r="I81" s="62">
        <v>77</v>
      </c>
      <c r="J81" s="62">
        <v>63</v>
      </c>
      <c r="K81" s="62">
        <v>73</v>
      </c>
      <c r="L81" s="63"/>
      <c r="M81" s="62">
        <v>23</v>
      </c>
      <c r="N81" s="62">
        <v>43</v>
      </c>
      <c r="O81" s="62">
        <v>24</v>
      </c>
      <c r="P81" s="62">
        <v>42</v>
      </c>
      <c r="Q81" s="62">
        <v>24</v>
      </c>
      <c r="R81" s="62">
        <v>45</v>
      </c>
      <c r="S81" s="62">
        <v>24</v>
      </c>
      <c r="T81" s="67"/>
      <c r="U81" s="68" t="s">
        <v>861</v>
      </c>
      <c r="V81" s="68">
        <v>23381</v>
      </c>
      <c r="W81" s="68" t="s">
        <v>541</v>
      </c>
      <c r="X81" s="68" t="s">
        <v>542</v>
      </c>
      <c r="Y81" s="68" t="s">
        <v>543</v>
      </c>
      <c r="Z81" s="68"/>
      <c r="AA81" s="62">
        <v>79</v>
      </c>
      <c r="AB81" s="62">
        <v>84</v>
      </c>
      <c r="AC81" s="62">
        <v>84</v>
      </c>
      <c r="AD81" s="62">
        <v>82</v>
      </c>
      <c r="AE81" s="62">
        <v>85</v>
      </c>
      <c r="AF81" s="63"/>
      <c r="AG81" s="62">
        <v>21</v>
      </c>
      <c r="AH81" s="62">
        <v>21</v>
      </c>
      <c r="AI81" s="62">
        <v>48</v>
      </c>
      <c r="AJ81" s="62">
        <v>23</v>
      </c>
      <c r="AK81" s="62">
        <v>43</v>
      </c>
      <c r="AL81" s="62">
        <v>23</v>
      </c>
      <c r="AM81" s="62">
        <v>42</v>
      </c>
      <c r="AN81" s="62">
        <v>9.36</v>
      </c>
      <c r="AO81" s="62">
        <v>50</v>
      </c>
      <c r="AP81" s="12" t="str">
        <f t="shared" si="16"/>
        <v>PASS</v>
      </c>
      <c r="AQ81" s="12" t="str">
        <f t="shared" si="17"/>
        <v>PASS</v>
      </c>
      <c r="AR81" s="13" t="str">
        <f t="shared" si="18"/>
        <v>PASS</v>
      </c>
      <c r="AS81" s="13" t="str">
        <f t="shared" si="23"/>
        <v>PASS</v>
      </c>
      <c r="AT81" s="14" t="str">
        <f t="shared" si="19"/>
        <v>PASS</v>
      </c>
      <c r="AU81" s="14" t="str">
        <f t="shared" si="20"/>
        <v>PASS</v>
      </c>
      <c r="AV81" s="4" t="str">
        <f t="shared" si="21"/>
        <v>YES</v>
      </c>
      <c r="AW81" s="5" t="str">
        <f t="shared" si="22"/>
        <v>DIST</v>
      </c>
    </row>
    <row r="82" spans="1:49">
      <c r="A82" s="68" t="s">
        <v>967</v>
      </c>
      <c r="B82" s="68">
        <v>23382</v>
      </c>
      <c r="C82" s="68" t="s">
        <v>364</v>
      </c>
      <c r="D82" s="62" t="s">
        <v>365</v>
      </c>
      <c r="E82" s="68" t="s">
        <v>366</v>
      </c>
      <c r="F82" s="68"/>
      <c r="G82" s="62">
        <v>67</v>
      </c>
      <c r="H82" s="62">
        <v>80</v>
      </c>
      <c r="I82" s="62">
        <v>62</v>
      </c>
      <c r="J82" s="62">
        <v>62</v>
      </c>
      <c r="K82" s="62">
        <v>77</v>
      </c>
      <c r="L82" s="63"/>
      <c r="M82" s="62">
        <v>20</v>
      </c>
      <c r="N82" s="62">
        <v>41</v>
      </c>
      <c r="O82" s="62">
        <v>20</v>
      </c>
      <c r="P82" s="62">
        <v>35</v>
      </c>
      <c r="Q82" s="62">
        <v>19</v>
      </c>
      <c r="R82" s="62">
        <v>36</v>
      </c>
      <c r="S82" s="62">
        <v>22</v>
      </c>
      <c r="T82" s="67"/>
      <c r="U82" s="68" t="s">
        <v>802</v>
      </c>
      <c r="V82" s="68">
        <v>23382</v>
      </c>
      <c r="W82" s="68" t="s">
        <v>364</v>
      </c>
      <c r="X82" s="68" t="s">
        <v>365</v>
      </c>
      <c r="Y82" s="68" t="s">
        <v>366</v>
      </c>
      <c r="Z82" s="68"/>
      <c r="AA82" s="62">
        <v>75</v>
      </c>
      <c r="AB82" s="62">
        <v>83</v>
      </c>
      <c r="AC82" s="62">
        <v>80</v>
      </c>
      <c r="AD82" s="62">
        <v>69</v>
      </c>
      <c r="AE82" s="62">
        <v>80</v>
      </c>
      <c r="AF82" s="63"/>
      <c r="AG82" s="62">
        <v>17</v>
      </c>
      <c r="AH82" s="62">
        <v>15</v>
      </c>
      <c r="AI82" s="62">
        <v>38</v>
      </c>
      <c r="AJ82" s="62">
        <v>20</v>
      </c>
      <c r="AK82" s="62">
        <v>38</v>
      </c>
      <c r="AL82" s="62">
        <v>22</v>
      </c>
      <c r="AM82" s="62">
        <v>41</v>
      </c>
      <c r="AN82" s="62">
        <v>9.02</v>
      </c>
      <c r="AO82" s="62">
        <v>50</v>
      </c>
      <c r="AP82" s="12" t="str">
        <f t="shared" si="16"/>
        <v>PASS</v>
      </c>
      <c r="AQ82" s="12" t="str">
        <f t="shared" si="17"/>
        <v>PASS</v>
      </c>
      <c r="AR82" s="13" t="str">
        <f t="shared" si="18"/>
        <v>PASS</v>
      </c>
      <c r="AS82" s="13" t="str">
        <f t="shared" si="23"/>
        <v>PASS</v>
      </c>
      <c r="AT82" s="14" t="str">
        <f t="shared" si="19"/>
        <v>PASS</v>
      </c>
      <c r="AU82" s="14" t="str">
        <f t="shared" si="20"/>
        <v>PASS</v>
      </c>
      <c r="AV82" s="4" t="str">
        <f t="shared" si="21"/>
        <v>YES</v>
      </c>
      <c r="AW82" s="5" t="str">
        <f t="shared" si="22"/>
        <v>DIST</v>
      </c>
    </row>
    <row r="83" spans="1:49">
      <c r="A83" s="68" t="s">
        <v>968</v>
      </c>
      <c r="B83" s="68">
        <v>23384</v>
      </c>
      <c r="C83" s="68" t="s">
        <v>598</v>
      </c>
      <c r="D83" s="62" t="s">
        <v>599</v>
      </c>
      <c r="E83" s="68" t="s">
        <v>600</v>
      </c>
      <c r="F83" s="68"/>
      <c r="G83" s="62">
        <v>79</v>
      </c>
      <c r="H83" s="62">
        <v>70</v>
      </c>
      <c r="I83" s="62">
        <v>87</v>
      </c>
      <c r="J83" s="62">
        <v>77</v>
      </c>
      <c r="K83" s="62">
        <v>82</v>
      </c>
      <c r="L83" s="63"/>
      <c r="M83" s="62">
        <v>22</v>
      </c>
      <c r="N83" s="62">
        <v>35</v>
      </c>
      <c r="O83" s="62">
        <v>22</v>
      </c>
      <c r="P83" s="62">
        <v>46</v>
      </c>
      <c r="Q83" s="62">
        <v>24</v>
      </c>
      <c r="R83" s="62">
        <v>46</v>
      </c>
      <c r="S83" s="62">
        <v>23</v>
      </c>
      <c r="T83" s="67"/>
      <c r="U83" s="68" t="s">
        <v>880</v>
      </c>
      <c r="V83" s="68">
        <v>23384</v>
      </c>
      <c r="W83" s="68" t="s">
        <v>598</v>
      </c>
      <c r="X83" s="68" t="s">
        <v>599</v>
      </c>
      <c r="Y83" s="68" t="s">
        <v>600</v>
      </c>
      <c r="Z83" s="68"/>
      <c r="AA83" s="62">
        <v>85</v>
      </c>
      <c r="AB83" s="62">
        <v>83</v>
      </c>
      <c r="AC83" s="62">
        <v>88</v>
      </c>
      <c r="AD83" s="62">
        <v>82</v>
      </c>
      <c r="AE83" s="62">
        <v>86</v>
      </c>
      <c r="AF83" s="63"/>
      <c r="AG83" s="62">
        <v>20</v>
      </c>
      <c r="AH83" s="62">
        <v>20</v>
      </c>
      <c r="AI83" s="62">
        <v>48</v>
      </c>
      <c r="AJ83" s="62">
        <v>23</v>
      </c>
      <c r="AK83" s="62">
        <v>45</v>
      </c>
      <c r="AL83" s="62">
        <v>24</v>
      </c>
      <c r="AM83" s="62">
        <v>45</v>
      </c>
      <c r="AN83" s="62">
        <v>9.74</v>
      </c>
      <c r="AO83" s="62">
        <v>50</v>
      </c>
      <c r="AP83" s="12" t="str">
        <f t="shared" si="16"/>
        <v>PASS</v>
      </c>
      <c r="AQ83" s="12" t="str">
        <f t="shared" si="17"/>
        <v>PASS</v>
      </c>
      <c r="AR83" s="13" t="str">
        <f t="shared" si="18"/>
        <v>PASS</v>
      </c>
      <c r="AS83" s="13" t="str">
        <f t="shared" si="23"/>
        <v>PASS</v>
      </c>
      <c r="AT83" s="14" t="str">
        <f t="shared" si="19"/>
        <v>PASS</v>
      </c>
      <c r="AU83" s="14" t="str">
        <f t="shared" si="20"/>
        <v>PASS</v>
      </c>
      <c r="AV83" s="4" t="str">
        <f t="shared" si="21"/>
        <v>YES</v>
      </c>
      <c r="AW83" s="5" t="str">
        <f t="shared" si="22"/>
        <v>DIST</v>
      </c>
    </row>
    <row r="84" spans="1:49" s="21" customFormat="1">
      <c r="D84" s="20"/>
      <c r="G84" s="20"/>
      <c r="H84" s="20"/>
      <c r="I84" s="20"/>
      <c r="J84" s="20"/>
      <c r="K84" s="20"/>
      <c r="L84" s="17"/>
      <c r="M84" s="20"/>
      <c r="N84" s="20"/>
      <c r="O84" s="20"/>
      <c r="P84" s="20"/>
      <c r="Q84" s="20"/>
      <c r="R84" s="20"/>
      <c r="T84" s="2"/>
      <c r="Z84" s="20"/>
      <c r="AA84" s="20"/>
      <c r="AB84" s="20"/>
      <c r="AC84" s="20"/>
      <c r="AD84" s="20"/>
      <c r="AE84" s="20"/>
      <c r="AF84" s="17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</row>
    <row r="85" spans="1:49">
      <c r="E85" s="55" t="s">
        <v>733</v>
      </c>
      <c r="F85" s="54" t="s">
        <v>56</v>
      </c>
      <c r="L85" s="17"/>
      <c r="AF85" s="17"/>
      <c r="AQ85" s="42"/>
      <c r="AR85" s="42"/>
      <c r="AS85" s="42"/>
      <c r="AT85" s="42" t="s">
        <v>80</v>
      </c>
      <c r="AU85" s="42" t="s">
        <v>81</v>
      </c>
      <c r="AV85" s="42" t="s">
        <v>24</v>
      </c>
    </row>
    <row r="86" spans="1:49">
      <c r="E86" s="55" t="s">
        <v>732</v>
      </c>
      <c r="F86" s="54" t="s">
        <v>67</v>
      </c>
      <c r="L86" s="17"/>
      <c r="AF86" s="17"/>
      <c r="AM86" s="40" t="s">
        <v>82</v>
      </c>
      <c r="AN86" s="41">
        <f>AVERAGE(AN4:AN83)</f>
        <v>9.1671212121212147</v>
      </c>
      <c r="AP86" s="85" t="s">
        <v>83</v>
      </c>
      <c r="AQ86" s="85"/>
      <c r="AR86" s="85"/>
      <c r="AS86" s="85"/>
      <c r="AT86" s="43">
        <f>COUNTIF(AT4:AT83,"PASS")</f>
        <v>73</v>
      </c>
      <c r="AU86" s="43">
        <f>COUNTIF(AU4:AU83,"PASS")</f>
        <v>70</v>
      </c>
      <c r="AV86" s="43">
        <f>COUNTIF(AV4:AV83,"YES")</f>
        <v>66</v>
      </c>
    </row>
    <row r="87" spans="1:49">
      <c r="L87" s="17"/>
      <c r="AF87" s="17"/>
    </row>
    <row r="88" spans="1:49">
      <c r="E88" s="22" t="s">
        <v>84</v>
      </c>
      <c r="F88" s="23"/>
      <c r="G88" s="4">
        <v>214441</v>
      </c>
      <c r="H88" s="4">
        <v>214442</v>
      </c>
      <c r="I88" s="4">
        <v>214443</v>
      </c>
      <c r="J88" s="4">
        <v>214444</v>
      </c>
      <c r="K88" s="4">
        <v>214445</v>
      </c>
      <c r="L88" s="14"/>
      <c r="M88" s="4" t="s">
        <v>5</v>
      </c>
      <c r="N88" s="4" t="s">
        <v>6</v>
      </c>
      <c r="O88" s="4" t="s">
        <v>7</v>
      </c>
      <c r="P88" s="4" t="s">
        <v>8</v>
      </c>
      <c r="Q88" s="4" t="s">
        <v>9</v>
      </c>
      <c r="R88" s="4" t="s">
        <v>10</v>
      </c>
      <c r="S88" s="4" t="s">
        <v>11</v>
      </c>
      <c r="Y88" s="36" t="s">
        <v>84</v>
      </c>
      <c r="Z88" s="23"/>
      <c r="AA88" s="4">
        <v>207003</v>
      </c>
      <c r="AB88" s="4">
        <v>214450</v>
      </c>
      <c r="AC88" s="4">
        <v>214451</v>
      </c>
      <c r="AD88" s="4">
        <v>214452</v>
      </c>
      <c r="AE88" s="4">
        <v>214453</v>
      </c>
      <c r="AF88" s="14"/>
      <c r="AG88" s="4" t="s">
        <v>12</v>
      </c>
      <c r="AH88" s="4" t="s">
        <v>13</v>
      </c>
      <c r="AI88" s="4" t="s">
        <v>14</v>
      </c>
      <c r="AJ88" s="4" t="s">
        <v>15</v>
      </c>
      <c r="AK88" s="4" t="s">
        <v>16</v>
      </c>
      <c r="AL88" s="4" t="s">
        <v>17</v>
      </c>
      <c r="AM88" s="4" t="s">
        <v>18</v>
      </c>
      <c r="AO88" s="44"/>
      <c r="AP88" s="48"/>
      <c r="AQ88" s="48"/>
      <c r="AR88" s="48"/>
      <c r="AS88" s="48"/>
    </row>
    <row r="89" spans="1:49">
      <c r="E89" s="24"/>
      <c r="F89" s="23"/>
      <c r="G89" s="4" t="s">
        <v>26</v>
      </c>
      <c r="H89" s="4" t="s">
        <v>27</v>
      </c>
      <c r="I89" s="4" t="s">
        <v>28</v>
      </c>
      <c r="J89" s="4" t="s">
        <v>29</v>
      </c>
      <c r="K89" s="4" t="s">
        <v>30</v>
      </c>
      <c r="L89" s="14"/>
      <c r="M89" s="4" t="s">
        <v>31</v>
      </c>
      <c r="N89" s="4" t="s">
        <v>32</v>
      </c>
      <c r="O89" s="4" t="s">
        <v>33</v>
      </c>
      <c r="P89" s="4" t="s">
        <v>34</v>
      </c>
      <c r="Q89" s="4" t="s">
        <v>35</v>
      </c>
      <c r="R89" s="4" t="s">
        <v>36</v>
      </c>
      <c r="S89" s="4" t="s">
        <v>37</v>
      </c>
      <c r="Y89" s="37"/>
      <c r="Z89" s="23"/>
      <c r="AA89" s="4" t="s">
        <v>38</v>
      </c>
      <c r="AB89" s="4" t="s">
        <v>39</v>
      </c>
      <c r="AC89" s="4" t="s">
        <v>40</v>
      </c>
      <c r="AD89" s="4" t="s">
        <v>41</v>
      </c>
      <c r="AE89" s="4" t="s">
        <v>42</v>
      </c>
      <c r="AF89" s="14"/>
      <c r="AG89" s="4" t="s">
        <v>43</v>
      </c>
      <c r="AH89" s="4" t="s">
        <v>44</v>
      </c>
      <c r="AI89" s="4" t="s">
        <v>45</v>
      </c>
      <c r="AJ89" s="4" t="s">
        <v>46</v>
      </c>
      <c r="AK89" s="4" t="s">
        <v>47</v>
      </c>
      <c r="AL89" s="4" t="s">
        <v>48</v>
      </c>
      <c r="AM89" s="4" t="s">
        <v>49</v>
      </c>
      <c r="AO89" s="44"/>
      <c r="AP89" s="50"/>
      <c r="AQ89" s="49" t="s">
        <v>85</v>
      </c>
      <c r="AR89" s="49" t="s">
        <v>86</v>
      </c>
      <c r="AS89" s="48"/>
    </row>
    <row r="90" spans="1:49">
      <c r="E90" s="24" t="s">
        <v>87</v>
      </c>
      <c r="F90" s="25" t="s">
        <v>88</v>
      </c>
      <c r="G90" s="5">
        <f>COUNTIF(G4:G83,"&gt;90")</f>
        <v>6</v>
      </c>
      <c r="H90" s="5">
        <f>COUNTIF(H4:H83,"&gt;90")</f>
        <v>0</v>
      </c>
      <c r="I90" s="5">
        <f>COUNTIF(I4:I83,"&gt;90")</f>
        <v>0</v>
      </c>
      <c r="J90" s="5">
        <f>COUNTIF(J4:J83,"&gt;90")</f>
        <v>0</v>
      </c>
      <c r="K90" s="5">
        <f>COUNTIF(K4:K83,"&gt;90")</f>
        <v>0</v>
      </c>
      <c r="L90" s="14"/>
      <c r="M90" s="5"/>
      <c r="N90" s="5"/>
      <c r="O90" s="5"/>
      <c r="P90" s="5"/>
      <c r="Q90" s="5"/>
      <c r="R90" s="5"/>
      <c r="S90" s="5"/>
      <c r="Y90" s="37" t="s">
        <v>87</v>
      </c>
      <c r="Z90" s="25" t="s">
        <v>88</v>
      </c>
      <c r="AA90" s="5">
        <f>COUNTIF(AA4:AA83,"&gt;90")</f>
        <v>19</v>
      </c>
      <c r="AB90" s="5">
        <f>COUNTIF(AB4:AB83,"&gt;90")</f>
        <v>0</v>
      </c>
      <c r="AC90" s="5">
        <f>COUNTIF(AC4:AC83,"&gt;90")</f>
        <v>0</v>
      </c>
      <c r="AD90" s="5">
        <f>COUNTIF(AD4:AD83,"&gt;90")</f>
        <v>0</v>
      </c>
      <c r="AE90" s="5">
        <f>COUNTIF(AE4:AE83,"&gt;90")</f>
        <v>0</v>
      </c>
      <c r="AF90" s="14"/>
      <c r="AG90" s="5"/>
      <c r="AH90" s="5"/>
      <c r="AI90" s="5"/>
      <c r="AJ90" s="5"/>
      <c r="AK90" s="5"/>
      <c r="AL90" s="5"/>
      <c r="AM90" s="5"/>
      <c r="AO90" s="44"/>
      <c r="AP90" s="49" t="s">
        <v>89</v>
      </c>
      <c r="AQ90" s="50">
        <f>AV86</f>
        <v>66</v>
      </c>
      <c r="AR90" s="51">
        <f>(AQ90/$AA$98)*100</f>
        <v>82.5</v>
      </c>
      <c r="AS90" s="48"/>
    </row>
    <row r="91" spans="1:49">
      <c r="E91" s="24" t="s">
        <v>90</v>
      </c>
      <c r="F91" s="25" t="s">
        <v>91</v>
      </c>
      <c r="G91" s="5">
        <f>COUNTIFS(G4:G83,"&gt;=80",G4:G83,"&lt;90")</f>
        <v>28</v>
      </c>
      <c r="H91" s="5">
        <f>COUNTIFS(H4:H83,"&gt;=80",H4:H83,"&lt;90")</f>
        <v>4</v>
      </c>
      <c r="I91" s="5">
        <f>COUNTIFS(I4:I83,"&gt;=80",I4:I83,"&lt;90")</f>
        <v>13</v>
      </c>
      <c r="J91" s="5">
        <f>COUNTIFS(J4:J83,"&gt;=80",J4:J83,"&lt;90")</f>
        <v>17</v>
      </c>
      <c r="K91" s="5">
        <f>COUNTIFS(K4:K83,"&gt;=80",K4:K83,"&lt;90")</f>
        <v>17</v>
      </c>
      <c r="L91" s="14"/>
      <c r="M91" s="5"/>
      <c r="N91" s="5"/>
      <c r="O91" s="5"/>
      <c r="P91" s="5"/>
      <c r="Q91" s="5"/>
      <c r="R91" s="5"/>
      <c r="S91" s="5"/>
      <c r="Y91" s="37" t="s">
        <v>90</v>
      </c>
      <c r="Z91" s="25" t="s">
        <v>91</v>
      </c>
      <c r="AA91" s="5">
        <f>COUNTIFS(AA4:AA83,"&gt;=80",AA4:AA83,"&lt;90")</f>
        <v>39</v>
      </c>
      <c r="AB91" s="5">
        <f>COUNTIFS(AB4:AB83,"&gt;=80",AB4:AB83,"&lt;90")</f>
        <v>43</v>
      </c>
      <c r="AC91" s="5">
        <f>COUNTIFS(AC4:AC83,"&gt;=80",AC4:AC83,"&lt;90")</f>
        <v>39</v>
      </c>
      <c r="AD91" s="5">
        <f>COUNTIFS(AD4:AD83,"&gt;=80",AD4:AD83,"&lt;90")</f>
        <v>16</v>
      </c>
      <c r="AE91" s="5">
        <f>COUNTIFS(AE4:AE83,"&gt;=80",AE4:AE83,"&lt;90")</f>
        <v>45</v>
      </c>
      <c r="AF91" s="14"/>
      <c r="AG91" s="5"/>
      <c r="AH91" s="5"/>
      <c r="AI91" s="5"/>
      <c r="AJ91" s="5"/>
      <c r="AK91" s="5"/>
      <c r="AL91" s="5"/>
      <c r="AM91" s="5"/>
      <c r="AO91" s="44"/>
      <c r="AP91" s="49" t="s">
        <v>92</v>
      </c>
      <c r="AQ91" s="50">
        <f>COUNTIF(AW4:AW83,"DIST")</f>
        <v>66</v>
      </c>
      <c r="AR91" s="51">
        <f t="shared" ref="AR91:AR96" si="24">(AQ91/$AA$98)*100</f>
        <v>82.5</v>
      </c>
      <c r="AS91" s="48"/>
    </row>
    <row r="92" spans="1:49">
      <c r="E92" s="24" t="s">
        <v>93</v>
      </c>
      <c r="F92" s="25" t="s">
        <v>94</v>
      </c>
      <c r="G92" s="5">
        <f>COUNTIFS(G4:G83,"&gt;=70",G4:G83,"&lt;80")</f>
        <v>20</v>
      </c>
      <c r="H92" s="5">
        <f>COUNTIFS(H4:H83,"&gt;=70",H4:H83,"&lt;80")</f>
        <v>27</v>
      </c>
      <c r="I92" s="5">
        <f>COUNTIFS(I4:I83,"&gt;=70",I4:I83,"&lt;80")</f>
        <v>25</v>
      </c>
      <c r="J92" s="5">
        <f>COUNTIFS(J4:J83,"&gt;=70",J4:J83,"&lt;80")</f>
        <v>30</v>
      </c>
      <c r="K92" s="5">
        <f>COUNTIFS(K4:K83,"&gt;=70",K4:K83,"&lt;80")</f>
        <v>38</v>
      </c>
      <c r="L92" s="14"/>
      <c r="M92" s="5"/>
      <c r="N92" s="5"/>
      <c r="O92" s="5"/>
      <c r="P92" s="5"/>
      <c r="Q92" s="5"/>
      <c r="R92" s="5"/>
      <c r="S92" s="5"/>
      <c r="Y92" s="37" t="s">
        <v>93</v>
      </c>
      <c r="Z92" s="25" t="s">
        <v>94</v>
      </c>
      <c r="AA92" s="5">
        <f>COUNTIFS(AA4:AA83,"&gt;=70",AA4:AA83,"&lt;80")</f>
        <v>14</v>
      </c>
      <c r="AB92" s="5">
        <f>COUNTIFS(AB4:AB83,"&gt;=70",AB4:AB83,"&lt;80")</f>
        <v>35</v>
      </c>
      <c r="AC92" s="5">
        <f>COUNTIFS(AC4:AC83,"&gt;=70",AC4:AC83,"&lt;80")</f>
        <v>36</v>
      </c>
      <c r="AD92" s="5">
        <f>COUNTIFS(AD4:AD83,"&gt;=70",AD4:AD83,"&lt;80")</f>
        <v>35</v>
      </c>
      <c r="AE92" s="5">
        <f>COUNTIFS(AE4:AE83,"&gt;=70",AE4:AE83,"&lt;80")</f>
        <v>32</v>
      </c>
      <c r="AF92" s="14"/>
      <c r="AG92" s="5"/>
      <c r="AH92" s="5"/>
      <c r="AI92" s="5"/>
      <c r="AJ92" s="5"/>
      <c r="AK92" s="5"/>
      <c r="AL92" s="5"/>
      <c r="AM92" s="5"/>
      <c r="AO92" s="44"/>
      <c r="AP92" s="49" t="s">
        <v>95</v>
      </c>
      <c r="AQ92" s="50">
        <f>COUNTIF(AW4:AW83,"FIRST")</f>
        <v>0</v>
      </c>
      <c r="AR92" s="51">
        <f t="shared" si="24"/>
        <v>0</v>
      </c>
      <c r="AS92" s="48"/>
    </row>
    <row r="93" spans="1:49" ht="27.6">
      <c r="E93" s="24" t="s">
        <v>96</v>
      </c>
      <c r="F93" s="25" t="s">
        <v>97</v>
      </c>
      <c r="G93" s="5">
        <f>COUNTIFS(G4:G83,"&gt;=60",G4:G83,"&lt;70")</f>
        <v>13</v>
      </c>
      <c r="H93" s="5">
        <f>COUNTIFS(H4:H83,"&gt;=60",H4:H83,"&lt;70")</f>
        <v>32</v>
      </c>
      <c r="I93" s="5">
        <f>COUNTIFS(I4:I83,"&gt;=60",I4:I83,"&lt;70")</f>
        <v>21</v>
      </c>
      <c r="J93" s="5">
        <f>COUNTIFS(J4:J83,"&gt;=60",J4:J83,"&lt;70")</f>
        <v>29</v>
      </c>
      <c r="K93" s="5">
        <f>COUNTIFS(K4:K83,"&gt;=60",K4:K83,"&lt;70")</f>
        <v>19</v>
      </c>
      <c r="L93" s="14"/>
      <c r="M93" s="5"/>
      <c r="N93" s="5"/>
      <c r="O93" s="5"/>
      <c r="P93" s="5"/>
      <c r="Q93" s="5"/>
      <c r="R93" s="5"/>
      <c r="S93" s="5"/>
      <c r="Y93" s="37" t="s">
        <v>96</v>
      </c>
      <c r="Z93" s="25" t="s">
        <v>97</v>
      </c>
      <c r="AA93" s="5">
        <f>COUNTIFS(AA4:AA83,"&gt;=60",AA4:AA83,"&lt;70")</f>
        <v>2</v>
      </c>
      <c r="AB93" s="5">
        <f>COUNTIFS(AB4:AB83,"&gt;=60",AB4:AB83,"&lt;70")</f>
        <v>2</v>
      </c>
      <c r="AC93" s="5">
        <f>COUNTIFS(AC4:AC83,"&gt;=60",AC4:AC83,"&lt;70")</f>
        <v>4</v>
      </c>
      <c r="AD93" s="5">
        <f>COUNTIFS(AD4:AD83,"&gt;=60",AD4:AD83,"&lt;70")</f>
        <v>24</v>
      </c>
      <c r="AE93" s="5">
        <f>COUNTIFS(AE4:AE83,"&gt;=60",AE4:AE83,"&lt;70")</f>
        <v>0</v>
      </c>
      <c r="AF93" s="14"/>
      <c r="AG93" s="5"/>
      <c r="AH93" s="5"/>
      <c r="AI93" s="5"/>
      <c r="AJ93" s="5"/>
      <c r="AK93" s="5"/>
      <c r="AL93" s="5"/>
      <c r="AM93" s="5"/>
      <c r="AO93" s="44"/>
      <c r="AP93" s="52" t="s">
        <v>98</v>
      </c>
      <c r="AQ93" s="50">
        <f>COUNTIF(AW4:AW83,"HSC")</f>
        <v>0</v>
      </c>
      <c r="AR93" s="51">
        <f t="shared" si="24"/>
        <v>0</v>
      </c>
      <c r="AS93" s="48"/>
    </row>
    <row r="94" spans="1:49">
      <c r="E94" s="24" t="s">
        <v>99</v>
      </c>
      <c r="F94" s="25" t="s">
        <v>100</v>
      </c>
      <c r="G94" s="5">
        <f>COUNTIFS(G4:G83,"&gt;=50",G4:G83,"&lt;60")</f>
        <v>6</v>
      </c>
      <c r="H94" s="5">
        <f>COUNTIFS(H4:H83,"&gt;=50",H4:H83,"&lt;60")</f>
        <v>10</v>
      </c>
      <c r="I94" s="5">
        <f>COUNTIFS(I4:I83,"&gt;=50",I4:I83,"&lt;60")</f>
        <v>16</v>
      </c>
      <c r="J94" s="5">
        <f>COUNTIFS(J4:J83,"&gt;=50",J4:J83,"&lt;60")</f>
        <v>2</v>
      </c>
      <c r="K94" s="5">
        <f>COUNTIFS(K4:K83,"&gt;=50",K4:K83,"&lt;60")</f>
        <v>4</v>
      </c>
      <c r="L94" s="14"/>
      <c r="M94" s="5"/>
      <c r="N94" s="5"/>
      <c r="O94" s="5"/>
      <c r="P94" s="5"/>
      <c r="Q94" s="5"/>
      <c r="R94" s="5"/>
      <c r="S94" s="5"/>
      <c r="Y94" s="37" t="s">
        <v>99</v>
      </c>
      <c r="Z94" s="25" t="s">
        <v>100</v>
      </c>
      <c r="AA94" s="5">
        <f>COUNTIFS(AA4:AA83,"&gt;=50",AA4:AA83,"&lt;60")</f>
        <v>2</v>
      </c>
      <c r="AB94" s="5">
        <f>COUNTIFS(AB4:AB83,"&gt;=50",AB4:AB83,"&lt;60")</f>
        <v>0</v>
      </c>
      <c r="AC94" s="5">
        <f>COUNTIFS(AC4:AC83,"&gt;=50",AC4:AC83,"&lt;60")</f>
        <v>0</v>
      </c>
      <c r="AD94" s="5">
        <f>COUNTIFS(AD4:AD83,"&gt;=50",AD4:AD83,"&lt;60")</f>
        <v>5</v>
      </c>
      <c r="AE94" s="5">
        <f>COUNTIFS(AE4:AE83,"&gt;=50",AE4:AE83,"&lt;60")</f>
        <v>1</v>
      </c>
      <c r="AF94" s="14"/>
      <c r="AG94" s="5"/>
      <c r="AH94" s="5"/>
      <c r="AI94" s="5"/>
      <c r="AJ94" s="5"/>
      <c r="AK94" s="5"/>
      <c r="AL94" s="5"/>
      <c r="AM94" s="5"/>
      <c r="AO94" s="44"/>
      <c r="AP94" s="49" t="s">
        <v>101</v>
      </c>
      <c r="AQ94" s="50">
        <f>COUNTIF(AW4:AW83,"SC")</f>
        <v>0</v>
      </c>
      <c r="AR94" s="51">
        <f t="shared" si="24"/>
        <v>0</v>
      </c>
      <c r="AS94" s="48"/>
    </row>
    <row r="95" spans="1:49">
      <c r="E95" s="24" t="s">
        <v>102</v>
      </c>
      <c r="F95" s="25" t="s">
        <v>103</v>
      </c>
      <c r="G95" s="5">
        <f>COUNTIFS(G4:G83,"&gt;=40",G4:G83,"&lt;50")</f>
        <v>4</v>
      </c>
      <c r="H95" s="5">
        <f>COUNTIFS(H4:H83,"&gt;=40",H4:H83,"&lt;50")</f>
        <v>4</v>
      </c>
      <c r="I95" s="5">
        <f>COUNTIFS(I4:I83,"&gt;=40",I4:I83,"&lt;50")</f>
        <v>1</v>
      </c>
      <c r="J95" s="5">
        <f>COUNTIFS(J4:J83,"&gt;=40",J4:J83,"&lt;50")</f>
        <v>2</v>
      </c>
      <c r="K95" s="5">
        <f>COUNTIFS(K4:K83,"&gt;=40",K4:K83,"&lt;50")</f>
        <v>2</v>
      </c>
      <c r="L95" s="14"/>
      <c r="M95" s="5"/>
      <c r="N95" s="5"/>
      <c r="O95" s="5"/>
      <c r="P95" s="5"/>
      <c r="Q95" s="5"/>
      <c r="R95" s="5"/>
      <c r="S95" s="5"/>
      <c r="Y95" s="37" t="s">
        <v>102</v>
      </c>
      <c r="Z95" s="25" t="s">
        <v>103</v>
      </c>
      <c r="AA95" s="5">
        <f>COUNTIFS(AA4:AA83,"&gt;=40",AA4:AA83,"&lt;50")</f>
        <v>2</v>
      </c>
      <c r="AB95" s="5">
        <f>COUNTIFS(AB4:AB83,"&gt;=40",AB4:AB83,"&lt;50")</f>
        <v>0</v>
      </c>
      <c r="AC95" s="5">
        <f>COUNTIFS(AC4:AC83,"&gt;=40",AC4:AC83,"&lt;50")</f>
        <v>1</v>
      </c>
      <c r="AD95" s="5">
        <f>COUNTIFS(AD4:AD83,"&gt;=40",AD4:AD83,"&lt;50")</f>
        <v>0</v>
      </c>
      <c r="AE95" s="5">
        <f>COUNTIFS(AE4:AE83,"&gt;=40",AE4:AE83,"&lt;50")</f>
        <v>0</v>
      </c>
      <c r="AF95" s="14"/>
      <c r="AG95" s="5"/>
      <c r="AH95" s="5"/>
      <c r="AI95" s="5"/>
      <c r="AJ95" s="5"/>
      <c r="AK95" s="5"/>
      <c r="AL95" s="5"/>
      <c r="AM95" s="5"/>
      <c r="AO95" s="44"/>
      <c r="AP95" s="49" t="s">
        <v>104</v>
      </c>
      <c r="AQ95" s="50">
        <f>COUNTIF(AW4:AW83,"ATKT")</f>
        <v>14</v>
      </c>
      <c r="AR95" s="51">
        <f t="shared" si="24"/>
        <v>17.5</v>
      </c>
      <c r="AS95" s="48"/>
    </row>
    <row r="96" spans="1:49">
      <c r="E96" s="24" t="s">
        <v>105</v>
      </c>
      <c r="F96" s="25" t="s">
        <v>106</v>
      </c>
      <c r="G96" s="5">
        <f>COUNTIF(G4:G83,"FF")</f>
        <v>1</v>
      </c>
      <c r="H96" s="5">
        <f>COUNTIF(H4:H83,"FF")</f>
        <v>3</v>
      </c>
      <c r="I96" s="5">
        <f>COUNTIF(I4:I83,"FF")</f>
        <v>4</v>
      </c>
      <c r="J96" s="5">
        <f>COUNTIF(J4:J83,"FF")</f>
        <v>0</v>
      </c>
      <c r="K96" s="5">
        <f>COUNTIF(K4:K83,"FF")</f>
        <v>0</v>
      </c>
      <c r="L96" s="14"/>
      <c r="M96" s="5">
        <f>COUNTIF(M4:M83,"FF")</f>
        <v>0</v>
      </c>
      <c r="N96" s="5">
        <f>COUNTIF(N4:N83,"FF")</f>
        <v>0</v>
      </c>
      <c r="O96" s="5">
        <f>COUNTIF(O4:O83,"FF")</f>
        <v>0</v>
      </c>
      <c r="P96" s="5">
        <f>COUNTIF(P4:P83,"FF")</f>
        <v>0</v>
      </c>
      <c r="Q96" s="5">
        <f>COUNTIF(Q4:Q83,"FF")</f>
        <v>0</v>
      </c>
      <c r="R96" s="5">
        <f>COUNTIF(R4:R83,"FF")</f>
        <v>0</v>
      </c>
      <c r="S96" s="5">
        <f>COUNTIF(S4:S83,"FF")</f>
        <v>0</v>
      </c>
      <c r="Y96" s="37" t="s">
        <v>105</v>
      </c>
      <c r="Z96" s="25" t="s">
        <v>106</v>
      </c>
      <c r="AA96" s="5">
        <f>COUNTIF(AA4:AA83,"FF")</f>
        <v>0</v>
      </c>
      <c r="AB96" s="5">
        <f>COUNTIF(AB4:AB83,"FF")</f>
        <v>0</v>
      </c>
      <c r="AC96" s="5">
        <f>COUNTIF(AC4:AC83,"FF")</f>
        <v>0</v>
      </c>
      <c r="AD96" s="5">
        <f>COUNTIF(AD4:AD83,"FF")</f>
        <v>0</v>
      </c>
      <c r="AE96" s="5">
        <f>COUNTIF(AE4:AE83,"FF")</f>
        <v>0</v>
      </c>
      <c r="AF96" s="14"/>
      <c r="AG96" s="5">
        <f>COUNTIF(AG4:AG83,"FF")</f>
        <v>0</v>
      </c>
      <c r="AH96" s="5">
        <f>COUNTIF(AH4:AH83,"FF")</f>
        <v>0</v>
      </c>
      <c r="AI96" s="5">
        <f>COUNTIF(AI4:AI83,"FF")</f>
        <v>0</v>
      </c>
      <c r="AJ96" s="5">
        <f>COUNTIF(AJ4:AJ83,"FF")</f>
        <v>0</v>
      </c>
      <c r="AK96" s="5">
        <f>COUNTIF(AK4:AK83,"FF")</f>
        <v>0</v>
      </c>
      <c r="AL96" s="5">
        <f>COUNTIF(AL4:AL83,"FF")</f>
        <v>0</v>
      </c>
      <c r="AM96" s="5">
        <f>COUNTIF(AM4:AM83,"FF")</f>
        <v>0</v>
      </c>
      <c r="AO96" s="44"/>
      <c r="AP96" s="49" t="s">
        <v>107</v>
      </c>
      <c r="AQ96" s="50">
        <f>COUNTIF(AW4:AW83,"FAIL")</f>
        <v>0</v>
      </c>
      <c r="AR96" s="51">
        <f t="shared" si="24"/>
        <v>0</v>
      </c>
      <c r="AS96" s="48"/>
    </row>
    <row r="97" spans="5:45">
      <c r="E97" s="22"/>
      <c r="F97" s="26" t="s">
        <v>108</v>
      </c>
      <c r="G97" s="5">
        <f>COUNTIF(G4:G83,"AB")</f>
        <v>0</v>
      </c>
      <c r="H97" s="5">
        <f>COUNTIF(H4:H83,"AB")</f>
        <v>0</v>
      </c>
      <c r="I97" s="5">
        <f>COUNTIF(I4:I83,"AB")</f>
        <v>0</v>
      </c>
      <c r="J97" s="5">
        <f>COUNTIF(J4:J83,"AB")</f>
        <v>0</v>
      </c>
      <c r="K97" s="5">
        <f>COUNTIF(K4:K83,"AB")</f>
        <v>0</v>
      </c>
      <c r="L97" s="14"/>
      <c r="M97" s="5">
        <f>COUNTIF(M4:M83,"AB")</f>
        <v>0</v>
      </c>
      <c r="N97" s="5">
        <f>COUNTIF(N4:N83,"AB")</f>
        <v>8</v>
      </c>
      <c r="O97" s="5">
        <f>COUNTIF(O4:O83,"AB")</f>
        <v>0</v>
      </c>
      <c r="P97" s="5">
        <f>COUNTIF(P4:P83,"AB")</f>
        <v>2</v>
      </c>
      <c r="Q97" s="5">
        <f>COUNTIF(Q4:Q83,"AB")</f>
        <v>0</v>
      </c>
      <c r="R97" s="5">
        <f>COUNTIF(R4:R83,"AB")</f>
        <v>0</v>
      </c>
      <c r="S97" s="5">
        <f>COUNTIF(S4:S83,"AB")</f>
        <v>0</v>
      </c>
      <c r="Y97" s="36"/>
      <c r="Z97" s="26" t="s">
        <v>108</v>
      </c>
      <c r="AA97" s="5">
        <f>COUNTIF(AA4:AA83,"AB")</f>
        <v>0</v>
      </c>
      <c r="AB97" s="5">
        <f>COUNTIF(AB4:AB83,"AB")</f>
        <v>0</v>
      </c>
      <c r="AC97" s="5">
        <f>COUNTIF(AC4:AC83,"AB")</f>
        <v>0</v>
      </c>
      <c r="AD97" s="5">
        <f>COUNTIF(AD4:AD83,"AB")</f>
        <v>0</v>
      </c>
      <c r="AE97" s="5">
        <f>COUNTIF(AE4:AE83,"AB")</f>
        <v>0</v>
      </c>
      <c r="AF97" s="14"/>
      <c r="AG97" s="5">
        <f>COUNTIF(AG4:AG83,"AB")</f>
        <v>0</v>
      </c>
      <c r="AH97" s="5">
        <f>COUNTIF(AH4:AH83,"AB")</f>
        <v>0</v>
      </c>
      <c r="AI97" s="5">
        <f>COUNTIF(AI4:AI83,"AB")</f>
        <v>0</v>
      </c>
      <c r="AJ97" s="5">
        <f>COUNTIF(AJ4:AJ83,"AB")</f>
        <v>0</v>
      </c>
      <c r="AK97" s="5">
        <f>COUNTIF(AK4:AK83,"AB")</f>
        <v>0</v>
      </c>
      <c r="AL97" s="5">
        <f>COUNTIF(AL4:AL83,"AB")</f>
        <v>0</v>
      </c>
      <c r="AM97" s="5">
        <f>COUNTIF(AM4:AM83,"AB")</f>
        <v>0</v>
      </c>
      <c r="AO97" s="44"/>
      <c r="AP97" s="49" t="s">
        <v>109</v>
      </c>
      <c r="AQ97" s="49">
        <f>AA98</f>
        <v>80</v>
      </c>
      <c r="AR97" s="49"/>
      <c r="AS97" s="44"/>
    </row>
    <row r="98" spans="5:45">
      <c r="E98" s="22"/>
      <c r="F98" s="27" t="s">
        <v>109</v>
      </c>
      <c r="G98" s="5">
        <f>COUNTA(G4:G83)</f>
        <v>80</v>
      </c>
      <c r="H98" s="5">
        <f>COUNTA(H4:H83)</f>
        <v>80</v>
      </c>
      <c r="I98" s="5">
        <f>COUNTA(I4:I83)</f>
        <v>80</v>
      </c>
      <c r="J98" s="5">
        <f>COUNTA(J4:J83)</f>
        <v>80</v>
      </c>
      <c r="K98" s="5">
        <f>COUNTA(K4:K83)</f>
        <v>80</v>
      </c>
      <c r="L98" s="14"/>
      <c r="M98" s="5">
        <f>COUNTA(M4:M83)</f>
        <v>80</v>
      </c>
      <c r="N98" s="5">
        <f>COUNTA(N4:N83)</f>
        <v>80</v>
      </c>
      <c r="O98" s="5">
        <f>COUNTA(O4:O83)</f>
        <v>80</v>
      </c>
      <c r="P98" s="5">
        <f>COUNTA(P4:P83)</f>
        <v>80</v>
      </c>
      <c r="Q98" s="5">
        <f>COUNTA(Q4:Q83)</f>
        <v>80</v>
      </c>
      <c r="R98" s="5">
        <f>COUNTA(R4:R83)</f>
        <v>80</v>
      </c>
      <c r="S98" s="5">
        <f>COUNTA(S4:S83)</f>
        <v>80</v>
      </c>
      <c r="Y98" s="36"/>
      <c r="Z98" s="27" t="s">
        <v>109</v>
      </c>
      <c r="AA98" s="5">
        <f>COUNTA(AA4:AA83)</f>
        <v>80</v>
      </c>
      <c r="AB98" s="5">
        <f>COUNTA(AB4:AB83)</f>
        <v>80</v>
      </c>
      <c r="AC98" s="5">
        <f>COUNTA(AC4:AC83)</f>
        <v>80</v>
      </c>
      <c r="AD98" s="5">
        <f>COUNTA(AD4:AD83)</f>
        <v>80</v>
      </c>
      <c r="AE98" s="5">
        <f>COUNTA(AE4:AE83)</f>
        <v>79</v>
      </c>
      <c r="AF98" s="14"/>
      <c r="AG98" s="5">
        <f>COUNTA(AG4:AG83)</f>
        <v>80</v>
      </c>
      <c r="AH98" s="5">
        <f>COUNTA(AH4:AH83)</f>
        <v>80</v>
      </c>
      <c r="AI98" s="5">
        <f>COUNTA(AI4:AI83)</f>
        <v>80</v>
      </c>
      <c r="AJ98" s="5">
        <f>COUNTA(AJ4:AJ83)</f>
        <v>80</v>
      </c>
      <c r="AK98" s="5">
        <f>COUNTA(AK4:AK83)</f>
        <v>80</v>
      </c>
      <c r="AL98" s="5">
        <f>COUNTA(AL4:AL83)</f>
        <v>80</v>
      </c>
      <c r="AM98" s="5">
        <f>COUNTA(AM4:AM83)</f>
        <v>80</v>
      </c>
      <c r="AO98" s="48"/>
      <c r="AP98" s="48"/>
      <c r="AQ98" s="48"/>
      <c r="AR98" s="48"/>
      <c r="AS98" s="48"/>
    </row>
    <row r="99" spans="5:45">
      <c r="E99" s="22"/>
      <c r="F99" s="25" t="s">
        <v>110</v>
      </c>
      <c r="G99" s="5">
        <f>G98-G97</f>
        <v>80</v>
      </c>
      <c r="H99" s="5">
        <f>H98-H97</f>
        <v>80</v>
      </c>
      <c r="I99" s="5">
        <f>I98-I97</f>
        <v>80</v>
      </c>
      <c r="J99" s="5">
        <f>J98-J97</f>
        <v>80</v>
      </c>
      <c r="K99" s="5">
        <f>K98-K97</f>
        <v>80</v>
      </c>
      <c r="L99" s="14"/>
      <c r="M99" s="5">
        <f t="shared" ref="M99:S99" si="25">M98-M97</f>
        <v>80</v>
      </c>
      <c r="N99" s="5">
        <f t="shared" si="25"/>
        <v>72</v>
      </c>
      <c r="O99" s="5">
        <f t="shared" si="25"/>
        <v>80</v>
      </c>
      <c r="P99" s="5">
        <f t="shared" si="25"/>
        <v>78</v>
      </c>
      <c r="Q99" s="5">
        <f t="shared" si="25"/>
        <v>80</v>
      </c>
      <c r="R99" s="5">
        <f t="shared" si="25"/>
        <v>80</v>
      </c>
      <c r="S99" s="5">
        <f t="shared" si="25"/>
        <v>80</v>
      </c>
      <c r="Y99" s="36"/>
      <c r="Z99" s="25" t="s">
        <v>110</v>
      </c>
      <c r="AA99" s="5">
        <f>AA98-AA97</f>
        <v>80</v>
      </c>
      <c r="AB99" s="5">
        <f>AB98-AB97</f>
        <v>80</v>
      </c>
      <c r="AC99" s="5">
        <f>AC98-AC97</f>
        <v>80</v>
      </c>
      <c r="AD99" s="5">
        <f>AD98-AD97</f>
        <v>80</v>
      </c>
      <c r="AE99" s="5">
        <f>AE98-AE97</f>
        <v>79</v>
      </c>
      <c r="AF99" s="14"/>
      <c r="AG99" s="5">
        <f>AG98-AG97</f>
        <v>80</v>
      </c>
      <c r="AH99" s="5">
        <f t="shared" ref="AH99:AM99" si="26">AH98-AH97</f>
        <v>80</v>
      </c>
      <c r="AI99" s="5">
        <f t="shared" si="26"/>
        <v>80</v>
      </c>
      <c r="AJ99" s="5">
        <f t="shared" si="26"/>
        <v>80</v>
      </c>
      <c r="AK99" s="5">
        <f t="shared" si="26"/>
        <v>80</v>
      </c>
      <c r="AL99" s="5">
        <f t="shared" si="26"/>
        <v>80</v>
      </c>
      <c r="AM99" s="5">
        <f t="shared" si="26"/>
        <v>80</v>
      </c>
    </row>
    <row r="100" spans="5:45" ht="15" thickBot="1">
      <c r="E100" s="28"/>
      <c r="F100" s="23" t="s">
        <v>111</v>
      </c>
      <c r="G100" s="5">
        <f>G99-G96</f>
        <v>79</v>
      </c>
      <c r="H100" s="5">
        <f>H99-H96</f>
        <v>77</v>
      </c>
      <c r="I100" s="5">
        <f>I99-I96</f>
        <v>76</v>
      </c>
      <c r="J100" s="5">
        <f>J99-J96</f>
        <v>80</v>
      </c>
      <c r="K100" s="5">
        <f>K99-K96</f>
        <v>80</v>
      </c>
      <c r="L100" s="14"/>
      <c r="M100" s="5">
        <f t="shared" ref="M100:S100" si="27">M99-M96</f>
        <v>80</v>
      </c>
      <c r="N100" s="5">
        <f t="shared" si="27"/>
        <v>72</v>
      </c>
      <c r="O100" s="5">
        <f t="shared" si="27"/>
        <v>80</v>
      </c>
      <c r="P100" s="5">
        <f t="shared" si="27"/>
        <v>78</v>
      </c>
      <c r="Q100" s="5">
        <f t="shared" si="27"/>
        <v>80</v>
      </c>
      <c r="R100" s="5">
        <f t="shared" si="27"/>
        <v>80</v>
      </c>
      <c r="S100" s="5">
        <f t="shared" si="27"/>
        <v>80</v>
      </c>
      <c r="Y100" s="38"/>
      <c r="Z100" s="23" t="s">
        <v>111</v>
      </c>
      <c r="AA100" s="5">
        <f>AA99-AA96</f>
        <v>80</v>
      </c>
      <c r="AB100" s="5">
        <f>AB99-AB96</f>
        <v>80</v>
      </c>
      <c r="AC100" s="5">
        <f>AC99-AC96</f>
        <v>80</v>
      </c>
      <c r="AD100" s="5">
        <f>AD99-AD96</f>
        <v>80</v>
      </c>
      <c r="AE100" s="5">
        <f>AE99-AE96</f>
        <v>79</v>
      </c>
      <c r="AF100" s="14"/>
      <c r="AG100" s="5">
        <f>AG99-AG96</f>
        <v>80</v>
      </c>
      <c r="AH100" s="5">
        <f t="shared" ref="AH100:AM100" si="28">AH99-AH96</f>
        <v>80</v>
      </c>
      <c r="AI100" s="5">
        <f t="shared" si="28"/>
        <v>80</v>
      </c>
      <c r="AJ100" s="5">
        <f t="shared" si="28"/>
        <v>80</v>
      </c>
      <c r="AK100" s="5">
        <f t="shared" si="28"/>
        <v>80</v>
      </c>
      <c r="AL100" s="5">
        <f t="shared" si="28"/>
        <v>80</v>
      </c>
      <c r="AM100" s="5">
        <f t="shared" si="28"/>
        <v>80</v>
      </c>
    </row>
    <row r="101" spans="5:45" ht="15" thickBot="1">
      <c r="E101" s="3"/>
      <c r="F101" s="29" t="s">
        <v>112</v>
      </c>
      <c r="G101" s="30">
        <f>(G100/G99)*100</f>
        <v>98.75</v>
      </c>
      <c r="H101" s="30">
        <f>(H100/H99)*100</f>
        <v>96.25</v>
      </c>
      <c r="I101" s="30">
        <f>(I100/I99)*100</f>
        <v>95</v>
      </c>
      <c r="J101" s="30">
        <f>(J100/J99)*100</f>
        <v>100</v>
      </c>
      <c r="K101" s="30">
        <f>(K100/K99)*100</f>
        <v>100</v>
      </c>
      <c r="L101" s="31"/>
      <c r="M101" s="30">
        <f t="shared" ref="M101:S101" si="29">(M100/M99)*100</f>
        <v>100</v>
      </c>
      <c r="N101" s="30">
        <f t="shared" si="29"/>
        <v>100</v>
      </c>
      <c r="O101" s="30">
        <f t="shared" si="29"/>
        <v>100</v>
      </c>
      <c r="P101" s="30">
        <f t="shared" si="29"/>
        <v>100</v>
      </c>
      <c r="Q101" s="30">
        <f t="shared" si="29"/>
        <v>100</v>
      </c>
      <c r="R101" s="30">
        <f t="shared" si="29"/>
        <v>100</v>
      </c>
      <c r="S101" s="30">
        <f t="shared" si="29"/>
        <v>100</v>
      </c>
      <c r="Z101" s="39" t="s">
        <v>112</v>
      </c>
      <c r="AA101" s="30">
        <f>(AA100/AA99)*100</f>
        <v>100</v>
      </c>
      <c r="AB101" s="30">
        <f>(AB100/AB99)*100</f>
        <v>100</v>
      </c>
      <c r="AC101" s="30">
        <f>(AC100/AC99)*100</f>
        <v>100</v>
      </c>
      <c r="AD101" s="30">
        <f>(AD100/AD99)*100</f>
        <v>100</v>
      </c>
      <c r="AE101" s="30">
        <f>(AE100/AE99)*100</f>
        <v>100</v>
      </c>
      <c r="AF101" s="31"/>
      <c r="AG101" s="30">
        <f>(AG100/AG99)*100</f>
        <v>100</v>
      </c>
      <c r="AH101" s="30">
        <f t="shared" ref="AH101:AM101" si="30">(AH100/AH99)*100</f>
        <v>100</v>
      </c>
      <c r="AI101" s="30">
        <f t="shared" si="30"/>
        <v>100</v>
      </c>
      <c r="AJ101" s="30">
        <f t="shared" si="30"/>
        <v>100</v>
      </c>
      <c r="AK101" s="30">
        <f t="shared" si="30"/>
        <v>100</v>
      </c>
      <c r="AL101" s="30">
        <f t="shared" si="30"/>
        <v>100</v>
      </c>
      <c r="AM101" s="30">
        <f t="shared" si="30"/>
        <v>100</v>
      </c>
    </row>
    <row r="102" spans="5:45">
      <c r="AO102" s="17"/>
      <c r="AP102" s="17"/>
      <c r="AQ102" s="17"/>
      <c r="AR102" s="17"/>
    </row>
    <row r="103" spans="5:45" ht="16.2">
      <c r="AO103" s="17"/>
      <c r="AP103" s="72"/>
      <c r="AQ103" s="72" t="s">
        <v>113</v>
      </c>
      <c r="AR103" s="17"/>
    </row>
    <row r="104" spans="5:45" ht="16.2">
      <c r="W104" s="87" t="s">
        <v>114</v>
      </c>
      <c r="X104" s="87"/>
      <c r="Y104" s="87"/>
      <c r="AO104" s="17"/>
      <c r="AP104" s="72" t="s">
        <v>89</v>
      </c>
      <c r="AQ104" s="73">
        <f>(AV86/$AQ$97)*100</f>
        <v>82.5</v>
      </c>
      <c r="AR104" s="17"/>
    </row>
    <row r="105" spans="5:45" ht="16.2">
      <c r="W105" s="33"/>
      <c r="X105" s="87" t="s">
        <v>115</v>
      </c>
      <c r="Y105" s="87"/>
      <c r="AO105" s="17"/>
      <c r="AP105" s="72" t="s">
        <v>116</v>
      </c>
      <c r="AQ105" s="73">
        <f>(AT86/$AQ$97)*100</f>
        <v>91.25</v>
      </c>
      <c r="AR105" s="17"/>
    </row>
    <row r="106" spans="5:45" ht="16.2">
      <c r="W106" s="33"/>
      <c r="X106" s="79" t="s">
        <v>117</v>
      </c>
      <c r="Y106" s="79" t="s">
        <v>118</v>
      </c>
      <c r="AO106" s="17"/>
      <c r="AP106" s="72" t="s">
        <v>119</v>
      </c>
      <c r="AQ106" s="73">
        <f>(AU86/$AQ$97)*100</f>
        <v>87.5</v>
      </c>
      <c r="AR106" s="17"/>
    </row>
    <row r="107" spans="5:45" ht="16.2">
      <c r="W107" s="79" t="s">
        <v>120</v>
      </c>
      <c r="X107" s="79" t="s">
        <v>121</v>
      </c>
      <c r="Y107" s="79" t="s">
        <v>122</v>
      </c>
      <c r="AO107" s="17"/>
      <c r="AP107" s="72" t="s">
        <v>104</v>
      </c>
      <c r="AQ107" s="77">
        <f>(AQ95)/AQ97*100</f>
        <v>17.5</v>
      </c>
      <c r="AR107" s="17"/>
    </row>
    <row r="108" spans="5:45">
      <c r="W108" s="79" t="s">
        <v>104</v>
      </c>
      <c r="X108" s="79" t="s">
        <v>123</v>
      </c>
      <c r="Y108" s="79" t="s">
        <v>124</v>
      </c>
      <c r="AO108" s="17"/>
      <c r="AP108" s="58" t="s">
        <v>107</v>
      </c>
      <c r="AQ108" s="77">
        <f>(AQ96)/AQ97*100</f>
        <v>0</v>
      </c>
      <c r="AR108" s="71"/>
    </row>
    <row r="109" spans="5:45">
      <c r="AO109" s="17"/>
      <c r="AP109" s="58" t="s">
        <v>960</v>
      </c>
      <c r="AQ109" s="77">
        <f>(AQ95+AQ96)/AQ97*100</f>
        <v>17.5</v>
      </c>
      <c r="AR109" s="71"/>
    </row>
    <row r="110" spans="5:45">
      <c r="W110" s="35" t="s">
        <v>125</v>
      </c>
      <c r="X110" s="35" t="s">
        <v>126</v>
      </c>
      <c r="Y110" s="35"/>
      <c r="AO110" s="17"/>
      <c r="AP110" s="71"/>
      <c r="AQ110" s="71"/>
      <c r="AR110" s="71"/>
    </row>
    <row r="111" spans="5:45">
      <c r="W111" s="35">
        <v>1</v>
      </c>
      <c r="X111" s="35" t="s">
        <v>127</v>
      </c>
      <c r="Y111" s="35" t="s">
        <v>128</v>
      </c>
    </row>
    <row r="112" spans="5:45">
      <c r="W112" s="35">
        <v>2</v>
      </c>
      <c r="X112" s="35" t="s">
        <v>129</v>
      </c>
      <c r="Y112" s="35" t="s">
        <v>95</v>
      </c>
    </row>
    <row r="113" spans="1:49">
      <c r="W113" s="35">
        <v>3</v>
      </c>
      <c r="X113" s="35" t="s">
        <v>130</v>
      </c>
      <c r="Y113" s="35" t="s">
        <v>98</v>
      </c>
    </row>
    <row r="114" spans="1:49">
      <c r="W114" s="35">
        <v>4</v>
      </c>
      <c r="X114" s="35" t="s">
        <v>131</v>
      </c>
      <c r="Y114" s="35" t="s">
        <v>101</v>
      </c>
    </row>
    <row r="116" spans="1:49">
      <c r="W116" s="88" t="s">
        <v>132</v>
      </c>
      <c r="X116" s="88"/>
      <c r="Y116" s="88"/>
    </row>
    <row r="117" spans="1:49">
      <c r="W117" s="88" t="s">
        <v>133</v>
      </c>
      <c r="X117" s="88"/>
      <c r="Y117" s="88"/>
    </row>
    <row r="118" spans="1:49">
      <c r="G118"/>
      <c r="H118"/>
      <c r="I118"/>
      <c r="J118"/>
      <c r="K118"/>
      <c r="L118"/>
      <c r="M118"/>
      <c r="N118"/>
      <c r="O118"/>
      <c r="P118"/>
      <c r="Q118"/>
      <c r="R118"/>
      <c r="S118"/>
      <c r="W118" s="53"/>
      <c r="X118" s="53"/>
      <c r="Y118" s="53"/>
    </row>
    <row r="119" spans="1:49" ht="21">
      <c r="A119" s="86" t="s">
        <v>134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U119" s="86" t="s">
        <v>134</v>
      </c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</row>
    <row r="120" spans="1:49">
      <c r="W120" s="53"/>
      <c r="X120" s="53"/>
      <c r="Y120" s="53"/>
    </row>
    <row r="121" spans="1:49" s="65" customFormat="1" ht="23.4">
      <c r="D121" s="66"/>
      <c r="E121" s="70" t="s">
        <v>923</v>
      </c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7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spans="1:49" s="65" customFormat="1">
      <c r="D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7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spans="1:49" s="60" customFormat="1" ht="26.4">
      <c r="A123" s="56" t="s">
        <v>0</v>
      </c>
      <c r="B123" s="56" t="s">
        <v>1</v>
      </c>
      <c r="C123" s="56" t="s">
        <v>2</v>
      </c>
      <c r="D123" s="57" t="s">
        <v>4</v>
      </c>
      <c r="E123" s="61" t="s">
        <v>3</v>
      </c>
      <c r="F123" s="61" t="s">
        <v>731</v>
      </c>
      <c r="G123" s="11">
        <v>214441</v>
      </c>
      <c r="H123" s="11">
        <v>214442</v>
      </c>
      <c r="I123" s="11">
        <v>214443</v>
      </c>
      <c r="J123" s="11">
        <v>214444</v>
      </c>
      <c r="K123" s="11">
        <v>214445</v>
      </c>
      <c r="L123" s="58"/>
      <c r="M123" s="11" t="s">
        <v>5</v>
      </c>
      <c r="N123" s="11" t="s">
        <v>6</v>
      </c>
      <c r="O123" s="11" t="s">
        <v>7</v>
      </c>
      <c r="P123" s="11" t="s">
        <v>8</v>
      </c>
      <c r="Q123" s="11" t="s">
        <v>9</v>
      </c>
      <c r="R123" s="11" t="s">
        <v>10</v>
      </c>
      <c r="S123" s="11" t="s">
        <v>11</v>
      </c>
      <c r="T123" s="59"/>
      <c r="U123" s="61" t="s">
        <v>0</v>
      </c>
      <c r="V123" s="61" t="s">
        <v>1</v>
      </c>
      <c r="W123" s="61" t="s">
        <v>2</v>
      </c>
      <c r="X123" s="61" t="s">
        <v>4</v>
      </c>
      <c r="Y123" s="61" t="s">
        <v>3</v>
      </c>
      <c r="Z123" s="61" t="s">
        <v>731</v>
      </c>
      <c r="AA123" s="11">
        <v>207003</v>
      </c>
      <c r="AB123" s="11">
        <v>214450</v>
      </c>
      <c r="AC123" s="11">
        <v>214451</v>
      </c>
      <c r="AD123" s="11">
        <v>214452</v>
      </c>
      <c r="AE123" s="11">
        <v>214453</v>
      </c>
      <c r="AF123" s="58"/>
      <c r="AG123" s="11" t="s">
        <v>12</v>
      </c>
      <c r="AH123" s="11" t="s">
        <v>13</v>
      </c>
      <c r="AI123" s="11" t="s">
        <v>14</v>
      </c>
      <c r="AJ123" s="11" t="s">
        <v>15</v>
      </c>
      <c r="AK123" s="11" t="s">
        <v>16</v>
      </c>
      <c r="AL123" s="11" t="s">
        <v>17</v>
      </c>
      <c r="AM123" s="11" t="s">
        <v>18</v>
      </c>
      <c r="AN123" s="11" t="s">
        <v>19</v>
      </c>
      <c r="AO123" s="11" t="s">
        <v>20</v>
      </c>
      <c r="AP123" s="80" t="s">
        <v>21</v>
      </c>
      <c r="AQ123" s="81"/>
      <c r="AR123" s="82" t="s">
        <v>22</v>
      </c>
      <c r="AS123" s="83"/>
      <c r="AT123" s="7" t="s">
        <v>23</v>
      </c>
      <c r="AU123" s="7" t="s">
        <v>23</v>
      </c>
      <c r="AV123" s="8" t="s">
        <v>24</v>
      </c>
      <c r="AW123" s="15" t="s">
        <v>25</v>
      </c>
    </row>
    <row r="124" spans="1:49" s="60" customFormat="1">
      <c r="A124" s="56"/>
      <c r="B124" s="56"/>
      <c r="C124" s="56"/>
      <c r="D124" s="57"/>
      <c r="E124" s="61"/>
      <c r="F124" s="61"/>
      <c r="G124" s="11" t="s">
        <v>26</v>
      </c>
      <c r="H124" s="11" t="s">
        <v>27</v>
      </c>
      <c r="I124" s="11" t="s">
        <v>28</v>
      </c>
      <c r="J124" s="11" t="s">
        <v>29</v>
      </c>
      <c r="K124" s="11" t="s">
        <v>30</v>
      </c>
      <c r="L124" s="58"/>
      <c r="M124" s="11" t="s">
        <v>31</v>
      </c>
      <c r="N124" s="11" t="s">
        <v>32</v>
      </c>
      <c r="O124" s="11" t="s">
        <v>33</v>
      </c>
      <c r="P124" s="11" t="s">
        <v>34</v>
      </c>
      <c r="Q124" s="11" t="s">
        <v>35</v>
      </c>
      <c r="R124" s="11" t="s">
        <v>36</v>
      </c>
      <c r="S124" s="11" t="s">
        <v>37</v>
      </c>
      <c r="T124" s="59"/>
      <c r="U124" s="61"/>
      <c r="V124" s="61"/>
      <c r="W124" s="61"/>
      <c r="X124" s="61"/>
      <c r="Y124" s="61"/>
      <c r="Z124" s="61"/>
      <c r="AA124" s="11" t="s">
        <v>38</v>
      </c>
      <c r="AB124" s="11" t="s">
        <v>39</v>
      </c>
      <c r="AC124" s="11" t="s">
        <v>40</v>
      </c>
      <c r="AD124" s="11" t="s">
        <v>41</v>
      </c>
      <c r="AE124" s="11" t="s">
        <v>42</v>
      </c>
      <c r="AF124" s="58"/>
      <c r="AG124" s="11" t="s">
        <v>43</v>
      </c>
      <c r="AH124" s="11" t="s">
        <v>44</v>
      </c>
      <c r="AI124" s="11" t="s">
        <v>45</v>
      </c>
      <c r="AJ124" s="11" t="s">
        <v>46</v>
      </c>
      <c r="AK124" s="11" t="s">
        <v>47</v>
      </c>
      <c r="AL124" s="11" t="s">
        <v>48</v>
      </c>
      <c r="AM124" s="11" t="s">
        <v>49</v>
      </c>
      <c r="AN124" s="11"/>
      <c r="AO124" s="11"/>
      <c r="AP124" s="9" t="s">
        <v>50</v>
      </c>
      <c r="AQ124" s="9" t="s">
        <v>51</v>
      </c>
      <c r="AR124" s="10" t="s">
        <v>50</v>
      </c>
      <c r="AS124" s="10" t="s">
        <v>51</v>
      </c>
      <c r="AT124" s="11" t="s">
        <v>52</v>
      </c>
      <c r="AU124" s="11" t="s">
        <v>53</v>
      </c>
      <c r="AV124" s="11"/>
      <c r="AW124" s="11"/>
    </row>
    <row r="125" spans="1:49" s="65" customFormat="1">
      <c r="B125" s="64" t="s">
        <v>631</v>
      </c>
      <c r="C125" s="65" t="s">
        <v>924</v>
      </c>
      <c r="D125" s="66" t="s">
        <v>925</v>
      </c>
      <c r="E125" s="65" t="s">
        <v>926</v>
      </c>
      <c r="G125" s="66">
        <v>71</v>
      </c>
      <c r="H125" s="66">
        <v>50</v>
      </c>
      <c r="I125" s="66">
        <v>61</v>
      </c>
      <c r="J125" s="66">
        <v>58</v>
      </c>
      <c r="K125" s="66">
        <v>65</v>
      </c>
      <c r="L125" s="66"/>
      <c r="M125" s="66">
        <v>18</v>
      </c>
      <c r="N125" s="66">
        <v>22</v>
      </c>
      <c r="O125" s="66">
        <v>14</v>
      </c>
      <c r="P125" s="66">
        <v>44</v>
      </c>
      <c r="Q125" s="66">
        <v>16</v>
      </c>
      <c r="R125" s="66">
        <v>34</v>
      </c>
      <c r="S125" s="66">
        <v>13</v>
      </c>
      <c r="T125" s="67"/>
      <c r="AA125" s="66">
        <v>67</v>
      </c>
      <c r="AB125" s="66">
        <v>65</v>
      </c>
      <c r="AC125" s="66" t="s">
        <v>56</v>
      </c>
      <c r="AD125" s="66">
        <v>74</v>
      </c>
      <c r="AE125" s="66">
        <v>52</v>
      </c>
      <c r="AF125" s="66"/>
      <c r="AG125" s="66">
        <v>15</v>
      </c>
      <c r="AH125" s="66">
        <v>15</v>
      </c>
      <c r="AI125" s="66">
        <v>21</v>
      </c>
      <c r="AJ125" s="66">
        <v>15</v>
      </c>
      <c r="AK125" s="66">
        <v>41</v>
      </c>
      <c r="AL125" s="66">
        <v>12</v>
      </c>
      <c r="AM125" s="66">
        <v>34</v>
      </c>
      <c r="AN125" s="66"/>
      <c r="AO125" s="66">
        <v>46</v>
      </c>
    </row>
    <row r="126" spans="1:49" s="65" customFormat="1">
      <c r="B126" s="64" t="s">
        <v>631</v>
      </c>
      <c r="C126" s="65" t="s">
        <v>927</v>
      </c>
      <c r="D126" s="66" t="s">
        <v>928</v>
      </c>
      <c r="E126" s="65" t="s">
        <v>929</v>
      </c>
      <c r="G126" s="66">
        <v>40</v>
      </c>
      <c r="H126" s="66">
        <v>40</v>
      </c>
      <c r="I126" s="66" t="s">
        <v>56</v>
      </c>
      <c r="J126" s="66" t="s">
        <v>56</v>
      </c>
      <c r="K126" s="66" t="s">
        <v>56</v>
      </c>
      <c r="L126" s="66"/>
      <c r="M126" s="66">
        <v>16</v>
      </c>
      <c r="N126" s="66">
        <v>21</v>
      </c>
      <c r="O126" s="66">
        <v>12</v>
      </c>
      <c r="P126" s="66">
        <v>30</v>
      </c>
      <c r="Q126" s="66">
        <v>14</v>
      </c>
      <c r="R126" s="66">
        <v>25</v>
      </c>
      <c r="S126" s="66">
        <v>16</v>
      </c>
      <c r="T126" s="67"/>
      <c r="AA126" s="66">
        <v>40</v>
      </c>
      <c r="AB126" s="66">
        <v>46</v>
      </c>
      <c r="AC126" s="66" t="s">
        <v>56</v>
      </c>
      <c r="AD126" s="66">
        <v>44</v>
      </c>
      <c r="AE126" s="66">
        <v>43</v>
      </c>
      <c r="AF126" s="66"/>
      <c r="AG126" s="66">
        <v>14</v>
      </c>
      <c r="AH126" s="66">
        <v>14</v>
      </c>
      <c r="AI126" s="66">
        <v>23</v>
      </c>
      <c r="AJ126" s="66">
        <v>10</v>
      </c>
      <c r="AK126" s="66">
        <v>20</v>
      </c>
      <c r="AL126" s="66">
        <v>14</v>
      </c>
      <c r="AM126" s="66">
        <v>27</v>
      </c>
      <c r="AN126" s="66"/>
      <c r="AO126" s="66">
        <v>34</v>
      </c>
    </row>
    <row r="127" spans="1:49" s="65" customFormat="1">
      <c r="B127" s="64" t="s">
        <v>631</v>
      </c>
      <c r="C127" s="65" t="s">
        <v>930</v>
      </c>
      <c r="D127" s="66" t="s">
        <v>932</v>
      </c>
      <c r="E127" s="65" t="s">
        <v>931</v>
      </c>
      <c r="G127" s="66">
        <v>47</v>
      </c>
      <c r="H127" s="66">
        <v>54</v>
      </c>
      <c r="I127" s="66">
        <v>61</v>
      </c>
      <c r="J127" s="66">
        <v>55</v>
      </c>
      <c r="K127" s="66">
        <v>58</v>
      </c>
      <c r="L127" s="66"/>
      <c r="M127" s="66">
        <v>17</v>
      </c>
      <c r="N127" s="66">
        <v>21</v>
      </c>
      <c r="O127" s="66">
        <v>15</v>
      </c>
      <c r="P127" s="66">
        <v>37</v>
      </c>
      <c r="Q127" s="66">
        <v>18</v>
      </c>
      <c r="R127" s="66">
        <v>35</v>
      </c>
      <c r="S127" s="66">
        <v>18</v>
      </c>
      <c r="T127" s="67"/>
      <c r="AA127" s="66" t="s">
        <v>56</v>
      </c>
      <c r="AB127" s="66">
        <v>55</v>
      </c>
      <c r="AC127" s="66">
        <v>47</v>
      </c>
      <c r="AD127" s="66">
        <v>49</v>
      </c>
      <c r="AE127" s="66">
        <v>58</v>
      </c>
      <c r="AF127" s="66"/>
      <c r="AG127" s="66">
        <v>18</v>
      </c>
      <c r="AH127" s="66">
        <v>20</v>
      </c>
      <c r="AI127" s="66">
        <v>30</v>
      </c>
      <c r="AJ127" s="66">
        <v>13</v>
      </c>
      <c r="AK127" s="66">
        <v>28</v>
      </c>
      <c r="AL127" s="66">
        <v>20</v>
      </c>
      <c r="AM127" s="66">
        <v>24</v>
      </c>
      <c r="AN127" s="66"/>
      <c r="AO127" s="66">
        <v>46</v>
      </c>
    </row>
    <row r="128" spans="1:49" s="65" customFormat="1">
      <c r="B128" s="64" t="s">
        <v>631</v>
      </c>
      <c r="C128" s="68" t="s">
        <v>935</v>
      </c>
      <c r="D128" s="66" t="s">
        <v>933</v>
      </c>
      <c r="E128" s="65" t="s">
        <v>934</v>
      </c>
      <c r="G128" s="66">
        <v>46</v>
      </c>
      <c r="H128" s="66">
        <v>52</v>
      </c>
      <c r="I128" s="66">
        <v>65</v>
      </c>
      <c r="J128" s="66">
        <v>75</v>
      </c>
      <c r="K128" s="66">
        <v>62</v>
      </c>
      <c r="L128" s="66"/>
      <c r="M128" s="66">
        <v>21</v>
      </c>
      <c r="N128" s="66">
        <v>32</v>
      </c>
      <c r="O128" s="66">
        <v>20</v>
      </c>
      <c r="P128" s="66">
        <v>38</v>
      </c>
      <c r="Q128" s="66">
        <v>21</v>
      </c>
      <c r="R128" s="66">
        <v>39</v>
      </c>
      <c r="S128" s="66">
        <v>21</v>
      </c>
      <c r="T128" s="67"/>
      <c r="AA128" s="66" t="s">
        <v>56</v>
      </c>
      <c r="AB128" s="66">
        <v>68</v>
      </c>
      <c r="AC128" s="66">
        <v>60</v>
      </c>
      <c r="AD128" s="66">
        <v>68</v>
      </c>
      <c r="AE128" s="66">
        <v>59</v>
      </c>
      <c r="AF128" s="66"/>
      <c r="AG128" s="66">
        <v>20</v>
      </c>
      <c r="AH128" s="66">
        <v>22</v>
      </c>
      <c r="AI128" s="66">
        <v>37</v>
      </c>
      <c r="AJ128" s="66">
        <v>19</v>
      </c>
      <c r="AK128" s="66">
        <v>38</v>
      </c>
      <c r="AL128" s="66">
        <v>24</v>
      </c>
      <c r="AM128" s="66">
        <v>42</v>
      </c>
      <c r="AN128" s="66"/>
      <c r="AO128" s="66">
        <v>46</v>
      </c>
    </row>
    <row r="129" spans="2:41" s="65" customFormat="1">
      <c r="B129" s="64" t="s">
        <v>631</v>
      </c>
      <c r="C129" s="65" t="s">
        <v>936</v>
      </c>
      <c r="D129" s="66" t="s">
        <v>937</v>
      </c>
      <c r="E129" s="65" t="s">
        <v>938</v>
      </c>
      <c r="G129" s="66">
        <v>45</v>
      </c>
      <c r="H129" s="66">
        <v>41</v>
      </c>
      <c r="I129" s="66">
        <v>52</v>
      </c>
      <c r="J129" s="66">
        <v>60</v>
      </c>
      <c r="K129" s="66">
        <v>56</v>
      </c>
      <c r="L129" s="66"/>
      <c r="M129" s="66">
        <v>18</v>
      </c>
      <c r="N129" s="66">
        <v>29</v>
      </c>
      <c r="O129" s="66">
        <v>17</v>
      </c>
      <c r="P129" s="66">
        <v>30</v>
      </c>
      <c r="Q129" s="66">
        <v>17</v>
      </c>
      <c r="R129" s="66">
        <v>24</v>
      </c>
      <c r="S129" s="66">
        <v>18</v>
      </c>
      <c r="T129" s="67"/>
      <c r="AA129" s="66" t="s">
        <v>56</v>
      </c>
      <c r="AB129" s="66">
        <v>50</v>
      </c>
      <c r="AC129" s="66">
        <v>48</v>
      </c>
      <c r="AD129" s="66">
        <v>63</v>
      </c>
      <c r="AE129" s="66">
        <v>44</v>
      </c>
      <c r="AF129" s="66"/>
      <c r="AG129" s="66">
        <v>15</v>
      </c>
      <c r="AH129" s="66">
        <v>19</v>
      </c>
      <c r="AI129" s="66">
        <v>21</v>
      </c>
      <c r="AJ129" s="66">
        <v>16</v>
      </c>
      <c r="AK129" s="66">
        <v>28</v>
      </c>
      <c r="AL129" s="66">
        <v>18</v>
      </c>
      <c r="AM129" s="66">
        <v>32</v>
      </c>
      <c r="AN129" s="66"/>
      <c r="AO129" s="66">
        <v>46</v>
      </c>
    </row>
    <row r="130" spans="2:41" s="65" customFormat="1">
      <c r="B130" s="64" t="s">
        <v>631</v>
      </c>
      <c r="C130" s="68" t="s">
        <v>941</v>
      </c>
      <c r="D130" s="66" t="s">
        <v>939</v>
      </c>
      <c r="E130" s="65" t="s">
        <v>940</v>
      </c>
      <c r="G130" s="66" t="s">
        <v>56</v>
      </c>
      <c r="H130" s="66">
        <v>45</v>
      </c>
      <c r="I130" s="66">
        <v>53</v>
      </c>
      <c r="J130" s="66">
        <v>42</v>
      </c>
      <c r="K130" s="66">
        <v>54</v>
      </c>
      <c r="L130" s="66"/>
      <c r="M130" s="66">
        <v>15</v>
      </c>
      <c r="N130" s="66">
        <v>32</v>
      </c>
      <c r="O130" s="66">
        <v>14</v>
      </c>
      <c r="P130" s="66">
        <v>25</v>
      </c>
      <c r="Q130" s="66">
        <v>16</v>
      </c>
      <c r="R130" s="66">
        <v>36</v>
      </c>
      <c r="S130" s="66">
        <v>15</v>
      </c>
      <c r="T130" s="67"/>
      <c r="AA130" s="66">
        <v>45</v>
      </c>
      <c r="AB130" s="66">
        <v>44</v>
      </c>
      <c r="AC130" s="66">
        <v>40</v>
      </c>
      <c r="AD130" s="66">
        <v>50</v>
      </c>
      <c r="AE130" s="66">
        <v>40</v>
      </c>
      <c r="AF130" s="66"/>
      <c r="AG130" s="66">
        <v>15</v>
      </c>
      <c r="AH130" s="66">
        <v>21</v>
      </c>
      <c r="AI130" s="66">
        <v>27</v>
      </c>
      <c r="AJ130" s="66">
        <v>13</v>
      </c>
      <c r="AK130" s="66">
        <v>22</v>
      </c>
      <c r="AL130" s="66">
        <v>16</v>
      </c>
      <c r="AM130" s="66">
        <v>41</v>
      </c>
      <c r="AN130" s="66"/>
      <c r="AO130" s="66">
        <v>46</v>
      </c>
    </row>
    <row r="131" spans="2:41" s="65" customFormat="1">
      <c r="B131" s="64" t="s">
        <v>631</v>
      </c>
      <c r="C131" s="65" t="s">
        <v>942</v>
      </c>
      <c r="D131" s="66" t="s">
        <v>944</v>
      </c>
      <c r="E131" s="65" t="s">
        <v>943</v>
      </c>
      <c r="G131" s="66">
        <v>55</v>
      </c>
      <c r="H131" s="66">
        <v>44</v>
      </c>
      <c r="I131" s="66">
        <v>53</v>
      </c>
      <c r="J131" s="66">
        <v>50</v>
      </c>
      <c r="K131" s="66">
        <v>52</v>
      </c>
      <c r="L131" s="66"/>
      <c r="M131" s="66">
        <v>19</v>
      </c>
      <c r="N131" s="66">
        <v>21</v>
      </c>
      <c r="O131" s="66">
        <v>16</v>
      </c>
      <c r="P131" s="66">
        <v>31</v>
      </c>
      <c r="Q131" s="66">
        <v>18</v>
      </c>
      <c r="R131" s="66">
        <v>25</v>
      </c>
      <c r="S131" s="66">
        <v>19</v>
      </c>
      <c r="T131" s="67"/>
      <c r="AA131" s="66" t="s">
        <v>56</v>
      </c>
      <c r="AB131" s="66">
        <v>60</v>
      </c>
      <c r="AC131" s="66">
        <v>41</v>
      </c>
      <c r="AD131" s="66">
        <v>51</v>
      </c>
      <c r="AE131" s="66">
        <v>45</v>
      </c>
      <c r="AF131" s="66"/>
      <c r="AG131" s="66">
        <v>17</v>
      </c>
      <c r="AH131" s="66">
        <v>18</v>
      </c>
      <c r="AI131" s="66">
        <v>20</v>
      </c>
      <c r="AJ131" s="66">
        <v>19</v>
      </c>
      <c r="AK131" s="66">
        <v>25</v>
      </c>
      <c r="AL131" s="66">
        <v>17</v>
      </c>
      <c r="AM131" s="66">
        <v>22</v>
      </c>
      <c r="AN131" s="66"/>
      <c r="AO131" s="66">
        <v>46</v>
      </c>
    </row>
    <row r="132" spans="2:41" s="65" customFormat="1">
      <c r="B132" s="64" t="s">
        <v>631</v>
      </c>
      <c r="C132" s="65" t="s">
        <v>945</v>
      </c>
      <c r="D132" s="66" t="s">
        <v>946</v>
      </c>
      <c r="E132" s="65" t="s">
        <v>947</v>
      </c>
      <c r="G132" s="66">
        <v>46</v>
      </c>
      <c r="H132" s="66">
        <v>46</v>
      </c>
      <c r="I132" s="66">
        <v>59</v>
      </c>
      <c r="J132" s="66">
        <v>41</v>
      </c>
      <c r="K132" s="66">
        <v>48</v>
      </c>
      <c r="L132" s="66"/>
      <c r="M132" s="66">
        <v>19</v>
      </c>
      <c r="N132" s="66">
        <v>23</v>
      </c>
      <c r="O132" s="66">
        <v>16</v>
      </c>
      <c r="P132" s="66">
        <v>21</v>
      </c>
      <c r="Q132" s="66">
        <v>18</v>
      </c>
      <c r="R132" s="66">
        <v>28</v>
      </c>
      <c r="S132" s="66">
        <v>19</v>
      </c>
      <c r="T132" s="67"/>
      <c r="AA132" s="66" t="s">
        <v>56</v>
      </c>
      <c r="AB132" s="66">
        <v>50</v>
      </c>
      <c r="AC132" s="66">
        <v>53</v>
      </c>
      <c r="AD132" s="66">
        <v>58</v>
      </c>
      <c r="AE132" s="66">
        <v>55</v>
      </c>
      <c r="AF132" s="66"/>
      <c r="AG132" s="66">
        <v>17</v>
      </c>
      <c r="AH132" s="66">
        <v>20</v>
      </c>
      <c r="AI132" s="66">
        <v>25</v>
      </c>
      <c r="AJ132" s="66">
        <v>19</v>
      </c>
      <c r="AK132" s="66">
        <v>30</v>
      </c>
      <c r="AL132" s="66">
        <v>20</v>
      </c>
      <c r="AM132" s="66">
        <v>23</v>
      </c>
      <c r="AN132" s="66"/>
      <c r="AO132" s="66">
        <v>46</v>
      </c>
    </row>
    <row r="133" spans="2:41" s="65" customFormat="1">
      <c r="B133" s="64" t="s">
        <v>631</v>
      </c>
      <c r="C133" s="65" t="s">
        <v>948</v>
      </c>
      <c r="D133" s="66" t="s">
        <v>949</v>
      </c>
      <c r="E133" s="65" t="s">
        <v>950</v>
      </c>
      <c r="G133" s="66">
        <v>63</v>
      </c>
      <c r="H133" s="66">
        <v>58</v>
      </c>
      <c r="I133" s="66">
        <v>50</v>
      </c>
      <c r="J133" s="66">
        <v>63</v>
      </c>
      <c r="K133" s="66">
        <v>75</v>
      </c>
      <c r="L133" s="66"/>
      <c r="M133" s="66">
        <v>15</v>
      </c>
      <c r="N133" s="66">
        <v>34</v>
      </c>
      <c r="O133" s="66">
        <v>13</v>
      </c>
      <c r="P133" s="66">
        <v>41</v>
      </c>
      <c r="Q133" s="66">
        <v>13</v>
      </c>
      <c r="R133" s="66">
        <v>29</v>
      </c>
      <c r="S133" s="66">
        <v>17</v>
      </c>
      <c r="T133" s="67"/>
      <c r="AA133" s="66">
        <v>51</v>
      </c>
      <c r="AB133" s="66">
        <v>71</v>
      </c>
      <c r="AC133" s="66" t="s">
        <v>56</v>
      </c>
      <c r="AD133" s="66">
        <v>72</v>
      </c>
      <c r="AE133" s="66">
        <v>43</v>
      </c>
      <c r="AF133" s="66"/>
      <c r="AG133" s="66">
        <v>15</v>
      </c>
      <c r="AH133" s="66">
        <v>16</v>
      </c>
      <c r="AI133" s="66">
        <v>32</v>
      </c>
      <c r="AJ133" s="66">
        <v>14</v>
      </c>
      <c r="AK133" s="66">
        <v>42</v>
      </c>
      <c r="AL133" s="66">
        <v>16</v>
      </c>
      <c r="AM133" s="66">
        <v>43</v>
      </c>
      <c r="AN133" s="66"/>
      <c r="AO133" s="66">
        <v>46</v>
      </c>
    </row>
    <row r="134" spans="2:41" s="65" customFormat="1">
      <c r="B134" s="64" t="s">
        <v>631</v>
      </c>
      <c r="C134" s="65" t="s">
        <v>951</v>
      </c>
      <c r="D134" s="66" t="s">
        <v>952</v>
      </c>
      <c r="E134" s="65" t="s">
        <v>953</v>
      </c>
      <c r="G134" s="66">
        <v>70</v>
      </c>
      <c r="H134" s="66">
        <v>50</v>
      </c>
      <c r="I134" s="66">
        <v>46</v>
      </c>
      <c r="J134" s="66">
        <v>41</v>
      </c>
      <c r="K134" s="66">
        <v>55</v>
      </c>
      <c r="L134" s="66"/>
      <c r="M134" s="66">
        <v>20</v>
      </c>
      <c r="N134" s="66">
        <v>35</v>
      </c>
      <c r="O134" s="66">
        <v>13</v>
      </c>
      <c r="P134" s="66">
        <v>22</v>
      </c>
      <c r="Q134" s="66">
        <v>16</v>
      </c>
      <c r="R134" s="66">
        <v>28</v>
      </c>
      <c r="S134" s="66">
        <v>18</v>
      </c>
      <c r="T134" s="67"/>
      <c r="AA134" s="66" t="s">
        <v>56</v>
      </c>
      <c r="AB134" s="66">
        <v>60</v>
      </c>
      <c r="AC134" s="66">
        <v>48</v>
      </c>
      <c r="AD134" s="66">
        <v>60</v>
      </c>
      <c r="AE134" s="66">
        <v>46</v>
      </c>
      <c r="AF134" s="66"/>
      <c r="AG134" s="66">
        <v>16</v>
      </c>
      <c r="AH134" s="66">
        <v>15</v>
      </c>
      <c r="AI134" s="66">
        <v>25</v>
      </c>
      <c r="AJ134" s="66">
        <v>12</v>
      </c>
      <c r="AK134" s="66">
        <v>25</v>
      </c>
      <c r="AL134" s="66">
        <v>18</v>
      </c>
      <c r="AM134" s="66">
        <v>22</v>
      </c>
      <c r="AN134" s="66"/>
      <c r="AO134" s="66">
        <v>46</v>
      </c>
    </row>
    <row r="135" spans="2:41" s="65" customFormat="1">
      <c r="B135" s="64" t="s">
        <v>631</v>
      </c>
      <c r="C135" s="65" t="s">
        <v>954</v>
      </c>
      <c r="D135" s="66" t="s">
        <v>956</v>
      </c>
      <c r="E135" s="65" t="s">
        <v>955</v>
      </c>
      <c r="G135" s="66">
        <v>52</v>
      </c>
      <c r="H135" s="66">
        <v>45</v>
      </c>
      <c r="I135" s="66">
        <v>53</v>
      </c>
      <c r="J135" s="66" t="s">
        <v>56</v>
      </c>
      <c r="K135" s="66">
        <v>50</v>
      </c>
      <c r="L135" s="66"/>
      <c r="M135" s="66">
        <v>18</v>
      </c>
      <c r="N135" s="66">
        <v>25</v>
      </c>
      <c r="O135" s="66">
        <v>12</v>
      </c>
      <c r="P135" s="66">
        <v>37</v>
      </c>
      <c r="Q135" s="66">
        <v>16</v>
      </c>
      <c r="R135" s="66">
        <v>38</v>
      </c>
      <c r="S135" s="66">
        <v>17</v>
      </c>
      <c r="T135" s="67"/>
      <c r="AA135" s="66">
        <v>53</v>
      </c>
      <c r="AB135" s="66">
        <v>60</v>
      </c>
      <c r="AC135" s="66" t="s">
        <v>56</v>
      </c>
      <c r="AD135" s="66">
        <v>51</v>
      </c>
      <c r="AE135" s="66" t="s">
        <v>56</v>
      </c>
      <c r="AF135" s="66"/>
      <c r="AG135" s="66">
        <v>11</v>
      </c>
      <c r="AH135" s="66">
        <v>16</v>
      </c>
      <c r="AI135" s="66">
        <v>21</v>
      </c>
      <c r="AJ135" s="66">
        <v>10</v>
      </c>
      <c r="AK135" s="66">
        <v>33</v>
      </c>
      <c r="AL135" s="66">
        <v>13</v>
      </c>
      <c r="AM135" s="66">
        <v>20</v>
      </c>
      <c r="AN135" s="66"/>
      <c r="AO135" s="66">
        <v>38</v>
      </c>
    </row>
    <row r="136" spans="2:41" s="65" customFormat="1">
      <c r="B136" s="64" t="s">
        <v>631</v>
      </c>
      <c r="C136" s="65" t="s">
        <v>957</v>
      </c>
      <c r="D136" s="66" t="s">
        <v>958</v>
      </c>
      <c r="E136" s="65" t="s">
        <v>959</v>
      </c>
      <c r="G136" s="66">
        <v>42</v>
      </c>
      <c r="H136" s="66">
        <v>48</v>
      </c>
      <c r="I136" s="66" t="s">
        <v>56</v>
      </c>
      <c r="J136" s="66">
        <v>48</v>
      </c>
      <c r="K136" s="66">
        <v>54</v>
      </c>
      <c r="L136" s="66"/>
      <c r="M136" s="66">
        <v>13</v>
      </c>
      <c r="N136" s="66">
        <v>25</v>
      </c>
      <c r="O136" s="66">
        <v>14</v>
      </c>
      <c r="P136" s="66">
        <v>25</v>
      </c>
      <c r="Q136" s="66">
        <v>14</v>
      </c>
      <c r="R136" s="66">
        <v>25</v>
      </c>
      <c r="S136" s="66">
        <v>17</v>
      </c>
      <c r="T136" s="67"/>
      <c r="AA136" s="66">
        <v>40</v>
      </c>
      <c r="AB136" s="66">
        <v>44</v>
      </c>
      <c r="AC136" s="66" t="s">
        <v>56</v>
      </c>
      <c r="AD136" s="66">
        <v>46</v>
      </c>
      <c r="AE136" s="66">
        <v>44</v>
      </c>
      <c r="AF136" s="66"/>
      <c r="AG136" s="66">
        <v>10</v>
      </c>
      <c r="AH136" s="66">
        <v>12</v>
      </c>
      <c r="AI136" s="66">
        <v>21</v>
      </c>
      <c r="AJ136" s="66">
        <v>12</v>
      </c>
      <c r="AK136" s="66">
        <v>25</v>
      </c>
      <c r="AL136" s="66">
        <v>12</v>
      </c>
      <c r="AM136" s="66">
        <v>27</v>
      </c>
      <c r="AN136" s="66"/>
      <c r="AO136" s="66">
        <v>42</v>
      </c>
    </row>
    <row r="137" spans="2:41" s="65" customFormat="1">
      <c r="B137" s="64" t="s">
        <v>631</v>
      </c>
      <c r="C137" s="65" t="s">
        <v>632</v>
      </c>
      <c r="D137" s="66" t="s">
        <v>633</v>
      </c>
      <c r="E137" s="65" t="s">
        <v>634</v>
      </c>
      <c r="G137" s="66">
        <v>74</v>
      </c>
      <c r="H137" s="66">
        <v>74</v>
      </c>
      <c r="I137" s="66">
        <v>70</v>
      </c>
      <c r="J137" s="66">
        <v>73</v>
      </c>
      <c r="K137" s="66">
        <v>67</v>
      </c>
      <c r="L137" s="66"/>
      <c r="M137" s="66">
        <v>20</v>
      </c>
      <c r="N137" s="66">
        <v>29</v>
      </c>
      <c r="O137" s="66">
        <v>21</v>
      </c>
      <c r="P137" s="66">
        <v>38</v>
      </c>
      <c r="Q137" s="66">
        <v>21</v>
      </c>
      <c r="R137" s="66">
        <v>28</v>
      </c>
      <c r="S137" s="66">
        <v>23</v>
      </c>
      <c r="T137" s="67"/>
      <c r="AA137" s="66" t="s">
        <v>56</v>
      </c>
      <c r="AB137" s="66" t="s">
        <v>56</v>
      </c>
      <c r="AC137" s="66" t="s">
        <v>56</v>
      </c>
      <c r="AD137" s="66" t="s">
        <v>56</v>
      </c>
      <c r="AE137" s="66" t="s">
        <v>56</v>
      </c>
      <c r="AF137" s="66"/>
      <c r="AG137" s="66">
        <v>12</v>
      </c>
      <c r="AH137" s="66">
        <v>11</v>
      </c>
      <c r="AI137" s="66" t="s">
        <v>67</v>
      </c>
      <c r="AJ137" s="66">
        <v>11</v>
      </c>
      <c r="AK137" s="66" t="s">
        <v>67</v>
      </c>
      <c r="AL137" s="66">
        <v>14</v>
      </c>
      <c r="AM137" s="66" t="s">
        <v>67</v>
      </c>
      <c r="AN137" s="66"/>
      <c r="AO137" s="66">
        <v>26</v>
      </c>
    </row>
    <row r="138" spans="2:41" s="65" customFormat="1">
      <c r="D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7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2:41" s="65" customFormat="1">
      <c r="D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7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spans="2:41" s="65" customFormat="1">
      <c r="D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7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</row>
    <row r="141" spans="2:41" s="65" customFormat="1">
      <c r="D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7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</row>
    <row r="142" spans="2:41" s="65" customFormat="1">
      <c r="D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7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</row>
    <row r="143" spans="2:41" s="65" customFormat="1">
      <c r="D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7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</row>
    <row r="144" spans="2:41" s="65" customFormat="1">
      <c r="D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7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</row>
    <row r="145" spans="4:41" s="65" customFormat="1">
      <c r="D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7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</row>
    <row r="146" spans="4:41" s="65" customFormat="1">
      <c r="D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7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</row>
    <row r="147" spans="4:41" s="65" customFormat="1">
      <c r="D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7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</row>
    <row r="148" spans="4:41" s="65" customFormat="1">
      <c r="D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7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spans="4:41" s="65" customFormat="1">
      <c r="D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7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4:41" s="65" customFormat="1">
      <c r="D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7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spans="4:41" s="65" customFormat="1">
      <c r="D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7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</row>
    <row r="152" spans="4:41" s="65" customFormat="1">
      <c r="D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7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</row>
    <row r="153" spans="4:41" s="65" customFormat="1">
      <c r="D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7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</row>
    <row r="154" spans="4:41" s="65" customFormat="1">
      <c r="D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7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</row>
    <row r="155" spans="4:41" s="65" customFormat="1">
      <c r="D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7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</row>
    <row r="156" spans="4:41" s="65" customFormat="1">
      <c r="D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7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</row>
    <row r="157" spans="4:41" s="65" customFormat="1">
      <c r="D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7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</row>
    <row r="158" spans="4:41" s="65" customFormat="1">
      <c r="D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7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</row>
    <row r="159" spans="4:41" s="65" customFormat="1">
      <c r="D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7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spans="4:41" s="65" customFormat="1">
      <c r="D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7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4:41" s="65" customFormat="1">
      <c r="D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7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spans="4:41" s="65" customFormat="1">
      <c r="D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7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</row>
    <row r="163" spans="4:41" s="65" customFormat="1">
      <c r="D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7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</row>
    <row r="164" spans="4:41" s="65" customFormat="1">
      <c r="D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7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</row>
    <row r="165" spans="4:41" s="65" customFormat="1">
      <c r="D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7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</row>
    <row r="166" spans="4:41" s="65" customFormat="1">
      <c r="D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7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</row>
    <row r="167" spans="4:41" s="65" customFormat="1">
      <c r="D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7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</row>
    <row r="168" spans="4:41" s="65" customFormat="1">
      <c r="D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7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</row>
    <row r="169" spans="4:41" s="65" customFormat="1">
      <c r="D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7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</row>
    <row r="170" spans="4:41" s="65" customFormat="1">
      <c r="D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7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spans="4:41" s="65" customFormat="1">
      <c r="D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7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4:41" s="65" customFormat="1">
      <c r="D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7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spans="4:41" s="65" customFormat="1">
      <c r="D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7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</row>
    <row r="174" spans="4:41" s="65" customFormat="1">
      <c r="D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7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</row>
    <row r="175" spans="4:41" s="65" customFormat="1">
      <c r="D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7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</row>
    <row r="176" spans="4:41" s="65" customFormat="1">
      <c r="D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7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</row>
    <row r="177" spans="4:41" s="65" customFormat="1">
      <c r="D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7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</row>
    <row r="178" spans="4:41" s="65" customFormat="1">
      <c r="D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7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</row>
    <row r="179" spans="4:41" s="65" customFormat="1">
      <c r="D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7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</row>
    <row r="180" spans="4:41" s="65" customFormat="1">
      <c r="D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7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</row>
    <row r="181" spans="4:41" s="65" customFormat="1">
      <c r="D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7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spans="4:41" s="65" customFormat="1">
      <c r="D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7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4:41" s="65" customFormat="1">
      <c r="D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7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spans="4:41" s="65" customFormat="1">
      <c r="D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7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</row>
    <row r="185" spans="4:41" s="65" customFormat="1">
      <c r="D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7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</row>
    <row r="186" spans="4:41" s="65" customFormat="1">
      <c r="D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7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</row>
    <row r="187" spans="4:41" s="65" customFormat="1">
      <c r="D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7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</row>
    <row r="188" spans="4:41" s="65" customFormat="1">
      <c r="D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7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</row>
    <row r="189" spans="4:41" s="65" customFormat="1">
      <c r="D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7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</row>
    <row r="190" spans="4:41" s="65" customFormat="1">
      <c r="D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7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</row>
    <row r="191" spans="4:41" s="65" customFormat="1">
      <c r="D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7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</row>
    <row r="192" spans="4:41" s="65" customFormat="1">
      <c r="D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7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spans="4:41" s="65" customFormat="1">
      <c r="D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7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4:41" s="65" customFormat="1">
      <c r="D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7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spans="4:41" s="65" customFormat="1">
      <c r="D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7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</row>
    <row r="196" spans="4:41" s="65" customFormat="1">
      <c r="D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7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</row>
    <row r="197" spans="4:41" s="65" customFormat="1">
      <c r="D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7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</row>
    <row r="198" spans="4:41" s="65" customFormat="1">
      <c r="D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7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</row>
    <row r="199" spans="4:41" s="65" customFormat="1">
      <c r="D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7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spans="4:41" s="65" customFormat="1">
      <c r="D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7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spans="4:41" s="65" customFormat="1">
      <c r="D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7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spans="4:41" s="65" customFormat="1">
      <c r="D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7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spans="4:41" s="65" customFormat="1">
      <c r="D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7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spans="4:41" s="65" customFormat="1">
      <c r="D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7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4:41" s="65" customFormat="1">
      <c r="D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7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spans="4:41" s="65" customFormat="1">
      <c r="D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7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spans="4:41" s="65" customFormat="1">
      <c r="D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7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spans="4:41" s="65" customFormat="1">
      <c r="D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7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spans="4:41" s="65" customFormat="1">
      <c r="D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7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spans="4:41" s="65" customFormat="1">
      <c r="D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7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spans="4:41" s="65" customFormat="1">
      <c r="D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7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spans="4:41" s="65" customFormat="1">
      <c r="D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7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spans="4:41" s="65" customFormat="1">
      <c r="D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7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spans="4:41" s="65" customFormat="1">
      <c r="D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7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4:41" s="65" customFormat="1">
      <c r="D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7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4:41" s="65" customFormat="1">
      <c r="D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7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spans="4:41" s="65" customFormat="1">
      <c r="D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7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spans="4:41" s="65" customFormat="1">
      <c r="D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7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spans="4:41" s="65" customFormat="1">
      <c r="D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7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spans="4:41" s="65" customFormat="1">
      <c r="D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7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spans="4:41" s="65" customFormat="1">
      <c r="D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7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spans="4:41" s="65" customFormat="1">
      <c r="D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7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spans="4:41" s="65" customFormat="1">
      <c r="D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7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spans="4:41" s="65" customFormat="1">
      <c r="D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7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spans="4:41" s="65" customFormat="1">
      <c r="D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7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4:41" s="65" customFormat="1">
      <c r="D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7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4:41" s="65" customFormat="1">
      <c r="D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7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spans="4:41" s="65" customFormat="1">
      <c r="D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7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spans="4:41" s="65" customFormat="1">
      <c r="D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7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spans="4:41" s="65" customFormat="1">
      <c r="D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7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spans="4:41" s="65" customFormat="1">
      <c r="D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7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spans="4:41" s="65" customFormat="1">
      <c r="D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7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spans="4:41" s="65" customFormat="1">
      <c r="D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7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spans="4:41" s="65" customFormat="1">
      <c r="D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7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spans="4:41" s="65" customFormat="1">
      <c r="D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7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spans="4:41" s="65" customFormat="1">
      <c r="D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7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4:41" s="65" customFormat="1">
      <c r="D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7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4:41" s="65" customFormat="1">
      <c r="D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7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spans="4:41" s="65" customFormat="1">
      <c r="D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7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</row>
    <row r="240" spans="4:41" s="65" customFormat="1">
      <c r="D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7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</row>
    <row r="241" spans="4:41" s="65" customFormat="1">
      <c r="D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7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</row>
    <row r="242" spans="4:41" s="65" customFormat="1">
      <c r="D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7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</row>
    <row r="243" spans="4:41" s="65" customFormat="1">
      <c r="D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7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</row>
    <row r="244" spans="4:41" s="65" customFormat="1">
      <c r="D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7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</row>
    <row r="245" spans="4:41" s="65" customFormat="1">
      <c r="D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7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</row>
    <row r="246" spans="4:41" s="65" customFormat="1">
      <c r="D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7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</row>
    <row r="247" spans="4:41" s="65" customFormat="1">
      <c r="D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7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4:41" s="65" customFormat="1">
      <c r="D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7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4:41" s="65" customFormat="1">
      <c r="D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7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</row>
    <row r="250" spans="4:41" s="65" customFormat="1">
      <c r="D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7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</row>
    <row r="251" spans="4:41" s="65" customFormat="1">
      <c r="D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7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</row>
    <row r="252" spans="4:41" s="65" customFormat="1">
      <c r="D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7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</row>
    <row r="253" spans="4:41" s="65" customFormat="1">
      <c r="D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7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</row>
    <row r="254" spans="4:41" s="65" customFormat="1">
      <c r="D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7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</row>
    <row r="255" spans="4:41" s="65" customFormat="1">
      <c r="D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7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</row>
    <row r="256" spans="4:41" s="65" customFormat="1">
      <c r="D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7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</row>
    <row r="257" spans="4:41" s="65" customFormat="1">
      <c r="D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7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</row>
    <row r="258" spans="4:41" s="65" customFormat="1">
      <c r="D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7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4:41" s="65" customFormat="1">
      <c r="D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7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4:41" s="65" customFormat="1">
      <c r="D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7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</row>
    <row r="261" spans="4:41" s="65" customFormat="1">
      <c r="D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7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</row>
    <row r="262" spans="4:41" s="65" customFormat="1">
      <c r="D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7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</row>
    <row r="263" spans="4:41" s="65" customFormat="1">
      <c r="D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7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</row>
    <row r="264" spans="4:41" s="65" customFormat="1">
      <c r="D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7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</row>
    <row r="265" spans="4:41" s="65" customFormat="1">
      <c r="D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7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</row>
    <row r="266" spans="4:41" s="65" customFormat="1">
      <c r="D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7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</row>
    <row r="267" spans="4:41" s="65" customFormat="1">
      <c r="D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7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</row>
    <row r="268" spans="4:41" s="65" customFormat="1">
      <c r="D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7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</row>
    <row r="269" spans="4:41" s="65" customFormat="1">
      <c r="D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7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4:41" s="65" customFormat="1">
      <c r="D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7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4:41" s="65" customFormat="1">
      <c r="D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7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</row>
    <row r="272" spans="4:41" s="65" customFormat="1">
      <c r="D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7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</row>
    <row r="273" spans="4:41" s="65" customFormat="1">
      <c r="D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7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</row>
    <row r="274" spans="4:41" s="65" customFormat="1">
      <c r="D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7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</row>
    <row r="275" spans="4:41" s="65" customFormat="1">
      <c r="D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7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</row>
    <row r="276" spans="4:41" s="65" customFormat="1">
      <c r="D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7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</row>
    <row r="277" spans="4:41" s="65" customFormat="1">
      <c r="D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7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</row>
    <row r="278" spans="4:41" s="65" customFormat="1">
      <c r="D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7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</row>
    <row r="279" spans="4:41" s="65" customFormat="1">
      <c r="D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7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</row>
    <row r="280" spans="4:41" s="65" customFormat="1">
      <c r="D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7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4:41" s="65" customFormat="1">
      <c r="D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7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4:41" s="65" customFormat="1">
      <c r="D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7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</row>
    <row r="283" spans="4:41" s="65" customFormat="1">
      <c r="D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7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</row>
    <row r="284" spans="4:41" s="65" customFormat="1">
      <c r="D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7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</row>
    <row r="285" spans="4:41" s="65" customFormat="1">
      <c r="D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7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</row>
    <row r="286" spans="4:41" s="65" customFormat="1">
      <c r="D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7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</row>
    <row r="287" spans="4:41" s="65" customFormat="1">
      <c r="D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7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</row>
    <row r="288" spans="4:41" s="65" customFormat="1">
      <c r="D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7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</row>
    <row r="289" spans="4:41" s="65" customFormat="1">
      <c r="D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7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</row>
    <row r="290" spans="4:41" s="65" customFormat="1">
      <c r="D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7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</row>
    <row r="291" spans="4:41" s="65" customFormat="1">
      <c r="D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7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4:41" s="65" customFormat="1">
      <c r="D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7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4:41" s="65" customFormat="1">
      <c r="D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7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</row>
    <row r="294" spans="4:41" s="65" customFormat="1">
      <c r="D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7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</row>
    <row r="295" spans="4:41" s="65" customFormat="1">
      <c r="D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7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</row>
    <row r="296" spans="4:41" s="65" customFormat="1">
      <c r="D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7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</row>
    <row r="297" spans="4:41" s="65" customFormat="1">
      <c r="D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7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</row>
    <row r="298" spans="4:41" s="65" customFormat="1">
      <c r="D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7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</row>
    <row r="299" spans="4:41" s="65" customFormat="1">
      <c r="D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7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</row>
    <row r="300" spans="4:41" s="65" customFormat="1">
      <c r="D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7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</row>
    <row r="301" spans="4:41" s="65" customFormat="1">
      <c r="D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7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</row>
    <row r="302" spans="4:41" s="65" customFormat="1">
      <c r="D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7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4:41" s="65" customFormat="1">
      <c r="D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7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4:41" s="65" customFormat="1">
      <c r="D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7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</row>
    <row r="305" spans="4:41" s="65" customFormat="1">
      <c r="D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7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</row>
    <row r="306" spans="4:41" s="65" customFormat="1">
      <c r="D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7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</row>
    <row r="307" spans="4:41" s="65" customFormat="1">
      <c r="D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7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</row>
    <row r="308" spans="4:41" s="65" customFormat="1">
      <c r="D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7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</row>
    <row r="309" spans="4:41" s="65" customFormat="1">
      <c r="D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7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</row>
    <row r="310" spans="4:41" s="65" customFormat="1">
      <c r="D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7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</row>
    <row r="311" spans="4:41" s="65" customFormat="1">
      <c r="D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7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</row>
    <row r="312" spans="4:41" s="65" customFormat="1">
      <c r="D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7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</row>
    <row r="313" spans="4:41" s="65" customFormat="1">
      <c r="D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7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4:41" s="65" customFormat="1">
      <c r="D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7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4:41" s="65" customFormat="1">
      <c r="D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7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</row>
    <row r="316" spans="4:41" s="65" customFormat="1">
      <c r="D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7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</row>
    <row r="317" spans="4:41" s="65" customFormat="1">
      <c r="D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7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</row>
    <row r="318" spans="4:41" s="65" customFormat="1">
      <c r="D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7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</row>
    <row r="319" spans="4:41" s="65" customFormat="1">
      <c r="D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7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</row>
    <row r="320" spans="4:41" s="65" customFormat="1">
      <c r="D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7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</row>
    <row r="321" spans="4:41" s="65" customFormat="1">
      <c r="D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7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</row>
    <row r="322" spans="4:41" s="65" customFormat="1">
      <c r="D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7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</row>
    <row r="323" spans="4:41" s="65" customFormat="1">
      <c r="D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7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</row>
    <row r="324" spans="4:41" s="65" customFormat="1">
      <c r="D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7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4:41" s="65" customFormat="1">
      <c r="D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7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4:41" s="65" customFormat="1">
      <c r="D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7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</row>
    <row r="327" spans="4:41" s="65" customFormat="1">
      <c r="D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7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</row>
    <row r="328" spans="4:41" s="65" customFormat="1">
      <c r="D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7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</row>
    <row r="329" spans="4:41" s="65" customFormat="1">
      <c r="D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7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</row>
    <row r="330" spans="4:41" s="65" customFormat="1">
      <c r="D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7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</row>
    <row r="331" spans="4:41" s="65" customFormat="1">
      <c r="D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7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</row>
    <row r="332" spans="4:41" s="65" customFormat="1">
      <c r="D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7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</row>
    <row r="333" spans="4:41" s="65" customFormat="1">
      <c r="D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7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</row>
    <row r="334" spans="4:41" s="65" customFormat="1">
      <c r="D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7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</row>
    <row r="335" spans="4:41" s="65" customFormat="1">
      <c r="D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7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4:41" s="65" customFormat="1">
      <c r="D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7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4:41" s="65" customFormat="1">
      <c r="D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7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</row>
    <row r="338" spans="4:41" s="65" customFormat="1">
      <c r="D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7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</row>
    <row r="339" spans="4:41" s="65" customFormat="1">
      <c r="D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7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</row>
    <row r="340" spans="4:41" s="65" customFormat="1">
      <c r="D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7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</row>
    <row r="341" spans="4:41" s="65" customFormat="1">
      <c r="D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7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</row>
    <row r="342" spans="4:41" s="65" customFormat="1">
      <c r="D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7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</row>
    <row r="343" spans="4:41" s="65" customFormat="1">
      <c r="D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7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</row>
    <row r="344" spans="4:41" s="65" customFormat="1">
      <c r="D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7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</row>
    <row r="345" spans="4:41" s="65" customFormat="1">
      <c r="D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7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</row>
    <row r="346" spans="4:41" s="65" customFormat="1">
      <c r="D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7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4:41" s="65" customFormat="1">
      <c r="D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7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4:41" s="65" customFormat="1">
      <c r="D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7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</row>
    <row r="349" spans="4:41" s="65" customFormat="1">
      <c r="D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7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</row>
    <row r="350" spans="4:41" s="65" customFormat="1">
      <c r="D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7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</row>
    <row r="351" spans="4:41" s="65" customFormat="1">
      <c r="D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7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</row>
    <row r="352" spans="4:41" s="65" customFormat="1">
      <c r="D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7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</row>
    <row r="353" spans="4:41" s="65" customFormat="1">
      <c r="D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7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</row>
    <row r="354" spans="4:41" s="65" customFormat="1">
      <c r="D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7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</row>
    <row r="355" spans="4:41" s="65" customFormat="1">
      <c r="D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7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</row>
    <row r="356" spans="4:41" s="65" customFormat="1">
      <c r="D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7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</row>
    <row r="357" spans="4:41" s="65" customFormat="1">
      <c r="D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7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4:41" s="65" customFormat="1">
      <c r="D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7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4:41" s="65" customFormat="1">
      <c r="D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7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</row>
    <row r="360" spans="4:41" s="65" customFormat="1">
      <c r="D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7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</row>
    <row r="361" spans="4:41" s="65" customFormat="1">
      <c r="D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7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</row>
    <row r="362" spans="4:41" s="65" customFormat="1">
      <c r="D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7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</row>
    <row r="363" spans="4:41" s="65" customFormat="1">
      <c r="D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7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</row>
    <row r="364" spans="4:41" s="65" customFormat="1">
      <c r="D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7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</row>
    <row r="365" spans="4:41" s="65" customFormat="1">
      <c r="D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7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</row>
    <row r="366" spans="4:41" s="65" customFormat="1">
      <c r="D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7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</row>
    <row r="367" spans="4:41" s="65" customFormat="1">
      <c r="D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7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</row>
    <row r="368" spans="4:41" s="65" customFormat="1">
      <c r="D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7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4:41" s="65" customFormat="1">
      <c r="D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7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4:41" s="65" customFormat="1">
      <c r="D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7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</row>
    <row r="371" spans="4:41" s="65" customFormat="1">
      <c r="D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7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</row>
    <row r="372" spans="4:41" s="65" customFormat="1">
      <c r="D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7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</row>
    <row r="373" spans="4:41" s="65" customFormat="1">
      <c r="D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7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</row>
    <row r="374" spans="4:41" s="65" customFormat="1">
      <c r="D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7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</row>
    <row r="375" spans="4:41" s="65" customFormat="1">
      <c r="D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7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</row>
    <row r="376" spans="4:41" s="65" customFormat="1">
      <c r="D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7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</row>
    <row r="377" spans="4:41" s="65" customFormat="1">
      <c r="D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7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</row>
    <row r="378" spans="4:41" s="65" customFormat="1">
      <c r="D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7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</row>
    <row r="379" spans="4:41" s="65" customFormat="1">
      <c r="D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7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4:41" s="65" customFormat="1">
      <c r="D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7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4:41" s="65" customFormat="1">
      <c r="D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7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</row>
    <row r="382" spans="4:41" s="65" customFormat="1">
      <c r="D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7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</row>
    <row r="383" spans="4:41" s="65" customFormat="1">
      <c r="D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7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</row>
    <row r="384" spans="4:41" s="65" customFormat="1">
      <c r="D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7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</row>
    <row r="385" spans="4:41" s="65" customFormat="1">
      <c r="D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7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</row>
    <row r="386" spans="4:41" s="65" customFormat="1">
      <c r="D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7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</row>
    <row r="387" spans="4:41" s="65" customFormat="1">
      <c r="D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7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</row>
    <row r="388" spans="4:41" s="65" customFormat="1">
      <c r="D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7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</row>
    <row r="389" spans="4:41" s="65" customFormat="1">
      <c r="D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7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</row>
    <row r="390" spans="4:41" s="65" customFormat="1">
      <c r="D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7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4:41" s="65" customFormat="1">
      <c r="D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7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4:41" s="65" customFormat="1">
      <c r="D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7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</row>
    <row r="393" spans="4:41" s="65" customFormat="1">
      <c r="D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7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</row>
    <row r="394" spans="4:41" s="65" customFormat="1">
      <c r="D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7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</row>
    <row r="395" spans="4:41" s="65" customFormat="1">
      <c r="D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7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</row>
    <row r="396" spans="4:41" s="65" customFormat="1">
      <c r="D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7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</row>
    <row r="397" spans="4:41" s="65" customFormat="1">
      <c r="D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7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</row>
    <row r="398" spans="4:41" s="65" customFormat="1">
      <c r="D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7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</row>
    <row r="399" spans="4:41" s="65" customFormat="1">
      <c r="D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7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</row>
    <row r="400" spans="4:41" s="65" customFormat="1">
      <c r="D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7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</row>
    <row r="401" spans="4:41" s="65" customFormat="1">
      <c r="D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7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4:41" s="65" customFormat="1">
      <c r="D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7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4:41" s="65" customFormat="1">
      <c r="D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7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</row>
    <row r="404" spans="4:41" s="65" customFormat="1">
      <c r="D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7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</row>
    <row r="405" spans="4:41" s="65" customFormat="1">
      <c r="D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7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</row>
    <row r="406" spans="4:41" s="65" customFormat="1">
      <c r="D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7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</row>
    <row r="407" spans="4:41" s="65" customFormat="1">
      <c r="D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7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</row>
    <row r="408" spans="4:41" s="65" customFormat="1">
      <c r="D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7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</row>
    <row r="409" spans="4:41" s="65" customFormat="1">
      <c r="D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7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</row>
    <row r="410" spans="4:41" s="65" customFormat="1">
      <c r="D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7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</row>
    <row r="411" spans="4:41" s="65" customFormat="1">
      <c r="D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7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</row>
    <row r="412" spans="4:41" s="65" customFormat="1">
      <c r="D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7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4:41" s="65" customFormat="1">
      <c r="D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7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4:41" s="65" customFormat="1">
      <c r="D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7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</row>
    <row r="415" spans="4:41" s="65" customFormat="1">
      <c r="D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7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</row>
    <row r="416" spans="4:41" s="65" customFormat="1">
      <c r="D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7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</row>
    <row r="417" spans="4:41" s="65" customFormat="1">
      <c r="D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7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</row>
    <row r="418" spans="4:41" s="65" customFormat="1">
      <c r="D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7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</row>
    <row r="419" spans="4:41" s="65" customFormat="1">
      <c r="D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7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</row>
    <row r="420" spans="4:41" s="65" customFormat="1">
      <c r="D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7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</row>
    <row r="421" spans="4:41" s="65" customFormat="1">
      <c r="D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7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</row>
    <row r="422" spans="4:41" s="65" customFormat="1">
      <c r="D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7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</row>
    <row r="423" spans="4:41" s="65" customFormat="1">
      <c r="D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7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4:41" s="65" customFormat="1">
      <c r="D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7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4:41" s="65" customFormat="1">
      <c r="D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7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</row>
    <row r="426" spans="4:41" s="65" customFormat="1">
      <c r="D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7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</row>
    <row r="427" spans="4:41" s="65" customFormat="1">
      <c r="D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7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</row>
    <row r="428" spans="4:41" s="65" customFormat="1">
      <c r="D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7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</row>
    <row r="429" spans="4:41" s="65" customFormat="1">
      <c r="D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7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</row>
    <row r="430" spans="4:41" s="65" customFormat="1">
      <c r="D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7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</row>
    <row r="431" spans="4:41" s="65" customFormat="1">
      <c r="D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7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</row>
    <row r="432" spans="4:41" s="65" customFormat="1">
      <c r="D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7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</row>
    <row r="433" spans="4:41" s="65" customFormat="1">
      <c r="D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7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</row>
    <row r="434" spans="4:41" s="65" customFormat="1">
      <c r="D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7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4:41" s="65" customFormat="1">
      <c r="D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7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4:41" s="65" customFormat="1">
      <c r="D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7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</row>
    <row r="437" spans="4:41" s="65" customFormat="1">
      <c r="D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7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</row>
    <row r="438" spans="4:41" s="65" customFormat="1">
      <c r="D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7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</row>
    <row r="439" spans="4:41" s="65" customFormat="1">
      <c r="D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7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</row>
    <row r="440" spans="4:41" s="65" customFormat="1">
      <c r="D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7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</row>
    <row r="441" spans="4:41" s="65" customFormat="1">
      <c r="D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7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</row>
    <row r="442" spans="4:41" s="65" customFormat="1">
      <c r="D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7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</row>
    <row r="443" spans="4:41" s="65" customFormat="1">
      <c r="D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7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</row>
    <row r="444" spans="4:41" s="65" customFormat="1">
      <c r="D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7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</row>
    <row r="445" spans="4:41" s="65" customFormat="1">
      <c r="D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7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</row>
    <row r="446" spans="4:41" s="65" customFormat="1">
      <c r="D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7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</row>
    <row r="447" spans="4:41" s="65" customFormat="1">
      <c r="D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7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</row>
    <row r="448" spans="4:41" s="65" customFormat="1">
      <c r="D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7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</row>
    <row r="449" spans="4:41" s="65" customFormat="1">
      <c r="D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7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</row>
    <row r="450" spans="4:41" s="65" customFormat="1">
      <c r="D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7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</row>
    <row r="451" spans="4:41" s="65" customFormat="1">
      <c r="D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7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</row>
    <row r="452" spans="4:41" s="65" customFormat="1">
      <c r="D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7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</row>
    <row r="453" spans="4:41" s="65" customFormat="1">
      <c r="D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7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</row>
    <row r="454" spans="4:41" s="65" customFormat="1">
      <c r="D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7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</row>
    <row r="455" spans="4:41" s="65" customFormat="1">
      <c r="D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7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</row>
    <row r="456" spans="4:41" s="65" customFormat="1">
      <c r="D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7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</row>
    <row r="457" spans="4:41" s="65" customFormat="1">
      <c r="D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7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</row>
    <row r="458" spans="4:41" s="65" customFormat="1">
      <c r="D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7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</row>
    <row r="459" spans="4:41" s="65" customFormat="1">
      <c r="D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7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</row>
    <row r="460" spans="4:41" s="65" customFormat="1">
      <c r="D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7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</row>
    <row r="461" spans="4:41" s="65" customFormat="1">
      <c r="D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7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</row>
    <row r="462" spans="4:41" s="65" customFormat="1">
      <c r="D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7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</row>
    <row r="463" spans="4:41" s="65" customFormat="1">
      <c r="D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7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</row>
    <row r="464" spans="4:41" s="65" customFormat="1">
      <c r="D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7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</row>
    <row r="465" spans="4:41" s="65" customFormat="1">
      <c r="D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7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</row>
    <row r="466" spans="4:41" s="65" customFormat="1">
      <c r="D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7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</row>
    <row r="467" spans="4:41" s="65" customFormat="1">
      <c r="D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7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</row>
    <row r="468" spans="4:41" s="65" customFormat="1">
      <c r="D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7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</row>
    <row r="469" spans="4:41" s="65" customFormat="1">
      <c r="D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7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</row>
    <row r="470" spans="4:41" s="65" customFormat="1">
      <c r="D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7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</row>
    <row r="471" spans="4:41" s="65" customFormat="1">
      <c r="D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7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</row>
    <row r="472" spans="4:41" s="65" customFormat="1">
      <c r="D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7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</row>
    <row r="473" spans="4:41" s="65" customFormat="1">
      <c r="D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7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</row>
    <row r="474" spans="4:41" s="65" customFormat="1">
      <c r="D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7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</row>
    <row r="475" spans="4:41" s="65" customFormat="1">
      <c r="D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7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</row>
    <row r="476" spans="4:41" s="65" customFormat="1">
      <c r="D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7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</row>
    <row r="477" spans="4:41" s="65" customFormat="1">
      <c r="D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7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</row>
    <row r="478" spans="4:41" s="65" customFormat="1">
      <c r="D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7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</row>
    <row r="479" spans="4:41" s="65" customFormat="1">
      <c r="D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7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</row>
    <row r="480" spans="4:41" s="65" customFormat="1">
      <c r="D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7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</row>
    <row r="481" spans="4:41" s="65" customFormat="1">
      <c r="D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7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</row>
    <row r="482" spans="4:41" s="65" customFormat="1">
      <c r="D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7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</row>
    <row r="483" spans="4:41" s="65" customFormat="1">
      <c r="D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7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</row>
    <row r="484" spans="4:41" s="65" customFormat="1">
      <c r="D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7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</row>
    <row r="485" spans="4:41" s="65" customFormat="1">
      <c r="D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7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</row>
    <row r="486" spans="4:41" s="65" customFormat="1">
      <c r="D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7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</row>
    <row r="487" spans="4:41" s="65" customFormat="1">
      <c r="D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7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</row>
    <row r="488" spans="4:41" s="65" customFormat="1">
      <c r="D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7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</row>
    <row r="489" spans="4:41" s="65" customFormat="1">
      <c r="D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7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</row>
    <row r="490" spans="4:41" s="65" customFormat="1">
      <c r="D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7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</row>
    <row r="491" spans="4:41" s="65" customFormat="1">
      <c r="D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7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</row>
    <row r="492" spans="4:41" s="65" customFormat="1">
      <c r="D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7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</row>
    <row r="493" spans="4:41" s="65" customFormat="1">
      <c r="D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7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</row>
    <row r="494" spans="4:41" s="65" customFormat="1">
      <c r="D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7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</row>
    <row r="495" spans="4:41" s="65" customFormat="1">
      <c r="D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7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</row>
    <row r="496" spans="4:41" s="65" customFormat="1">
      <c r="D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7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</row>
    <row r="497" spans="4:41" s="65" customFormat="1">
      <c r="D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7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</row>
    <row r="498" spans="4:41" s="65" customFormat="1">
      <c r="D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7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</row>
    <row r="499" spans="4:41" s="65" customFormat="1">
      <c r="D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7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</row>
    <row r="500" spans="4:41" s="65" customFormat="1">
      <c r="D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7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</row>
    <row r="501" spans="4:41" s="65" customFormat="1">
      <c r="D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7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</row>
    <row r="502" spans="4:41" s="65" customFormat="1">
      <c r="D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7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</row>
    <row r="503" spans="4:41" s="65" customFormat="1">
      <c r="D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7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</row>
    <row r="504" spans="4:41" s="65" customFormat="1">
      <c r="D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7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</row>
    <row r="505" spans="4:41" s="65" customFormat="1">
      <c r="D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7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</row>
    <row r="506" spans="4:41" s="65" customFormat="1">
      <c r="D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7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</row>
    <row r="507" spans="4:41" s="65" customFormat="1">
      <c r="D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7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</row>
    <row r="508" spans="4:41" s="65" customFormat="1">
      <c r="D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7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</row>
    <row r="509" spans="4:41" s="65" customFormat="1">
      <c r="D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7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</row>
    <row r="510" spans="4:41" s="65" customFormat="1">
      <c r="D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7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</row>
    <row r="511" spans="4:41" s="65" customFormat="1">
      <c r="D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7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</row>
    <row r="512" spans="4:41" s="65" customFormat="1">
      <c r="D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7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</row>
    <row r="513" spans="4:41" s="65" customFormat="1">
      <c r="D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7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</row>
    <row r="514" spans="4:41" s="65" customFormat="1">
      <c r="D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7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</row>
    <row r="515" spans="4:41" s="65" customFormat="1">
      <c r="D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7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</row>
    <row r="516" spans="4:41" s="65" customFormat="1">
      <c r="D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7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</row>
    <row r="517" spans="4:41" s="65" customFormat="1">
      <c r="D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7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</row>
    <row r="518" spans="4:41" s="65" customFormat="1">
      <c r="D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7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</row>
    <row r="519" spans="4:41" s="65" customFormat="1">
      <c r="D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7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</row>
    <row r="520" spans="4:41" s="65" customFormat="1">
      <c r="D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7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</row>
    <row r="521" spans="4:41" s="65" customFormat="1">
      <c r="D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7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</row>
    <row r="522" spans="4:41" s="65" customFormat="1">
      <c r="D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7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</row>
    <row r="523" spans="4:41" s="65" customFormat="1">
      <c r="D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7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</row>
    <row r="524" spans="4:41" s="65" customFormat="1">
      <c r="D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7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</row>
    <row r="525" spans="4:41" s="65" customFormat="1">
      <c r="D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7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</row>
    <row r="526" spans="4:41" s="65" customFormat="1">
      <c r="D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7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</row>
    <row r="527" spans="4:41" s="65" customFormat="1">
      <c r="D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7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</row>
    <row r="528" spans="4:41" s="65" customFormat="1">
      <c r="D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7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</row>
    <row r="529" spans="4:41" s="65" customFormat="1">
      <c r="D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7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</row>
    <row r="530" spans="4:41" s="65" customFormat="1">
      <c r="D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7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</row>
    <row r="531" spans="4:41" s="65" customFormat="1">
      <c r="D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7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</row>
    <row r="532" spans="4:41" s="65" customFormat="1">
      <c r="D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7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</row>
    <row r="533" spans="4:41" s="65" customFormat="1">
      <c r="D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7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</row>
    <row r="534" spans="4:41" s="65" customFormat="1">
      <c r="D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7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</row>
    <row r="535" spans="4:41" s="65" customFormat="1">
      <c r="D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7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</row>
    <row r="536" spans="4:41" s="65" customFormat="1">
      <c r="D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7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</row>
    <row r="537" spans="4:41" s="65" customFormat="1">
      <c r="D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7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</row>
    <row r="538" spans="4:41" s="65" customFormat="1">
      <c r="D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7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</row>
    <row r="539" spans="4:41" s="65" customFormat="1">
      <c r="D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7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</row>
    <row r="540" spans="4:41" s="65" customFormat="1">
      <c r="D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7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</row>
    <row r="541" spans="4:41" s="65" customFormat="1">
      <c r="D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7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</row>
    <row r="542" spans="4:41" s="65" customFormat="1">
      <c r="D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7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</row>
    <row r="543" spans="4:41" s="65" customFormat="1">
      <c r="D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7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</row>
    <row r="544" spans="4:41" s="65" customFormat="1">
      <c r="D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7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</row>
    <row r="545" spans="4:41" s="65" customFormat="1">
      <c r="D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7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</row>
    <row r="546" spans="4:41" s="65" customFormat="1">
      <c r="D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7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</row>
    <row r="547" spans="4:41" s="65" customFormat="1">
      <c r="D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7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</row>
    <row r="548" spans="4:41" s="65" customFormat="1">
      <c r="D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7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</row>
    <row r="549" spans="4:41" s="65" customFormat="1">
      <c r="D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7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</row>
    <row r="550" spans="4:41" s="65" customFormat="1">
      <c r="D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7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</row>
    <row r="551" spans="4:41" s="65" customFormat="1">
      <c r="D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7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</row>
    <row r="552" spans="4:41" s="65" customFormat="1">
      <c r="D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7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</row>
    <row r="553" spans="4:41" s="65" customFormat="1">
      <c r="D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7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</row>
    <row r="554" spans="4:41" s="65" customFormat="1">
      <c r="D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7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</row>
    <row r="555" spans="4:41" s="65" customFormat="1">
      <c r="D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7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</row>
    <row r="556" spans="4:41" s="65" customFormat="1">
      <c r="D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7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</row>
    <row r="557" spans="4:41" s="65" customFormat="1">
      <c r="D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7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</row>
    <row r="558" spans="4:41" s="65" customFormat="1">
      <c r="D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7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</row>
    <row r="559" spans="4:41" s="65" customFormat="1">
      <c r="D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7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</row>
    <row r="560" spans="4:41" s="65" customFormat="1">
      <c r="D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7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</row>
    <row r="561" spans="4:41" s="65" customFormat="1">
      <c r="D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7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</row>
    <row r="562" spans="4:41" s="65" customFormat="1">
      <c r="D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7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</row>
    <row r="563" spans="4:41" s="65" customFormat="1">
      <c r="D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7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</row>
    <row r="564" spans="4:41" s="65" customFormat="1">
      <c r="D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7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</row>
    <row r="565" spans="4:41" s="65" customFormat="1">
      <c r="D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7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</row>
    <row r="566" spans="4:41" s="65" customFormat="1">
      <c r="D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7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</row>
    <row r="567" spans="4:41" s="65" customFormat="1">
      <c r="D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7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</row>
    <row r="568" spans="4:41" s="65" customFormat="1">
      <c r="D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7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</row>
    <row r="569" spans="4:41" s="65" customFormat="1">
      <c r="D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7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</row>
    <row r="570" spans="4:41" s="65" customFormat="1">
      <c r="D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7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</row>
    <row r="571" spans="4:41" s="65" customFormat="1">
      <c r="D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7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</row>
    <row r="572" spans="4:41" s="65" customFormat="1">
      <c r="D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7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</row>
    <row r="573" spans="4:41" s="65" customFormat="1">
      <c r="D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7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</row>
    <row r="574" spans="4:41" s="65" customFormat="1">
      <c r="D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7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</row>
    <row r="575" spans="4:41" s="65" customFormat="1">
      <c r="D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7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</row>
    <row r="576" spans="4:41" s="65" customFormat="1">
      <c r="D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7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</row>
    <row r="577" spans="4:41" s="65" customFormat="1">
      <c r="D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7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</row>
    <row r="578" spans="4:41" s="65" customFormat="1">
      <c r="D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7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</row>
    <row r="579" spans="4:41" s="65" customFormat="1">
      <c r="D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7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</row>
    <row r="580" spans="4:41" s="65" customFormat="1">
      <c r="D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7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</row>
    <row r="581" spans="4:41" s="65" customFormat="1">
      <c r="D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7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</row>
    <row r="582" spans="4:41" s="65" customFormat="1">
      <c r="D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7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</row>
    <row r="583" spans="4:41" s="65" customFormat="1">
      <c r="D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7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</row>
    <row r="584" spans="4:41" s="65" customFormat="1">
      <c r="D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7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</row>
    <row r="585" spans="4:41" s="65" customFormat="1">
      <c r="D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7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</row>
    <row r="586" spans="4:41" s="65" customFormat="1">
      <c r="D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7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</row>
    <row r="587" spans="4:41" s="65" customFormat="1">
      <c r="D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7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</row>
    <row r="588" spans="4:41" s="65" customFormat="1">
      <c r="D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7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</row>
    <row r="589" spans="4:41" s="65" customFormat="1">
      <c r="D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7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</row>
    <row r="590" spans="4:41" s="65" customFormat="1">
      <c r="D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7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</row>
    <row r="591" spans="4:41" s="65" customFormat="1">
      <c r="D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7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</row>
    <row r="592" spans="4:41" s="65" customFormat="1">
      <c r="D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7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</row>
    <row r="593" spans="4:41" s="65" customFormat="1">
      <c r="D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7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</row>
    <row r="594" spans="4:41" s="65" customFormat="1">
      <c r="D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7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</row>
    <row r="595" spans="4:41" s="65" customFormat="1">
      <c r="D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7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</row>
    <row r="596" spans="4:41" s="65" customFormat="1">
      <c r="D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7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</row>
    <row r="597" spans="4:41" s="65" customFormat="1">
      <c r="D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7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</row>
    <row r="598" spans="4:41" s="65" customFormat="1">
      <c r="D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7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</row>
    <row r="599" spans="4:41" s="65" customFormat="1">
      <c r="D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7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</row>
    <row r="600" spans="4:41" s="65" customFormat="1">
      <c r="D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7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</row>
    <row r="601" spans="4:41" s="65" customFormat="1">
      <c r="D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7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</row>
    <row r="602" spans="4:41" s="65" customFormat="1">
      <c r="D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7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</row>
    <row r="603" spans="4:41" s="65" customFormat="1">
      <c r="D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7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</row>
    <row r="604" spans="4:41" s="65" customFormat="1">
      <c r="D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7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</row>
    <row r="605" spans="4:41" s="65" customFormat="1">
      <c r="D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7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</row>
    <row r="606" spans="4:41" s="65" customFormat="1">
      <c r="D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7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</row>
    <row r="607" spans="4:41" s="65" customFormat="1">
      <c r="D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7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</row>
    <row r="608" spans="4:41" s="65" customFormat="1">
      <c r="D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7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</row>
    <row r="609" spans="4:41" s="65" customFormat="1">
      <c r="D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7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</row>
    <row r="610" spans="4:41" s="65" customFormat="1">
      <c r="D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7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</row>
    <row r="611" spans="4:41" s="65" customFormat="1">
      <c r="D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7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</row>
    <row r="612" spans="4:41" s="65" customFormat="1">
      <c r="D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7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</row>
    <row r="613" spans="4:41" s="65" customFormat="1">
      <c r="D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7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</row>
    <row r="614" spans="4:41" s="65" customFormat="1">
      <c r="D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7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</row>
    <row r="615" spans="4:41" s="65" customFormat="1">
      <c r="D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7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</row>
    <row r="616" spans="4:41" s="65" customFormat="1">
      <c r="D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7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</row>
    <row r="617" spans="4:41" s="65" customFormat="1">
      <c r="D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7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</row>
    <row r="618" spans="4:41" s="65" customFormat="1">
      <c r="D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7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</row>
    <row r="619" spans="4:41" s="65" customFormat="1">
      <c r="D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7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</row>
    <row r="620" spans="4:41" s="65" customFormat="1">
      <c r="D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7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</row>
    <row r="621" spans="4:41" s="65" customFormat="1">
      <c r="D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7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</row>
    <row r="622" spans="4:41" s="65" customFormat="1">
      <c r="D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7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</row>
    <row r="623" spans="4:41" s="65" customFormat="1">
      <c r="D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7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</row>
    <row r="624" spans="4:41" s="65" customFormat="1">
      <c r="D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7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</row>
    <row r="625" spans="4:41" s="65" customFormat="1">
      <c r="D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7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</row>
    <row r="626" spans="4:41" s="65" customFormat="1">
      <c r="D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7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</row>
    <row r="627" spans="4:41" s="65" customFormat="1">
      <c r="D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7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</row>
    <row r="628" spans="4:41" s="65" customFormat="1">
      <c r="D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7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</row>
    <row r="629" spans="4:41" s="65" customFormat="1">
      <c r="D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7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</row>
    <row r="630" spans="4:41" s="65" customFormat="1">
      <c r="D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7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</row>
    <row r="631" spans="4:41" s="65" customFormat="1">
      <c r="D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7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</row>
    <row r="632" spans="4:41" s="65" customFormat="1">
      <c r="D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7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</row>
    <row r="633" spans="4:41" s="65" customFormat="1">
      <c r="D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7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</row>
    <row r="634" spans="4:41" s="65" customFormat="1">
      <c r="D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7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</row>
    <row r="635" spans="4:41" s="65" customFormat="1">
      <c r="D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7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</row>
    <row r="636" spans="4:41" s="65" customFormat="1">
      <c r="D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7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</row>
    <row r="637" spans="4:41" s="65" customFormat="1">
      <c r="D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7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</row>
    <row r="638" spans="4:41" s="65" customFormat="1">
      <c r="D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7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</row>
    <row r="639" spans="4:41" s="65" customFormat="1">
      <c r="D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7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</row>
    <row r="640" spans="4:41" s="65" customFormat="1">
      <c r="D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7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</row>
    <row r="641" spans="4:41" s="65" customFormat="1">
      <c r="D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7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</row>
    <row r="642" spans="4:41" s="65" customFormat="1">
      <c r="D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7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</row>
    <row r="643" spans="4:41" s="65" customFormat="1">
      <c r="D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7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</row>
    <row r="644" spans="4:41" s="65" customFormat="1">
      <c r="D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7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</row>
    <row r="645" spans="4:41" s="65" customFormat="1">
      <c r="D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7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</row>
    <row r="646" spans="4:41" s="65" customFormat="1">
      <c r="D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7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</row>
    <row r="647" spans="4:41" s="65" customFormat="1">
      <c r="D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7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</row>
    <row r="648" spans="4:41" s="65" customFormat="1">
      <c r="D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7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</row>
    <row r="649" spans="4:41" s="65" customFormat="1">
      <c r="D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7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</row>
    <row r="650" spans="4:41" s="65" customFormat="1">
      <c r="D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7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</row>
    <row r="651" spans="4:41" s="65" customFormat="1">
      <c r="D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7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</row>
    <row r="652" spans="4:41" s="65" customFormat="1">
      <c r="D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7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</row>
    <row r="653" spans="4:41" s="65" customFormat="1">
      <c r="D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7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</row>
    <row r="654" spans="4:41" s="65" customFormat="1">
      <c r="D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7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</row>
    <row r="655" spans="4:41" s="65" customFormat="1">
      <c r="D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7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</row>
    <row r="656" spans="4:41" s="65" customFormat="1">
      <c r="D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7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</row>
    <row r="657" spans="4:41" s="65" customFormat="1">
      <c r="D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7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</row>
    <row r="658" spans="4:41" s="65" customFormat="1">
      <c r="D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7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</row>
    <row r="659" spans="4:41" s="65" customFormat="1">
      <c r="D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7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</row>
    <row r="660" spans="4:41" s="65" customFormat="1">
      <c r="D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7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</row>
    <row r="661" spans="4:41" s="65" customFormat="1">
      <c r="D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7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</row>
    <row r="662" spans="4:41" s="65" customFormat="1">
      <c r="D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7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</row>
    <row r="663" spans="4:41" s="65" customFormat="1">
      <c r="D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7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</row>
    <row r="664" spans="4:41" s="65" customFormat="1">
      <c r="D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7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</row>
    <row r="665" spans="4:41" s="65" customFormat="1">
      <c r="D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7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</row>
    <row r="666" spans="4:41" s="65" customFormat="1">
      <c r="D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7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</row>
    <row r="667" spans="4:41" s="65" customFormat="1">
      <c r="D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7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</row>
    <row r="668" spans="4:41" s="65" customFormat="1">
      <c r="D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7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</row>
    <row r="669" spans="4:41" s="65" customFormat="1">
      <c r="D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7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</row>
    <row r="670" spans="4:41" s="65" customFormat="1">
      <c r="D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7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</row>
    <row r="671" spans="4:41" s="65" customFormat="1">
      <c r="D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7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</row>
    <row r="672" spans="4:41" s="65" customFormat="1">
      <c r="D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7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</row>
    <row r="673" spans="4:41" s="65" customFormat="1">
      <c r="D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7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</row>
    <row r="674" spans="4:41" s="65" customFormat="1">
      <c r="D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7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</row>
    <row r="675" spans="4:41" s="65" customFormat="1">
      <c r="D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7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</row>
    <row r="676" spans="4:41" s="65" customFormat="1">
      <c r="D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7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</row>
    <row r="677" spans="4:41" s="65" customFormat="1">
      <c r="D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7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</row>
    <row r="678" spans="4:41" s="65" customFormat="1">
      <c r="D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7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</row>
    <row r="679" spans="4:41" s="65" customFormat="1">
      <c r="D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7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</row>
    <row r="680" spans="4:41" s="65" customFormat="1">
      <c r="D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7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</row>
    <row r="681" spans="4:41" s="65" customFormat="1">
      <c r="D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7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</row>
    <row r="682" spans="4:41" s="65" customFormat="1">
      <c r="D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7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</row>
    <row r="683" spans="4:41" s="65" customFormat="1">
      <c r="D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7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</row>
    <row r="684" spans="4:41" s="65" customFormat="1">
      <c r="D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7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</row>
  </sheetData>
  <mergeCells count="13">
    <mergeCell ref="AR123:AS123"/>
    <mergeCell ref="X105:Y105"/>
    <mergeCell ref="W116:Y116"/>
    <mergeCell ref="W117:Y117"/>
    <mergeCell ref="A119:S119"/>
    <mergeCell ref="U119:AM119"/>
    <mergeCell ref="AP123:AQ123"/>
    <mergeCell ref="A1:S1"/>
    <mergeCell ref="U1:AO1"/>
    <mergeCell ref="AP2:AQ2"/>
    <mergeCell ref="AR2:AS2"/>
    <mergeCell ref="AP86:AS86"/>
    <mergeCell ref="W104:Y104"/>
  </mergeCells>
  <conditionalFormatting sqref="AV4:AV83">
    <cfRule type="cellIs" dxfId="19" priority="3" stopIfTrue="1" operator="equal">
      <formula>"NO"</formula>
    </cfRule>
  </conditionalFormatting>
  <conditionalFormatting sqref="AW4:AW83">
    <cfRule type="cellIs" dxfId="18" priority="2" stopIfTrue="1" operator="equal">
      <formula>"FAIL"</formula>
    </cfRule>
  </conditionalFormatting>
  <conditionalFormatting sqref="G84:K84 M84:R84 G4:S83">
    <cfRule type="cellIs" dxfId="17" priority="10" stopIfTrue="1" operator="equal">
      <formula>"FF"</formula>
    </cfRule>
  </conditionalFormatting>
  <conditionalFormatting sqref="Z84:AE84 AG84:AL84 AA4:AM83">
    <cfRule type="cellIs" dxfId="16" priority="8" stopIfTrue="1" operator="equal">
      <formula>"AB"</formula>
    </cfRule>
    <cfRule type="cellIs" dxfId="15" priority="9" stopIfTrue="1" operator="equal">
      <formula>"FF"</formula>
    </cfRule>
  </conditionalFormatting>
  <conditionalFormatting sqref="AO84:AR84 AP4:AU83">
    <cfRule type="cellIs" dxfId="14" priority="7" stopIfTrue="1" operator="equal">
      <formula>"FAIL"</formula>
    </cfRule>
  </conditionalFormatting>
  <conditionalFormatting sqref="AS84:AT84">
    <cfRule type="cellIs" dxfId="13" priority="5" stopIfTrue="1" operator="equal">
      <formula>"FAIL"</formula>
    </cfRule>
  </conditionalFormatting>
  <conditionalFormatting sqref="AU84">
    <cfRule type="cellIs" dxfId="12" priority="6" stopIfTrue="1" operator="equal">
      <formula>"NO"</formula>
    </cfRule>
  </conditionalFormatting>
  <conditionalFormatting sqref="AV84">
    <cfRule type="cellIs" dxfId="11" priority="4" stopIfTrue="1" operator="equal">
      <formula>"FAIL"</formula>
    </cfRule>
  </conditionalFormatting>
  <conditionalFormatting sqref="G4:S83">
    <cfRule type="cellIs" dxfId="10" priority="1" stopIfTrue="1" operator="equal">
      <formula>"AB"</formula>
    </cfRule>
  </conditionalFormatting>
  <pageMargins left="0.75" right="0.75" top="1" bottom="1" header="0.5" footer="0.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F1EE-7B2E-4A35-B9E1-DD1E87FFF267}">
  <dimension ref="A1:AW536"/>
  <sheetViews>
    <sheetView zoomScale="70" zoomScaleNormal="70" workbookViewId="0">
      <pane ySplit="3" topLeftCell="A191" activePane="bottomLeft" state="frozenSplit"/>
      <selection activeCell="G1" sqref="G1"/>
      <selection pane="bottomLeft" activeCell="E212" sqref="E212"/>
    </sheetView>
  </sheetViews>
  <sheetFormatPr defaultColWidth="10.33203125" defaultRowHeight="14.4"/>
  <cols>
    <col min="1" max="1" width="6.88671875" customWidth="1"/>
    <col min="2" max="2" width="10.109375" bestFit="1" customWidth="1"/>
    <col min="3" max="3" width="14.109375" customWidth="1"/>
    <col min="4" max="4" width="11.109375" style="42" bestFit="1" customWidth="1"/>
    <col min="5" max="5" width="36.5546875" customWidth="1"/>
    <col min="6" max="6" width="21.5546875" bestFit="1" customWidth="1"/>
    <col min="7" max="7" width="8.88671875" style="42" customWidth="1"/>
    <col min="8" max="8" width="8.44140625" style="42" customWidth="1"/>
    <col min="9" max="9" width="9" style="42" customWidth="1"/>
    <col min="10" max="10" width="7.88671875" style="42" customWidth="1"/>
    <col min="11" max="11" width="10.88671875" style="42" customWidth="1"/>
    <col min="12" max="12" width="1.33203125" style="42" customWidth="1"/>
    <col min="13" max="13" width="11" style="42" customWidth="1"/>
    <col min="14" max="14" width="10.33203125" style="42" customWidth="1"/>
    <col min="15" max="15" width="11" style="42" customWidth="1"/>
    <col min="16" max="16" width="10.33203125" style="42" customWidth="1"/>
    <col min="17" max="17" width="13.88671875" style="42" customWidth="1"/>
    <col min="18" max="18" width="13.109375" style="42" customWidth="1"/>
    <col min="19" max="19" width="11" style="42" customWidth="1"/>
    <col min="20" max="20" width="1.6640625" style="2" customWidth="1"/>
    <col min="21" max="22" width="6.88671875" hidden="1" customWidth="1"/>
    <col min="23" max="23" width="13.5546875" hidden="1" customWidth="1"/>
    <col min="24" max="24" width="34.109375" hidden="1" customWidth="1"/>
    <col min="25" max="25" width="37.109375" hidden="1" customWidth="1"/>
    <col min="26" max="26" width="22.5546875" hidden="1" customWidth="1"/>
    <col min="27" max="27" width="11.88671875" style="42" customWidth="1"/>
    <col min="28" max="28" width="10.44140625" style="42" customWidth="1"/>
    <col min="29" max="29" width="11.109375" style="42" customWidth="1"/>
    <col min="30" max="30" width="11.44140625" style="42" customWidth="1"/>
    <col min="31" max="31" width="13" style="42" customWidth="1"/>
    <col min="32" max="32" width="0.88671875" style="42" customWidth="1"/>
    <col min="33" max="33" width="14" style="42" customWidth="1"/>
    <col min="34" max="34" width="14.44140625" style="42" customWidth="1"/>
    <col min="35" max="35" width="13.88671875" style="42" customWidth="1"/>
    <col min="36" max="36" width="13" style="42" customWidth="1"/>
    <col min="37" max="37" width="13.33203125" style="42" customWidth="1"/>
    <col min="38" max="38" width="13.109375" style="42" customWidth="1"/>
    <col min="39" max="39" width="11.44140625" style="42" customWidth="1"/>
    <col min="40" max="40" width="6.33203125" style="42" customWidth="1"/>
    <col min="41" max="41" width="7" style="42" customWidth="1"/>
    <col min="42" max="42" width="15.5546875" customWidth="1"/>
    <col min="43" max="43" width="12.6640625" customWidth="1"/>
    <col min="44" max="44" width="11.44140625" customWidth="1"/>
    <col min="45" max="47" width="10.44140625" customWidth="1"/>
    <col min="48" max="48" width="12.109375" customWidth="1"/>
    <col min="49" max="197" width="10.44140625" customWidth="1"/>
    <col min="198" max="198" width="10.44140625" bestFit="1" customWidth="1"/>
  </cols>
  <sheetData>
    <row r="1" spans="1:49" ht="23.4">
      <c r="A1" s="84" t="s">
        <v>136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U1" s="84" t="s">
        <v>135</v>
      </c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1:49" s="60" customFormat="1" ht="26.4">
      <c r="A2" s="56" t="s">
        <v>0</v>
      </c>
      <c r="B2" s="56" t="s">
        <v>1</v>
      </c>
      <c r="C2" s="56" t="s">
        <v>2</v>
      </c>
      <c r="D2" s="57" t="s">
        <v>4</v>
      </c>
      <c r="E2" s="61" t="s">
        <v>3</v>
      </c>
      <c r="F2" s="61" t="s">
        <v>731</v>
      </c>
      <c r="G2" s="11">
        <v>214441</v>
      </c>
      <c r="H2" s="11">
        <v>214442</v>
      </c>
      <c r="I2" s="11">
        <v>214443</v>
      </c>
      <c r="J2" s="11">
        <v>214444</v>
      </c>
      <c r="K2" s="11">
        <v>214445</v>
      </c>
      <c r="L2" s="58"/>
      <c r="M2" s="11" t="s">
        <v>5</v>
      </c>
      <c r="N2" s="11" t="s">
        <v>6</v>
      </c>
      <c r="O2" s="11" t="s">
        <v>7</v>
      </c>
      <c r="P2" s="11" t="s">
        <v>8</v>
      </c>
      <c r="Q2" s="11" t="s">
        <v>9</v>
      </c>
      <c r="R2" s="11" t="s">
        <v>10</v>
      </c>
      <c r="S2" s="11" t="s">
        <v>11</v>
      </c>
      <c r="T2" s="59"/>
      <c r="U2" s="61" t="s">
        <v>0</v>
      </c>
      <c r="V2" s="61" t="s">
        <v>1</v>
      </c>
      <c r="W2" s="61" t="s">
        <v>2</v>
      </c>
      <c r="X2" s="61" t="s">
        <v>4</v>
      </c>
      <c r="Y2" s="61" t="s">
        <v>3</v>
      </c>
      <c r="Z2" s="61" t="s">
        <v>731</v>
      </c>
      <c r="AA2" s="11">
        <v>207003</v>
      </c>
      <c r="AB2" s="11">
        <v>214450</v>
      </c>
      <c r="AC2" s="11">
        <v>214451</v>
      </c>
      <c r="AD2" s="11">
        <v>214452</v>
      </c>
      <c r="AE2" s="11">
        <v>214453</v>
      </c>
      <c r="AF2" s="58"/>
      <c r="AG2" s="11" t="s">
        <v>12</v>
      </c>
      <c r="AH2" s="11" t="s">
        <v>13</v>
      </c>
      <c r="AI2" s="11" t="s">
        <v>14</v>
      </c>
      <c r="AJ2" s="11" t="s">
        <v>15</v>
      </c>
      <c r="AK2" s="11" t="s">
        <v>16</v>
      </c>
      <c r="AL2" s="11" t="s">
        <v>17</v>
      </c>
      <c r="AM2" s="11" t="s">
        <v>18</v>
      </c>
      <c r="AN2" s="11" t="s">
        <v>19</v>
      </c>
      <c r="AO2" s="11" t="s">
        <v>20</v>
      </c>
      <c r="AP2" s="80" t="s">
        <v>21</v>
      </c>
      <c r="AQ2" s="81"/>
      <c r="AR2" s="82" t="s">
        <v>22</v>
      </c>
      <c r="AS2" s="83"/>
      <c r="AT2" s="7" t="s">
        <v>23</v>
      </c>
      <c r="AU2" s="7" t="s">
        <v>23</v>
      </c>
      <c r="AV2" s="8" t="s">
        <v>24</v>
      </c>
      <c r="AW2" s="15" t="s">
        <v>25</v>
      </c>
    </row>
    <row r="3" spans="1:49" s="60" customFormat="1">
      <c r="A3" s="56"/>
      <c r="B3" s="56"/>
      <c r="C3" s="56"/>
      <c r="D3" s="57"/>
      <c r="E3" s="61"/>
      <c r="F3" s="61"/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58"/>
      <c r="M3" s="11" t="s">
        <v>31</v>
      </c>
      <c r="N3" s="11" t="s">
        <v>32</v>
      </c>
      <c r="O3" s="11" t="s">
        <v>33</v>
      </c>
      <c r="P3" s="11" t="s">
        <v>34</v>
      </c>
      <c r="Q3" s="11" t="s">
        <v>35</v>
      </c>
      <c r="R3" s="11" t="s">
        <v>36</v>
      </c>
      <c r="S3" s="11" t="s">
        <v>37</v>
      </c>
      <c r="T3" s="59"/>
      <c r="U3" s="61"/>
      <c r="V3" s="61"/>
      <c r="W3" s="61"/>
      <c r="X3" s="61"/>
      <c r="Y3" s="61"/>
      <c r="Z3" s="61"/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58"/>
      <c r="AG3" s="11" t="s">
        <v>43</v>
      </c>
      <c r="AH3" s="11" t="s">
        <v>44</v>
      </c>
      <c r="AI3" s="11" t="s">
        <v>45</v>
      </c>
      <c r="AJ3" s="11" t="s">
        <v>46</v>
      </c>
      <c r="AK3" s="11" t="s">
        <v>47</v>
      </c>
      <c r="AL3" s="11" t="s">
        <v>48</v>
      </c>
      <c r="AM3" s="11" t="s">
        <v>49</v>
      </c>
      <c r="AN3" s="11"/>
      <c r="AO3" s="11"/>
      <c r="AP3" s="9" t="s">
        <v>50</v>
      </c>
      <c r="AQ3" s="9" t="s">
        <v>51</v>
      </c>
      <c r="AR3" s="10" t="s">
        <v>50</v>
      </c>
      <c r="AS3" s="10" t="s">
        <v>51</v>
      </c>
      <c r="AT3" s="11" t="s">
        <v>52</v>
      </c>
      <c r="AU3" s="11" t="s">
        <v>53</v>
      </c>
      <c r="AV3" s="11"/>
      <c r="AW3" s="11"/>
    </row>
    <row r="4" spans="1:49">
      <c r="A4" s="68" t="s">
        <v>54</v>
      </c>
      <c r="B4" s="68">
        <v>23101</v>
      </c>
      <c r="C4" s="68" t="s">
        <v>58</v>
      </c>
      <c r="D4" s="62" t="s">
        <v>139</v>
      </c>
      <c r="E4" s="68" t="s">
        <v>140</v>
      </c>
      <c r="F4" s="68"/>
      <c r="G4" s="62">
        <v>82</v>
      </c>
      <c r="H4" s="62">
        <v>61</v>
      </c>
      <c r="I4" s="62">
        <v>69</v>
      </c>
      <c r="J4" s="62">
        <v>74</v>
      </c>
      <c r="K4" s="62">
        <v>82</v>
      </c>
      <c r="L4" s="63"/>
      <c r="M4" s="62">
        <v>24</v>
      </c>
      <c r="N4" s="62">
        <v>40</v>
      </c>
      <c r="O4" s="62">
        <v>24</v>
      </c>
      <c r="P4" s="62">
        <v>47</v>
      </c>
      <c r="Q4" s="62">
        <v>24</v>
      </c>
      <c r="R4" s="62">
        <v>48</v>
      </c>
      <c r="S4" s="62">
        <v>24</v>
      </c>
      <c r="T4" s="67"/>
      <c r="U4" s="68" t="s">
        <v>57</v>
      </c>
      <c r="V4" s="68">
        <v>23101</v>
      </c>
      <c r="W4" s="68" t="s">
        <v>58</v>
      </c>
      <c r="X4" s="68" t="s">
        <v>139</v>
      </c>
      <c r="Y4" s="68" t="s">
        <v>140</v>
      </c>
      <c r="Z4" s="68"/>
      <c r="AA4" s="62">
        <v>85</v>
      </c>
      <c r="AB4" s="62">
        <v>85</v>
      </c>
      <c r="AC4" s="62">
        <v>83</v>
      </c>
      <c r="AD4" s="62">
        <v>85</v>
      </c>
      <c r="AE4" s="62">
        <v>88</v>
      </c>
      <c r="AF4" s="63"/>
      <c r="AG4" s="62">
        <v>21</v>
      </c>
      <c r="AH4" s="62">
        <v>23</v>
      </c>
      <c r="AI4" s="62">
        <v>44</v>
      </c>
      <c r="AJ4" s="62">
        <v>23</v>
      </c>
      <c r="AK4" s="62">
        <v>45</v>
      </c>
      <c r="AL4" s="62">
        <v>24</v>
      </c>
      <c r="AM4" s="62">
        <v>47</v>
      </c>
      <c r="AN4" s="62">
        <v>9.6</v>
      </c>
      <c r="AO4" s="62">
        <v>50</v>
      </c>
      <c r="AP4" s="12" t="str">
        <f t="shared" ref="AP4:AP67" si="0">IF(COUNTIF(G4:K4,"FF"),"FAIL",IF(COUNTIF(G4:K4,"AB"),"FAIL","PASS"))</f>
        <v>PASS</v>
      </c>
      <c r="AQ4" s="12" t="str">
        <f t="shared" ref="AQ4:AQ67" si="1">IF(COUNTIF(AA4:AE4,"FF"),"FAIL",IF(COUNTIF(AA4:AE4,"AB"),"FAIL","PASS"))</f>
        <v>PASS</v>
      </c>
      <c r="AR4" s="13" t="str">
        <f t="shared" ref="AR4:AR67" si="2">IF(COUNTIF(M4:S4,"FF"),"FAIL",IF(COUNTIF(M4:S4,"AB"),"FAIL","PASS"))</f>
        <v>PASS</v>
      </c>
      <c r="AS4" s="13" t="str">
        <f t="shared" ref="AS4:AS17" si="3">IF(COUNTIF(AG4:AM4,"FF"),"FAIL",IF(COUNTIF(AG4:AM4,"AB"),"FAIL","PASS"))</f>
        <v>PASS</v>
      </c>
      <c r="AT4" s="14" t="str">
        <f t="shared" ref="AT4:AT67" si="4">IF(AND(AP4="PASS",AQ4="PASS"),"PASS","FAIL")</f>
        <v>PASS</v>
      </c>
      <c r="AU4" s="14" t="str">
        <f t="shared" ref="AU4:AU67" si="5">IF(AND(AR4="PASS",AS4="PASS"),"PASS","FAIL")</f>
        <v>PASS</v>
      </c>
      <c r="AV4" s="4" t="str">
        <f t="shared" ref="AV4:AV67" si="6">IF(AW4="ATKT","NO",IF(AW4="FAIL","NO","YES"))</f>
        <v>YES</v>
      </c>
      <c r="AW4" s="5" t="str">
        <f t="shared" ref="AW4:AW67" si="7">IF(AO4=50,IF(AN4&gt;=7.75,"DIST",IF(AN4&gt;=6.75,"FIRST",IF(AN4&gt;=6.25,"HSC",IF(AN4&gt;=5.5,"SC","FAIL")))),IF(AO4&gt;=25,"ATKT","FAIL"))</f>
        <v>DIST</v>
      </c>
    </row>
    <row r="5" spans="1:49">
      <c r="A5" s="68" t="s">
        <v>57</v>
      </c>
      <c r="B5" s="68">
        <v>23102</v>
      </c>
      <c r="C5" s="68" t="s">
        <v>194</v>
      </c>
      <c r="D5" s="62" t="s">
        <v>195</v>
      </c>
      <c r="E5" s="68" t="s">
        <v>196</v>
      </c>
      <c r="F5" s="68"/>
      <c r="G5" s="62">
        <v>81</v>
      </c>
      <c r="H5" s="62">
        <v>64</v>
      </c>
      <c r="I5" s="62">
        <v>73</v>
      </c>
      <c r="J5" s="62">
        <v>60</v>
      </c>
      <c r="K5" s="62">
        <v>58</v>
      </c>
      <c r="L5" s="63"/>
      <c r="M5" s="62">
        <v>21</v>
      </c>
      <c r="N5" s="62">
        <v>37</v>
      </c>
      <c r="O5" s="62">
        <v>13</v>
      </c>
      <c r="P5" s="62">
        <v>25</v>
      </c>
      <c r="Q5" s="62">
        <v>18</v>
      </c>
      <c r="R5" s="62">
        <v>38</v>
      </c>
      <c r="S5" s="62">
        <v>21</v>
      </c>
      <c r="T5" s="67"/>
      <c r="U5" s="68" t="s">
        <v>745</v>
      </c>
      <c r="V5" s="68">
        <v>23102</v>
      </c>
      <c r="W5" s="68" t="s">
        <v>194</v>
      </c>
      <c r="X5" s="68" t="s">
        <v>195</v>
      </c>
      <c r="Y5" s="68" t="s">
        <v>196</v>
      </c>
      <c r="Z5" s="68"/>
      <c r="AA5" s="62">
        <v>74</v>
      </c>
      <c r="AB5" s="62">
        <v>79</v>
      </c>
      <c r="AC5" s="62">
        <v>74</v>
      </c>
      <c r="AD5" s="62">
        <v>76</v>
      </c>
      <c r="AE5" s="62">
        <v>79</v>
      </c>
      <c r="AF5" s="63"/>
      <c r="AG5" s="62">
        <v>20</v>
      </c>
      <c r="AH5" s="62">
        <v>19</v>
      </c>
      <c r="AI5" s="62">
        <v>38</v>
      </c>
      <c r="AJ5" s="62">
        <v>19</v>
      </c>
      <c r="AK5" s="62">
        <v>38</v>
      </c>
      <c r="AL5" s="62">
        <v>19</v>
      </c>
      <c r="AM5" s="62">
        <v>37</v>
      </c>
      <c r="AN5" s="62">
        <v>8.68</v>
      </c>
      <c r="AO5" s="62">
        <v>50</v>
      </c>
      <c r="AP5" s="12" t="str">
        <f t="shared" si="0"/>
        <v>PASS</v>
      </c>
      <c r="AQ5" s="12" t="str">
        <f t="shared" si="1"/>
        <v>PASS</v>
      </c>
      <c r="AR5" s="13" t="str">
        <f t="shared" si="2"/>
        <v>PASS</v>
      </c>
      <c r="AS5" s="13" t="str">
        <f t="shared" si="3"/>
        <v>PASS</v>
      </c>
      <c r="AT5" s="14" t="str">
        <f t="shared" si="4"/>
        <v>PASS</v>
      </c>
      <c r="AU5" s="14" t="str">
        <f t="shared" si="5"/>
        <v>PASS</v>
      </c>
      <c r="AV5" s="4" t="str">
        <f t="shared" si="6"/>
        <v>YES</v>
      </c>
      <c r="AW5" s="5" t="str">
        <f t="shared" si="7"/>
        <v>DIST</v>
      </c>
    </row>
    <row r="6" spans="1:49">
      <c r="A6" s="68" t="s">
        <v>59</v>
      </c>
      <c r="B6" s="68">
        <v>23103</v>
      </c>
      <c r="C6" s="68" t="s">
        <v>64</v>
      </c>
      <c r="D6" s="62" t="s">
        <v>145</v>
      </c>
      <c r="E6" s="68" t="s">
        <v>146</v>
      </c>
      <c r="F6" s="68"/>
      <c r="G6" s="62">
        <v>77</v>
      </c>
      <c r="H6" s="62">
        <v>58</v>
      </c>
      <c r="I6" s="62">
        <v>50</v>
      </c>
      <c r="J6" s="62">
        <v>62</v>
      </c>
      <c r="K6" s="62">
        <v>69</v>
      </c>
      <c r="L6" s="63">
        <v>17</v>
      </c>
      <c r="M6" s="62">
        <v>17</v>
      </c>
      <c r="N6" s="62">
        <v>30</v>
      </c>
      <c r="O6" s="62">
        <v>11</v>
      </c>
      <c r="P6" s="62">
        <v>35</v>
      </c>
      <c r="Q6" s="62">
        <v>18</v>
      </c>
      <c r="R6" s="62">
        <v>43</v>
      </c>
      <c r="S6" s="62">
        <v>17</v>
      </c>
      <c r="T6" s="67"/>
      <c r="U6" s="68" t="s">
        <v>63</v>
      </c>
      <c r="V6" s="68">
        <v>23103</v>
      </c>
      <c r="W6" s="68" t="s">
        <v>64</v>
      </c>
      <c r="X6" s="68" t="s">
        <v>145</v>
      </c>
      <c r="Y6" s="68" t="s">
        <v>146</v>
      </c>
      <c r="Z6" s="68"/>
      <c r="AA6" s="62">
        <v>67</v>
      </c>
      <c r="AB6" s="62">
        <v>67</v>
      </c>
      <c r="AC6" s="62">
        <v>69</v>
      </c>
      <c r="AD6" s="62">
        <v>67</v>
      </c>
      <c r="AE6" s="62">
        <v>69</v>
      </c>
      <c r="AF6" s="63"/>
      <c r="AG6" s="62">
        <v>18</v>
      </c>
      <c r="AH6" s="62">
        <v>18</v>
      </c>
      <c r="AI6" s="62">
        <v>36</v>
      </c>
      <c r="AJ6" s="62">
        <v>16</v>
      </c>
      <c r="AK6" s="62">
        <v>37</v>
      </c>
      <c r="AL6" s="62">
        <v>16</v>
      </c>
      <c r="AM6" s="62">
        <v>31</v>
      </c>
      <c r="AN6" s="62">
        <v>7.98</v>
      </c>
      <c r="AO6" s="62">
        <v>50</v>
      </c>
      <c r="AP6" s="12" t="str">
        <f t="shared" si="0"/>
        <v>PASS</v>
      </c>
      <c r="AQ6" s="12" t="str">
        <f t="shared" si="1"/>
        <v>PASS</v>
      </c>
      <c r="AR6" s="13" t="str">
        <f t="shared" si="2"/>
        <v>PASS</v>
      </c>
      <c r="AS6" s="13" t="str">
        <f t="shared" si="3"/>
        <v>PASS</v>
      </c>
      <c r="AT6" s="14" t="str">
        <f t="shared" si="4"/>
        <v>PASS</v>
      </c>
      <c r="AU6" s="14" t="str">
        <f t="shared" si="5"/>
        <v>PASS</v>
      </c>
      <c r="AV6" s="4" t="str">
        <f t="shared" si="6"/>
        <v>YES</v>
      </c>
      <c r="AW6" s="5" t="str">
        <f t="shared" si="7"/>
        <v>DIST</v>
      </c>
    </row>
    <row r="7" spans="1:49">
      <c r="A7" s="68" t="s">
        <v>61</v>
      </c>
      <c r="B7" s="68">
        <v>23104</v>
      </c>
      <c r="C7" s="68" t="s">
        <v>698</v>
      </c>
      <c r="D7" s="62" t="s">
        <v>699</v>
      </c>
      <c r="E7" s="68" t="s">
        <v>700</v>
      </c>
      <c r="F7" s="68"/>
      <c r="G7" s="62">
        <v>70</v>
      </c>
      <c r="H7" s="62">
        <v>63</v>
      </c>
      <c r="I7" s="62">
        <v>61</v>
      </c>
      <c r="J7" s="62">
        <v>62</v>
      </c>
      <c r="K7" s="62">
        <v>56</v>
      </c>
      <c r="L7" s="63"/>
      <c r="M7" s="62">
        <v>20</v>
      </c>
      <c r="N7" s="62">
        <v>25</v>
      </c>
      <c r="O7" s="62">
        <v>14</v>
      </c>
      <c r="P7" s="62">
        <v>35</v>
      </c>
      <c r="Q7" s="62">
        <v>18</v>
      </c>
      <c r="R7" s="62">
        <v>39</v>
      </c>
      <c r="S7" s="62">
        <v>20</v>
      </c>
      <c r="T7" s="67"/>
      <c r="U7" s="68" t="s">
        <v>912</v>
      </c>
      <c r="V7" s="68">
        <v>23104</v>
      </c>
      <c r="W7" s="68" t="s">
        <v>698</v>
      </c>
      <c r="X7" s="68" t="s">
        <v>699</v>
      </c>
      <c r="Y7" s="68" t="s">
        <v>700</v>
      </c>
      <c r="Z7" s="68"/>
      <c r="AA7" s="62">
        <v>73</v>
      </c>
      <c r="AB7" s="62">
        <v>75</v>
      </c>
      <c r="AC7" s="62">
        <v>73</v>
      </c>
      <c r="AD7" s="62">
        <v>64</v>
      </c>
      <c r="AE7" s="62">
        <v>73</v>
      </c>
      <c r="AF7" s="63"/>
      <c r="AG7" s="62">
        <v>18</v>
      </c>
      <c r="AH7" s="62">
        <v>19</v>
      </c>
      <c r="AI7" s="62">
        <v>38</v>
      </c>
      <c r="AJ7" s="62">
        <v>16</v>
      </c>
      <c r="AK7" s="62">
        <v>35</v>
      </c>
      <c r="AL7" s="62">
        <v>16</v>
      </c>
      <c r="AM7" s="62">
        <v>31</v>
      </c>
      <c r="AN7" s="62">
        <v>8.42</v>
      </c>
      <c r="AO7" s="62">
        <v>50</v>
      </c>
      <c r="AP7" s="12" t="str">
        <f t="shared" si="0"/>
        <v>PASS</v>
      </c>
      <c r="AQ7" s="12" t="str">
        <f t="shared" si="1"/>
        <v>PASS</v>
      </c>
      <c r="AR7" s="13" t="str">
        <f t="shared" si="2"/>
        <v>PASS</v>
      </c>
      <c r="AS7" s="13" t="str">
        <f t="shared" si="3"/>
        <v>PASS</v>
      </c>
      <c r="AT7" s="14" t="str">
        <f t="shared" si="4"/>
        <v>PASS</v>
      </c>
      <c r="AU7" s="14" t="str">
        <f t="shared" si="5"/>
        <v>PASS</v>
      </c>
      <c r="AV7" s="4" t="str">
        <f t="shared" si="6"/>
        <v>YES</v>
      </c>
      <c r="AW7" s="5" t="str">
        <f t="shared" si="7"/>
        <v>DIST</v>
      </c>
    </row>
    <row r="8" spans="1:49">
      <c r="A8" s="68" t="s">
        <v>63</v>
      </c>
      <c r="B8" s="68">
        <v>23106</v>
      </c>
      <c r="C8" s="68" t="s">
        <v>556</v>
      </c>
      <c r="D8" s="62" t="s">
        <v>557</v>
      </c>
      <c r="E8" s="68" t="s">
        <v>558</v>
      </c>
      <c r="F8" s="68"/>
      <c r="G8" s="62">
        <v>68</v>
      </c>
      <c r="H8" s="62">
        <v>75</v>
      </c>
      <c r="I8" s="62">
        <v>72</v>
      </c>
      <c r="J8" s="62">
        <v>71</v>
      </c>
      <c r="K8" s="62">
        <v>63</v>
      </c>
      <c r="L8" s="63"/>
      <c r="M8" s="62">
        <v>23</v>
      </c>
      <c r="N8" s="62">
        <v>40</v>
      </c>
      <c r="O8" s="62">
        <v>15</v>
      </c>
      <c r="P8" s="62">
        <v>25</v>
      </c>
      <c r="Q8" s="62">
        <v>19</v>
      </c>
      <c r="R8" s="62">
        <v>43</v>
      </c>
      <c r="S8" s="62">
        <v>22</v>
      </c>
      <c r="T8" s="67"/>
      <c r="U8" s="68" t="s">
        <v>866</v>
      </c>
      <c r="V8" s="68">
        <v>23106</v>
      </c>
      <c r="W8" s="68" t="s">
        <v>556</v>
      </c>
      <c r="X8" s="68" t="s">
        <v>557</v>
      </c>
      <c r="Y8" s="68" t="s">
        <v>558</v>
      </c>
      <c r="Z8" s="68"/>
      <c r="AA8" s="62">
        <v>78</v>
      </c>
      <c r="AB8" s="62">
        <v>72</v>
      </c>
      <c r="AC8" s="62">
        <v>78</v>
      </c>
      <c r="AD8" s="62">
        <v>75</v>
      </c>
      <c r="AE8" s="62">
        <v>81</v>
      </c>
      <c r="AF8" s="63"/>
      <c r="AG8" s="62">
        <v>19</v>
      </c>
      <c r="AH8" s="62">
        <v>20</v>
      </c>
      <c r="AI8" s="62">
        <v>40</v>
      </c>
      <c r="AJ8" s="62">
        <v>20</v>
      </c>
      <c r="AK8" s="62">
        <v>42</v>
      </c>
      <c r="AL8" s="62">
        <v>19</v>
      </c>
      <c r="AM8" s="62">
        <v>37</v>
      </c>
      <c r="AN8" s="62">
        <v>8.94</v>
      </c>
      <c r="AO8" s="62">
        <v>50</v>
      </c>
      <c r="AP8" s="12" t="str">
        <f t="shared" si="0"/>
        <v>PASS</v>
      </c>
      <c r="AQ8" s="12" t="str">
        <f t="shared" si="1"/>
        <v>PASS</v>
      </c>
      <c r="AR8" s="13" t="str">
        <f t="shared" si="2"/>
        <v>PASS</v>
      </c>
      <c r="AS8" s="13" t="str">
        <f t="shared" si="3"/>
        <v>PASS</v>
      </c>
      <c r="AT8" s="14" t="str">
        <f t="shared" si="4"/>
        <v>PASS</v>
      </c>
      <c r="AU8" s="14" t="str">
        <f t="shared" si="5"/>
        <v>PASS</v>
      </c>
      <c r="AV8" s="4" t="str">
        <f t="shared" si="6"/>
        <v>YES</v>
      </c>
      <c r="AW8" s="5" t="str">
        <f t="shared" si="7"/>
        <v>DIST</v>
      </c>
    </row>
    <row r="9" spans="1:49">
      <c r="A9" s="68" t="s">
        <v>65</v>
      </c>
      <c r="B9" s="68">
        <v>23107</v>
      </c>
      <c r="C9" s="68" t="s">
        <v>170</v>
      </c>
      <c r="D9" s="62" t="s">
        <v>171</v>
      </c>
      <c r="E9" s="68" t="s">
        <v>172</v>
      </c>
      <c r="F9" s="68"/>
      <c r="G9" s="62">
        <v>74</v>
      </c>
      <c r="H9" s="62">
        <v>64</v>
      </c>
      <c r="I9" s="62">
        <v>74</v>
      </c>
      <c r="J9" s="62">
        <v>87</v>
      </c>
      <c r="K9" s="62">
        <v>69</v>
      </c>
      <c r="L9" s="63"/>
      <c r="M9" s="62">
        <v>20</v>
      </c>
      <c r="N9" s="62">
        <v>40</v>
      </c>
      <c r="O9" s="62">
        <v>17</v>
      </c>
      <c r="P9" s="62">
        <v>40</v>
      </c>
      <c r="Q9" s="62">
        <v>22</v>
      </c>
      <c r="R9" s="62">
        <v>42</v>
      </c>
      <c r="S9" s="62">
        <v>21</v>
      </c>
      <c r="T9" s="67"/>
      <c r="U9" s="68" t="s">
        <v>737</v>
      </c>
      <c r="V9" s="68">
        <v>23107</v>
      </c>
      <c r="W9" s="68" t="s">
        <v>170</v>
      </c>
      <c r="X9" s="68" t="s">
        <v>171</v>
      </c>
      <c r="Y9" s="68" t="s">
        <v>172</v>
      </c>
      <c r="Z9" s="68"/>
      <c r="AA9" s="62">
        <v>75</v>
      </c>
      <c r="AB9" s="62">
        <v>61</v>
      </c>
      <c r="AC9" s="62">
        <v>81</v>
      </c>
      <c r="AD9" s="62">
        <v>78</v>
      </c>
      <c r="AE9" s="62">
        <v>75</v>
      </c>
      <c r="AF9" s="63"/>
      <c r="AG9" s="62">
        <v>18</v>
      </c>
      <c r="AH9" s="62">
        <v>19</v>
      </c>
      <c r="AI9" s="62">
        <v>38</v>
      </c>
      <c r="AJ9" s="62">
        <v>20</v>
      </c>
      <c r="AK9" s="62">
        <v>40</v>
      </c>
      <c r="AL9" s="62">
        <v>20</v>
      </c>
      <c r="AM9" s="62">
        <v>39</v>
      </c>
      <c r="AN9" s="62">
        <v>9.0399999999999991</v>
      </c>
      <c r="AO9" s="62">
        <v>50</v>
      </c>
      <c r="AP9" s="12" t="str">
        <f t="shared" si="0"/>
        <v>PASS</v>
      </c>
      <c r="AQ9" s="12" t="str">
        <f t="shared" si="1"/>
        <v>PASS</v>
      </c>
      <c r="AR9" s="13" t="str">
        <f t="shared" si="2"/>
        <v>PASS</v>
      </c>
      <c r="AS9" s="13" t="str">
        <f t="shared" si="3"/>
        <v>PASS</v>
      </c>
      <c r="AT9" s="14" t="str">
        <f t="shared" si="4"/>
        <v>PASS</v>
      </c>
      <c r="AU9" s="14" t="str">
        <f t="shared" si="5"/>
        <v>PASS</v>
      </c>
      <c r="AV9" s="4" t="str">
        <f t="shared" si="6"/>
        <v>YES</v>
      </c>
      <c r="AW9" s="5" t="str">
        <f t="shared" si="7"/>
        <v>DIST</v>
      </c>
    </row>
    <row r="10" spans="1:49">
      <c r="A10" s="68" t="s">
        <v>68</v>
      </c>
      <c r="B10" s="68">
        <v>23108</v>
      </c>
      <c r="C10" s="68" t="s">
        <v>188</v>
      </c>
      <c r="D10" s="62" t="s">
        <v>189</v>
      </c>
      <c r="E10" s="68" t="s">
        <v>190</v>
      </c>
      <c r="F10" s="68"/>
      <c r="G10" s="62">
        <v>85</v>
      </c>
      <c r="H10" s="62">
        <v>80</v>
      </c>
      <c r="I10" s="62">
        <v>81</v>
      </c>
      <c r="J10" s="62">
        <v>89</v>
      </c>
      <c r="K10" s="62">
        <v>80</v>
      </c>
      <c r="L10" s="63"/>
      <c r="M10" s="62">
        <v>24</v>
      </c>
      <c r="N10" s="62">
        <v>40</v>
      </c>
      <c r="O10" s="62">
        <v>24</v>
      </c>
      <c r="P10" s="62">
        <v>47</v>
      </c>
      <c r="Q10" s="62">
        <v>24</v>
      </c>
      <c r="R10" s="62">
        <v>48</v>
      </c>
      <c r="S10" s="62">
        <v>24</v>
      </c>
      <c r="T10" s="67"/>
      <c r="U10" s="68" t="s">
        <v>743</v>
      </c>
      <c r="V10" s="68">
        <v>23108</v>
      </c>
      <c r="W10" s="68" t="s">
        <v>188</v>
      </c>
      <c r="X10" s="68" t="s">
        <v>189</v>
      </c>
      <c r="Y10" s="68" t="s">
        <v>190</v>
      </c>
      <c r="Z10" s="68"/>
      <c r="AA10" s="62">
        <v>93</v>
      </c>
      <c r="AB10" s="62">
        <v>84</v>
      </c>
      <c r="AC10" s="62">
        <v>93</v>
      </c>
      <c r="AD10" s="62">
        <v>90</v>
      </c>
      <c r="AE10" s="62">
        <v>91</v>
      </c>
      <c r="AF10" s="63"/>
      <c r="AG10" s="62">
        <v>23</v>
      </c>
      <c r="AH10" s="62">
        <v>24</v>
      </c>
      <c r="AI10" s="62">
        <v>44</v>
      </c>
      <c r="AJ10" s="62">
        <v>24</v>
      </c>
      <c r="AK10" s="62">
        <v>45</v>
      </c>
      <c r="AL10" s="62">
        <v>24</v>
      </c>
      <c r="AM10" s="62">
        <v>47</v>
      </c>
      <c r="AN10" s="62">
        <v>10</v>
      </c>
      <c r="AO10" s="62">
        <v>50</v>
      </c>
      <c r="AP10" s="12" t="str">
        <f t="shared" si="0"/>
        <v>PASS</v>
      </c>
      <c r="AQ10" s="12" t="str">
        <f t="shared" si="1"/>
        <v>PASS</v>
      </c>
      <c r="AR10" s="13" t="str">
        <f t="shared" si="2"/>
        <v>PASS</v>
      </c>
      <c r="AS10" s="13" t="str">
        <f t="shared" si="3"/>
        <v>PASS</v>
      </c>
      <c r="AT10" s="14" t="str">
        <f t="shared" si="4"/>
        <v>PASS</v>
      </c>
      <c r="AU10" s="14" t="str">
        <f t="shared" si="5"/>
        <v>PASS</v>
      </c>
      <c r="AV10" s="4" t="str">
        <f t="shared" si="6"/>
        <v>YES</v>
      </c>
      <c r="AW10" s="5" t="str">
        <f t="shared" si="7"/>
        <v>DIST</v>
      </c>
    </row>
    <row r="11" spans="1:49">
      <c r="A11" s="68" t="s">
        <v>70</v>
      </c>
      <c r="B11" s="68">
        <v>23109</v>
      </c>
      <c r="C11" s="68" t="s">
        <v>197</v>
      </c>
      <c r="D11" s="62" t="s">
        <v>198</v>
      </c>
      <c r="E11" s="68" t="s">
        <v>199</v>
      </c>
      <c r="F11" s="68"/>
      <c r="G11" s="62">
        <v>77</v>
      </c>
      <c r="H11" s="62">
        <v>71</v>
      </c>
      <c r="I11" s="62">
        <v>79</v>
      </c>
      <c r="J11" s="62">
        <v>80</v>
      </c>
      <c r="K11" s="62">
        <v>78</v>
      </c>
      <c r="L11" s="63"/>
      <c r="M11" s="62">
        <v>21</v>
      </c>
      <c r="N11" s="62">
        <v>21</v>
      </c>
      <c r="O11" s="62">
        <v>21</v>
      </c>
      <c r="P11" s="62">
        <v>35</v>
      </c>
      <c r="Q11" s="62">
        <v>23</v>
      </c>
      <c r="R11" s="62">
        <v>42</v>
      </c>
      <c r="S11" s="62">
        <v>23</v>
      </c>
      <c r="T11" s="67"/>
      <c r="U11" s="68" t="s">
        <v>746</v>
      </c>
      <c r="V11" s="68">
        <v>23109</v>
      </c>
      <c r="W11" s="68" t="s">
        <v>197</v>
      </c>
      <c r="X11" s="68" t="s">
        <v>198</v>
      </c>
      <c r="Y11" s="68" t="s">
        <v>199</v>
      </c>
      <c r="Z11" s="68"/>
      <c r="AA11" s="62">
        <v>88</v>
      </c>
      <c r="AB11" s="62">
        <v>64</v>
      </c>
      <c r="AC11" s="62">
        <v>84</v>
      </c>
      <c r="AD11" s="62">
        <v>76</v>
      </c>
      <c r="AE11" s="62">
        <v>82</v>
      </c>
      <c r="AF11" s="63"/>
      <c r="AG11" s="62">
        <v>22</v>
      </c>
      <c r="AH11" s="62">
        <v>24</v>
      </c>
      <c r="AI11" s="62">
        <v>44</v>
      </c>
      <c r="AJ11" s="62">
        <v>22</v>
      </c>
      <c r="AK11" s="62">
        <v>37</v>
      </c>
      <c r="AL11" s="62">
        <v>23</v>
      </c>
      <c r="AM11" s="62">
        <v>45</v>
      </c>
      <c r="AN11" s="62">
        <v>9.34</v>
      </c>
      <c r="AO11" s="62">
        <v>50</v>
      </c>
      <c r="AP11" s="12" t="str">
        <f t="shared" si="0"/>
        <v>PASS</v>
      </c>
      <c r="AQ11" s="12" t="str">
        <f t="shared" si="1"/>
        <v>PASS</v>
      </c>
      <c r="AR11" s="13" t="str">
        <f t="shared" si="2"/>
        <v>PASS</v>
      </c>
      <c r="AS11" s="13" t="str">
        <f t="shared" si="3"/>
        <v>PASS</v>
      </c>
      <c r="AT11" s="14" t="str">
        <f t="shared" si="4"/>
        <v>PASS</v>
      </c>
      <c r="AU11" s="14" t="str">
        <f t="shared" si="5"/>
        <v>PASS</v>
      </c>
      <c r="AV11" s="4" t="str">
        <f t="shared" si="6"/>
        <v>YES</v>
      </c>
      <c r="AW11" s="5" t="str">
        <f t="shared" si="7"/>
        <v>DIST</v>
      </c>
    </row>
    <row r="12" spans="1:49">
      <c r="A12" s="68" t="s">
        <v>72</v>
      </c>
      <c r="B12" s="68">
        <v>23110</v>
      </c>
      <c r="C12" s="68" t="s">
        <v>206</v>
      </c>
      <c r="D12" s="62" t="s">
        <v>207</v>
      </c>
      <c r="E12" s="68" t="s">
        <v>208</v>
      </c>
      <c r="F12" s="68"/>
      <c r="G12" s="62">
        <v>67</v>
      </c>
      <c r="H12" s="62">
        <v>56</v>
      </c>
      <c r="I12" s="62">
        <v>62</v>
      </c>
      <c r="J12" s="62">
        <v>70</v>
      </c>
      <c r="K12" s="62">
        <v>55</v>
      </c>
      <c r="L12" s="63"/>
      <c r="M12" s="62">
        <v>21</v>
      </c>
      <c r="N12" s="62">
        <v>32</v>
      </c>
      <c r="O12" s="62">
        <v>18</v>
      </c>
      <c r="P12" s="62">
        <v>37</v>
      </c>
      <c r="Q12" s="62">
        <v>22</v>
      </c>
      <c r="R12" s="62">
        <v>45</v>
      </c>
      <c r="S12" s="62">
        <v>24</v>
      </c>
      <c r="T12" s="67"/>
      <c r="U12" s="68" t="s">
        <v>749</v>
      </c>
      <c r="V12" s="68">
        <v>23110</v>
      </c>
      <c r="W12" s="68" t="s">
        <v>206</v>
      </c>
      <c r="X12" s="68" t="s">
        <v>207</v>
      </c>
      <c r="Y12" s="68" t="s">
        <v>208</v>
      </c>
      <c r="Z12" s="68"/>
      <c r="AA12" s="62">
        <v>65</v>
      </c>
      <c r="AB12" s="62">
        <v>47</v>
      </c>
      <c r="AC12" s="62">
        <v>77</v>
      </c>
      <c r="AD12" s="62">
        <v>73</v>
      </c>
      <c r="AE12" s="62">
        <v>77</v>
      </c>
      <c r="AF12" s="63"/>
      <c r="AG12" s="62">
        <v>19</v>
      </c>
      <c r="AH12" s="62">
        <v>21</v>
      </c>
      <c r="AI12" s="62">
        <v>40</v>
      </c>
      <c r="AJ12" s="62">
        <v>19</v>
      </c>
      <c r="AK12" s="62">
        <v>41</v>
      </c>
      <c r="AL12" s="62">
        <v>20</v>
      </c>
      <c r="AM12" s="62">
        <v>39</v>
      </c>
      <c r="AN12" s="62">
        <v>8.32</v>
      </c>
      <c r="AO12" s="62">
        <v>50</v>
      </c>
      <c r="AP12" s="12" t="str">
        <f t="shared" si="0"/>
        <v>PASS</v>
      </c>
      <c r="AQ12" s="12" t="str">
        <f t="shared" si="1"/>
        <v>PASS</v>
      </c>
      <c r="AR12" s="13" t="str">
        <f t="shared" si="2"/>
        <v>PASS</v>
      </c>
      <c r="AS12" s="13" t="str">
        <f t="shared" si="3"/>
        <v>PASS</v>
      </c>
      <c r="AT12" s="14" t="str">
        <f t="shared" si="4"/>
        <v>PASS</v>
      </c>
      <c r="AU12" s="14" t="str">
        <f t="shared" si="5"/>
        <v>PASS</v>
      </c>
      <c r="AV12" s="4" t="str">
        <f t="shared" si="6"/>
        <v>YES</v>
      </c>
      <c r="AW12" s="5" t="str">
        <f t="shared" si="7"/>
        <v>DIST</v>
      </c>
    </row>
    <row r="13" spans="1:49">
      <c r="A13" s="68" t="s">
        <v>74</v>
      </c>
      <c r="B13" s="68">
        <v>23111</v>
      </c>
      <c r="C13" s="68" t="s">
        <v>212</v>
      </c>
      <c r="D13" s="62" t="s">
        <v>213</v>
      </c>
      <c r="E13" s="68" t="s">
        <v>214</v>
      </c>
      <c r="F13" s="68"/>
      <c r="G13" s="62">
        <v>78</v>
      </c>
      <c r="H13" s="62" t="s">
        <v>56</v>
      </c>
      <c r="I13" s="62">
        <v>65</v>
      </c>
      <c r="J13" s="62">
        <v>68</v>
      </c>
      <c r="K13" s="62">
        <v>72</v>
      </c>
      <c r="L13" s="63"/>
      <c r="M13" s="62">
        <v>21</v>
      </c>
      <c r="N13" s="62">
        <v>30</v>
      </c>
      <c r="O13" s="62">
        <v>19</v>
      </c>
      <c r="P13" s="62">
        <v>20</v>
      </c>
      <c r="Q13" s="62">
        <v>19</v>
      </c>
      <c r="R13" s="62">
        <v>38</v>
      </c>
      <c r="S13" s="62">
        <v>22</v>
      </c>
      <c r="T13" s="67"/>
      <c r="U13" s="68" t="s">
        <v>751</v>
      </c>
      <c r="V13" s="68">
        <v>23111</v>
      </c>
      <c r="W13" s="68" t="s">
        <v>212</v>
      </c>
      <c r="X13" s="68" t="s">
        <v>213</v>
      </c>
      <c r="Y13" s="68" t="s">
        <v>214</v>
      </c>
      <c r="Z13" s="68"/>
      <c r="AA13" s="62">
        <v>85</v>
      </c>
      <c r="AB13" s="62">
        <v>64</v>
      </c>
      <c r="AC13" s="62">
        <v>58</v>
      </c>
      <c r="AD13" s="62">
        <v>74</v>
      </c>
      <c r="AE13" s="62">
        <v>77</v>
      </c>
      <c r="AF13" s="63"/>
      <c r="AG13" s="62">
        <v>20</v>
      </c>
      <c r="AH13" s="62">
        <v>21</v>
      </c>
      <c r="AI13" s="62">
        <v>40</v>
      </c>
      <c r="AJ13" s="62">
        <v>19</v>
      </c>
      <c r="AK13" s="62">
        <v>38</v>
      </c>
      <c r="AL13" s="62">
        <v>20</v>
      </c>
      <c r="AM13" s="62">
        <v>40</v>
      </c>
      <c r="AN13" s="62"/>
      <c r="AO13" s="62">
        <v>46</v>
      </c>
      <c r="AP13" s="12" t="str">
        <f t="shared" si="0"/>
        <v>FAIL</v>
      </c>
      <c r="AQ13" s="12" t="str">
        <f t="shared" si="1"/>
        <v>PASS</v>
      </c>
      <c r="AR13" s="13" t="str">
        <f t="shared" si="2"/>
        <v>PASS</v>
      </c>
      <c r="AS13" s="13" t="str">
        <f t="shared" si="3"/>
        <v>PASS</v>
      </c>
      <c r="AT13" s="14" t="str">
        <f t="shared" si="4"/>
        <v>FAIL</v>
      </c>
      <c r="AU13" s="14" t="str">
        <f t="shared" si="5"/>
        <v>PASS</v>
      </c>
      <c r="AV13" s="4" t="str">
        <f t="shared" si="6"/>
        <v>NO</v>
      </c>
      <c r="AW13" s="5" t="str">
        <f t="shared" si="7"/>
        <v>ATKT</v>
      </c>
    </row>
    <row r="14" spans="1:49">
      <c r="A14" s="68" t="s">
        <v>76</v>
      </c>
      <c r="B14" s="68">
        <v>23112</v>
      </c>
      <c r="C14" s="68" t="s">
        <v>221</v>
      </c>
      <c r="D14" s="62" t="s">
        <v>222</v>
      </c>
      <c r="E14" s="68" t="s">
        <v>223</v>
      </c>
      <c r="F14" s="68"/>
      <c r="G14" s="62">
        <v>85</v>
      </c>
      <c r="H14" s="62">
        <v>63</v>
      </c>
      <c r="I14" s="62">
        <v>60</v>
      </c>
      <c r="J14" s="62">
        <v>80</v>
      </c>
      <c r="K14" s="62">
        <v>67</v>
      </c>
      <c r="L14" s="63"/>
      <c r="M14" s="62">
        <v>21</v>
      </c>
      <c r="N14" s="62">
        <v>32</v>
      </c>
      <c r="O14" s="62">
        <v>17</v>
      </c>
      <c r="P14" s="62">
        <v>38</v>
      </c>
      <c r="Q14" s="62">
        <v>23</v>
      </c>
      <c r="R14" s="62">
        <v>41</v>
      </c>
      <c r="S14" s="62">
        <v>20</v>
      </c>
      <c r="T14" s="67"/>
      <c r="U14" s="68" t="s">
        <v>754</v>
      </c>
      <c r="V14" s="68">
        <v>23112</v>
      </c>
      <c r="W14" s="68" t="s">
        <v>221</v>
      </c>
      <c r="X14" s="68" t="s">
        <v>222</v>
      </c>
      <c r="Y14" s="68" t="s">
        <v>223</v>
      </c>
      <c r="Z14" s="68"/>
      <c r="AA14" s="62">
        <v>87</v>
      </c>
      <c r="AB14" s="62">
        <v>75</v>
      </c>
      <c r="AC14" s="62">
        <v>74</v>
      </c>
      <c r="AD14" s="62">
        <v>72</v>
      </c>
      <c r="AE14" s="62">
        <v>77</v>
      </c>
      <c r="AF14" s="63"/>
      <c r="AG14" s="62">
        <v>20</v>
      </c>
      <c r="AH14" s="62">
        <v>20</v>
      </c>
      <c r="AI14" s="62">
        <v>40</v>
      </c>
      <c r="AJ14" s="62">
        <v>19</v>
      </c>
      <c r="AK14" s="62">
        <v>39</v>
      </c>
      <c r="AL14" s="62">
        <v>21</v>
      </c>
      <c r="AM14" s="62">
        <v>41</v>
      </c>
      <c r="AN14" s="62">
        <v>9.1199999999999992</v>
      </c>
      <c r="AO14" s="62">
        <v>50</v>
      </c>
      <c r="AP14" s="12" t="str">
        <f t="shared" si="0"/>
        <v>PASS</v>
      </c>
      <c r="AQ14" s="12" t="str">
        <f t="shared" si="1"/>
        <v>PASS</v>
      </c>
      <c r="AR14" s="13" t="str">
        <f t="shared" si="2"/>
        <v>PASS</v>
      </c>
      <c r="AS14" s="13" t="str">
        <f t="shared" si="3"/>
        <v>PASS</v>
      </c>
      <c r="AT14" s="14" t="str">
        <f t="shared" si="4"/>
        <v>PASS</v>
      </c>
      <c r="AU14" s="14" t="str">
        <f t="shared" si="5"/>
        <v>PASS</v>
      </c>
      <c r="AV14" s="4" t="str">
        <f t="shared" si="6"/>
        <v>YES</v>
      </c>
      <c r="AW14" s="5" t="str">
        <f t="shared" si="7"/>
        <v>DIST</v>
      </c>
    </row>
    <row r="15" spans="1:49">
      <c r="A15" s="68" t="s">
        <v>78</v>
      </c>
      <c r="B15" s="68">
        <v>23113</v>
      </c>
      <c r="C15" s="68" t="s">
        <v>233</v>
      </c>
      <c r="D15" s="62" t="s">
        <v>234</v>
      </c>
      <c r="E15" s="68" t="s">
        <v>235</v>
      </c>
      <c r="F15" s="68"/>
      <c r="G15" s="62">
        <v>85</v>
      </c>
      <c r="H15" s="62">
        <v>71</v>
      </c>
      <c r="I15" s="62">
        <v>75</v>
      </c>
      <c r="J15" s="62">
        <v>85</v>
      </c>
      <c r="K15" s="62">
        <v>80</v>
      </c>
      <c r="L15" s="63"/>
      <c r="M15" s="62">
        <v>24</v>
      </c>
      <c r="N15" s="62">
        <v>30</v>
      </c>
      <c r="O15" s="62">
        <v>24</v>
      </c>
      <c r="P15" s="62">
        <v>47</v>
      </c>
      <c r="Q15" s="62">
        <v>24</v>
      </c>
      <c r="R15" s="62">
        <v>48</v>
      </c>
      <c r="S15" s="62">
        <v>23</v>
      </c>
      <c r="T15" s="67"/>
      <c r="U15" s="68" t="s">
        <v>758</v>
      </c>
      <c r="V15" s="68">
        <v>23113</v>
      </c>
      <c r="W15" s="68" t="s">
        <v>233</v>
      </c>
      <c r="X15" s="68" t="s">
        <v>234</v>
      </c>
      <c r="Y15" s="68" t="s">
        <v>235</v>
      </c>
      <c r="Z15" s="68"/>
      <c r="AA15" s="62">
        <v>81</v>
      </c>
      <c r="AB15" s="62">
        <v>74</v>
      </c>
      <c r="AC15" s="62">
        <v>87</v>
      </c>
      <c r="AD15" s="62">
        <v>89</v>
      </c>
      <c r="AE15" s="62">
        <v>84</v>
      </c>
      <c r="AF15" s="63"/>
      <c r="AG15" s="62">
        <v>20</v>
      </c>
      <c r="AH15" s="62">
        <v>22</v>
      </c>
      <c r="AI15" s="62">
        <v>42</v>
      </c>
      <c r="AJ15" s="62">
        <v>23</v>
      </c>
      <c r="AK15" s="62">
        <v>43</v>
      </c>
      <c r="AL15" s="62">
        <v>23</v>
      </c>
      <c r="AM15" s="62">
        <v>45</v>
      </c>
      <c r="AN15" s="62">
        <v>9.76</v>
      </c>
      <c r="AO15" s="62">
        <v>50</v>
      </c>
      <c r="AP15" s="12" t="str">
        <f t="shared" si="0"/>
        <v>PASS</v>
      </c>
      <c r="AQ15" s="12" t="str">
        <f t="shared" si="1"/>
        <v>PASS</v>
      </c>
      <c r="AR15" s="13" t="str">
        <f t="shared" si="2"/>
        <v>PASS</v>
      </c>
      <c r="AS15" s="13" t="str">
        <f t="shared" si="3"/>
        <v>PASS</v>
      </c>
      <c r="AT15" s="14" t="str">
        <f t="shared" si="4"/>
        <v>PASS</v>
      </c>
      <c r="AU15" s="14" t="str">
        <f t="shared" si="5"/>
        <v>PASS</v>
      </c>
      <c r="AV15" s="4" t="str">
        <f t="shared" si="6"/>
        <v>YES</v>
      </c>
      <c r="AW15" s="5" t="str">
        <f t="shared" si="7"/>
        <v>DIST</v>
      </c>
    </row>
    <row r="16" spans="1:49">
      <c r="A16" s="68" t="s">
        <v>734</v>
      </c>
      <c r="B16" s="68">
        <v>23114</v>
      </c>
      <c r="C16" s="68" t="s">
        <v>245</v>
      </c>
      <c r="D16" s="62" t="s">
        <v>246</v>
      </c>
      <c r="E16" s="68" t="s">
        <v>247</v>
      </c>
      <c r="F16" s="68"/>
      <c r="G16" s="62">
        <v>65</v>
      </c>
      <c r="H16" s="62">
        <v>58</v>
      </c>
      <c r="I16" s="62">
        <v>58</v>
      </c>
      <c r="J16" s="62">
        <v>66</v>
      </c>
      <c r="K16" s="62">
        <v>60</v>
      </c>
      <c r="L16" s="63"/>
      <c r="M16" s="62">
        <v>22</v>
      </c>
      <c r="N16" s="62">
        <v>39</v>
      </c>
      <c r="O16" s="62">
        <v>17</v>
      </c>
      <c r="P16" s="62">
        <v>40</v>
      </c>
      <c r="Q16" s="62">
        <v>19</v>
      </c>
      <c r="R16" s="62">
        <v>41</v>
      </c>
      <c r="S16" s="62">
        <v>23</v>
      </c>
      <c r="T16" s="67"/>
      <c r="U16" s="68" t="s">
        <v>762</v>
      </c>
      <c r="V16" s="68">
        <v>23114</v>
      </c>
      <c r="W16" s="68" t="s">
        <v>245</v>
      </c>
      <c r="X16" s="68" t="s">
        <v>246</v>
      </c>
      <c r="Y16" s="68" t="s">
        <v>247</v>
      </c>
      <c r="Z16" s="68"/>
      <c r="AA16" s="62">
        <v>88</v>
      </c>
      <c r="AB16" s="62">
        <v>77</v>
      </c>
      <c r="AC16" s="62">
        <v>79</v>
      </c>
      <c r="AD16" s="62">
        <v>74</v>
      </c>
      <c r="AE16" s="62">
        <v>79</v>
      </c>
      <c r="AF16" s="63"/>
      <c r="AG16" s="62">
        <v>19</v>
      </c>
      <c r="AH16" s="62">
        <v>20</v>
      </c>
      <c r="AI16" s="62">
        <v>40</v>
      </c>
      <c r="AJ16" s="62">
        <v>19</v>
      </c>
      <c r="AK16" s="62">
        <v>42</v>
      </c>
      <c r="AL16" s="62">
        <v>18</v>
      </c>
      <c r="AM16" s="62">
        <v>35</v>
      </c>
      <c r="AN16" s="62">
        <v>8.66</v>
      </c>
      <c r="AO16" s="62">
        <v>50</v>
      </c>
      <c r="AP16" s="12" t="str">
        <f t="shared" si="0"/>
        <v>PASS</v>
      </c>
      <c r="AQ16" s="12" t="str">
        <f t="shared" si="1"/>
        <v>PASS</v>
      </c>
      <c r="AR16" s="13" t="str">
        <f t="shared" si="2"/>
        <v>PASS</v>
      </c>
      <c r="AS16" s="13" t="str">
        <f t="shared" si="3"/>
        <v>PASS</v>
      </c>
      <c r="AT16" s="14" t="str">
        <f t="shared" si="4"/>
        <v>PASS</v>
      </c>
      <c r="AU16" s="14" t="str">
        <f t="shared" si="5"/>
        <v>PASS</v>
      </c>
      <c r="AV16" s="4" t="str">
        <f t="shared" si="6"/>
        <v>YES</v>
      </c>
      <c r="AW16" s="5" t="str">
        <f t="shared" si="7"/>
        <v>DIST</v>
      </c>
    </row>
    <row r="17" spans="1:49">
      <c r="A17" s="68" t="s">
        <v>735</v>
      </c>
      <c r="B17" s="68">
        <v>23115</v>
      </c>
      <c r="C17" s="68" t="s">
        <v>251</v>
      </c>
      <c r="D17" s="62" t="s">
        <v>252</v>
      </c>
      <c r="E17" s="68" t="s">
        <v>253</v>
      </c>
      <c r="F17" s="68"/>
      <c r="G17" s="62">
        <v>88</v>
      </c>
      <c r="H17" s="62">
        <v>74</v>
      </c>
      <c r="I17" s="62">
        <v>76</v>
      </c>
      <c r="J17" s="62">
        <v>83</v>
      </c>
      <c r="K17" s="62">
        <v>78</v>
      </c>
      <c r="L17" s="63"/>
      <c r="M17" s="62">
        <v>23</v>
      </c>
      <c r="N17" s="62">
        <v>42</v>
      </c>
      <c r="O17" s="62">
        <v>24</v>
      </c>
      <c r="P17" s="62">
        <v>46</v>
      </c>
      <c r="Q17" s="62">
        <v>24</v>
      </c>
      <c r="R17" s="62">
        <v>45</v>
      </c>
      <c r="S17" s="62">
        <v>23</v>
      </c>
      <c r="T17" s="67"/>
      <c r="U17" s="68" t="s">
        <v>764</v>
      </c>
      <c r="V17" s="68">
        <v>23115</v>
      </c>
      <c r="W17" s="68" t="s">
        <v>251</v>
      </c>
      <c r="X17" s="68" t="s">
        <v>252</v>
      </c>
      <c r="Y17" s="68" t="s">
        <v>253</v>
      </c>
      <c r="Z17" s="68"/>
      <c r="AA17" s="62">
        <v>83</v>
      </c>
      <c r="AB17" s="62">
        <v>81</v>
      </c>
      <c r="AC17" s="62">
        <v>86</v>
      </c>
      <c r="AD17" s="62">
        <v>83</v>
      </c>
      <c r="AE17" s="62">
        <v>81</v>
      </c>
      <c r="AF17" s="63"/>
      <c r="AG17" s="62">
        <v>20</v>
      </c>
      <c r="AH17" s="62">
        <v>22</v>
      </c>
      <c r="AI17" s="62">
        <v>42</v>
      </c>
      <c r="AJ17" s="62">
        <v>23</v>
      </c>
      <c r="AK17" s="62">
        <v>41</v>
      </c>
      <c r="AL17" s="62">
        <v>24</v>
      </c>
      <c r="AM17" s="62">
        <v>47</v>
      </c>
      <c r="AN17" s="62">
        <v>9.76</v>
      </c>
      <c r="AO17" s="62">
        <v>50</v>
      </c>
      <c r="AP17" s="12" t="str">
        <f t="shared" si="0"/>
        <v>PASS</v>
      </c>
      <c r="AQ17" s="12" t="str">
        <f t="shared" si="1"/>
        <v>PASS</v>
      </c>
      <c r="AR17" s="13" t="str">
        <f t="shared" si="2"/>
        <v>PASS</v>
      </c>
      <c r="AS17" s="13" t="str">
        <f t="shared" si="3"/>
        <v>PASS</v>
      </c>
      <c r="AT17" s="14" t="str">
        <f t="shared" si="4"/>
        <v>PASS</v>
      </c>
      <c r="AU17" s="14" t="str">
        <f t="shared" si="5"/>
        <v>PASS</v>
      </c>
      <c r="AV17" s="4" t="str">
        <f t="shared" si="6"/>
        <v>YES</v>
      </c>
      <c r="AW17" s="5" t="str">
        <f t="shared" si="7"/>
        <v>DIST</v>
      </c>
    </row>
    <row r="18" spans="1:49">
      <c r="A18" s="68" t="s">
        <v>736</v>
      </c>
      <c r="B18" s="68">
        <v>23116</v>
      </c>
      <c r="C18" s="68" t="s">
        <v>263</v>
      </c>
      <c r="D18" s="62" t="s">
        <v>261</v>
      </c>
      <c r="E18" s="68" t="s">
        <v>264</v>
      </c>
      <c r="F18" s="68"/>
      <c r="G18" s="62">
        <v>85</v>
      </c>
      <c r="H18" s="62">
        <v>68</v>
      </c>
      <c r="I18" s="62">
        <v>68</v>
      </c>
      <c r="J18" s="62">
        <v>84</v>
      </c>
      <c r="K18" s="62">
        <v>81</v>
      </c>
      <c r="L18" s="63"/>
      <c r="M18" s="62">
        <v>22</v>
      </c>
      <c r="N18" s="62">
        <v>45</v>
      </c>
      <c r="O18" s="62">
        <v>19</v>
      </c>
      <c r="P18" s="62">
        <v>45</v>
      </c>
      <c r="Q18" s="62">
        <v>20</v>
      </c>
      <c r="R18" s="62">
        <v>48</v>
      </c>
      <c r="S18" s="62">
        <v>21</v>
      </c>
      <c r="T18" s="67"/>
      <c r="U18" s="68" t="s">
        <v>768</v>
      </c>
      <c r="V18" s="68">
        <v>23116</v>
      </c>
      <c r="W18" s="68" t="s">
        <v>263</v>
      </c>
      <c r="X18" s="68" t="s">
        <v>261</v>
      </c>
      <c r="Y18" s="68" t="s">
        <v>264</v>
      </c>
      <c r="Z18" s="68"/>
      <c r="AA18" s="62">
        <v>85</v>
      </c>
      <c r="AB18" s="62">
        <v>88</v>
      </c>
      <c r="AC18" s="62">
        <v>80</v>
      </c>
      <c r="AD18" s="62">
        <v>77</v>
      </c>
      <c r="AE18" s="62">
        <v>80</v>
      </c>
      <c r="AF18" s="63"/>
      <c r="AG18" s="62">
        <v>18</v>
      </c>
      <c r="AH18" s="62">
        <v>20</v>
      </c>
      <c r="AI18" s="62">
        <v>40</v>
      </c>
      <c r="AJ18" s="62">
        <v>21</v>
      </c>
      <c r="AK18" s="62">
        <v>44</v>
      </c>
      <c r="AL18" s="62">
        <v>20</v>
      </c>
      <c r="AM18" s="62">
        <v>39</v>
      </c>
      <c r="AN18" s="62">
        <v>9.56</v>
      </c>
      <c r="AO18" s="62">
        <v>50</v>
      </c>
      <c r="AP18" s="12" t="str">
        <f t="shared" si="0"/>
        <v>PASS</v>
      </c>
      <c r="AQ18" s="12" t="str">
        <f t="shared" si="1"/>
        <v>PASS</v>
      </c>
      <c r="AR18" s="13" t="str">
        <f t="shared" si="2"/>
        <v>PASS</v>
      </c>
      <c r="AS18" s="13" t="str">
        <f>IF(COUNTIF(AG19:AM19,"FF"),"FAIL",IF(COUNTIF(AG19:AM19,"AB"),"FAIL","PASS"))</f>
        <v>PASS</v>
      </c>
      <c r="AT18" s="14" t="str">
        <f t="shared" si="4"/>
        <v>PASS</v>
      </c>
      <c r="AU18" s="14" t="str">
        <f t="shared" si="5"/>
        <v>PASS</v>
      </c>
      <c r="AV18" s="4" t="str">
        <f t="shared" si="6"/>
        <v>YES</v>
      </c>
      <c r="AW18" s="5" t="str">
        <f t="shared" si="7"/>
        <v>DIST</v>
      </c>
    </row>
    <row r="19" spans="1:49">
      <c r="A19" s="68" t="s">
        <v>737</v>
      </c>
      <c r="B19" s="68">
        <v>23117</v>
      </c>
      <c r="C19" s="68" t="s">
        <v>382</v>
      </c>
      <c r="D19" s="62" t="s">
        <v>383</v>
      </c>
      <c r="E19" s="68" t="s">
        <v>384</v>
      </c>
      <c r="F19" s="68"/>
      <c r="G19" s="62">
        <v>79</v>
      </c>
      <c r="H19" s="62">
        <v>71</v>
      </c>
      <c r="I19" s="62">
        <v>70</v>
      </c>
      <c r="J19" s="62">
        <v>85</v>
      </c>
      <c r="K19" s="62">
        <v>87</v>
      </c>
      <c r="L19" s="63"/>
      <c r="M19" s="62">
        <v>23</v>
      </c>
      <c r="N19" s="62">
        <v>35</v>
      </c>
      <c r="O19" s="62">
        <v>24</v>
      </c>
      <c r="P19" s="62">
        <v>39</v>
      </c>
      <c r="Q19" s="62">
        <v>24</v>
      </c>
      <c r="R19" s="62">
        <v>48</v>
      </c>
      <c r="S19" s="62">
        <v>21</v>
      </c>
      <c r="T19" s="67"/>
      <c r="U19" s="68" t="s">
        <v>808</v>
      </c>
      <c r="V19" s="68">
        <v>23117</v>
      </c>
      <c r="W19" s="68" t="s">
        <v>382</v>
      </c>
      <c r="X19" s="68" t="s">
        <v>383</v>
      </c>
      <c r="Y19" s="68" t="s">
        <v>384</v>
      </c>
      <c r="Z19" s="68"/>
      <c r="AA19" s="62">
        <v>85</v>
      </c>
      <c r="AB19" s="62">
        <v>73</v>
      </c>
      <c r="AC19" s="62">
        <v>85</v>
      </c>
      <c r="AD19" s="62">
        <v>82</v>
      </c>
      <c r="AE19" s="62">
        <v>80</v>
      </c>
      <c r="AF19" s="63"/>
      <c r="AG19" s="62">
        <v>19</v>
      </c>
      <c r="AH19" s="62">
        <v>21</v>
      </c>
      <c r="AI19" s="62">
        <v>42</v>
      </c>
      <c r="AJ19" s="62">
        <v>22</v>
      </c>
      <c r="AK19" s="62">
        <v>43</v>
      </c>
      <c r="AL19" s="62">
        <v>20</v>
      </c>
      <c r="AM19" s="62">
        <v>39</v>
      </c>
      <c r="AN19" s="62">
        <v>9.64</v>
      </c>
      <c r="AO19" s="62">
        <v>50</v>
      </c>
      <c r="AP19" s="12" t="str">
        <f t="shared" si="0"/>
        <v>PASS</v>
      </c>
      <c r="AQ19" s="12" t="str">
        <f t="shared" si="1"/>
        <v>PASS</v>
      </c>
      <c r="AR19" s="13" t="str">
        <f t="shared" si="2"/>
        <v>PASS</v>
      </c>
      <c r="AS19" s="13" t="str">
        <f t="shared" ref="AS19:AS82" si="8">IF(COUNTIF(AG19:AM19,"FF"),"FAIL",IF(COUNTIF(AG19:AM19,"AB"),"FAIL","PASS"))</f>
        <v>PASS</v>
      </c>
      <c r="AT19" s="14" t="str">
        <f t="shared" si="4"/>
        <v>PASS</v>
      </c>
      <c r="AU19" s="14" t="str">
        <f t="shared" si="5"/>
        <v>PASS</v>
      </c>
      <c r="AV19" s="4" t="str">
        <f t="shared" si="6"/>
        <v>YES</v>
      </c>
      <c r="AW19" s="5" t="str">
        <f t="shared" si="7"/>
        <v>DIST</v>
      </c>
    </row>
    <row r="20" spans="1:49">
      <c r="A20" s="68" t="s">
        <v>738</v>
      </c>
      <c r="B20" s="68">
        <v>23118</v>
      </c>
      <c r="C20" s="68" t="s">
        <v>274</v>
      </c>
      <c r="D20" s="62" t="s">
        <v>275</v>
      </c>
      <c r="E20" s="68" t="s">
        <v>276</v>
      </c>
      <c r="F20" s="68"/>
      <c r="G20" s="62">
        <v>84</v>
      </c>
      <c r="H20" s="62">
        <v>68</v>
      </c>
      <c r="I20" s="62">
        <v>63</v>
      </c>
      <c r="J20" s="62">
        <v>76</v>
      </c>
      <c r="K20" s="62">
        <v>72</v>
      </c>
      <c r="L20" s="63"/>
      <c r="M20" s="62">
        <v>21</v>
      </c>
      <c r="N20" s="62">
        <v>37</v>
      </c>
      <c r="O20" s="62">
        <v>22</v>
      </c>
      <c r="P20" s="62">
        <v>39</v>
      </c>
      <c r="Q20" s="62">
        <v>22</v>
      </c>
      <c r="R20" s="62">
        <v>43</v>
      </c>
      <c r="S20" s="62">
        <v>22</v>
      </c>
      <c r="T20" s="67"/>
      <c r="U20" s="68" t="s">
        <v>772</v>
      </c>
      <c r="V20" s="68">
        <v>23118</v>
      </c>
      <c r="W20" s="68" t="s">
        <v>274</v>
      </c>
      <c r="X20" s="68" t="s">
        <v>275</v>
      </c>
      <c r="Y20" s="68" t="s">
        <v>276</v>
      </c>
      <c r="Z20" s="68"/>
      <c r="AA20" s="62">
        <v>73</v>
      </c>
      <c r="AB20" s="62">
        <v>78</v>
      </c>
      <c r="AC20" s="62">
        <v>82</v>
      </c>
      <c r="AD20" s="62">
        <v>76</v>
      </c>
      <c r="AE20" s="62">
        <v>82</v>
      </c>
      <c r="AF20" s="63"/>
      <c r="AG20" s="62">
        <v>19</v>
      </c>
      <c r="AH20" s="62">
        <v>18</v>
      </c>
      <c r="AI20" s="62">
        <v>41</v>
      </c>
      <c r="AJ20" s="62">
        <v>19</v>
      </c>
      <c r="AK20" s="62">
        <v>41</v>
      </c>
      <c r="AL20" s="62">
        <v>20</v>
      </c>
      <c r="AM20" s="62">
        <v>39</v>
      </c>
      <c r="AN20" s="62">
        <v>9.1999999999999993</v>
      </c>
      <c r="AO20" s="62">
        <v>50</v>
      </c>
      <c r="AP20" s="12" t="str">
        <f t="shared" si="0"/>
        <v>PASS</v>
      </c>
      <c r="AQ20" s="12" t="str">
        <f t="shared" si="1"/>
        <v>PASS</v>
      </c>
      <c r="AR20" s="13" t="str">
        <f t="shared" si="2"/>
        <v>PASS</v>
      </c>
      <c r="AS20" s="13" t="str">
        <f t="shared" si="8"/>
        <v>PASS</v>
      </c>
      <c r="AT20" s="14" t="str">
        <f t="shared" si="4"/>
        <v>PASS</v>
      </c>
      <c r="AU20" s="14" t="str">
        <f t="shared" si="5"/>
        <v>PASS</v>
      </c>
      <c r="AV20" s="4" t="str">
        <f t="shared" si="6"/>
        <v>YES</v>
      </c>
      <c r="AW20" s="5" t="str">
        <f t="shared" si="7"/>
        <v>DIST</v>
      </c>
    </row>
    <row r="21" spans="1:49">
      <c r="A21" s="68" t="s">
        <v>739</v>
      </c>
      <c r="B21" s="68">
        <v>23119</v>
      </c>
      <c r="C21" s="68" t="s">
        <v>283</v>
      </c>
      <c r="D21" s="62" t="s">
        <v>284</v>
      </c>
      <c r="E21" s="68" t="s">
        <v>285</v>
      </c>
      <c r="F21" s="68"/>
      <c r="G21" s="62">
        <v>91</v>
      </c>
      <c r="H21" s="62">
        <v>64</v>
      </c>
      <c r="I21" s="62">
        <v>80</v>
      </c>
      <c r="J21" s="62">
        <v>70</v>
      </c>
      <c r="K21" s="62">
        <v>70</v>
      </c>
      <c r="L21" s="63"/>
      <c r="M21" s="62">
        <v>23</v>
      </c>
      <c r="N21" s="62">
        <v>40</v>
      </c>
      <c r="O21" s="62">
        <v>22</v>
      </c>
      <c r="P21" s="62">
        <v>37</v>
      </c>
      <c r="Q21" s="62">
        <v>23</v>
      </c>
      <c r="R21" s="62">
        <v>44</v>
      </c>
      <c r="S21" s="62">
        <v>18</v>
      </c>
      <c r="T21" s="67"/>
      <c r="U21" s="68" t="s">
        <v>775</v>
      </c>
      <c r="V21" s="68">
        <v>23119</v>
      </c>
      <c r="W21" s="68" t="s">
        <v>283</v>
      </c>
      <c r="X21" s="68" t="s">
        <v>284</v>
      </c>
      <c r="Y21" s="68" t="s">
        <v>285</v>
      </c>
      <c r="Z21" s="68"/>
      <c r="AA21" s="62">
        <v>81</v>
      </c>
      <c r="AB21" s="62">
        <v>69</v>
      </c>
      <c r="AC21" s="62">
        <v>79</v>
      </c>
      <c r="AD21" s="62">
        <v>78</v>
      </c>
      <c r="AE21" s="62">
        <v>82</v>
      </c>
      <c r="AF21" s="63"/>
      <c r="AG21" s="62">
        <v>20</v>
      </c>
      <c r="AH21" s="62">
        <v>17</v>
      </c>
      <c r="AI21" s="62">
        <v>44</v>
      </c>
      <c r="AJ21" s="62">
        <v>20</v>
      </c>
      <c r="AK21" s="62">
        <v>38</v>
      </c>
      <c r="AL21" s="62">
        <v>20</v>
      </c>
      <c r="AM21" s="62">
        <v>40</v>
      </c>
      <c r="AN21" s="62">
        <v>9.3000000000000007</v>
      </c>
      <c r="AO21" s="62">
        <v>50</v>
      </c>
      <c r="AP21" s="12" t="str">
        <f t="shared" si="0"/>
        <v>PASS</v>
      </c>
      <c r="AQ21" s="12" t="str">
        <f t="shared" si="1"/>
        <v>PASS</v>
      </c>
      <c r="AR21" s="13" t="str">
        <f t="shared" si="2"/>
        <v>PASS</v>
      </c>
      <c r="AS21" s="13" t="str">
        <f t="shared" si="8"/>
        <v>PASS</v>
      </c>
      <c r="AT21" s="14" t="str">
        <f t="shared" si="4"/>
        <v>PASS</v>
      </c>
      <c r="AU21" s="14" t="str">
        <f t="shared" si="5"/>
        <v>PASS</v>
      </c>
      <c r="AV21" s="4" t="str">
        <f t="shared" si="6"/>
        <v>YES</v>
      </c>
      <c r="AW21" s="5" t="str">
        <f t="shared" si="7"/>
        <v>DIST</v>
      </c>
    </row>
    <row r="22" spans="1:49">
      <c r="A22" s="68" t="s">
        <v>740</v>
      </c>
      <c r="B22" s="68">
        <v>23120</v>
      </c>
      <c r="C22" s="68" t="s">
        <v>295</v>
      </c>
      <c r="D22" s="62" t="s">
        <v>296</v>
      </c>
      <c r="E22" s="68" t="s">
        <v>297</v>
      </c>
      <c r="F22" s="68"/>
      <c r="G22" s="62">
        <v>75</v>
      </c>
      <c r="H22" s="62">
        <v>65</v>
      </c>
      <c r="I22" s="62">
        <v>71</v>
      </c>
      <c r="J22" s="62">
        <v>75</v>
      </c>
      <c r="K22" s="62">
        <v>64</v>
      </c>
      <c r="L22" s="63"/>
      <c r="M22" s="62">
        <v>23</v>
      </c>
      <c r="N22" s="62">
        <v>41</v>
      </c>
      <c r="O22" s="62">
        <v>22</v>
      </c>
      <c r="P22" s="62">
        <v>36</v>
      </c>
      <c r="Q22" s="62">
        <v>22</v>
      </c>
      <c r="R22" s="62">
        <v>48</v>
      </c>
      <c r="S22" s="62">
        <v>22</v>
      </c>
      <c r="T22" s="67"/>
      <c r="U22" s="68" t="s">
        <v>779</v>
      </c>
      <c r="V22" s="68">
        <v>23120</v>
      </c>
      <c r="W22" s="68" t="s">
        <v>295</v>
      </c>
      <c r="X22" s="68" t="s">
        <v>296</v>
      </c>
      <c r="Y22" s="68" t="s">
        <v>297</v>
      </c>
      <c r="Z22" s="68"/>
      <c r="AA22" s="62">
        <v>94</v>
      </c>
      <c r="AB22" s="62">
        <v>73</v>
      </c>
      <c r="AC22" s="62">
        <v>78</v>
      </c>
      <c r="AD22" s="62">
        <v>81</v>
      </c>
      <c r="AE22" s="62">
        <v>87</v>
      </c>
      <c r="AF22" s="63"/>
      <c r="AG22" s="62">
        <v>21</v>
      </c>
      <c r="AH22" s="62">
        <v>21</v>
      </c>
      <c r="AI22" s="62">
        <v>48</v>
      </c>
      <c r="AJ22" s="62">
        <v>20</v>
      </c>
      <c r="AK22" s="62">
        <v>41</v>
      </c>
      <c r="AL22" s="62">
        <v>22</v>
      </c>
      <c r="AM22" s="62">
        <v>43</v>
      </c>
      <c r="AN22" s="62">
        <v>9.26</v>
      </c>
      <c r="AO22" s="62">
        <v>50</v>
      </c>
      <c r="AP22" s="12" t="str">
        <f t="shared" si="0"/>
        <v>PASS</v>
      </c>
      <c r="AQ22" s="12" t="str">
        <f t="shared" si="1"/>
        <v>PASS</v>
      </c>
      <c r="AR22" s="13" t="str">
        <f t="shared" si="2"/>
        <v>PASS</v>
      </c>
      <c r="AS22" s="13" t="str">
        <f t="shared" si="8"/>
        <v>PASS</v>
      </c>
      <c r="AT22" s="14" t="str">
        <f t="shared" si="4"/>
        <v>PASS</v>
      </c>
      <c r="AU22" s="14" t="str">
        <f t="shared" si="5"/>
        <v>PASS</v>
      </c>
      <c r="AV22" s="4" t="str">
        <f t="shared" si="6"/>
        <v>YES</v>
      </c>
      <c r="AW22" s="5" t="str">
        <f t="shared" si="7"/>
        <v>DIST</v>
      </c>
    </row>
    <row r="23" spans="1:49">
      <c r="A23" s="68" t="s">
        <v>741</v>
      </c>
      <c r="B23" s="68">
        <v>23121</v>
      </c>
      <c r="C23" s="68" t="s">
        <v>310</v>
      </c>
      <c r="D23" s="62" t="s">
        <v>311</v>
      </c>
      <c r="E23" s="68" t="s">
        <v>312</v>
      </c>
      <c r="F23" s="68"/>
      <c r="G23" s="62">
        <v>88</v>
      </c>
      <c r="H23" s="62">
        <v>83</v>
      </c>
      <c r="I23" s="62">
        <v>73</v>
      </c>
      <c r="J23" s="62">
        <v>76</v>
      </c>
      <c r="K23" s="62">
        <v>82</v>
      </c>
      <c r="L23" s="63"/>
      <c r="M23" s="62">
        <v>23</v>
      </c>
      <c r="N23" s="62">
        <v>37</v>
      </c>
      <c r="O23" s="62">
        <v>23</v>
      </c>
      <c r="P23" s="62">
        <v>38</v>
      </c>
      <c r="Q23" s="62">
        <v>22</v>
      </c>
      <c r="R23" s="62">
        <v>47</v>
      </c>
      <c r="S23" s="62">
        <v>22</v>
      </c>
      <c r="T23" s="67"/>
      <c r="U23" s="68" t="s">
        <v>784</v>
      </c>
      <c r="V23" s="68">
        <v>23121</v>
      </c>
      <c r="W23" s="68" t="s">
        <v>310</v>
      </c>
      <c r="X23" s="68" t="s">
        <v>311</v>
      </c>
      <c r="Y23" s="68" t="s">
        <v>312</v>
      </c>
      <c r="Z23" s="68"/>
      <c r="AA23" s="62">
        <v>95</v>
      </c>
      <c r="AB23" s="62">
        <v>79</v>
      </c>
      <c r="AC23" s="62">
        <v>88</v>
      </c>
      <c r="AD23" s="62">
        <v>80</v>
      </c>
      <c r="AE23" s="62">
        <v>89</v>
      </c>
      <c r="AF23" s="63"/>
      <c r="AG23" s="62">
        <v>21</v>
      </c>
      <c r="AH23" s="62">
        <v>19</v>
      </c>
      <c r="AI23" s="62">
        <v>44</v>
      </c>
      <c r="AJ23" s="62">
        <v>22</v>
      </c>
      <c r="AK23" s="62">
        <v>40</v>
      </c>
      <c r="AL23" s="62">
        <v>22</v>
      </c>
      <c r="AM23" s="62">
        <v>43</v>
      </c>
      <c r="AN23" s="62">
        <v>9.7799999999999994</v>
      </c>
      <c r="AO23" s="62">
        <v>50</v>
      </c>
      <c r="AP23" s="12" t="str">
        <f t="shared" si="0"/>
        <v>PASS</v>
      </c>
      <c r="AQ23" s="12" t="str">
        <f t="shared" si="1"/>
        <v>PASS</v>
      </c>
      <c r="AR23" s="13" t="str">
        <f t="shared" si="2"/>
        <v>PASS</v>
      </c>
      <c r="AS23" s="13" t="str">
        <f t="shared" si="8"/>
        <v>PASS</v>
      </c>
      <c r="AT23" s="14" t="str">
        <f t="shared" si="4"/>
        <v>PASS</v>
      </c>
      <c r="AU23" s="14" t="str">
        <f t="shared" si="5"/>
        <v>PASS</v>
      </c>
      <c r="AV23" s="4" t="str">
        <f t="shared" si="6"/>
        <v>YES</v>
      </c>
      <c r="AW23" s="5" t="str">
        <f t="shared" si="7"/>
        <v>DIST</v>
      </c>
    </row>
    <row r="24" spans="1:49">
      <c r="A24" s="68" t="s">
        <v>742</v>
      </c>
      <c r="B24" s="68">
        <v>23122</v>
      </c>
      <c r="C24" s="68" t="s">
        <v>325</v>
      </c>
      <c r="D24" s="62" t="s">
        <v>326</v>
      </c>
      <c r="E24" s="68" t="s">
        <v>327</v>
      </c>
      <c r="F24" s="68"/>
      <c r="G24" s="62">
        <v>87</v>
      </c>
      <c r="H24" s="62">
        <v>80</v>
      </c>
      <c r="I24" s="62">
        <v>80</v>
      </c>
      <c r="J24" s="62">
        <v>77</v>
      </c>
      <c r="K24" s="62">
        <v>68</v>
      </c>
      <c r="L24" s="63"/>
      <c r="M24" s="62">
        <v>23</v>
      </c>
      <c r="N24" s="62">
        <v>42</v>
      </c>
      <c r="O24" s="62">
        <v>24</v>
      </c>
      <c r="P24" s="62">
        <v>35</v>
      </c>
      <c r="Q24" s="62">
        <v>22</v>
      </c>
      <c r="R24" s="62">
        <v>44</v>
      </c>
      <c r="S24" s="62">
        <v>22</v>
      </c>
      <c r="T24" s="67"/>
      <c r="U24" s="68" t="s">
        <v>789</v>
      </c>
      <c r="V24" s="68">
        <v>23122</v>
      </c>
      <c r="W24" s="68" t="s">
        <v>325</v>
      </c>
      <c r="X24" s="68" t="s">
        <v>326</v>
      </c>
      <c r="Y24" s="68" t="s">
        <v>327</v>
      </c>
      <c r="Z24" s="68"/>
      <c r="AA24" s="62">
        <v>94</v>
      </c>
      <c r="AB24" s="62">
        <v>80</v>
      </c>
      <c r="AC24" s="62">
        <v>85</v>
      </c>
      <c r="AD24" s="62">
        <v>77</v>
      </c>
      <c r="AE24" s="62">
        <v>88</v>
      </c>
      <c r="AF24" s="63"/>
      <c r="AG24" s="62">
        <v>20</v>
      </c>
      <c r="AH24" s="62">
        <v>19</v>
      </c>
      <c r="AI24" s="62">
        <v>44</v>
      </c>
      <c r="AJ24" s="62">
        <v>19</v>
      </c>
      <c r="AK24" s="62">
        <v>38</v>
      </c>
      <c r="AL24" s="62">
        <v>23</v>
      </c>
      <c r="AM24" s="62">
        <v>45</v>
      </c>
      <c r="AN24" s="62">
        <v>9.6</v>
      </c>
      <c r="AO24" s="62">
        <v>50</v>
      </c>
      <c r="AP24" s="12" t="str">
        <f t="shared" si="0"/>
        <v>PASS</v>
      </c>
      <c r="AQ24" s="12" t="str">
        <f t="shared" si="1"/>
        <v>PASS</v>
      </c>
      <c r="AR24" s="13" t="str">
        <f t="shared" si="2"/>
        <v>PASS</v>
      </c>
      <c r="AS24" s="13" t="str">
        <f t="shared" si="8"/>
        <v>PASS</v>
      </c>
      <c r="AT24" s="14" t="str">
        <f t="shared" si="4"/>
        <v>PASS</v>
      </c>
      <c r="AU24" s="14" t="str">
        <f t="shared" si="5"/>
        <v>PASS</v>
      </c>
      <c r="AV24" s="4" t="str">
        <f t="shared" si="6"/>
        <v>YES</v>
      </c>
      <c r="AW24" s="5" t="str">
        <f t="shared" si="7"/>
        <v>DIST</v>
      </c>
    </row>
    <row r="25" spans="1:49">
      <c r="A25" s="68" t="s">
        <v>743</v>
      </c>
      <c r="B25" s="68">
        <v>23123</v>
      </c>
      <c r="C25" s="68" t="s">
        <v>331</v>
      </c>
      <c r="D25" s="62" t="s">
        <v>332</v>
      </c>
      <c r="E25" s="68" t="s">
        <v>333</v>
      </c>
      <c r="F25" s="68"/>
      <c r="G25" s="62">
        <v>71</v>
      </c>
      <c r="H25" s="62">
        <v>59</v>
      </c>
      <c r="I25" s="62">
        <v>55</v>
      </c>
      <c r="J25" s="62">
        <v>71</v>
      </c>
      <c r="K25" s="62">
        <v>67</v>
      </c>
      <c r="L25" s="63"/>
      <c r="M25" s="62">
        <v>20</v>
      </c>
      <c r="N25" s="62">
        <v>30</v>
      </c>
      <c r="O25" s="62">
        <v>17</v>
      </c>
      <c r="P25" s="62">
        <v>28</v>
      </c>
      <c r="Q25" s="62">
        <v>20</v>
      </c>
      <c r="R25" s="62">
        <v>38</v>
      </c>
      <c r="S25" s="62">
        <v>17</v>
      </c>
      <c r="T25" s="67"/>
      <c r="U25" s="68" t="s">
        <v>791</v>
      </c>
      <c r="V25" s="68">
        <v>23123</v>
      </c>
      <c r="W25" s="68" t="s">
        <v>331</v>
      </c>
      <c r="X25" s="68" t="s">
        <v>332</v>
      </c>
      <c r="Y25" s="68" t="s">
        <v>333</v>
      </c>
      <c r="Z25" s="68"/>
      <c r="AA25" s="62">
        <v>58</v>
      </c>
      <c r="AB25" s="62">
        <v>67</v>
      </c>
      <c r="AC25" s="62">
        <v>73</v>
      </c>
      <c r="AD25" s="62">
        <v>76</v>
      </c>
      <c r="AE25" s="62">
        <v>73</v>
      </c>
      <c r="AF25" s="63"/>
      <c r="AG25" s="62">
        <v>19</v>
      </c>
      <c r="AH25" s="62">
        <v>19</v>
      </c>
      <c r="AI25" s="62">
        <v>44</v>
      </c>
      <c r="AJ25" s="62">
        <v>21</v>
      </c>
      <c r="AK25" s="62">
        <v>40</v>
      </c>
      <c r="AL25" s="62">
        <v>20</v>
      </c>
      <c r="AM25" s="62">
        <v>39</v>
      </c>
      <c r="AN25" s="62">
        <v>8.3800000000000008</v>
      </c>
      <c r="AO25" s="62">
        <v>50</v>
      </c>
      <c r="AP25" s="12" t="str">
        <f t="shared" si="0"/>
        <v>PASS</v>
      </c>
      <c r="AQ25" s="12" t="str">
        <f t="shared" si="1"/>
        <v>PASS</v>
      </c>
      <c r="AR25" s="13" t="str">
        <f t="shared" si="2"/>
        <v>PASS</v>
      </c>
      <c r="AS25" s="13" t="str">
        <f t="shared" si="8"/>
        <v>PASS</v>
      </c>
      <c r="AT25" s="14" t="str">
        <f t="shared" si="4"/>
        <v>PASS</v>
      </c>
      <c r="AU25" s="14" t="str">
        <f t="shared" si="5"/>
        <v>PASS</v>
      </c>
      <c r="AV25" s="4" t="str">
        <f t="shared" si="6"/>
        <v>YES</v>
      </c>
      <c r="AW25" s="5" t="str">
        <f t="shared" si="7"/>
        <v>DIST</v>
      </c>
    </row>
    <row r="26" spans="1:49">
      <c r="A26" s="68" t="s">
        <v>744</v>
      </c>
      <c r="B26" s="68">
        <v>23124</v>
      </c>
      <c r="C26" s="68" t="s">
        <v>340</v>
      </c>
      <c r="D26" s="62" t="s">
        <v>341</v>
      </c>
      <c r="E26" s="68" t="s">
        <v>342</v>
      </c>
      <c r="F26" s="68"/>
      <c r="G26" s="62">
        <v>79</v>
      </c>
      <c r="H26" s="62">
        <v>75</v>
      </c>
      <c r="I26" s="62">
        <v>69</v>
      </c>
      <c r="J26" s="62">
        <v>82</v>
      </c>
      <c r="K26" s="62">
        <v>78</v>
      </c>
      <c r="L26" s="63"/>
      <c r="M26" s="62">
        <v>23</v>
      </c>
      <c r="N26" s="62">
        <v>39</v>
      </c>
      <c r="O26" s="62">
        <v>22</v>
      </c>
      <c r="P26" s="62">
        <v>46</v>
      </c>
      <c r="Q26" s="62">
        <v>24</v>
      </c>
      <c r="R26" s="62">
        <v>48</v>
      </c>
      <c r="S26" s="62">
        <v>22</v>
      </c>
      <c r="T26" s="67"/>
      <c r="U26" s="68" t="s">
        <v>794</v>
      </c>
      <c r="V26" s="68">
        <v>23124</v>
      </c>
      <c r="W26" s="68" t="s">
        <v>340</v>
      </c>
      <c r="X26" s="68" t="s">
        <v>341</v>
      </c>
      <c r="Y26" s="68" t="s">
        <v>342</v>
      </c>
      <c r="Z26" s="68"/>
      <c r="AA26" s="62">
        <v>83</v>
      </c>
      <c r="AB26" s="62">
        <v>79</v>
      </c>
      <c r="AC26" s="62">
        <v>77</v>
      </c>
      <c r="AD26" s="62">
        <v>76</v>
      </c>
      <c r="AE26" s="62">
        <v>85</v>
      </c>
      <c r="AF26" s="63"/>
      <c r="AG26" s="62">
        <v>18</v>
      </c>
      <c r="AH26" s="62">
        <v>15</v>
      </c>
      <c r="AI26" s="62">
        <v>35</v>
      </c>
      <c r="AJ26" s="62">
        <v>20</v>
      </c>
      <c r="AK26" s="62">
        <v>41</v>
      </c>
      <c r="AL26" s="62">
        <v>18</v>
      </c>
      <c r="AM26" s="62">
        <v>40</v>
      </c>
      <c r="AN26" s="62">
        <v>9.26</v>
      </c>
      <c r="AO26" s="62">
        <v>50</v>
      </c>
      <c r="AP26" s="12" t="str">
        <f t="shared" si="0"/>
        <v>PASS</v>
      </c>
      <c r="AQ26" s="12" t="str">
        <f t="shared" si="1"/>
        <v>PASS</v>
      </c>
      <c r="AR26" s="13" t="str">
        <f t="shared" si="2"/>
        <v>PASS</v>
      </c>
      <c r="AS26" s="13" t="str">
        <f t="shared" si="8"/>
        <v>PASS</v>
      </c>
      <c r="AT26" s="14" t="str">
        <f t="shared" si="4"/>
        <v>PASS</v>
      </c>
      <c r="AU26" s="14" t="str">
        <f t="shared" si="5"/>
        <v>PASS</v>
      </c>
      <c r="AV26" s="4" t="str">
        <f t="shared" si="6"/>
        <v>YES</v>
      </c>
      <c r="AW26" s="5" t="str">
        <f t="shared" si="7"/>
        <v>DIST</v>
      </c>
    </row>
    <row r="27" spans="1:49">
      <c r="A27" s="68" t="s">
        <v>745</v>
      </c>
      <c r="B27" s="68">
        <v>23125</v>
      </c>
      <c r="C27" s="68" t="s">
        <v>355</v>
      </c>
      <c r="D27" s="62" t="s">
        <v>356</v>
      </c>
      <c r="E27" s="68" t="s">
        <v>357</v>
      </c>
      <c r="F27" s="68"/>
      <c r="G27" s="62">
        <v>66</v>
      </c>
      <c r="H27" s="62">
        <v>67</v>
      </c>
      <c r="I27" s="62">
        <v>65</v>
      </c>
      <c r="J27" s="62">
        <v>73</v>
      </c>
      <c r="K27" s="62">
        <v>75</v>
      </c>
      <c r="L27" s="63"/>
      <c r="M27" s="62">
        <v>22</v>
      </c>
      <c r="N27" s="62">
        <v>37</v>
      </c>
      <c r="O27" s="62">
        <v>23</v>
      </c>
      <c r="P27" s="62">
        <v>20</v>
      </c>
      <c r="Q27" s="62">
        <v>20</v>
      </c>
      <c r="R27" s="62">
        <v>32</v>
      </c>
      <c r="S27" s="62">
        <v>22</v>
      </c>
      <c r="T27" s="67"/>
      <c r="U27" s="68" t="s">
        <v>799</v>
      </c>
      <c r="V27" s="68">
        <v>23125</v>
      </c>
      <c r="W27" s="68" t="s">
        <v>355</v>
      </c>
      <c r="X27" s="68" t="s">
        <v>356</v>
      </c>
      <c r="Y27" s="68" t="s">
        <v>357</v>
      </c>
      <c r="Z27" s="68"/>
      <c r="AA27" s="62">
        <v>86</v>
      </c>
      <c r="AB27" s="62">
        <v>65</v>
      </c>
      <c r="AC27" s="62">
        <v>79</v>
      </c>
      <c r="AD27" s="62">
        <v>74</v>
      </c>
      <c r="AE27" s="62">
        <v>85</v>
      </c>
      <c r="AF27" s="63"/>
      <c r="AG27" s="62">
        <v>20</v>
      </c>
      <c r="AH27" s="62">
        <v>18</v>
      </c>
      <c r="AI27" s="62">
        <v>41</v>
      </c>
      <c r="AJ27" s="62">
        <v>19</v>
      </c>
      <c r="AK27" s="62">
        <v>36</v>
      </c>
      <c r="AL27" s="62">
        <v>19</v>
      </c>
      <c r="AM27" s="62">
        <v>38</v>
      </c>
      <c r="AN27" s="62">
        <v>8.8000000000000007</v>
      </c>
      <c r="AO27" s="62">
        <v>50</v>
      </c>
      <c r="AP27" s="12" t="str">
        <f t="shared" si="0"/>
        <v>PASS</v>
      </c>
      <c r="AQ27" s="12" t="str">
        <f t="shared" si="1"/>
        <v>PASS</v>
      </c>
      <c r="AR27" s="13" t="str">
        <f t="shared" si="2"/>
        <v>PASS</v>
      </c>
      <c r="AS27" s="13" t="str">
        <f t="shared" si="8"/>
        <v>PASS</v>
      </c>
      <c r="AT27" s="14" t="str">
        <f t="shared" si="4"/>
        <v>PASS</v>
      </c>
      <c r="AU27" s="14" t="str">
        <f t="shared" si="5"/>
        <v>PASS</v>
      </c>
      <c r="AV27" s="4" t="str">
        <f t="shared" si="6"/>
        <v>YES</v>
      </c>
      <c r="AW27" s="5" t="str">
        <f t="shared" si="7"/>
        <v>DIST</v>
      </c>
    </row>
    <row r="28" spans="1:49">
      <c r="A28" s="68" t="s">
        <v>746</v>
      </c>
      <c r="B28" s="68">
        <v>23126</v>
      </c>
      <c r="C28" s="68" t="s">
        <v>358</v>
      </c>
      <c r="D28" s="62" t="s">
        <v>359</v>
      </c>
      <c r="E28" s="68" t="s">
        <v>360</v>
      </c>
      <c r="F28" s="68"/>
      <c r="G28" s="62">
        <v>85</v>
      </c>
      <c r="H28" s="62">
        <v>53</v>
      </c>
      <c r="I28" s="62">
        <v>58</v>
      </c>
      <c r="J28" s="62">
        <v>66</v>
      </c>
      <c r="K28" s="62">
        <v>68</v>
      </c>
      <c r="L28" s="63"/>
      <c r="M28" s="62">
        <v>21</v>
      </c>
      <c r="N28" s="62">
        <v>34</v>
      </c>
      <c r="O28" s="62">
        <v>16</v>
      </c>
      <c r="P28" s="62">
        <v>34</v>
      </c>
      <c r="Q28" s="62">
        <v>18</v>
      </c>
      <c r="R28" s="62">
        <v>39</v>
      </c>
      <c r="S28" s="62">
        <v>20</v>
      </c>
      <c r="T28" s="67"/>
      <c r="U28" s="68" t="s">
        <v>800</v>
      </c>
      <c r="V28" s="68">
        <v>23126</v>
      </c>
      <c r="W28" s="68" t="s">
        <v>358</v>
      </c>
      <c r="X28" s="68" t="s">
        <v>359</v>
      </c>
      <c r="Y28" s="68" t="s">
        <v>360</v>
      </c>
      <c r="Z28" s="68"/>
      <c r="AA28" s="62">
        <v>79</v>
      </c>
      <c r="AB28" s="62">
        <v>74</v>
      </c>
      <c r="AC28" s="62">
        <v>76</v>
      </c>
      <c r="AD28" s="62">
        <v>73</v>
      </c>
      <c r="AE28" s="62">
        <v>79</v>
      </c>
      <c r="AF28" s="63"/>
      <c r="AG28" s="62">
        <v>20</v>
      </c>
      <c r="AH28" s="62">
        <v>16</v>
      </c>
      <c r="AI28" s="62">
        <v>37</v>
      </c>
      <c r="AJ28" s="62">
        <v>18</v>
      </c>
      <c r="AK28" s="62">
        <v>38</v>
      </c>
      <c r="AL28" s="62">
        <v>18</v>
      </c>
      <c r="AM28" s="62">
        <v>36</v>
      </c>
      <c r="AN28" s="62">
        <v>8.52</v>
      </c>
      <c r="AO28" s="62">
        <v>50</v>
      </c>
      <c r="AP28" s="12" t="str">
        <f t="shared" si="0"/>
        <v>PASS</v>
      </c>
      <c r="AQ28" s="12" t="str">
        <f t="shared" si="1"/>
        <v>PASS</v>
      </c>
      <c r="AR28" s="13" t="str">
        <f t="shared" si="2"/>
        <v>PASS</v>
      </c>
      <c r="AS28" s="13" t="str">
        <f t="shared" si="8"/>
        <v>PASS</v>
      </c>
      <c r="AT28" s="14" t="str">
        <f t="shared" si="4"/>
        <v>PASS</v>
      </c>
      <c r="AU28" s="14" t="str">
        <f t="shared" si="5"/>
        <v>PASS</v>
      </c>
      <c r="AV28" s="4" t="str">
        <f t="shared" si="6"/>
        <v>YES</v>
      </c>
      <c r="AW28" s="5" t="str">
        <f t="shared" si="7"/>
        <v>DIST</v>
      </c>
    </row>
    <row r="29" spans="1:49">
      <c r="A29" s="68" t="s">
        <v>747</v>
      </c>
      <c r="B29" s="68">
        <v>23127</v>
      </c>
      <c r="C29" s="68" t="s">
        <v>367</v>
      </c>
      <c r="D29" s="62" t="s">
        <v>368</v>
      </c>
      <c r="E29" s="68" t="s">
        <v>369</v>
      </c>
      <c r="F29" s="68"/>
      <c r="G29" s="62">
        <v>87</v>
      </c>
      <c r="H29" s="62">
        <v>79</v>
      </c>
      <c r="I29" s="62">
        <v>84</v>
      </c>
      <c r="J29" s="62">
        <v>75</v>
      </c>
      <c r="K29" s="62">
        <v>82</v>
      </c>
      <c r="L29" s="63"/>
      <c r="M29" s="62">
        <v>23</v>
      </c>
      <c r="N29" s="62">
        <v>21</v>
      </c>
      <c r="O29" s="62">
        <v>23</v>
      </c>
      <c r="P29" s="62">
        <v>44</v>
      </c>
      <c r="Q29" s="62">
        <v>22</v>
      </c>
      <c r="R29" s="62">
        <v>46</v>
      </c>
      <c r="S29" s="62">
        <v>19</v>
      </c>
      <c r="T29" s="67"/>
      <c r="U29" s="68" t="s">
        <v>803</v>
      </c>
      <c r="V29" s="68">
        <v>23127</v>
      </c>
      <c r="W29" s="68" t="s">
        <v>367</v>
      </c>
      <c r="X29" s="68" t="s">
        <v>368</v>
      </c>
      <c r="Y29" s="68" t="s">
        <v>369</v>
      </c>
      <c r="Z29" s="68"/>
      <c r="AA29" s="62">
        <v>92</v>
      </c>
      <c r="AB29" s="62">
        <v>73</v>
      </c>
      <c r="AC29" s="62">
        <v>82</v>
      </c>
      <c r="AD29" s="62">
        <v>77</v>
      </c>
      <c r="AE29" s="62">
        <v>88</v>
      </c>
      <c r="AF29" s="63"/>
      <c r="AG29" s="62">
        <v>20</v>
      </c>
      <c r="AH29" s="62">
        <v>18</v>
      </c>
      <c r="AI29" s="62">
        <v>41</v>
      </c>
      <c r="AJ29" s="62">
        <v>22</v>
      </c>
      <c r="AK29" s="62">
        <v>43</v>
      </c>
      <c r="AL29" s="62">
        <v>18</v>
      </c>
      <c r="AM29" s="62">
        <v>43</v>
      </c>
      <c r="AN29" s="62">
        <v>9.58</v>
      </c>
      <c r="AO29" s="62">
        <v>50</v>
      </c>
      <c r="AP29" s="12" t="str">
        <f t="shared" si="0"/>
        <v>PASS</v>
      </c>
      <c r="AQ29" s="12" t="str">
        <f t="shared" si="1"/>
        <v>PASS</v>
      </c>
      <c r="AR29" s="13" t="str">
        <f t="shared" si="2"/>
        <v>PASS</v>
      </c>
      <c r="AS29" s="13" t="str">
        <f t="shared" si="8"/>
        <v>PASS</v>
      </c>
      <c r="AT29" s="14" t="str">
        <f t="shared" si="4"/>
        <v>PASS</v>
      </c>
      <c r="AU29" s="14" t="str">
        <f t="shared" si="5"/>
        <v>PASS</v>
      </c>
      <c r="AV29" s="4" t="str">
        <f t="shared" si="6"/>
        <v>YES</v>
      </c>
      <c r="AW29" s="5" t="str">
        <f t="shared" si="7"/>
        <v>DIST</v>
      </c>
    </row>
    <row r="30" spans="1:49">
      <c r="A30" s="68" t="s">
        <v>748</v>
      </c>
      <c r="B30" s="68">
        <v>23128</v>
      </c>
      <c r="C30" s="68" t="s">
        <v>376</v>
      </c>
      <c r="D30" s="62" t="s">
        <v>377</v>
      </c>
      <c r="E30" s="68" t="s">
        <v>378</v>
      </c>
      <c r="F30" s="68"/>
      <c r="G30" s="62">
        <v>78</v>
      </c>
      <c r="H30" s="62">
        <v>69</v>
      </c>
      <c r="I30" s="62">
        <v>74</v>
      </c>
      <c r="J30" s="62">
        <v>71</v>
      </c>
      <c r="K30" s="62">
        <v>69</v>
      </c>
      <c r="L30" s="63"/>
      <c r="M30" s="62">
        <v>21</v>
      </c>
      <c r="N30" s="62">
        <v>27</v>
      </c>
      <c r="O30" s="62">
        <v>22</v>
      </c>
      <c r="P30" s="62">
        <v>41</v>
      </c>
      <c r="Q30" s="62">
        <v>20</v>
      </c>
      <c r="R30" s="62">
        <v>46</v>
      </c>
      <c r="S30" s="62">
        <v>22</v>
      </c>
      <c r="T30" s="67"/>
      <c r="U30" s="68" t="s">
        <v>806</v>
      </c>
      <c r="V30" s="68">
        <v>23128</v>
      </c>
      <c r="W30" s="68" t="s">
        <v>376</v>
      </c>
      <c r="X30" s="68" t="s">
        <v>377</v>
      </c>
      <c r="Y30" s="68" t="s">
        <v>378</v>
      </c>
      <c r="Z30" s="68"/>
      <c r="AA30" s="62">
        <v>78</v>
      </c>
      <c r="AB30" s="62">
        <v>72</v>
      </c>
      <c r="AC30" s="62">
        <v>81</v>
      </c>
      <c r="AD30" s="62">
        <v>73</v>
      </c>
      <c r="AE30" s="62">
        <v>79</v>
      </c>
      <c r="AF30" s="63"/>
      <c r="AG30" s="62">
        <v>19</v>
      </c>
      <c r="AH30" s="62">
        <v>15</v>
      </c>
      <c r="AI30" s="62">
        <v>35</v>
      </c>
      <c r="AJ30" s="62">
        <v>19</v>
      </c>
      <c r="AK30" s="62">
        <v>39</v>
      </c>
      <c r="AL30" s="62">
        <v>19</v>
      </c>
      <c r="AM30" s="62">
        <v>37</v>
      </c>
      <c r="AN30" s="62">
        <v>8.94</v>
      </c>
      <c r="AO30" s="62">
        <v>50</v>
      </c>
      <c r="AP30" s="12" t="str">
        <f t="shared" si="0"/>
        <v>PASS</v>
      </c>
      <c r="AQ30" s="12" t="str">
        <f t="shared" si="1"/>
        <v>PASS</v>
      </c>
      <c r="AR30" s="13" t="str">
        <f t="shared" si="2"/>
        <v>PASS</v>
      </c>
      <c r="AS30" s="13" t="str">
        <f t="shared" si="8"/>
        <v>PASS</v>
      </c>
      <c r="AT30" s="14" t="str">
        <f t="shared" si="4"/>
        <v>PASS</v>
      </c>
      <c r="AU30" s="14" t="str">
        <f t="shared" si="5"/>
        <v>PASS</v>
      </c>
      <c r="AV30" s="4" t="str">
        <f t="shared" si="6"/>
        <v>YES</v>
      </c>
      <c r="AW30" s="5" t="str">
        <f t="shared" si="7"/>
        <v>DIST</v>
      </c>
    </row>
    <row r="31" spans="1:49">
      <c r="A31" s="68" t="s">
        <v>749</v>
      </c>
      <c r="B31" s="68">
        <v>23129</v>
      </c>
      <c r="C31" s="68" t="s">
        <v>388</v>
      </c>
      <c r="D31" s="62" t="s">
        <v>389</v>
      </c>
      <c r="E31" s="68" t="s">
        <v>390</v>
      </c>
      <c r="F31" s="68"/>
      <c r="G31" s="62">
        <v>74</v>
      </c>
      <c r="H31" s="62">
        <v>80</v>
      </c>
      <c r="I31" s="62">
        <v>79</v>
      </c>
      <c r="J31" s="62">
        <v>77</v>
      </c>
      <c r="K31" s="62">
        <v>81</v>
      </c>
      <c r="L31" s="63"/>
      <c r="M31" s="62">
        <v>24</v>
      </c>
      <c r="N31" s="62">
        <v>40</v>
      </c>
      <c r="O31" s="62">
        <v>23</v>
      </c>
      <c r="P31" s="62">
        <v>45</v>
      </c>
      <c r="Q31" s="62">
        <v>24</v>
      </c>
      <c r="R31" s="62">
        <v>48</v>
      </c>
      <c r="S31" s="62">
        <v>22</v>
      </c>
      <c r="T31" s="67"/>
      <c r="U31" s="68" t="s">
        <v>810</v>
      </c>
      <c r="V31" s="68">
        <v>23129</v>
      </c>
      <c r="W31" s="68" t="s">
        <v>388</v>
      </c>
      <c r="X31" s="68" t="s">
        <v>389</v>
      </c>
      <c r="Y31" s="68" t="s">
        <v>390</v>
      </c>
      <c r="Z31" s="68"/>
      <c r="AA31" s="62">
        <v>86</v>
      </c>
      <c r="AB31" s="62">
        <v>80</v>
      </c>
      <c r="AC31" s="62">
        <v>78</v>
      </c>
      <c r="AD31" s="62">
        <v>81</v>
      </c>
      <c r="AE31" s="62">
        <v>90</v>
      </c>
      <c r="AF31" s="63"/>
      <c r="AG31" s="62">
        <v>21</v>
      </c>
      <c r="AH31" s="62">
        <v>18</v>
      </c>
      <c r="AI31" s="62">
        <v>39</v>
      </c>
      <c r="AJ31" s="62">
        <v>22</v>
      </c>
      <c r="AK31" s="62">
        <v>40</v>
      </c>
      <c r="AL31" s="62">
        <v>21</v>
      </c>
      <c r="AM31" s="62">
        <v>41</v>
      </c>
      <c r="AN31" s="62">
        <v>9.64</v>
      </c>
      <c r="AO31" s="62">
        <v>50</v>
      </c>
      <c r="AP31" s="12" t="str">
        <f t="shared" si="0"/>
        <v>PASS</v>
      </c>
      <c r="AQ31" s="12" t="str">
        <f t="shared" si="1"/>
        <v>PASS</v>
      </c>
      <c r="AR31" s="13" t="str">
        <f t="shared" si="2"/>
        <v>PASS</v>
      </c>
      <c r="AS31" s="13" t="str">
        <f t="shared" si="8"/>
        <v>PASS</v>
      </c>
      <c r="AT31" s="14" t="str">
        <f t="shared" si="4"/>
        <v>PASS</v>
      </c>
      <c r="AU31" s="14" t="str">
        <f t="shared" si="5"/>
        <v>PASS</v>
      </c>
      <c r="AV31" s="4" t="str">
        <f t="shared" si="6"/>
        <v>YES</v>
      </c>
      <c r="AW31" s="5" t="str">
        <f t="shared" si="7"/>
        <v>DIST</v>
      </c>
    </row>
    <row r="32" spans="1:49">
      <c r="A32" s="68" t="s">
        <v>750</v>
      </c>
      <c r="B32" s="68">
        <v>23130</v>
      </c>
      <c r="C32" s="68" t="s">
        <v>400</v>
      </c>
      <c r="D32" s="62" t="s">
        <v>401</v>
      </c>
      <c r="E32" s="68" t="s">
        <v>402</v>
      </c>
      <c r="F32" s="68"/>
      <c r="G32" s="62">
        <v>73</v>
      </c>
      <c r="H32" s="62">
        <v>59</v>
      </c>
      <c r="I32" s="62">
        <v>56</v>
      </c>
      <c r="J32" s="62">
        <v>64</v>
      </c>
      <c r="K32" s="62">
        <v>66</v>
      </c>
      <c r="L32" s="63"/>
      <c r="M32" s="62">
        <v>20</v>
      </c>
      <c r="N32" s="62">
        <v>34</v>
      </c>
      <c r="O32" s="62">
        <v>18</v>
      </c>
      <c r="P32" s="62" t="s">
        <v>67</v>
      </c>
      <c r="Q32" s="62">
        <v>18</v>
      </c>
      <c r="R32" s="62">
        <v>40</v>
      </c>
      <c r="S32" s="62">
        <v>20</v>
      </c>
      <c r="T32" s="67"/>
      <c r="U32" s="68" t="s">
        <v>814</v>
      </c>
      <c r="V32" s="68">
        <v>23130</v>
      </c>
      <c r="W32" s="68" t="s">
        <v>400</v>
      </c>
      <c r="X32" s="68" t="s">
        <v>401</v>
      </c>
      <c r="Y32" s="68" t="s">
        <v>402</v>
      </c>
      <c r="Z32" s="68"/>
      <c r="AA32" s="62">
        <v>70</v>
      </c>
      <c r="AB32" s="62">
        <v>51</v>
      </c>
      <c r="AC32" s="62">
        <v>58</v>
      </c>
      <c r="AD32" s="62">
        <v>70</v>
      </c>
      <c r="AE32" s="62">
        <v>76</v>
      </c>
      <c r="AF32" s="63"/>
      <c r="AG32" s="62">
        <v>17</v>
      </c>
      <c r="AH32" s="62">
        <v>16</v>
      </c>
      <c r="AI32" s="62">
        <v>37</v>
      </c>
      <c r="AJ32" s="62">
        <v>15</v>
      </c>
      <c r="AK32" s="62">
        <v>37</v>
      </c>
      <c r="AL32" s="62">
        <v>15</v>
      </c>
      <c r="AM32" s="62">
        <v>30</v>
      </c>
      <c r="AN32" s="62"/>
      <c r="AO32" s="62">
        <v>48</v>
      </c>
      <c r="AP32" s="12" t="str">
        <f t="shared" si="0"/>
        <v>PASS</v>
      </c>
      <c r="AQ32" s="12" t="str">
        <f t="shared" si="1"/>
        <v>PASS</v>
      </c>
      <c r="AR32" s="13" t="str">
        <f t="shared" si="2"/>
        <v>FAIL</v>
      </c>
      <c r="AS32" s="13" t="str">
        <f t="shared" si="8"/>
        <v>PASS</v>
      </c>
      <c r="AT32" s="14" t="str">
        <f t="shared" si="4"/>
        <v>PASS</v>
      </c>
      <c r="AU32" s="14" t="str">
        <f t="shared" si="5"/>
        <v>FAIL</v>
      </c>
      <c r="AV32" s="4" t="str">
        <f t="shared" si="6"/>
        <v>NO</v>
      </c>
      <c r="AW32" s="5" t="str">
        <f t="shared" si="7"/>
        <v>ATKT</v>
      </c>
    </row>
    <row r="33" spans="1:49">
      <c r="A33" s="68" t="s">
        <v>751</v>
      </c>
      <c r="B33" s="68">
        <v>23131</v>
      </c>
      <c r="C33" s="68" t="s">
        <v>412</v>
      </c>
      <c r="D33" s="62" t="s">
        <v>413</v>
      </c>
      <c r="E33" s="68" t="s">
        <v>414</v>
      </c>
      <c r="F33" s="68"/>
      <c r="G33" s="62">
        <v>73</v>
      </c>
      <c r="H33" s="62">
        <v>62</v>
      </c>
      <c r="I33" s="62">
        <v>61</v>
      </c>
      <c r="J33" s="62">
        <v>79</v>
      </c>
      <c r="K33" s="62">
        <v>70</v>
      </c>
      <c r="L33" s="63"/>
      <c r="M33" s="62">
        <v>23</v>
      </c>
      <c r="N33" s="62">
        <v>40</v>
      </c>
      <c r="O33" s="62">
        <v>23</v>
      </c>
      <c r="P33" s="62">
        <v>44</v>
      </c>
      <c r="Q33" s="62">
        <v>24</v>
      </c>
      <c r="R33" s="62">
        <v>47</v>
      </c>
      <c r="S33" s="62">
        <v>22</v>
      </c>
      <c r="T33" s="67"/>
      <c r="U33" s="68" t="s">
        <v>818</v>
      </c>
      <c r="V33" s="68">
        <v>23131</v>
      </c>
      <c r="W33" s="68" t="s">
        <v>412</v>
      </c>
      <c r="X33" s="68" t="s">
        <v>413</v>
      </c>
      <c r="Y33" s="68" t="s">
        <v>414</v>
      </c>
      <c r="Z33" s="68"/>
      <c r="AA33" s="62">
        <v>76</v>
      </c>
      <c r="AB33" s="62">
        <v>70</v>
      </c>
      <c r="AC33" s="62">
        <v>82</v>
      </c>
      <c r="AD33" s="62">
        <v>79</v>
      </c>
      <c r="AE33" s="62">
        <v>79</v>
      </c>
      <c r="AF33" s="63"/>
      <c r="AG33" s="62">
        <v>17</v>
      </c>
      <c r="AH33" s="62">
        <v>17</v>
      </c>
      <c r="AI33" s="62">
        <v>39</v>
      </c>
      <c r="AJ33" s="62">
        <v>21</v>
      </c>
      <c r="AK33" s="62">
        <v>41</v>
      </c>
      <c r="AL33" s="62">
        <v>18</v>
      </c>
      <c r="AM33" s="62">
        <v>36</v>
      </c>
      <c r="AN33" s="62">
        <v>9.0399999999999991</v>
      </c>
      <c r="AO33" s="62">
        <v>50</v>
      </c>
      <c r="AP33" s="12" t="str">
        <f t="shared" si="0"/>
        <v>PASS</v>
      </c>
      <c r="AQ33" s="12" t="str">
        <f t="shared" si="1"/>
        <v>PASS</v>
      </c>
      <c r="AR33" s="13" t="str">
        <f t="shared" si="2"/>
        <v>PASS</v>
      </c>
      <c r="AS33" s="13" t="str">
        <f t="shared" si="8"/>
        <v>PASS</v>
      </c>
      <c r="AT33" s="14" t="str">
        <f t="shared" si="4"/>
        <v>PASS</v>
      </c>
      <c r="AU33" s="14" t="str">
        <f t="shared" si="5"/>
        <v>PASS</v>
      </c>
      <c r="AV33" s="4" t="str">
        <f t="shared" si="6"/>
        <v>YES</v>
      </c>
      <c r="AW33" s="5" t="str">
        <f t="shared" si="7"/>
        <v>DIST</v>
      </c>
    </row>
    <row r="34" spans="1:49">
      <c r="A34" s="68" t="s">
        <v>752</v>
      </c>
      <c r="B34" s="68">
        <v>23132</v>
      </c>
      <c r="C34" s="68" t="s">
        <v>430</v>
      </c>
      <c r="D34" s="62" t="s">
        <v>431</v>
      </c>
      <c r="E34" s="68" t="s">
        <v>432</v>
      </c>
      <c r="F34" s="68"/>
      <c r="G34" s="62">
        <v>73</v>
      </c>
      <c r="H34" s="62">
        <v>47</v>
      </c>
      <c r="I34" s="62">
        <v>54</v>
      </c>
      <c r="J34" s="62">
        <v>51</v>
      </c>
      <c r="K34" s="62">
        <v>58</v>
      </c>
      <c r="L34" s="63"/>
      <c r="M34" s="62">
        <v>18</v>
      </c>
      <c r="N34" s="62" t="s">
        <v>67</v>
      </c>
      <c r="O34" s="62">
        <v>12</v>
      </c>
      <c r="P34" s="62">
        <v>20</v>
      </c>
      <c r="Q34" s="62">
        <v>16</v>
      </c>
      <c r="R34" s="62">
        <v>41</v>
      </c>
      <c r="S34" s="62">
        <v>15</v>
      </c>
      <c r="T34" s="67"/>
      <c r="U34" s="68" t="s">
        <v>824</v>
      </c>
      <c r="V34" s="68">
        <v>23132</v>
      </c>
      <c r="W34" s="68" t="s">
        <v>430</v>
      </c>
      <c r="X34" s="68" t="s">
        <v>431</v>
      </c>
      <c r="Y34" s="68" t="s">
        <v>432</v>
      </c>
      <c r="Z34" s="68"/>
      <c r="AA34" s="62">
        <v>79</v>
      </c>
      <c r="AB34" s="62">
        <v>68</v>
      </c>
      <c r="AC34" s="62">
        <v>52</v>
      </c>
      <c r="AD34" s="62">
        <v>67</v>
      </c>
      <c r="AE34" s="62">
        <v>71</v>
      </c>
      <c r="AF34" s="63"/>
      <c r="AG34" s="62">
        <v>18</v>
      </c>
      <c r="AH34" s="62">
        <v>15</v>
      </c>
      <c r="AI34" s="62">
        <v>35</v>
      </c>
      <c r="AJ34" s="62">
        <v>15</v>
      </c>
      <c r="AK34" s="62">
        <v>35</v>
      </c>
      <c r="AL34" s="62">
        <v>18</v>
      </c>
      <c r="AM34" s="62">
        <v>36</v>
      </c>
      <c r="AN34" s="62"/>
      <c r="AO34" s="62">
        <v>49</v>
      </c>
      <c r="AP34" s="12" t="str">
        <f t="shared" si="0"/>
        <v>PASS</v>
      </c>
      <c r="AQ34" s="12" t="str">
        <f t="shared" si="1"/>
        <v>PASS</v>
      </c>
      <c r="AR34" s="13" t="str">
        <f t="shared" si="2"/>
        <v>FAIL</v>
      </c>
      <c r="AS34" s="13" t="str">
        <f t="shared" si="8"/>
        <v>PASS</v>
      </c>
      <c r="AT34" s="14" t="str">
        <f t="shared" si="4"/>
        <v>PASS</v>
      </c>
      <c r="AU34" s="14" t="str">
        <f t="shared" si="5"/>
        <v>FAIL</v>
      </c>
      <c r="AV34" s="4" t="str">
        <f t="shared" si="6"/>
        <v>NO</v>
      </c>
      <c r="AW34" s="5" t="str">
        <f t="shared" si="7"/>
        <v>ATKT</v>
      </c>
    </row>
    <row r="35" spans="1:49">
      <c r="A35" s="68" t="s">
        <v>753</v>
      </c>
      <c r="B35" s="68">
        <v>23133</v>
      </c>
      <c r="C35" s="68" t="s">
        <v>439</v>
      </c>
      <c r="D35" s="62" t="s">
        <v>440</v>
      </c>
      <c r="E35" s="68" t="s">
        <v>441</v>
      </c>
      <c r="F35" s="68"/>
      <c r="G35" s="62">
        <v>79</v>
      </c>
      <c r="H35" s="62">
        <v>62</v>
      </c>
      <c r="I35" s="62">
        <v>68</v>
      </c>
      <c r="J35" s="62">
        <v>72</v>
      </c>
      <c r="K35" s="62">
        <v>82</v>
      </c>
      <c r="L35" s="63"/>
      <c r="M35" s="62">
        <v>23</v>
      </c>
      <c r="N35" s="62">
        <v>40</v>
      </c>
      <c r="O35" s="62">
        <v>23</v>
      </c>
      <c r="P35" s="62">
        <v>35</v>
      </c>
      <c r="Q35" s="62">
        <v>21</v>
      </c>
      <c r="R35" s="62">
        <v>43</v>
      </c>
      <c r="S35" s="62">
        <v>23</v>
      </c>
      <c r="T35" s="67"/>
      <c r="U35" s="68" t="s">
        <v>827</v>
      </c>
      <c r="V35" s="68">
        <v>23133</v>
      </c>
      <c r="W35" s="68" t="s">
        <v>439</v>
      </c>
      <c r="X35" s="68" t="s">
        <v>440</v>
      </c>
      <c r="Y35" s="68" t="s">
        <v>441</v>
      </c>
      <c r="Z35" s="68"/>
      <c r="AA35" s="62">
        <v>91</v>
      </c>
      <c r="AB35" s="62">
        <v>87</v>
      </c>
      <c r="AC35" s="62">
        <v>79</v>
      </c>
      <c r="AD35" s="62">
        <v>78</v>
      </c>
      <c r="AE35" s="62">
        <v>82</v>
      </c>
      <c r="AF35" s="63"/>
      <c r="AG35" s="62">
        <v>20</v>
      </c>
      <c r="AH35" s="62">
        <v>21</v>
      </c>
      <c r="AI35" s="62">
        <v>48</v>
      </c>
      <c r="AJ35" s="62">
        <v>21</v>
      </c>
      <c r="AK35" s="62">
        <v>39</v>
      </c>
      <c r="AL35" s="62">
        <v>21</v>
      </c>
      <c r="AM35" s="62">
        <v>41</v>
      </c>
      <c r="AN35" s="62">
        <v>9.32</v>
      </c>
      <c r="AO35" s="62">
        <v>50</v>
      </c>
      <c r="AP35" s="12" t="str">
        <f t="shared" si="0"/>
        <v>PASS</v>
      </c>
      <c r="AQ35" s="12" t="str">
        <f t="shared" si="1"/>
        <v>PASS</v>
      </c>
      <c r="AR35" s="13" t="str">
        <f t="shared" si="2"/>
        <v>PASS</v>
      </c>
      <c r="AS35" s="13" t="str">
        <f t="shared" si="8"/>
        <v>PASS</v>
      </c>
      <c r="AT35" s="14" t="str">
        <f t="shared" si="4"/>
        <v>PASS</v>
      </c>
      <c r="AU35" s="14" t="str">
        <f t="shared" si="5"/>
        <v>PASS</v>
      </c>
      <c r="AV35" s="4" t="str">
        <f t="shared" si="6"/>
        <v>YES</v>
      </c>
      <c r="AW35" s="5" t="str">
        <f t="shared" si="7"/>
        <v>DIST</v>
      </c>
    </row>
    <row r="36" spans="1:49">
      <c r="A36" s="68" t="s">
        <v>754</v>
      </c>
      <c r="B36" s="68">
        <v>23134</v>
      </c>
      <c r="C36" s="68" t="s">
        <v>448</v>
      </c>
      <c r="D36" s="62" t="s">
        <v>449</v>
      </c>
      <c r="E36" s="68" t="s">
        <v>450</v>
      </c>
      <c r="F36" s="68"/>
      <c r="G36" s="62">
        <v>72</v>
      </c>
      <c r="H36" s="62">
        <v>62</v>
      </c>
      <c r="I36" s="62">
        <v>59</v>
      </c>
      <c r="J36" s="62">
        <v>78</v>
      </c>
      <c r="K36" s="62">
        <v>67</v>
      </c>
      <c r="L36" s="63"/>
      <c r="M36" s="62">
        <v>22</v>
      </c>
      <c r="N36" s="62">
        <v>32</v>
      </c>
      <c r="O36" s="62">
        <v>17</v>
      </c>
      <c r="P36" s="62">
        <v>36</v>
      </c>
      <c r="Q36" s="62">
        <v>15</v>
      </c>
      <c r="R36" s="62">
        <v>40</v>
      </c>
      <c r="S36" s="62">
        <v>21</v>
      </c>
      <c r="T36" s="67"/>
      <c r="U36" s="68" t="s">
        <v>830</v>
      </c>
      <c r="V36" s="68">
        <v>23134</v>
      </c>
      <c r="W36" s="68" t="s">
        <v>448</v>
      </c>
      <c r="X36" s="68" t="s">
        <v>449</v>
      </c>
      <c r="Y36" s="68" t="s">
        <v>450</v>
      </c>
      <c r="Z36" s="68"/>
      <c r="AA36" s="62">
        <v>64</v>
      </c>
      <c r="AB36" s="62">
        <v>64</v>
      </c>
      <c r="AC36" s="62">
        <v>68</v>
      </c>
      <c r="AD36" s="62">
        <v>62</v>
      </c>
      <c r="AE36" s="62">
        <v>77</v>
      </c>
      <c r="AF36" s="63"/>
      <c r="AG36" s="62">
        <v>17</v>
      </c>
      <c r="AH36" s="62">
        <v>10</v>
      </c>
      <c r="AI36" s="62">
        <v>23</v>
      </c>
      <c r="AJ36" s="62">
        <v>12</v>
      </c>
      <c r="AK36" s="62">
        <v>35</v>
      </c>
      <c r="AL36" s="62">
        <v>16</v>
      </c>
      <c r="AM36" s="62">
        <v>32</v>
      </c>
      <c r="AN36" s="62">
        <v>8.1199999999999992</v>
      </c>
      <c r="AO36" s="62">
        <v>50</v>
      </c>
      <c r="AP36" s="12" t="str">
        <f t="shared" si="0"/>
        <v>PASS</v>
      </c>
      <c r="AQ36" s="12" t="str">
        <f t="shared" si="1"/>
        <v>PASS</v>
      </c>
      <c r="AR36" s="13" t="str">
        <f t="shared" si="2"/>
        <v>PASS</v>
      </c>
      <c r="AS36" s="13" t="str">
        <f t="shared" si="8"/>
        <v>PASS</v>
      </c>
      <c r="AT36" s="14" t="str">
        <f t="shared" si="4"/>
        <v>PASS</v>
      </c>
      <c r="AU36" s="14" t="str">
        <f t="shared" si="5"/>
        <v>PASS</v>
      </c>
      <c r="AV36" s="4" t="str">
        <f t="shared" si="6"/>
        <v>YES</v>
      </c>
      <c r="AW36" s="5" t="str">
        <f t="shared" si="7"/>
        <v>DIST</v>
      </c>
    </row>
    <row r="37" spans="1:49">
      <c r="A37" s="68" t="s">
        <v>755</v>
      </c>
      <c r="B37" s="68">
        <v>23136</v>
      </c>
      <c r="C37" s="68" t="s">
        <v>469</v>
      </c>
      <c r="D37" s="62" t="s">
        <v>470</v>
      </c>
      <c r="E37" s="68" t="s">
        <v>471</v>
      </c>
      <c r="F37" s="68"/>
      <c r="G37" s="62" t="s">
        <v>56</v>
      </c>
      <c r="H37" s="62">
        <v>57</v>
      </c>
      <c r="I37" s="62">
        <v>72</v>
      </c>
      <c r="J37" s="62">
        <v>62</v>
      </c>
      <c r="K37" s="62">
        <v>66</v>
      </c>
      <c r="L37" s="63"/>
      <c r="M37" s="62">
        <v>20</v>
      </c>
      <c r="N37" s="62">
        <v>32</v>
      </c>
      <c r="O37" s="62">
        <v>18</v>
      </c>
      <c r="P37" s="62">
        <v>42</v>
      </c>
      <c r="Q37" s="62">
        <v>15</v>
      </c>
      <c r="R37" s="62">
        <v>38</v>
      </c>
      <c r="S37" s="62">
        <v>19</v>
      </c>
      <c r="T37" s="67"/>
      <c r="U37" s="68" t="s">
        <v>837</v>
      </c>
      <c r="V37" s="68">
        <v>23136</v>
      </c>
      <c r="W37" s="68" t="s">
        <v>469</v>
      </c>
      <c r="X37" s="68" t="s">
        <v>470</v>
      </c>
      <c r="Y37" s="68" t="s">
        <v>471</v>
      </c>
      <c r="Z37" s="68"/>
      <c r="AA37" s="62">
        <v>92</v>
      </c>
      <c r="AB37" s="62">
        <v>62</v>
      </c>
      <c r="AC37" s="62">
        <v>58</v>
      </c>
      <c r="AD37" s="62">
        <v>70</v>
      </c>
      <c r="AE37" s="62">
        <v>82</v>
      </c>
      <c r="AF37" s="63"/>
      <c r="AG37" s="62">
        <v>18</v>
      </c>
      <c r="AH37" s="62">
        <v>13</v>
      </c>
      <c r="AI37" s="62">
        <v>30</v>
      </c>
      <c r="AJ37" s="62">
        <v>18</v>
      </c>
      <c r="AK37" s="62">
        <v>39</v>
      </c>
      <c r="AL37" s="62">
        <v>17</v>
      </c>
      <c r="AM37" s="62">
        <v>34</v>
      </c>
      <c r="AN37" s="62"/>
      <c r="AO37" s="62">
        <v>46</v>
      </c>
      <c r="AP37" s="12" t="str">
        <f t="shared" si="0"/>
        <v>FAIL</v>
      </c>
      <c r="AQ37" s="12" t="str">
        <f t="shared" si="1"/>
        <v>PASS</v>
      </c>
      <c r="AR37" s="13" t="str">
        <f t="shared" si="2"/>
        <v>PASS</v>
      </c>
      <c r="AS37" s="13" t="str">
        <f t="shared" si="8"/>
        <v>PASS</v>
      </c>
      <c r="AT37" s="14" t="str">
        <f t="shared" si="4"/>
        <v>FAIL</v>
      </c>
      <c r="AU37" s="14" t="str">
        <f t="shared" si="5"/>
        <v>PASS</v>
      </c>
      <c r="AV37" s="4" t="str">
        <f t="shared" si="6"/>
        <v>NO</v>
      </c>
      <c r="AW37" s="5" t="str">
        <f t="shared" si="7"/>
        <v>ATKT</v>
      </c>
    </row>
    <row r="38" spans="1:49">
      <c r="A38" s="68" t="s">
        <v>756</v>
      </c>
      <c r="B38" s="68">
        <v>23137</v>
      </c>
      <c r="C38" s="68" t="s">
        <v>478</v>
      </c>
      <c r="D38" s="62" t="s">
        <v>479</v>
      </c>
      <c r="E38" s="68" t="s">
        <v>480</v>
      </c>
      <c r="F38" s="68"/>
      <c r="G38" s="62">
        <v>68</v>
      </c>
      <c r="H38" s="62">
        <v>68</v>
      </c>
      <c r="I38" s="62">
        <v>72</v>
      </c>
      <c r="J38" s="62">
        <v>78</v>
      </c>
      <c r="K38" s="62">
        <v>70</v>
      </c>
      <c r="L38" s="63"/>
      <c r="M38" s="62">
        <v>22</v>
      </c>
      <c r="N38" s="62">
        <v>30</v>
      </c>
      <c r="O38" s="62">
        <v>21</v>
      </c>
      <c r="P38" s="62">
        <v>38</v>
      </c>
      <c r="Q38" s="62">
        <v>18</v>
      </c>
      <c r="R38" s="62">
        <v>36</v>
      </c>
      <c r="S38" s="62">
        <v>20</v>
      </c>
      <c r="T38" s="67"/>
      <c r="U38" s="68" t="s">
        <v>840</v>
      </c>
      <c r="V38" s="68">
        <v>23137</v>
      </c>
      <c r="W38" s="68" t="s">
        <v>478</v>
      </c>
      <c r="X38" s="68" t="s">
        <v>479</v>
      </c>
      <c r="Y38" s="68" t="s">
        <v>480</v>
      </c>
      <c r="Z38" s="68"/>
      <c r="AA38" s="62">
        <v>87</v>
      </c>
      <c r="AB38" s="62">
        <v>60</v>
      </c>
      <c r="AC38" s="62">
        <v>81</v>
      </c>
      <c r="AD38" s="62">
        <v>74</v>
      </c>
      <c r="AE38" s="62">
        <v>78</v>
      </c>
      <c r="AF38" s="63"/>
      <c r="AG38" s="62">
        <v>19</v>
      </c>
      <c r="AH38" s="62">
        <v>17</v>
      </c>
      <c r="AI38" s="62">
        <v>39</v>
      </c>
      <c r="AJ38" s="62">
        <v>20</v>
      </c>
      <c r="AK38" s="62">
        <v>43</v>
      </c>
      <c r="AL38" s="62">
        <v>19</v>
      </c>
      <c r="AM38" s="62">
        <v>38</v>
      </c>
      <c r="AN38" s="62">
        <v>8.98</v>
      </c>
      <c r="AO38" s="62">
        <v>50</v>
      </c>
      <c r="AP38" s="12" t="str">
        <f t="shared" si="0"/>
        <v>PASS</v>
      </c>
      <c r="AQ38" s="12" t="str">
        <f t="shared" si="1"/>
        <v>PASS</v>
      </c>
      <c r="AR38" s="13" t="str">
        <f t="shared" si="2"/>
        <v>PASS</v>
      </c>
      <c r="AS38" s="13" t="str">
        <f t="shared" si="8"/>
        <v>PASS</v>
      </c>
      <c r="AT38" s="14" t="str">
        <f t="shared" si="4"/>
        <v>PASS</v>
      </c>
      <c r="AU38" s="14" t="str">
        <f t="shared" si="5"/>
        <v>PASS</v>
      </c>
      <c r="AV38" s="4" t="str">
        <f t="shared" si="6"/>
        <v>YES</v>
      </c>
      <c r="AW38" s="5" t="str">
        <f t="shared" si="7"/>
        <v>DIST</v>
      </c>
    </row>
    <row r="39" spans="1:49">
      <c r="A39" s="68" t="s">
        <v>757</v>
      </c>
      <c r="B39" s="68">
        <v>23138</v>
      </c>
      <c r="C39" s="68" t="s">
        <v>481</v>
      </c>
      <c r="D39" s="62" t="s">
        <v>482</v>
      </c>
      <c r="E39" s="68" t="s">
        <v>483</v>
      </c>
      <c r="F39" s="68"/>
      <c r="G39" s="62" t="s">
        <v>56</v>
      </c>
      <c r="H39" s="62">
        <v>52</v>
      </c>
      <c r="I39" s="62" t="s">
        <v>56</v>
      </c>
      <c r="J39" s="62">
        <v>47</v>
      </c>
      <c r="K39" s="62">
        <v>56</v>
      </c>
      <c r="L39" s="63"/>
      <c r="M39" s="62">
        <v>16</v>
      </c>
      <c r="N39" s="62" t="s">
        <v>67</v>
      </c>
      <c r="O39" s="62">
        <v>13</v>
      </c>
      <c r="P39" s="62" t="s">
        <v>67</v>
      </c>
      <c r="Q39" s="62">
        <v>13</v>
      </c>
      <c r="R39" s="62" t="s">
        <v>67</v>
      </c>
      <c r="S39" s="62">
        <v>15</v>
      </c>
      <c r="T39" s="67"/>
      <c r="U39" s="68" t="s">
        <v>841</v>
      </c>
      <c r="V39" s="68">
        <v>23138</v>
      </c>
      <c r="W39" s="68" t="s">
        <v>481</v>
      </c>
      <c r="X39" s="68" t="s">
        <v>482</v>
      </c>
      <c r="Y39" s="68" t="s">
        <v>483</v>
      </c>
      <c r="Z39" s="68"/>
      <c r="AA39" s="62">
        <v>58</v>
      </c>
      <c r="AB39" s="62">
        <v>46</v>
      </c>
      <c r="AC39" s="62">
        <v>52</v>
      </c>
      <c r="AD39" s="62">
        <v>68</v>
      </c>
      <c r="AE39" s="62">
        <v>67</v>
      </c>
      <c r="AF39" s="63"/>
      <c r="AG39" s="62">
        <v>16</v>
      </c>
      <c r="AH39" s="62">
        <v>12</v>
      </c>
      <c r="AI39" s="62">
        <v>28</v>
      </c>
      <c r="AJ39" s="62">
        <v>18</v>
      </c>
      <c r="AK39" s="62">
        <v>39</v>
      </c>
      <c r="AL39" s="62">
        <v>16</v>
      </c>
      <c r="AM39" s="62">
        <v>32</v>
      </c>
      <c r="AN39" s="62"/>
      <c r="AO39" s="62">
        <v>38</v>
      </c>
      <c r="AP39" s="12" t="str">
        <f t="shared" si="0"/>
        <v>FAIL</v>
      </c>
      <c r="AQ39" s="12" t="str">
        <f t="shared" si="1"/>
        <v>PASS</v>
      </c>
      <c r="AR39" s="13" t="str">
        <f t="shared" si="2"/>
        <v>FAIL</v>
      </c>
      <c r="AS39" s="13" t="str">
        <f t="shared" si="8"/>
        <v>PASS</v>
      </c>
      <c r="AT39" s="14" t="str">
        <f t="shared" si="4"/>
        <v>FAIL</v>
      </c>
      <c r="AU39" s="14" t="str">
        <f t="shared" si="5"/>
        <v>FAIL</v>
      </c>
      <c r="AV39" s="4" t="str">
        <f t="shared" si="6"/>
        <v>NO</v>
      </c>
      <c r="AW39" s="5" t="str">
        <f t="shared" si="7"/>
        <v>ATKT</v>
      </c>
    </row>
    <row r="40" spans="1:49">
      <c r="A40" s="68" t="s">
        <v>758</v>
      </c>
      <c r="B40" s="68">
        <v>23139</v>
      </c>
      <c r="C40" s="68" t="s">
        <v>496</v>
      </c>
      <c r="D40" s="62" t="s">
        <v>497</v>
      </c>
      <c r="E40" s="68" t="s">
        <v>498</v>
      </c>
      <c r="F40" s="68"/>
      <c r="G40" s="62">
        <v>79</v>
      </c>
      <c r="H40" s="62">
        <v>67</v>
      </c>
      <c r="I40" s="62">
        <v>72</v>
      </c>
      <c r="J40" s="62">
        <v>80</v>
      </c>
      <c r="K40" s="62">
        <v>73</v>
      </c>
      <c r="L40" s="63"/>
      <c r="M40" s="62">
        <v>23</v>
      </c>
      <c r="N40" s="62">
        <v>35</v>
      </c>
      <c r="O40" s="62">
        <v>24</v>
      </c>
      <c r="P40" s="62">
        <v>38</v>
      </c>
      <c r="Q40" s="62">
        <v>24</v>
      </c>
      <c r="R40" s="62">
        <v>47</v>
      </c>
      <c r="S40" s="62">
        <v>24</v>
      </c>
      <c r="T40" s="67"/>
      <c r="U40" s="68" t="s">
        <v>846</v>
      </c>
      <c r="V40" s="68">
        <v>23139</v>
      </c>
      <c r="W40" s="68" t="s">
        <v>496</v>
      </c>
      <c r="X40" s="68" t="s">
        <v>497</v>
      </c>
      <c r="Y40" s="68" t="s">
        <v>498</v>
      </c>
      <c r="Z40" s="68"/>
      <c r="AA40" s="62">
        <v>85</v>
      </c>
      <c r="AB40" s="62">
        <v>74</v>
      </c>
      <c r="AC40" s="62">
        <v>83</v>
      </c>
      <c r="AD40" s="62">
        <v>83</v>
      </c>
      <c r="AE40" s="62">
        <v>83</v>
      </c>
      <c r="AF40" s="63"/>
      <c r="AG40" s="62">
        <v>20</v>
      </c>
      <c r="AH40" s="62">
        <v>21</v>
      </c>
      <c r="AI40" s="62">
        <v>48</v>
      </c>
      <c r="AJ40" s="62">
        <v>22</v>
      </c>
      <c r="AK40" s="62">
        <v>45</v>
      </c>
      <c r="AL40" s="62">
        <v>24</v>
      </c>
      <c r="AM40" s="62">
        <v>47</v>
      </c>
      <c r="AN40" s="62">
        <v>9.52</v>
      </c>
      <c r="AO40" s="62">
        <v>50</v>
      </c>
      <c r="AP40" s="12" t="str">
        <f t="shared" si="0"/>
        <v>PASS</v>
      </c>
      <c r="AQ40" s="12" t="str">
        <f t="shared" si="1"/>
        <v>PASS</v>
      </c>
      <c r="AR40" s="13" t="str">
        <f t="shared" si="2"/>
        <v>PASS</v>
      </c>
      <c r="AS40" s="13" t="str">
        <f t="shared" si="8"/>
        <v>PASS</v>
      </c>
      <c r="AT40" s="14" t="str">
        <f t="shared" si="4"/>
        <v>PASS</v>
      </c>
      <c r="AU40" s="14" t="str">
        <f t="shared" si="5"/>
        <v>PASS</v>
      </c>
      <c r="AV40" s="4" t="str">
        <f t="shared" si="6"/>
        <v>YES</v>
      </c>
      <c r="AW40" s="5" t="str">
        <f t="shared" si="7"/>
        <v>DIST</v>
      </c>
    </row>
    <row r="41" spans="1:49">
      <c r="A41" s="68" t="s">
        <v>759</v>
      </c>
      <c r="B41" s="68">
        <v>23140</v>
      </c>
      <c r="C41" s="68" t="s">
        <v>692</v>
      </c>
      <c r="D41" s="62" t="s">
        <v>693</v>
      </c>
      <c r="E41" s="68" t="s">
        <v>694</v>
      </c>
      <c r="F41" s="68"/>
      <c r="G41" s="62">
        <v>74</v>
      </c>
      <c r="H41" s="62">
        <v>83</v>
      </c>
      <c r="I41" s="62">
        <v>75</v>
      </c>
      <c r="J41" s="62">
        <v>80</v>
      </c>
      <c r="K41" s="62">
        <v>84</v>
      </c>
      <c r="L41" s="63"/>
      <c r="M41" s="62">
        <v>23</v>
      </c>
      <c r="N41" s="62">
        <v>40</v>
      </c>
      <c r="O41" s="62">
        <v>24</v>
      </c>
      <c r="P41" s="62">
        <v>39</v>
      </c>
      <c r="Q41" s="62">
        <v>24</v>
      </c>
      <c r="R41" s="62">
        <v>46</v>
      </c>
      <c r="S41" s="62">
        <v>24</v>
      </c>
      <c r="T41" s="67"/>
      <c r="U41" s="68" t="s">
        <v>910</v>
      </c>
      <c r="V41" s="68">
        <v>23140</v>
      </c>
      <c r="W41" s="68" t="s">
        <v>692</v>
      </c>
      <c r="X41" s="68" t="s">
        <v>693</v>
      </c>
      <c r="Y41" s="68" t="s">
        <v>694</v>
      </c>
      <c r="Z41" s="68"/>
      <c r="AA41" s="62">
        <v>81</v>
      </c>
      <c r="AB41" s="62">
        <v>89</v>
      </c>
      <c r="AC41" s="62">
        <v>89</v>
      </c>
      <c r="AD41" s="62">
        <v>81</v>
      </c>
      <c r="AE41" s="62">
        <v>87</v>
      </c>
      <c r="AF41" s="63"/>
      <c r="AG41" s="62">
        <v>21</v>
      </c>
      <c r="AH41" s="62">
        <v>20</v>
      </c>
      <c r="AI41" s="62">
        <v>46</v>
      </c>
      <c r="AJ41" s="62">
        <v>22</v>
      </c>
      <c r="AK41" s="62">
        <v>44</v>
      </c>
      <c r="AL41" s="62">
        <v>24</v>
      </c>
      <c r="AM41" s="62">
        <v>47</v>
      </c>
      <c r="AN41" s="62">
        <v>9.84</v>
      </c>
      <c r="AO41" s="62">
        <v>50</v>
      </c>
      <c r="AP41" s="12" t="str">
        <f t="shared" si="0"/>
        <v>PASS</v>
      </c>
      <c r="AQ41" s="12" t="str">
        <f t="shared" si="1"/>
        <v>PASS</v>
      </c>
      <c r="AR41" s="13" t="str">
        <f t="shared" si="2"/>
        <v>PASS</v>
      </c>
      <c r="AS41" s="13" t="str">
        <f t="shared" si="8"/>
        <v>PASS</v>
      </c>
      <c r="AT41" s="14" t="str">
        <f t="shared" si="4"/>
        <v>PASS</v>
      </c>
      <c r="AU41" s="14" t="str">
        <f t="shared" si="5"/>
        <v>PASS</v>
      </c>
      <c r="AV41" s="4" t="str">
        <f t="shared" si="6"/>
        <v>YES</v>
      </c>
      <c r="AW41" s="5" t="str">
        <f t="shared" si="7"/>
        <v>DIST</v>
      </c>
    </row>
    <row r="42" spans="1:49">
      <c r="A42" s="68" t="s">
        <v>760</v>
      </c>
      <c r="B42" s="68">
        <v>23141</v>
      </c>
      <c r="C42" s="68" t="s">
        <v>523</v>
      </c>
      <c r="D42" s="62" t="s">
        <v>524</v>
      </c>
      <c r="E42" s="68" t="s">
        <v>525</v>
      </c>
      <c r="F42" s="68"/>
      <c r="G42" s="62">
        <v>59</v>
      </c>
      <c r="H42" s="62">
        <v>53</v>
      </c>
      <c r="I42" s="62">
        <v>67</v>
      </c>
      <c r="J42" s="62">
        <v>52</v>
      </c>
      <c r="K42" s="62">
        <v>58</v>
      </c>
      <c r="L42" s="63"/>
      <c r="M42" s="62">
        <v>21</v>
      </c>
      <c r="N42" s="62" t="s">
        <v>67</v>
      </c>
      <c r="O42" s="62">
        <v>19</v>
      </c>
      <c r="P42" s="62" t="s">
        <v>67</v>
      </c>
      <c r="Q42" s="62">
        <v>16</v>
      </c>
      <c r="R42" s="62">
        <v>39</v>
      </c>
      <c r="S42" s="62">
        <v>20</v>
      </c>
      <c r="T42" s="67"/>
      <c r="U42" s="68" t="s">
        <v>855</v>
      </c>
      <c r="V42" s="68">
        <v>23141</v>
      </c>
      <c r="W42" s="68" t="s">
        <v>523</v>
      </c>
      <c r="X42" s="68" t="s">
        <v>524</v>
      </c>
      <c r="Y42" s="68" t="s">
        <v>525</v>
      </c>
      <c r="Z42" s="68"/>
      <c r="AA42" s="62">
        <v>74</v>
      </c>
      <c r="AB42" s="62">
        <v>58</v>
      </c>
      <c r="AC42" s="62">
        <v>58</v>
      </c>
      <c r="AD42" s="62">
        <v>68</v>
      </c>
      <c r="AE42" s="62">
        <v>74</v>
      </c>
      <c r="AF42" s="63"/>
      <c r="AG42" s="62">
        <v>18</v>
      </c>
      <c r="AH42" s="62">
        <v>15</v>
      </c>
      <c r="AI42" s="62">
        <v>35</v>
      </c>
      <c r="AJ42" s="62">
        <v>13</v>
      </c>
      <c r="AK42" s="62">
        <v>33</v>
      </c>
      <c r="AL42" s="62">
        <v>15</v>
      </c>
      <c r="AM42" s="62">
        <v>25</v>
      </c>
      <c r="AN42" s="62"/>
      <c r="AO42" s="62">
        <v>47</v>
      </c>
      <c r="AP42" s="12" t="str">
        <f t="shared" si="0"/>
        <v>PASS</v>
      </c>
      <c r="AQ42" s="12" t="str">
        <f t="shared" si="1"/>
        <v>PASS</v>
      </c>
      <c r="AR42" s="13" t="str">
        <f t="shared" si="2"/>
        <v>FAIL</v>
      </c>
      <c r="AS42" s="13" t="str">
        <f t="shared" si="8"/>
        <v>PASS</v>
      </c>
      <c r="AT42" s="14" t="str">
        <f t="shared" si="4"/>
        <v>PASS</v>
      </c>
      <c r="AU42" s="14" t="str">
        <f t="shared" si="5"/>
        <v>FAIL</v>
      </c>
      <c r="AV42" s="4" t="str">
        <f t="shared" si="6"/>
        <v>NO</v>
      </c>
      <c r="AW42" s="5" t="str">
        <f t="shared" si="7"/>
        <v>ATKT</v>
      </c>
    </row>
    <row r="43" spans="1:49">
      <c r="A43" s="68" t="s">
        <v>761</v>
      </c>
      <c r="B43" s="68">
        <v>23142</v>
      </c>
      <c r="C43" s="68" t="s">
        <v>532</v>
      </c>
      <c r="D43" s="62" t="s">
        <v>533</v>
      </c>
      <c r="E43" s="68" t="s">
        <v>534</v>
      </c>
      <c r="F43" s="68"/>
      <c r="G43" s="62">
        <v>93</v>
      </c>
      <c r="H43" s="62">
        <v>79</v>
      </c>
      <c r="I43" s="62">
        <v>86</v>
      </c>
      <c r="J43" s="62">
        <v>80</v>
      </c>
      <c r="K43" s="62">
        <v>81</v>
      </c>
      <c r="L43" s="63"/>
      <c r="M43" s="62">
        <v>23</v>
      </c>
      <c r="N43" s="62">
        <v>44</v>
      </c>
      <c r="O43" s="62">
        <v>24</v>
      </c>
      <c r="P43" s="62">
        <v>47</v>
      </c>
      <c r="Q43" s="62">
        <v>21</v>
      </c>
      <c r="R43" s="62">
        <v>46</v>
      </c>
      <c r="S43" s="62">
        <v>21</v>
      </c>
      <c r="T43" s="67"/>
      <c r="U43" s="68" t="s">
        <v>858</v>
      </c>
      <c r="V43" s="68">
        <v>23142</v>
      </c>
      <c r="W43" s="68" t="s">
        <v>532</v>
      </c>
      <c r="X43" s="68" t="s">
        <v>533</v>
      </c>
      <c r="Y43" s="68" t="s">
        <v>534</v>
      </c>
      <c r="Z43" s="68"/>
      <c r="AA43" s="62">
        <v>52</v>
      </c>
      <c r="AB43" s="62">
        <v>78</v>
      </c>
      <c r="AC43" s="62">
        <v>84</v>
      </c>
      <c r="AD43" s="62">
        <v>76</v>
      </c>
      <c r="AE43" s="62">
        <v>84</v>
      </c>
      <c r="AF43" s="63"/>
      <c r="AG43" s="62">
        <v>19</v>
      </c>
      <c r="AH43" s="62">
        <v>18</v>
      </c>
      <c r="AI43" s="62">
        <v>41</v>
      </c>
      <c r="AJ43" s="62">
        <v>21</v>
      </c>
      <c r="AK43" s="62">
        <v>42</v>
      </c>
      <c r="AL43" s="62">
        <v>22</v>
      </c>
      <c r="AM43" s="62">
        <v>43</v>
      </c>
      <c r="AN43" s="62">
        <v>9.4</v>
      </c>
      <c r="AO43" s="62">
        <v>50</v>
      </c>
      <c r="AP43" s="12" t="str">
        <f t="shared" si="0"/>
        <v>PASS</v>
      </c>
      <c r="AQ43" s="12" t="str">
        <f t="shared" si="1"/>
        <v>PASS</v>
      </c>
      <c r="AR43" s="13" t="str">
        <f t="shared" si="2"/>
        <v>PASS</v>
      </c>
      <c r="AS43" s="13" t="str">
        <f t="shared" si="8"/>
        <v>PASS</v>
      </c>
      <c r="AT43" s="14" t="str">
        <f t="shared" si="4"/>
        <v>PASS</v>
      </c>
      <c r="AU43" s="14" t="str">
        <f t="shared" si="5"/>
        <v>PASS</v>
      </c>
      <c r="AV43" s="4" t="str">
        <f t="shared" si="6"/>
        <v>YES</v>
      </c>
      <c r="AW43" s="5" t="str">
        <f t="shared" si="7"/>
        <v>DIST</v>
      </c>
    </row>
    <row r="44" spans="1:49">
      <c r="A44" s="68" t="s">
        <v>762</v>
      </c>
      <c r="B44" s="68">
        <v>23143</v>
      </c>
      <c r="C44" s="68" t="s">
        <v>544</v>
      </c>
      <c r="D44" s="62" t="s">
        <v>545</v>
      </c>
      <c r="E44" s="68" t="s">
        <v>546</v>
      </c>
      <c r="F44" s="68"/>
      <c r="G44" s="62" t="s">
        <v>56</v>
      </c>
      <c r="H44" s="62" t="s">
        <v>56</v>
      </c>
      <c r="I44" s="62" t="s">
        <v>56</v>
      </c>
      <c r="J44" s="62" t="s">
        <v>56</v>
      </c>
      <c r="K44" s="62" t="s">
        <v>56</v>
      </c>
      <c r="L44" s="63"/>
      <c r="M44" s="62">
        <v>19</v>
      </c>
      <c r="N44" s="62" t="s">
        <v>67</v>
      </c>
      <c r="O44" s="62">
        <v>13</v>
      </c>
      <c r="P44" s="62" t="s">
        <v>67</v>
      </c>
      <c r="Q44" s="62">
        <v>10</v>
      </c>
      <c r="R44" s="62" t="s">
        <v>67</v>
      </c>
      <c r="S44" s="62">
        <v>15</v>
      </c>
      <c r="T44" s="67"/>
      <c r="U44" s="68" t="s">
        <v>862</v>
      </c>
      <c r="V44" s="68">
        <v>23143</v>
      </c>
      <c r="W44" s="68" t="s">
        <v>544</v>
      </c>
      <c r="X44" s="68" t="s">
        <v>545</v>
      </c>
      <c r="Y44" s="68" t="s">
        <v>546</v>
      </c>
      <c r="Z44" s="68"/>
      <c r="AA44" s="62">
        <v>77</v>
      </c>
      <c r="AB44" s="62">
        <v>59</v>
      </c>
      <c r="AC44" s="62">
        <v>46</v>
      </c>
      <c r="AD44" s="62">
        <v>55</v>
      </c>
      <c r="AE44" s="62">
        <v>64</v>
      </c>
      <c r="AF44" s="63"/>
      <c r="AG44" s="62">
        <v>17</v>
      </c>
      <c r="AH44" s="62">
        <v>11</v>
      </c>
      <c r="AI44" s="62">
        <v>25</v>
      </c>
      <c r="AJ44" s="62">
        <v>20</v>
      </c>
      <c r="AK44" s="62">
        <v>44</v>
      </c>
      <c r="AL44" s="62">
        <v>11</v>
      </c>
      <c r="AM44" s="62">
        <v>22</v>
      </c>
      <c r="AN44" s="62"/>
      <c r="AO44" s="62">
        <v>26</v>
      </c>
      <c r="AP44" s="12" t="str">
        <f t="shared" si="0"/>
        <v>FAIL</v>
      </c>
      <c r="AQ44" s="12" t="str">
        <f t="shared" si="1"/>
        <v>PASS</v>
      </c>
      <c r="AR44" s="13" t="str">
        <f t="shared" si="2"/>
        <v>FAIL</v>
      </c>
      <c r="AS44" s="13" t="str">
        <f t="shared" si="8"/>
        <v>PASS</v>
      </c>
      <c r="AT44" s="14" t="str">
        <f t="shared" si="4"/>
        <v>FAIL</v>
      </c>
      <c r="AU44" s="14" t="str">
        <f t="shared" si="5"/>
        <v>FAIL</v>
      </c>
      <c r="AV44" s="4" t="str">
        <f t="shared" si="6"/>
        <v>NO</v>
      </c>
      <c r="AW44" s="5" t="str">
        <f t="shared" si="7"/>
        <v>ATKT</v>
      </c>
    </row>
    <row r="45" spans="1:49">
      <c r="A45" s="68" t="s">
        <v>763</v>
      </c>
      <c r="B45" s="68">
        <v>23144</v>
      </c>
      <c r="C45" s="68" t="s">
        <v>553</v>
      </c>
      <c r="D45" s="62" t="s">
        <v>554</v>
      </c>
      <c r="E45" s="68" t="s">
        <v>555</v>
      </c>
      <c r="F45" s="68"/>
      <c r="G45" s="62">
        <v>85</v>
      </c>
      <c r="H45" s="62">
        <v>85</v>
      </c>
      <c r="I45" s="62">
        <v>79</v>
      </c>
      <c r="J45" s="62">
        <v>69</v>
      </c>
      <c r="K45" s="62">
        <v>69</v>
      </c>
      <c r="L45" s="63"/>
      <c r="M45" s="62">
        <v>23</v>
      </c>
      <c r="N45" s="62">
        <v>35</v>
      </c>
      <c r="O45" s="62">
        <v>22</v>
      </c>
      <c r="P45" s="62">
        <v>40</v>
      </c>
      <c r="Q45" s="62">
        <v>17</v>
      </c>
      <c r="R45" s="62">
        <v>42</v>
      </c>
      <c r="S45" s="62">
        <v>19</v>
      </c>
      <c r="T45" s="67"/>
      <c r="U45" s="68" t="s">
        <v>865</v>
      </c>
      <c r="V45" s="68">
        <v>23144</v>
      </c>
      <c r="W45" s="68" t="s">
        <v>553</v>
      </c>
      <c r="X45" s="68" t="s">
        <v>554</v>
      </c>
      <c r="Y45" s="68" t="s">
        <v>555</v>
      </c>
      <c r="Z45" s="68"/>
      <c r="AA45" s="62">
        <v>85</v>
      </c>
      <c r="AB45" s="62">
        <v>70</v>
      </c>
      <c r="AC45" s="62">
        <v>85</v>
      </c>
      <c r="AD45" s="62">
        <v>70</v>
      </c>
      <c r="AE45" s="62">
        <v>82</v>
      </c>
      <c r="AF45" s="63"/>
      <c r="AG45" s="62">
        <v>18</v>
      </c>
      <c r="AH45" s="62">
        <v>19</v>
      </c>
      <c r="AI45" s="62">
        <v>44</v>
      </c>
      <c r="AJ45" s="62">
        <v>21</v>
      </c>
      <c r="AK45" s="62">
        <v>39</v>
      </c>
      <c r="AL45" s="62">
        <v>20</v>
      </c>
      <c r="AM45" s="62">
        <v>40</v>
      </c>
      <c r="AN45" s="62">
        <v>9.3800000000000008</v>
      </c>
      <c r="AO45" s="62">
        <v>50</v>
      </c>
      <c r="AP45" s="12" t="str">
        <f t="shared" si="0"/>
        <v>PASS</v>
      </c>
      <c r="AQ45" s="12" t="str">
        <f t="shared" si="1"/>
        <v>PASS</v>
      </c>
      <c r="AR45" s="13" t="str">
        <f t="shared" si="2"/>
        <v>PASS</v>
      </c>
      <c r="AS45" s="13" t="str">
        <f t="shared" si="8"/>
        <v>PASS</v>
      </c>
      <c r="AT45" s="14" t="str">
        <f t="shared" si="4"/>
        <v>PASS</v>
      </c>
      <c r="AU45" s="14" t="str">
        <f t="shared" si="5"/>
        <v>PASS</v>
      </c>
      <c r="AV45" s="4" t="str">
        <f t="shared" si="6"/>
        <v>YES</v>
      </c>
      <c r="AW45" s="5" t="str">
        <f t="shared" si="7"/>
        <v>DIST</v>
      </c>
    </row>
    <row r="46" spans="1:49">
      <c r="A46" s="68" t="s">
        <v>764</v>
      </c>
      <c r="B46" s="68">
        <v>23145</v>
      </c>
      <c r="C46" s="68" t="s">
        <v>674</v>
      </c>
      <c r="D46" s="62" t="s">
        <v>675</v>
      </c>
      <c r="E46" s="68" t="s">
        <v>676</v>
      </c>
      <c r="F46" s="68"/>
      <c r="G46" s="62">
        <v>91</v>
      </c>
      <c r="H46" s="62">
        <v>77</v>
      </c>
      <c r="I46" s="62">
        <v>79</v>
      </c>
      <c r="J46" s="62">
        <v>86</v>
      </c>
      <c r="K46" s="62">
        <v>87</v>
      </c>
      <c r="L46" s="63"/>
      <c r="M46" s="62">
        <v>21</v>
      </c>
      <c r="N46" s="62">
        <v>38</v>
      </c>
      <c r="O46" s="62">
        <v>24</v>
      </c>
      <c r="P46" s="62">
        <v>42</v>
      </c>
      <c r="Q46" s="62">
        <v>21</v>
      </c>
      <c r="R46" s="62">
        <v>41</v>
      </c>
      <c r="S46" s="62">
        <v>24</v>
      </c>
      <c r="T46" s="67"/>
      <c r="U46" s="68" t="s">
        <v>904</v>
      </c>
      <c r="V46" s="68">
        <v>23145</v>
      </c>
      <c r="W46" s="68" t="s">
        <v>674</v>
      </c>
      <c r="X46" s="68" t="s">
        <v>675</v>
      </c>
      <c r="Y46" s="68" t="s">
        <v>676</v>
      </c>
      <c r="Z46" s="68"/>
      <c r="AA46" s="62">
        <v>80</v>
      </c>
      <c r="AB46" s="62">
        <v>62</v>
      </c>
      <c r="AC46" s="62">
        <v>87</v>
      </c>
      <c r="AD46" s="62">
        <v>75</v>
      </c>
      <c r="AE46" s="62">
        <v>74</v>
      </c>
      <c r="AF46" s="63"/>
      <c r="AG46" s="62">
        <v>21</v>
      </c>
      <c r="AH46" s="62">
        <v>21</v>
      </c>
      <c r="AI46" s="62">
        <v>48</v>
      </c>
      <c r="AJ46" s="62">
        <v>21</v>
      </c>
      <c r="AK46" s="62">
        <v>43</v>
      </c>
      <c r="AL46" s="62">
        <v>23</v>
      </c>
      <c r="AM46" s="62">
        <v>45</v>
      </c>
      <c r="AN46" s="62">
        <v>9.5399999999999991</v>
      </c>
      <c r="AO46" s="62">
        <v>50</v>
      </c>
      <c r="AP46" s="12" t="str">
        <f t="shared" si="0"/>
        <v>PASS</v>
      </c>
      <c r="AQ46" s="12" t="str">
        <f t="shared" si="1"/>
        <v>PASS</v>
      </c>
      <c r="AR46" s="13" t="str">
        <f t="shared" si="2"/>
        <v>PASS</v>
      </c>
      <c r="AS46" s="13" t="str">
        <f t="shared" si="8"/>
        <v>PASS</v>
      </c>
      <c r="AT46" s="14" t="str">
        <f t="shared" si="4"/>
        <v>PASS</v>
      </c>
      <c r="AU46" s="14" t="str">
        <f t="shared" si="5"/>
        <v>PASS</v>
      </c>
      <c r="AV46" s="4" t="str">
        <f t="shared" si="6"/>
        <v>YES</v>
      </c>
      <c r="AW46" s="5" t="str">
        <f t="shared" si="7"/>
        <v>DIST</v>
      </c>
    </row>
    <row r="47" spans="1:49">
      <c r="A47" s="68" t="s">
        <v>765</v>
      </c>
      <c r="B47" s="68">
        <v>23146</v>
      </c>
      <c r="C47" s="68" t="s">
        <v>571</v>
      </c>
      <c r="D47" s="62" t="s">
        <v>572</v>
      </c>
      <c r="E47" s="68" t="s">
        <v>573</v>
      </c>
      <c r="F47" s="68"/>
      <c r="G47" s="62">
        <v>85</v>
      </c>
      <c r="H47" s="62">
        <v>63</v>
      </c>
      <c r="I47" s="62">
        <v>71</v>
      </c>
      <c r="J47" s="62">
        <v>69</v>
      </c>
      <c r="K47" s="62">
        <v>77</v>
      </c>
      <c r="L47" s="63"/>
      <c r="M47" s="62">
        <v>23</v>
      </c>
      <c r="N47" s="62">
        <v>42</v>
      </c>
      <c r="O47" s="62">
        <v>24</v>
      </c>
      <c r="P47" s="62">
        <v>39</v>
      </c>
      <c r="Q47" s="62">
        <v>20</v>
      </c>
      <c r="R47" s="62">
        <v>44</v>
      </c>
      <c r="S47" s="62">
        <v>23</v>
      </c>
      <c r="T47" s="67"/>
      <c r="U47" s="68" t="s">
        <v>871</v>
      </c>
      <c r="V47" s="68">
        <v>23146</v>
      </c>
      <c r="W47" s="68" t="s">
        <v>571</v>
      </c>
      <c r="X47" s="68" t="s">
        <v>572</v>
      </c>
      <c r="Y47" s="68" t="s">
        <v>573</v>
      </c>
      <c r="Z47" s="68"/>
      <c r="AA47" s="62">
        <v>88</v>
      </c>
      <c r="AB47" s="62">
        <v>85</v>
      </c>
      <c r="AC47" s="62">
        <v>78</v>
      </c>
      <c r="AD47" s="62">
        <v>73</v>
      </c>
      <c r="AE47" s="62">
        <v>84</v>
      </c>
      <c r="AF47" s="63"/>
      <c r="AG47" s="62">
        <v>20</v>
      </c>
      <c r="AH47" s="62">
        <v>18</v>
      </c>
      <c r="AI47" s="62">
        <v>41</v>
      </c>
      <c r="AJ47" s="62">
        <v>21</v>
      </c>
      <c r="AK47" s="62">
        <v>43</v>
      </c>
      <c r="AL47" s="62">
        <v>23</v>
      </c>
      <c r="AM47" s="62">
        <v>45</v>
      </c>
      <c r="AN47" s="62">
        <v>9.32</v>
      </c>
      <c r="AO47" s="62">
        <v>50</v>
      </c>
      <c r="AP47" s="12" t="str">
        <f t="shared" si="0"/>
        <v>PASS</v>
      </c>
      <c r="AQ47" s="12" t="str">
        <f t="shared" si="1"/>
        <v>PASS</v>
      </c>
      <c r="AR47" s="13" t="str">
        <f t="shared" si="2"/>
        <v>PASS</v>
      </c>
      <c r="AS47" s="13" t="str">
        <f t="shared" si="8"/>
        <v>PASS</v>
      </c>
      <c r="AT47" s="14" t="str">
        <f t="shared" si="4"/>
        <v>PASS</v>
      </c>
      <c r="AU47" s="14" t="str">
        <f t="shared" si="5"/>
        <v>PASS</v>
      </c>
      <c r="AV47" s="4" t="str">
        <f t="shared" si="6"/>
        <v>YES</v>
      </c>
      <c r="AW47" s="5" t="str">
        <f t="shared" si="7"/>
        <v>DIST</v>
      </c>
    </row>
    <row r="48" spans="1:49">
      <c r="A48" s="68" t="s">
        <v>766</v>
      </c>
      <c r="B48" s="68">
        <v>23147</v>
      </c>
      <c r="C48" s="68" t="s">
        <v>574</v>
      </c>
      <c r="D48" s="62" t="s">
        <v>575</v>
      </c>
      <c r="E48" s="68" t="s">
        <v>576</v>
      </c>
      <c r="F48" s="68"/>
      <c r="G48" s="62">
        <v>61</v>
      </c>
      <c r="H48" s="62">
        <v>74</v>
      </c>
      <c r="I48" s="62">
        <v>67</v>
      </c>
      <c r="J48" s="62">
        <v>65</v>
      </c>
      <c r="K48" s="62">
        <v>69</v>
      </c>
      <c r="L48" s="63"/>
      <c r="M48" s="62">
        <v>21</v>
      </c>
      <c r="N48" s="62">
        <v>37</v>
      </c>
      <c r="O48" s="62">
        <v>24</v>
      </c>
      <c r="P48" s="62">
        <v>41</v>
      </c>
      <c r="Q48" s="62">
        <v>19</v>
      </c>
      <c r="R48" s="62">
        <v>40</v>
      </c>
      <c r="S48" s="62">
        <v>22</v>
      </c>
      <c r="T48" s="67"/>
      <c r="U48" s="68" t="s">
        <v>872</v>
      </c>
      <c r="V48" s="68">
        <v>23147</v>
      </c>
      <c r="W48" s="68" t="s">
        <v>574</v>
      </c>
      <c r="X48" s="68" t="s">
        <v>575</v>
      </c>
      <c r="Y48" s="68" t="s">
        <v>576</v>
      </c>
      <c r="Z48" s="68"/>
      <c r="AA48" s="62">
        <v>80</v>
      </c>
      <c r="AB48" s="62">
        <v>69</v>
      </c>
      <c r="AC48" s="62">
        <v>77</v>
      </c>
      <c r="AD48" s="62">
        <v>72</v>
      </c>
      <c r="AE48" s="62">
        <v>80</v>
      </c>
      <c r="AF48" s="63"/>
      <c r="AG48" s="78">
        <v>19</v>
      </c>
      <c r="AH48" s="78">
        <v>21</v>
      </c>
      <c r="AI48" s="78">
        <v>48</v>
      </c>
      <c r="AJ48" s="78">
        <v>22</v>
      </c>
      <c r="AK48" s="78">
        <v>43</v>
      </c>
      <c r="AL48" s="78">
        <v>22</v>
      </c>
      <c r="AM48" s="78">
        <v>44</v>
      </c>
      <c r="AN48" s="78">
        <v>8.94</v>
      </c>
      <c r="AO48" s="78">
        <v>50</v>
      </c>
      <c r="AP48" s="12" t="str">
        <f t="shared" si="0"/>
        <v>PASS</v>
      </c>
      <c r="AQ48" s="12" t="str">
        <f t="shared" si="1"/>
        <v>PASS</v>
      </c>
      <c r="AR48" s="13" t="str">
        <f t="shared" si="2"/>
        <v>PASS</v>
      </c>
      <c r="AS48" s="13" t="str">
        <f t="shared" si="8"/>
        <v>PASS</v>
      </c>
      <c r="AT48" s="14" t="str">
        <f t="shared" si="4"/>
        <v>PASS</v>
      </c>
      <c r="AU48" s="14" t="str">
        <f t="shared" si="5"/>
        <v>PASS</v>
      </c>
      <c r="AV48" s="4" t="str">
        <f t="shared" si="6"/>
        <v>YES</v>
      </c>
      <c r="AW48" s="5" t="str">
        <f t="shared" si="7"/>
        <v>DIST</v>
      </c>
    </row>
    <row r="49" spans="1:49">
      <c r="A49" s="68" t="s">
        <v>767</v>
      </c>
      <c r="B49" s="68">
        <v>23148</v>
      </c>
      <c r="C49" s="68" t="s">
        <v>583</v>
      </c>
      <c r="D49" s="62" t="s">
        <v>584</v>
      </c>
      <c r="E49" s="68" t="s">
        <v>585</v>
      </c>
      <c r="F49" s="68"/>
      <c r="G49" s="62">
        <v>86</v>
      </c>
      <c r="H49" s="62">
        <v>81</v>
      </c>
      <c r="I49" s="62">
        <v>76</v>
      </c>
      <c r="J49" s="62">
        <v>72</v>
      </c>
      <c r="K49" s="62">
        <v>79</v>
      </c>
      <c r="L49" s="63"/>
      <c r="M49" s="62">
        <v>18</v>
      </c>
      <c r="N49" s="62" t="s">
        <v>67</v>
      </c>
      <c r="O49" s="62">
        <v>18</v>
      </c>
      <c r="P49" s="62">
        <v>43</v>
      </c>
      <c r="Q49" s="62">
        <v>16</v>
      </c>
      <c r="R49" s="62">
        <v>36</v>
      </c>
      <c r="S49" s="62">
        <v>19</v>
      </c>
      <c r="T49" s="67"/>
      <c r="U49" s="68" t="s">
        <v>875</v>
      </c>
      <c r="V49" s="68">
        <v>23148</v>
      </c>
      <c r="W49" s="68" t="s">
        <v>583</v>
      </c>
      <c r="X49" s="68" t="s">
        <v>584</v>
      </c>
      <c r="Y49" s="68" t="s">
        <v>585</v>
      </c>
      <c r="Z49" s="68"/>
      <c r="AA49" s="62">
        <v>48</v>
      </c>
      <c r="AB49" s="62">
        <v>59</v>
      </c>
      <c r="AC49" s="62">
        <v>63</v>
      </c>
      <c r="AD49" s="62">
        <v>71</v>
      </c>
      <c r="AE49" s="62">
        <v>77</v>
      </c>
      <c r="AF49" s="63"/>
      <c r="AG49" s="62">
        <v>17</v>
      </c>
      <c r="AH49" s="62">
        <v>13</v>
      </c>
      <c r="AI49" s="62">
        <v>30</v>
      </c>
      <c r="AJ49" s="62">
        <v>20</v>
      </c>
      <c r="AK49" s="62">
        <v>40</v>
      </c>
      <c r="AL49" s="62">
        <v>18</v>
      </c>
      <c r="AM49" s="62">
        <v>36</v>
      </c>
      <c r="AN49" s="62"/>
      <c r="AO49" s="62">
        <v>49</v>
      </c>
      <c r="AP49" s="12" t="str">
        <f t="shared" si="0"/>
        <v>PASS</v>
      </c>
      <c r="AQ49" s="12" t="str">
        <f t="shared" si="1"/>
        <v>PASS</v>
      </c>
      <c r="AR49" s="13" t="str">
        <f t="shared" si="2"/>
        <v>FAIL</v>
      </c>
      <c r="AS49" s="13" t="str">
        <f t="shared" si="8"/>
        <v>PASS</v>
      </c>
      <c r="AT49" s="14" t="str">
        <f t="shared" si="4"/>
        <v>PASS</v>
      </c>
      <c r="AU49" s="14" t="str">
        <f t="shared" si="5"/>
        <v>FAIL</v>
      </c>
      <c r="AV49" s="4" t="str">
        <f t="shared" si="6"/>
        <v>NO</v>
      </c>
      <c r="AW49" s="5" t="str">
        <f t="shared" si="7"/>
        <v>ATKT</v>
      </c>
    </row>
    <row r="50" spans="1:49">
      <c r="A50" s="68" t="s">
        <v>768</v>
      </c>
      <c r="B50" s="68">
        <v>23149</v>
      </c>
      <c r="C50" s="68" t="s">
        <v>595</v>
      </c>
      <c r="D50" s="62" t="s">
        <v>596</v>
      </c>
      <c r="E50" s="68" t="s">
        <v>597</v>
      </c>
      <c r="F50" s="68"/>
      <c r="G50" s="62">
        <v>79</v>
      </c>
      <c r="H50" s="62">
        <v>65</v>
      </c>
      <c r="I50" s="62">
        <v>63</v>
      </c>
      <c r="J50" s="62">
        <v>74</v>
      </c>
      <c r="K50" s="62">
        <v>69</v>
      </c>
      <c r="L50" s="63"/>
      <c r="M50" s="62">
        <v>23</v>
      </c>
      <c r="N50" s="62">
        <v>35</v>
      </c>
      <c r="O50" s="62">
        <v>20</v>
      </c>
      <c r="P50" s="62">
        <v>45</v>
      </c>
      <c r="Q50" s="62">
        <v>24</v>
      </c>
      <c r="R50" s="62">
        <v>48</v>
      </c>
      <c r="S50" s="62">
        <v>21</v>
      </c>
      <c r="T50" s="67"/>
      <c r="U50" s="68" t="s">
        <v>879</v>
      </c>
      <c r="V50" s="68">
        <v>23149</v>
      </c>
      <c r="W50" s="68" t="s">
        <v>595</v>
      </c>
      <c r="X50" s="68" t="s">
        <v>596</v>
      </c>
      <c r="Y50" s="68" t="s">
        <v>597</v>
      </c>
      <c r="Z50" s="68"/>
      <c r="AA50" s="62">
        <v>82</v>
      </c>
      <c r="AB50" s="62">
        <v>81</v>
      </c>
      <c r="AC50" s="62">
        <v>78</v>
      </c>
      <c r="AD50" s="62">
        <v>73</v>
      </c>
      <c r="AE50" s="62">
        <v>84</v>
      </c>
      <c r="AF50" s="63"/>
      <c r="AG50" s="62">
        <v>19</v>
      </c>
      <c r="AH50" s="62">
        <v>17</v>
      </c>
      <c r="AI50" s="62">
        <v>39</v>
      </c>
      <c r="AJ50" s="62">
        <v>21</v>
      </c>
      <c r="AK50" s="62">
        <v>43</v>
      </c>
      <c r="AL50" s="62">
        <v>22</v>
      </c>
      <c r="AM50" s="62">
        <v>44</v>
      </c>
      <c r="AN50" s="62">
        <v>9.1199999999999992</v>
      </c>
      <c r="AO50" s="62">
        <v>50</v>
      </c>
      <c r="AP50" s="12" t="str">
        <f t="shared" si="0"/>
        <v>PASS</v>
      </c>
      <c r="AQ50" s="12" t="str">
        <f t="shared" si="1"/>
        <v>PASS</v>
      </c>
      <c r="AR50" s="13" t="str">
        <f t="shared" si="2"/>
        <v>PASS</v>
      </c>
      <c r="AS50" s="13" t="str">
        <f t="shared" si="8"/>
        <v>PASS</v>
      </c>
      <c r="AT50" s="14" t="str">
        <f t="shared" si="4"/>
        <v>PASS</v>
      </c>
      <c r="AU50" s="14" t="str">
        <f t="shared" si="5"/>
        <v>PASS</v>
      </c>
      <c r="AV50" s="4" t="str">
        <f t="shared" si="6"/>
        <v>YES</v>
      </c>
      <c r="AW50" s="5" t="str">
        <f t="shared" si="7"/>
        <v>DIST</v>
      </c>
    </row>
    <row r="51" spans="1:49">
      <c r="A51" s="68" t="s">
        <v>769</v>
      </c>
      <c r="B51" s="68">
        <v>23150</v>
      </c>
      <c r="C51" s="68" t="s">
        <v>601</v>
      </c>
      <c r="D51" s="62" t="s">
        <v>602</v>
      </c>
      <c r="E51" s="68" t="s">
        <v>603</v>
      </c>
      <c r="F51" s="68"/>
      <c r="G51" s="62">
        <v>89</v>
      </c>
      <c r="H51" s="62">
        <v>77</v>
      </c>
      <c r="I51" s="62">
        <v>81</v>
      </c>
      <c r="J51" s="62">
        <v>69</v>
      </c>
      <c r="K51" s="62">
        <v>82</v>
      </c>
      <c r="L51" s="63"/>
      <c r="M51" s="62">
        <v>24</v>
      </c>
      <c r="N51" s="62">
        <v>46</v>
      </c>
      <c r="O51" s="62">
        <v>24</v>
      </c>
      <c r="P51" s="62">
        <v>47</v>
      </c>
      <c r="Q51" s="62">
        <v>24</v>
      </c>
      <c r="R51" s="62">
        <v>49</v>
      </c>
      <c r="S51" s="62">
        <v>24</v>
      </c>
      <c r="T51" s="67"/>
      <c r="U51" s="68" t="s">
        <v>881</v>
      </c>
      <c r="V51" s="68">
        <v>23150</v>
      </c>
      <c r="W51" s="68" t="s">
        <v>601</v>
      </c>
      <c r="X51" s="68" t="s">
        <v>602</v>
      </c>
      <c r="Y51" s="68" t="s">
        <v>603</v>
      </c>
      <c r="Z51" s="68"/>
      <c r="AA51" s="62">
        <v>83</v>
      </c>
      <c r="AB51" s="62">
        <v>89</v>
      </c>
      <c r="AC51" s="62">
        <v>87</v>
      </c>
      <c r="AD51" s="62">
        <v>84</v>
      </c>
      <c r="AE51" s="62">
        <v>90</v>
      </c>
      <c r="AF51" s="63"/>
      <c r="AG51" s="62">
        <v>22</v>
      </c>
      <c r="AH51" s="62">
        <v>20</v>
      </c>
      <c r="AI51" s="62">
        <v>46</v>
      </c>
      <c r="AJ51" s="62">
        <v>23</v>
      </c>
      <c r="AK51" s="62">
        <v>45</v>
      </c>
      <c r="AL51" s="62">
        <v>24</v>
      </c>
      <c r="AM51" s="62">
        <v>47</v>
      </c>
      <c r="AN51" s="62">
        <v>9.76</v>
      </c>
      <c r="AO51" s="62">
        <v>50</v>
      </c>
      <c r="AP51" s="12" t="str">
        <f t="shared" si="0"/>
        <v>PASS</v>
      </c>
      <c r="AQ51" s="12" t="str">
        <f t="shared" si="1"/>
        <v>PASS</v>
      </c>
      <c r="AR51" s="13" t="str">
        <f t="shared" si="2"/>
        <v>PASS</v>
      </c>
      <c r="AS51" s="13" t="str">
        <f t="shared" si="8"/>
        <v>PASS</v>
      </c>
      <c r="AT51" s="14" t="str">
        <f t="shared" si="4"/>
        <v>PASS</v>
      </c>
      <c r="AU51" s="14" t="str">
        <f t="shared" si="5"/>
        <v>PASS</v>
      </c>
      <c r="AV51" s="4" t="str">
        <f t="shared" si="6"/>
        <v>YES</v>
      </c>
      <c r="AW51" s="5" t="str">
        <f t="shared" si="7"/>
        <v>DIST</v>
      </c>
    </row>
    <row r="52" spans="1:49">
      <c r="A52" s="68" t="s">
        <v>770</v>
      </c>
      <c r="B52" s="68">
        <v>23151</v>
      </c>
      <c r="C52" s="68" t="s">
        <v>613</v>
      </c>
      <c r="D52" s="62" t="s">
        <v>614</v>
      </c>
      <c r="E52" s="68" t="s">
        <v>615</v>
      </c>
      <c r="F52" s="68"/>
      <c r="G52" s="62">
        <v>70</v>
      </c>
      <c r="H52" s="62">
        <v>64</v>
      </c>
      <c r="I52" s="62">
        <v>55</v>
      </c>
      <c r="J52" s="62">
        <v>73</v>
      </c>
      <c r="K52" s="62">
        <v>60</v>
      </c>
      <c r="L52" s="63"/>
      <c r="M52" s="62">
        <v>22</v>
      </c>
      <c r="N52" s="62">
        <v>42</v>
      </c>
      <c r="O52" s="62">
        <v>17</v>
      </c>
      <c r="P52" s="62">
        <v>39</v>
      </c>
      <c r="Q52" s="62">
        <v>19</v>
      </c>
      <c r="R52" s="62">
        <v>39</v>
      </c>
      <c r="S52" s="62">
        <v>17</v>
      </c>
      <c r="T52" s="67"/>
      <c r="U52" s="68" t="s">
        <v>885</v>
      </c>
      <c r="V52" s="68">
        <v>23151</v>
      </c>
      <c r="W52" s="68" t="s">
        <v>613</v>
      </c>
      <c r="X52" s="68" t="s">
        <v>614</v>
      </c>
      <c r="Y52" s="68" t="s">
        <v>615</v>
      </c>
      <c r="Z52" s="68"/>
      <c r="AA52" s="62">
        <v>74</v>
      </c>
      <c r="AB52" s="62">
        <v>68</v>
      </c>
      <c r="AC52" s="62">
        <v>73</v>
      </c>
      <c r="AD52" s="62">
        <v>71</v>
      </c>
      <c r="AE52" s="62">
        <v>74</v>
      </c>
      <c r="AF52" s="63"/>
      <c r="AG52" s="62">
        <v>18</v>
      </c>
      <c r="AH52" s="62">
        <v>21</v>
      </c>
      <c r="AI52" s="62">
        <v>43</v>
      </c>
      <c r="AJ52" s="62">
        <v>20</v>
      </c>
      <c r="AK52" s="62">
        <v>43</v>
      </c>
      <c r="AL52" s="62">
        <v>20</v>
      </c>
      <c r="AM52" s="62">
        <v>40</v>
      </c>
      <c r="AN52" s="62">
        <v>8.7200000000000006</v>
      </c>
      <c r="AO52" s="62">
        <v>50</v>
      </c>
      <c r="AP52" s="12" t="str">
        <f t="shared" si="0"/>
        <v>PASS</v>
      </c>
      <c r="AQ52" s="12" t="str">
        <f t="shared" si="1"/>
        <v>PASS</v>
      </c>
      <c r="AR52" s="13" t="str">
        <f t="shared" si="2"/>
        <v>PASS</v>
      </c>
      <c r="AS52" s="13" t="str">
        <f t="shared" si="8"/>
        <v>PASS</v>
      </c>
      <c r="AT52" s="14" t="str">
        <f t="shared" si="4"/>
        <v>PASS</v>
      </c>
      <c r="AU52" s="14" t="str">
        <f t="shared" si="5"/>
        <v>PASS</v>
      </c>
      <c r="AV52" s="4" t="str">
        <f t="shared" si="6"/>
        <v>YES</v>
      </c>
      <c r="AW52" s="5" t="str">
        <f t="shared" si="7"/>
        <v>DIST</v>
      </c>
    </row>
    <row r="53" spans="1:49">
      <c r="A53" s="68" t="s">
        <v>771</v>
      </c>
      <c r="B53" s="68">
        <v>23152</v>
      </c>
      <c r="C53" s="68" t="s">
        <v>622</v>
      </c>
      <c r="D53" s="62" t="s">
        <v>623</v>
      </c>
      <c r="E53" s="68" t="s">
        <v>624</v>
      </c>
      <c r="F53" s="68"/>
      <c r="G53" s="62">
        <v>80</v>
      </c>
      <c r="H53" s="62">
        <v>67</v>
      </c>
      <c r="I53" s="62">
        <v>75</v>
      </c>
      <c r="J53" s="62">
        <v>74</v>
      </c>
      <c r="K53" s="62">
        <v>76</v>
      </c>
      <c r="L53" s="63"/>
      <c r="M53" s="62">
        <v>21</v>
      </c>
      <c r="N53" s="62">
        <v>40</v>
      </c>
      <c r="O53" s="62">
        <v>22</v>
      </c>
      <c r="P53" s="62">
        <v>47</v>
      </c>
      <c r="Q53" s="62">
        <v>22</v>
      </c>
      <c r="R53" s="62">
        <v>44</v>
      </c>
      <c r="S53" s="62">
        <v>21</v>
      </c>
      <c r="T53" s="67"/>
      <c r="U53" s="68" t="s">
        <v>888</v>
      </c>
      <c r="V53" s="68">
        <v>23152</v>
      </c>
      <c r="W53" s="68" t="s">
        <v>622</v>
      </c>
      <c r="X53" s="68" t="s">
        <v>623</v>
      </c>
      <c r="Y53" s="68" t="s">
        <v>624</v>
      </c>
      <c r="Z53" s="68"/>
      <c r="AA53" s="62">
        <v>95</v>
      </c>
      <c r="AB53" s="62">
        <v>86</v>
      </c>
      <c r="AC53" s="62">
        <v>80</v>
      </c>
      <c r="AD53" s="62">
        <v>80</v>
      </c>
      <c r="AE53" s="62">
        <v>80</v>
      </c>
      <c r="AF53" s="63"/>
      <c r="AG53" s="62">
        <v>19</v>
      </c>
      <c r="AH53" s="62">
        <v>22</v>
      </c>
      <c r="AI53" s="62">
        <v>44</v>
      </c>
      <c r="AJ53" s="62">
        <v>20</v>
      </c>
      <c r="AK53" s="62">
        <v>43</v>
      </c>
      <c r="AL53" s="62">
        <v>22</v>
      </c>
      <c r="AM53" s="62">
        <v>44</v>
      </c>
      <c r="AN53" s="62">
        <v>9.58</v>
      </c>
      <c r="AO53" s="62">
        <v>50</v>
      </c>
      <c r="AP53" s="12" t="str">
        <f t="shared" si="0"/>
        <v>PASS</v>
      </c>
      <c r="AQ53" s="12" t="str">
        <f t="shared" si="1"/>
        <v>PASS</v>
      </c>
      <c r="AR53" s="13" t="str">
        <f t="shared" si="2"/>
        <v>PASS</v>
      </c>
      <c r="AS53" s="13" t="str">
        <f t="shared" si="8"/>
        <v>PASS</v>
      </c>
      <c r="AT53" s="14" t="str">
        <f t="shared" si="4"/>
        <v>PASS</v>
      </c>
      <c r="AU53" s="14" t="str">
        <f t="shared" si="5"/>
        <v>PASS</v>
      </c>
      <c r="AV53" s="4" t="str">
        <f t="shared" si="6"/>
        <v>YES</v>
      </c>
      <c r="AW53" s="5" t="str">
        <f t="shared" si="7"/>
        <v>DIST</v>
      </c>
    </row>
    <row r="54" spans="1:49">
      <c r="A54" s="68" t="s">
        <v>772</v>
      </c>
      <c r="B54" s="68">
        <v>23153</v>
      </c>
      <c r="C54" s="68" t="s">
        <v>641</v>
      </c>
      <c r="D54" s="62" t="s">
        <v>642</v>
      </c>
      <c r="E54" s="68" t="s">
        <v>643</v>
      </c>
      <c r="F54" s="68"/>
      <c r="G54" s="62">
        <v>71</v>
      </c>
      <c r="H54" s="62">
        <v>65</v>
      </c>
      <c r="I54" s="62">
        <v>79</v>
      </c>
      <c r="J54" s="62">
        <v>59</v>
      </c>
      <c r="K54" s="62">
        <v>73</v>
      </c>
      <c r="L54" s="63"/>
      <c r="M54" s="62">
        <v>21</v>
      </c>
      <c r="N54" s="62" t="s">
        <v>67</v>
      </c>
      <c r="O54" s="62">
        <v>20</v>
      </c>
      <c r="P54" s="62">
        <v>39</v>
      </c>
      <c r="Q54" s="62">
        <v>19</v>
      </c>
      <c r="R54" s="62">
        <v>42</v>
      </c>
      <c r="S54" s="62">
        <v>21</v>
      </c>
      <c r="T54" s="67"/>
      <c r="U54" s="68" t="s">
        <v>893</v>
      </c>
      <c r="V54" s="68">
        <v>23153</v>
      </c>
      <c r="W54" s="68" t="s">
        <v>641</v>
      </c>
      <c r="X54" s="68" t="s">
        <v>642</v>
      </c>
      <c r="Y54" s="68" t="s">
        <v>643</v>
      </c>
      <c r="Z54" s="68"/>
      <c r="AA54" s="62">
        <v>82</v>
      </c>
      <c r="AB54" s="62">
        <v>76</v>
      </c>
      <c r="AC54" s="62">
        <v>65</v>
      </c>
      <c r="AD54" s="62">
        <v>68</v>
      </c>
      <c r="AE54" s="62">
        <v>74</v>
      </c>
      <c r="AF54" s="63"/>
      <c r="AG54" s="62">
        <v>17</v>
      </c>
      <c r="AH54" s="62">
        <v>21</v>
      </c>
      <c r="AI54" s="62">
        <v>43</v>
      </c>
      <c r="AJ54" s="62">
        <v>16</v>
      </c>
      <c r="AK54" s="62">
        <v>38</v>
      </c>
      <c r="AL54" s="62">
        <v>21</v>
      </c>
      <c r="AM54" s="62">
        <v>42</v>
      </c>
      <c r="AN54" s="62"/>
      <c r="AO54" s="62">
        <v>49</v>
      </c>
      <c r="AP54" s="12" t="str">
        <f t="shared" si="0"/>
        <v>PASS</v>
      </c>
      <c r="AQ54" s="12" t="str">
        <f t="shared" si="1"/>
        <v>PASS</v>
      </c>
      <c r="AR54" s="13" t="str">
        <f t="shared" si="2"/>
        <v>FAIL</v>
      </c>
      <c r="AS54" s="13" t="str">
        <f t="shared" si="8"/>
        <v>PASS</v>
      </c>
      <c r="AT54" s="14" t="str">
        <f t="shared" si="4"/>
        <v>PASS</v>
      </c>
      <c r="AU54" s="14" t="str">
        <f t="shared" si="5"/>
        <v>FAIL</v>
      </c>
      <c r="AV54" s="4" t="str">
        <f t="shared" si="6"/>
        <v>NO</v>
      </c>
      <c r="AW54" s="5" t="str">
        <f t="shared" si="7"/>
        <v>ATKT</v>
      </c>
    </row>
    <row r="55" spans="1:49">
      <c r="A55" s="68" t="s">
        <v>773</v>
      </c>
      <c r="B55" s="68">
        <v>23154</v>
      </c>
      <c r="C55" s="68" t="s">
        <v>650</v>
      </c>
      <c r="D55" s="62" t="s">
        <v>651</v>
      </c>
      <c r="E55" s="68" t="s">
        <v>652</v>
      </c>
      <c r="F55" s="68"/>
      <c r="G55" s="62">
        <v>68</v>
      </c>
      <c r="H55" s="62">
        <v>66</v>
      </c>
      <c r="I55" s="62">
        <v>81</v>
      </c>
      <c r="J55" s="62">
        <v>63</v>
      </c>
      <c r="K55" s="62">
        <v>78</v>
      </c>
      <c r="L55" s="63"/>
      <c r="M55" s="62">
        <v>22</v>
      </c>
      <c r="N55" s="62">
        <v>40</v>
      </c>
      <c r="O55" s="62">
        <v>20</v>
      </c>
      <c r="P55" s="62">
        <v>43</v>
      </c>
      <c r="Q55" s="62">
        <v>22</v>
      </c>
      <c r="R55" s="62">
        <v>43</v>
      </c>
      <c r="S55" s="62">
        <v>23</v>
      </c>
      <c r="T55" s="67"/>
      <c r="U55" s="68" t="s">
        <v>896</v>
      </c>
      <c r="V55" s="68">
        <v>23154</v>
      </c>
      <c r="W55" s="68" t="s">
        <v>650</v>
      </c>
      <c r="X55" s="68" t="s">
        <v>651</v>
      </c>
      <c r="Y55" s="68" t="s">
        <v>652</v>
      </c>
      <c r="Z55" s="68"/>
      <c r="AA55" s="62">
        <v>82</v>
      </c>
      <c r="AB55" s="62">
        <v>72</v>
      </c>
      <c r="AC55" s="62">
        <v>78</v>
      </c>
      <c r="AD55" s="62">
        <v>76</v>
      </c>
      <c r="AE55" s="62">
        <v>79</v>
      </c>
      <c r="AF55" s="63"/>
      <c r="AG55" s="62">
        <v>20</v>
      </c>
      <c r="AH55" s="62">
        <v>23</v>
      </c>
      <c r="AI55" s="62">
        <v>45</v>
      </c>
      <c r="AJ55" s="62">
        <v>21</v>
      </c>
      <c r="AK55" s="62">
        <v>39</v>
      </c>
      <c r="AL55" s="62">
        <v>20</v>
      </c>
      <c r="AM55" s="62">
        <v>40</v>
      </c>
      <c r="AN55" s="62">
        <v>9.14</v>
      </c>
      <c r="AO55" s="62">
        <v>50</v>
      </c>
      <c r="AP55" s="12" t="str">
        <f t="shared" si="0"/>
        <v>PASS</v>
      </c>
      <c r="AQ55" s="12" t="str">
        <f t="shared" si="1"/>
        <v>PASS</v>
      </c>
      <c r="AR55" s="13" t="str">
        <f t="shared" si="2"/>
        <v>PASS</v>
      </c>
      <c r="AS55" s="13" t="str">
        <f t="shared" si="8"/>
        <v>PASS</v>
      </c>
      <c r="AT55" s="14" t="str">
        <f t="shared" si="4"/>
        <v>PASS</v>
      </c>
      <c r="AU55" s="14" t="str">
        <f t="shared" si="5"/>
        <v>PASS</v>
      </c>
      <c r="AV55" s="4" t="str">
        <f t="shared" si="6"/>
        <v>YES</v>
      </c>
      <c r="AW55" s="5" t="str">
        <f t="shared" si="7"/>
        <v>DIST</v>
      </c>
    </row>
    <row r="56" spans="1:49">
      <c r="A56" s="68" t="s">
        <v>774</v>
      </c>
      <c r="B56" s="68">
        <v>23155</v>
      </c>
      <c r="C56" s="68" t="s">
        <v>659</v>
      </c>
      <c r="D56" s="62" t="s">
        <v>660</v>
      </c>
      <c r="E56" s="68" t="s">
        <v>661</v>
      </c>
      <c r="F56" s="68"/>
      <c r="G56" s="62" t="s">
        <v>56</v>
      </c>
      <c r="H56" s="62">
        <v>50</v>
      </c>
      <c r="I56" s="62" t="s">
        <v>56</v>
      </c>
      <c r="J56" s="62" t="s">
        <v>56</v>
      </c>
      <c r="K56" s="62" t="s">
        <v>56</v>
      </c>
      <c r="L56" s="63"/>
      <c r="M56" s="62">
        <v>14</v>
      </c>
      <c r="N56" s="62" t="s">
        <v>67</v>
      </c>
      <c r="O56" s="62">
        <v>11</v>
      </c>
      <c r="P56" s="62" t="s">
        <v>67</v>
      </c>
      <c r="Q56" s="62">
        <v>15</v>
      </c>
      <c r="R56" s="62" t="s">
        <v>67</v>
      </c>
      <c r="S56" s="62">
        <v>15</v>
      </c>
      <c r="T56" s="67"/>
      <c r="U56" s="68" t="s">
        <v>899</v>
      </c>
      <c r="V56" s="68">
        <v>23155</v>
      </c>
      <c r="W56" s="68" t="s">
        <v>659</v>
      </c>
      <c r="X56" s="68" t="s">
        <v>660</v>
      </c>
      <c r="Y56" s="68" t="s">
        <v>661</v>
      </c>
      <c r="Z56" s="68"/>
      <c r="AA56" s="62" t="s">
        <v>56</v>
      </c>
      <c r="AB56" s="62" t="s">
        <v>56</v>
      </c>
      <c r="AC56" s="62">
        <v>45</v>
      </c>
      <c r="AD56" s="62">
        <v>43</v>
      </c>
      <c r="AE56" s="62">
        <v>43</v>
      </c>
      <c r="AF56" s="63"/>
      <c r="AG56" s="62">
        <v>16</v>
      </c>
      <c r="AH56" s="62">
        <v>12</v>
      </c>
      <c r="AI56" s="62">
        <v>34</v>
      </c>
      <c r="AJ56" s="62">
        <v>12</v>
      </c>
      <c r="AK56" s="62">
        <v>22</v>
      </c>
      <c r="AL56" s="62">
        <v>11</v>
      </c>
      <c r="AM56" s="62">
        <v>22</v>
      </c>
      <c r="AN56" s="62"/>
      <c r="AO56" s="62">
        <v>23</v>
      </c>
      <c r="AP56" s="12" t="str">
        <f t="shared" si="0"/>
        <v>FAIL</v>
      </c>
      <c r="AQ56" s="12" t="str">
        <f t="shared" si="1"/>
        <v>FAIL</v>
      </c>
      <c r="AR56" s="13" t="str">
        <f t="shared" si="2"/>
        <v>FAIL</v>
      </c>
      <c r="AS56" s="13" t="str">
        <f t="shared" si="8"/>
        <v>PASS</v>
      </c>
      <c r="AT56" s="14" t="str">
        <f t="shared" si="4"/>
        <v>FAIL</v>
      </c>
      <c r="AU56" s="14" t="str">
        <f t="shared" si="5"/>
        <v>FAIL</v>
      </c>
      <c r="AV56" s="4" t="str">
        <f t="shared" si="6"/>
        <v>NO</v>
      </c>
      <c r="AW56" s="5" t="str">
        <f t="shared" si="7"/>
        <v>FAIL</v>
      </c>
    </row>
    <row r="57" spans="1:49">
      <c r="A57" s="68" t="s">
        <v>775</v>
      </c>
      <c r="B57" s="68">
        <v>23156</v>
      </c>
      <c r="C57" s="68" t="s">
        <v>73</v>
      </c>
      <c r="D57" s="62" t="s">
        <v>153</v>
      </c>
      <c r="E57" s="68" t="s">
        <v>154</v>
      </c>
      <c r="F57" s="68"/>
      <c r="G57" s="62">
        <v>66</v>
      </c>
      <c r="H57" s="62">
        <v>62</v>
      </c>
      <c r="I57" s="62">
        <v>58</v>
      </c>
      <c r="J57" s="62">
        <v>65</v>
      </c>
      <c r="K57" s="62">
        <v>74</v>
      </c>
      <c r="L57" s="63"/>
      <c r="M57" s="62">
        <v>21</v>
      </c>
      <c r="N57" s="62">
        <v>41</v>
      </c>
      <c r="O57" s="62">
        <v>18</v>
      </c>
      <c r="P57" s="62">
        <v>43</v>
      </c>
      <c r="Q57" s="62">
        <v>20</v>
      </c>
      <c r="R57" s="62">
        <v>44</v>
      </c>
      <c r="S57" s="62">
        <v>18</v>
      </c>
      <c r="T57" s="67"/>
      <c r="U57" s="68" t="s">
        <v>72</v>
      </c>
      <c r="V57" s="68">
        <v>23156</v>
      </c>
      <c r="W57" s="68" t="s">
        <v>73</v>
      </c>
      <c r="X57" s="68" t="s">
        <v>153</v>
      </c>
      <c r="Y57" s="68" t="s">
        <v>154</v>
      </c>
      <c r="Z57" s="68"/>
      <c r="AA57" s="62">
        <v>78</v>
      </c>
      <c r="AB57" s="62">
        <v>81</v>
      </c>
      <c r="AC57" s="62">
        <v>74</v>
      </c>
      <c r="AD57" s="62">
        <v>72</v>
      </c>
      <c r="AE57" s="62">
        <v>81</v>
      </c>
      <c r="AF57" s="63"/>
      <c r="AG57" s="62">
        <v>18</v>
      </c>
      <c r="AH57" s="62">
        <v>22</v>
      </c>
      <c r="AI57" s="62">
        <v>44</v>
      </c>
      <c r="AJ57" s="62">
        <v>18</v>
      </c>
      <c r="AK57" s="62">
        <v>36</v>
      </c>
      <c r="AL57" s="62">
        <v>19</v>
      </c>
      <c r="AM57" s="62">
        <v>38</v>
      </c>
      <c r="AN57" s="62">
        <v>8.86</v>
      </c>
      <c r="AO57" s="62">
        <v>50</v>
      </c>
      <c r="AP57" s="12" t="str">
        <f t="shared" si="0"/>
        <v>PASS</v>
      </c>
      <c r="AQ57" s="12" t="str">
        <f t="shared" si="1"/>
        <v>PASS</v>
      </c>
      <c r="AR57" s="13" t="str">
        <f t="shared" si="2"/>
        <v>PASS</v>
      </c>
      <c r="AS57" s="13" t="str">
        <f t="shared" si="8"/>
        <v>PASS</v>
      </c>
      <c r="AT57" s="14" t="str">
        <f t="shared" si="4"/>
        <v>PASS</v>
      </c>
      <c r="AU57" s="14" t="str">
        <f t="shared" si="5"/>
        <v>PASS</v>
      </c>
      <c r="AV57" s="4" t="str">
        <f t="shared" si="6"/>
        <v>YES</v>
      </c>
      <c r="AW57" s="5" t="str">
        <f t="shared" si="7"/>
        <v>DIST</v>
      </c>
    </row>
    <row r="58" spans="1:49">
      <c r="A58" s="68" t="s">
        <v>776</v>
      </c>
      <c r="B58" s="68">
        <v>23157</v>
      </c>
      <c r="C58" s="68" t="s">
        <v>668</v>
      </c>
      <c r="D58" s="62" t="s">
        <v>669</v>
      </c>
      <c r="E58" s="68" t="s">
        <v>670</v>
      </c>
      <c r="F58" s="68"/>
      <c r="G58" s="62">
        <v>88</v>
      </c>
      <c r="H58" s="62">
        <v>62</v>
      </c>
      <c r="I58" s="62">
        <v>73</v>
      </c>
      <c r="J58" s="62">
        <v>71</v>
      </c>
      <c r="K58" s="62">
        <v>68</v>
      </c>
      <c r="L58" s="63"/>
      <c r="M58" s="62">
        <v>22</v>
      </c>
      <c r="N58" s="62">
        <v>36</v>
      </c>
      <c r="O58" s="62">
        <v>21</v>
      </c>
      <c r="P58" s="62">
        <v>42</v>
      </c>
      <c r="Q58" s="62">
        <v>24</v>
      </c>
      <c r="R58" s="62">
        <v>41</v>
      </c>
      <c r="S58" s="62">
        <v>19</v>
      </c>
      <c r="T58" s="67"/>
      <c r="U58" s="68" t="s">
        <v>902</v>
      </c>
      <c r="V58" s="68">
        <v>23157</v>
      </c>
      <c r="W58" s="68" t="s">
        <v>668</v>
      </c>
      <c r="X58" s="68" t="s">
        <v>669</v>
      </c>
      <c r="Y58" s="68" t="s">
        <v>670</v>
      </c>
      <c r="Z58" s="68"/>
      <c r="AA58" s="62">
        <v>78</v>
      </c>
      <c r="AB58" s="62">
        <v>67</v>
      </c>
      <c r="AC58" s="62">
        <v>84</v>
      </c>
      <c r="AD58" s="62">
        <v>76</v>
      </c>
      <c r="AE58" s="62">
        <v>81</v>
      </c>
      <c r="AF58" s="63"/>
      <c r="AG58" s="62">
        <v>21</v>
      </c>
      <c r="AH58" s="62">
        <v>22</v>
      </c>
      <c r="AI58" s="62">
        <v>44</v>
      </c>
      <c r="AJ58" s="62">
        <v>21</v>
      </c>
      <c r="AK58" s="62">
        <v>43</v>
      </c>
      <c r="AL58" s="62">
        <v>21</v>
      </c>
      <c r="AM58" s="62">
        <v>42</v>
      </c>
      <c r="AN58" s="62">
        <v>9.1999999999999993</v>
      </c>
      <c r="AO58" s="62">
        <v>50</v>
      </c>
      <c r="AP58" s="12" t="str">
        <f t="shared" si="0"/>
        <v>PASS</v>
      </c>
      <c r="AQ58" s="12" t="str">
        <f t="shared" si="1"/>
        <v>PASS</v>
      </c>
      <c r="AR58" s="13" t="str">
        <f t="shared" si="2"/>
        <v>PASS</v>
      </c>
      <c r="AS58" s="13" t="str">
        <f t="shared" si="8"/>
        <v>PASS</v>
      </c>
      <c r="AT58" s="14" t="str">
        <f t="shared" si="4"/>
        <v>PASS</v>
      </c>
      <c r="AU58" s="14" t="str">
        <f t="shared" si="5"/>
        <v>PASS</v>
      </c>
      <c r="AV58" s="4" t="str">
        <f t="shared" si="6"/>
        <v>YES</v>
      </c>
      <c r="AW58" s="5" t="str">
        <f t="shared" si="7"/>
        <v>DIST</v>
      </c>
    </row>
    <row r="59" spans="1:49">
      <c r="A59" s="68" t="s">
        <v>777</v>
      </c>
      <c r="B59" s="68">
        <v>23159</v>
      </c>
      <c r="C59" s="68" t="s">
        <v>313</v>
      </c>
      <c r="D59" s="62" t="s">
        <v>314</v>
      </c>
      <c r="E59" s="68" t="s">
        <v>315</v>
      </c>
      <c r="F59" s="68"/>
      <c r="G59" s="62">
        <v>91</v>
      </c>
      <c r="H59" s="62">
        <v>71</v>
      </c>
      <c r="I59" s="62">
        <v>78</v>
      </c>
      <c r="J59" s="62">
        <v>69</v>
      </c>
      <c r="K59" s="62">
        <v>75</v>
      </c>
      <c r="L59" s="63"/>
      <c r="M59" s="62">
        <v>19</v>
      </c>
      <c r="N59" s="62">
        <v>39</v>
      </c>
      <c r="O59" s="62">
        <v>20</v>
      </c>
      <c r="P59" s="62">
        <v>39</v>
      </c>
      <c r="Q59" s="62">
        <v>19</v>
      </c>
      <c r="R59" s="62">
        <v>42</v>
      </c>
      <c r="S59" s="62">
        <v>18</v>
      </c>
      <c r="T59" s="67"/>
      <c r="U59" s="68" t="s">
        <v>785</v>
      </c>
      <c r="V59" s="68">
        <v>23159</v>
      </c>
      <c r="W59" s="68" t="s">
        <v>313</v>
      </c>
      <c r="X59" s="68" t="s">
        <v>314</v>
      </c>
      <c r="Y59" s="68" t="s">
        <v>315</v>
      </c>
      <c r="Z59" s="68"/>
      <c r="AA59" s="62">
        <v>85</v>
      </c>
      <c r="AB59" s="62">
        <v>49</v>
      </c>
      <c r="AC59" s="62">
        <v>79</v>
      </c>
      <c r="AD59" s="62">
        <v>78</v>
      </c>
      <c r="AE59" s="62">
        <v>79</v>
      </c>
      <c r="AF59" s="63"/>
      <c r="AG59" s="62">
        <v>19</v>
      </c>
      <c r="AH59" s="62">
        <v>21</v>
      </c>
      <c r="AI59" s="62">
        <v>43</v>
      </c>
      <c r="AJ59" s="62">
        <v>18</v>
      </c>
      <c r="AK59" s="62">
        <v>38</v>
      </c>
      <c r="AL59" s="62">
        <v>19</v>
      </c>
      <c r="AM59" s="62">
        <v>35</v>
      </c>
      <c r="AN59" s="62">
        <v>8.9</v>
      </c>
      <c r="AO59" s="62">
        <v>50</v>
      </c>
      <c r="AP59" s="12" t="str">
        <f t="shared" si="0"/>
        <v>PASS</v>
      </c>
      <c r="AQ59" s="12" t="str">
        <f t="shared" si="1"/>
        <v>PASS</v>
      </c>
      <c r="AR59" s="13" t="str">
        <f t="shared" si="2"/>
        <v>PASS</v>
      </c>
      <c r="AS59" s="13" t="str">
        <f t="shared" si="8"/>
        <v>PASS</v>
      </c>
      <c r="AT59" s="14" t="str">
        <f t="shared" si="4"/>
        <v>PASS</v>
      </c>
      <c r="AU59" s="14" t="str">
        <f t="shared" si="5"/>
        <v>PASS</v>
      </c>
      <c r="AV59" s="4" t="str">
        <f t="shared" si="6"/>
        <v>YES</v>
      </c>
      <c r="AW59" s="5" t="str">
        <f t="shared" si="7"/>
        <v>DIST</v>
      </c>
    </row>
    <row r="60" spans="1:49">
      <c r="A60" s="68" t="s">
        <v>778</v>
      </c>
      <c r="B60" s="68">
        <v>23161</v>
      </c>
      <c r="C60" s="68" t="s">
        <v>701</v>
      </c>
      <c r="D60" s="62" t="s">
        <v>702</v>
      </c>
      <c r="E60" s="68" t="s">
        <v>703</v>
      </c>
      <c r="F60" s="68"/>
      <c r="G60" s="62">
        <v>85</v>
      </c>
      <c r="H60" s="62">
        <v>58</v>
      </c>
      <c r="I60" s="62">
        <v>64</v>
      </c>
      <c r="J60" s="62">
        <v>67</v>
      </c>
      <c r="K60" s="62">
        <v>80</v>
      </c>
      <c r="L60" s="63"/>
      <c r="M60" s="62">
        <v>21</v>
      </c>
      <c r="N60" s="62">
        <v>41</v>
      </c>
      <c r="O60" s="62">
        <v>19</v>
      </c>
      <c r="P60" s="62">
        <v>42</v>
      </c>
      <c r="Q60" s="62">
        <v>20</v>
      </c>
      <c r="R60" s="62">
        <v>40</v>
      </c>
      <c r="S60" s="62">
        <v>18</v>
      </c>
      <c r="T60" s="67"/>
      <c r="U60" s="68" t="s">
        <v>913</v>
      </c>
      <c r="V60" s="68">
        <v>23161</v>
      </c>
      <c r="W60" s="68" t="s">
        <v>701</v>
      </c>
      <c r="X60" s="68" t="s">
        <v>702</v>
      </c>
      <c r="Y60" s="68" t="s">
        <v>703</v>
      </c>
      <c r="Z60" s="68"/>
      <c r="AA60" s="62">
        <v>82</v>
      </c>
      <c r="AB60" s="62">
        <v>57</v>
      </c>
      <c r="AC60" s="62">
        <v>85</v>
      </c>
      <c r="AD60" s="62">
        <v>75</v>
      </c>
      <c r="AE60" s="62">
        <v>82</v>
      </c>
      <c r="AF60" s="63"/>
      <c r="AG60" s="62">
        <v>19</v>
      </c>
      <c r="AH60" s="62">
        <v>22</v>
      </c>
      <c r="AI60" s="62">
        <v>44</v>
      </c>
      <c r="AJ60" s="62">
        <v>21</v>
      </c>
      <c r="AK60" s="62">
        <v>42</v>
      </c>
      <c r="AL60" s="62">
        <v>21</v>
      </c>
      <c r="AM60" s="62">
        <v>42</v>
      </c>
      <c r="AN60" s="62">
        <v>9.14</v>
      </c>
      <c r="AO60" s="62">
        <v>50</v>
      </c>
      <c r="AP60" s="12" t="str">
        <f t="shared" si="0"/>
        <v>PASS</v>
      </c>
      <c r="AQ60" s="12" t="str">
        <f t="shared" si="1"/>
        <v>PASS</v>
      </c>
      <c r="AR60" s="13" t="str">
        <f t="shared" si="2"/>
        <v>PASS</v>
      </c>
      <c r="AS60" s="13" t="str">
        <f t="shared" si="8"/>
        <v>PASS</v>
      </c>
      <c r="AT60" s="14" t="str">
        <f t="shared" si="4"/>
        <v>PASS</v>
      </c>
      <c r="AU60" s="14" t="str">
        <f t="shared" si="5"/>
        <v>PASS</v>
      </c>
      <c r="AV60" s="4" t="str">
        <f t="shared" si="6"/>
        <v>YES</v>
      </c>
      <c r="AW60" s="5" t="str">
        <f t="shared" si="7"/>
        <v>DIST</v>
      </c>
    </row>
    <row r="61" spans="1:49">
      <c r="A61" s="68" t="s">
        <v>779</v>
      </c>
      <c r="B61" s="68">
        <v>23162</v>
      </c>
      <c r="C61" s="68" t="s">
        <v>707</v>
      </c>
      <c r="D61" s="62" t="s">
        <v>708</v>
      </c>
      <c r="E61" s="68" t="s">
        <v>709</v>
      </c>
      <c r="F61" s="68"/>
      <c r="G61" s="62">
        <v>58</v>
      </c>
      <c r="H61" s="62" t="s">
        <v>56</v>
      </c>
      <c r="I61" s="62">
        <v>54</v>
      </c>
      <c r="J61" s="62">
        <v>48</v>
      </c>
      <c r="K61" s="62">
        <v>54</v>
      </c>
      <c r="L61" s="63"/>
      <c r="M61" s="62">
        <v>21</v>
      </c>
      <c r="N61" s="62">
        <v>35</v>
      </c>
      <c r="O61" s="62">
        <v>14</v>
      </c>
      <c r="P61" s="62" t="s">
        <v>67</v>
      </c>
      <c r="Q61" s="62">
        <v>19</v>
      </c>
      <c r="R61" s="62">
        <v>36</v>
      </c>
      <c r="S61" s="62">
        <v>16</v>
      </c>
      <c r="T61" s="67"/>
      <c r="U61" s="68" t="s">
        <v>915</v>
      </c>
      <c r="V61" s="68">
        <v>23162</v>
      </c>
      <c r="W61" s="68" t="s">
        <v>707</v>
      </c>
      <c r="X61" s="68" t="s">
        <v>708</v>
      </c>
      <c r="Y61" s="68" t="s">
        <v>709</v>
      </c>
      <c r="Z61" s="68"/>
      <c r="AA61" s="62">
        <v>83</v>
      </c>
      <c r="AB61" s="62">
        <v>46</v>
      </c>
      <c r="AC61" s="62">
        <v>56</v>
      </c>
      <c r="AD61" s="62">
        <v>68</v>
      </c>
      <c r="AE61" s="62">
        <v>76</v>
      </c>
      <c r="AF61" s="63"/>
      <c r="AG61" s="62">
        <v>15</v>
      </c>
      <c r="AH61" s="62">
        <v>21</v>
      </c>
      <c r="AI61" s="62">
        <v>42</v>
      </c>
      <c r="AJ61" s="62">
        <v>17</v>
      </c>
      <c r="AK61" s="62">
        <v>35</v>
      </c>
      <c r="AL61" s="62">
        <v>19</v>
      </c>
      <c r="AM61" s="62">
        <v>38</v>
      </c>
      <c r="AN61" s="62"/>
      <c r="AO61" s="62">
        <v>44</v>
      </c>
      <c r="AP61" s="12" t="str">
        <f t="shared" si="0"/>
        <v>FAIL</v>
      </c>
      <c r="AQ61" s="12" t="str">
        <f t="shared" si="1"/>
        <v>PASS</v>
      </c>
      <c r="AR61" s="13" t="str">
        <f t="shared" si="2"/>
        <v>FAIL</v>
      </c>
      <c r="AS61" s="13" t="str">
        <f t="shared" si="8"/>
        <v>PASS</v>
      </c>
      <c r="AT61" s="14" t="str">
        <f t="shared" si="4"/>
        <v>FAIL</v>
      </c>
      <c r="AU61" s="14" t="str">
        <f t="shared" si="5"/>
        <v>FAIL</v>
      </c>
      <c r="AV61" s="4" t="str">
        <f t="shared" si="6"/>
        <v>NO</v>
      </c>
      <c r="AW61" s="5" t="str">
        <f t="shared" si="7"/>
        <v>ATKT</v>
      </c>
    </row>
    <row r="62" spans="1:49">
      <c r="A62" s="68" t="s">
        <v>780</v>
      </c>
      <c r="B62" s="68">
        <v>23163</v>
      </c>
      <c r="C62" s="68" t="s">
        <v>716</v>
      </c>
      <c r="D62" s="62" t="s">
        <v>717</v>
      </c>
      <c r="E62" s="68" t="s">
        <v>718</v>
      </c>
      <c r="F62" s="68"/>
      <c r="G62" s="62">
        <v>88</v>
      </c>
      <c r="H62" s="62">
        <v>79</v>
      </c>
      <c r="I62" s="62">
        <v>84</v>
      </c>
      <c r="J62" s="62">
        <v>72</v>
      </c>
      <c r="K62" s="62">
        <v>76</v>
      </c>
      <c r="L62" s="63"/>
      <c r="M62" s="62">
        <v>22</v>
      </c>
      <c r="N62" s="62">
        <v>39</v>
      </c>
      <c r="O62" s="62">
        <v>23</v>
      </c>
      <c r="P62" s="62">
        <v>45</v>
      </c>
      <c r="Q62" s="62">
        <v>24</v>
      </c>
      <c r="R62" s="62">
        <v>45</v>
      </c>
      <c r="S62" s="62">
        <v>24</v>
      </c>
      <c r="T62" s="67"/>
      <c r="U62" s="68" t="s">
        <v>918</v>
      </c>
      <c r="V62" s="68">
        <v>23163</v>
      </c>
      <c r="W62" s="68" t="s">
        <v>716</v>
      </c>
      <c r="X62" s="68" t="s">
        <v>717</v>
      </c>
      <c r="Y62" s="68" t="s">
        <v>718</v>
      </c>
      <c r="Z62" s="68"/>
      <c r="AA62" s="62">
        <v>92</v>
      </c>
      <c r="AB62" s="62">
        <v>86</v>
      </c>
      <c r="AC62" s="62">
        <v>83</v>
      </c>
      <c r="AD62" s="62">
        <v>84</v>
      </c>
      <c r="AE62" s="62">
        <v>87</v>
      </c>
      <c r="AF62" s="63"/>
      <c r="AG62" s="62">
        <v>22</v>
      </c>
      <c r="AH62" s="62">
        <v>23</v>
      </c>
      <c r="AI62" s="62">
        <v>45</v>
      </c>
      <c r="AJ62" s="62">
        <v>24</v>
      </c>
      <c r="AK62" s="62">
        <v>44</v>
      </c>
      <c r="AL62" s="62">
        <v>23</v>
      </c>
      <c r="AM62" s="62">
        <v>46</v>
      </c>
      <c r="AN62" s="62">
        <v>9.76</v>
      </c>
      <c r="AO62" s="62">
        <v>50</v>
      </c>
      <c r="AP62" s="12" t="str">
        <f t="shared" si="0"/>
        <v>PASS</v>
      </c>
      <c r="AQ62" s="12" t="str">
        <f t="shared" si="1"/>
        <v>PASS</v>
      </c>
      <c r="AR62" s="13" t="str">
        <f t="shared" si="2"/>
        <v>PASS</v>
      </c>
      <c r="AS62" s="13" t="str">
        <f t="shared" si="8"/>
        <v>PASS</v>
      </c>
      <c r="AT62" s="14" t="str">
        <f t="shared" si="4"/>
        <v>PASS</v>
      </c>
      <c r="AU62" s="14" t="str">
        <f t="shared" si="5"/>
        <v>PASS</v>
      </c>
      <c r="AV62" s="4" t="str">
        <f t="shared" si="6"/>
        <v>YES</v>
      </c>
      <c r="AW62" s="5" t="str">
        <f t="shared" si="7"/>
        <v>DIST</v>
      </c>
    </row>
    <row r="63" spans="1:49">
      <c r="A63" s="68" t="s">
        <v>781</v>
      </c>
      <c r="B63" s="68">
        <v>23165</v>
      </c>
      <c r="C63" s="68" t="s">
        <v>713</v>
      </c>
      <c r="D63" s="62" t="s">
        <v>714</v>
      </c>
      <c r="E63" s="68" t="s">
        <v>715</v>
      </c>
      <c r="F63" s="68"/>
      <c r="G63" s="62">
        <v>58</v>
      </c>
      <c r="H63" s="62">
        <v>49</v>
      </c>
      <c r="I63" s="62">
        <v>61</v>
      </c>
      <c r="J63" s="62">
        <v>62</v>
      </c>
      <c r="K63" s="62">
        <v>69</v>
      </c>
      <c r="L63" s="63"/>
      <c r="M63" s="62">
        <v>21</v>
      </c>
      <c r="N63" s="62">
        <v>35</v>
      </c>
      <c r="O63" s="62">
        <v>17</v>
      </c>
      <c r="P63" s="62" t="s">
        <v>67</v>
      </c>
      <c r="Q63" s="62">
        <v>19</v>
      </c>
      <c r="R63" s="62">
        <v>30</v>
      </c>
      <c r="S63" s="62">
        <v>17</v>
      </c>
      <c r="T63" s="67"/>
      <c r="U63" s="68" t="s">
        <v>917</v>
      </c>
      <c r="V63" s="68">
        <v>23165</v>
      </c>
      <c r="W63" s="68" t="s">
        <v>713</v>
      </c>
      <c r="X63" s="68" t="s">
        <v>714</v>
      </c>
      <c r="Y63" s="68" t="s">
        <v>715</v>
      </c>
      <c r="Z63" s="68"/>
      <c r="AA63" s="62">
        <v>77</v>
      </c>
      <c r="AB63" s="62">
        <v>57</v>
      </c>
      <c r="AC63" s="62">
        <v>59</v>
      </c>
      <c r="AD63" s="62">
        <v>69</v>
      </c>
      <c r="AE63" s="62">
        <v>75</v>
      </c>
      <c r="AF63" s="63"/>
      <c r="AG63" s="62">
        <v>18</v>
      </c>
      <c r="AH63" s="62">
        <v>21</v>
      </c>
      <c r="AI63" s="62">
        <v>43</v>
      </c>
      <c r="AJ63" s="62">
        <v>16</v>
      </c>
      <c r="AK63" s="62">
        <v>38</v>
      </c>
      <c r="AL63" s="62">
        <v>18</v>
      </c>
      <c r="AM63" s="62">
        <v>36</v>
      </c>
      <c r="AN63" s="62"/>
      <c r="AO63" s="62">
        <v>48</v>
      </c>
      <c r="AP63" s="12" t="str">
        <f t="shared" si="0"/>
        <v>PASS</v>
      </c>
      <c r="AQ63" s="12" t="str">
        <f t="shared" si="1"/>
        <v>PASS</v>
      </c>
      <c r="AR63" s="13" t="str">
        <f t="shared" si="2"/>
        <v>FAIL</v>
      </c>
      <c r="AS63" s="13" t="str">
        <f t="shared" si="8"/>
        <v>PASS</v>
      </c>
      <c r="AT63" s="14" t="str">
        <f t="shared" si="4"/>
        <v>PASS</v>
      </c>
      <c r="AU63" s="14" t="str">
        <f t="shared" si="5"/>
        <v>FAIL</v>
      </c>
      <c r="AV63" s="4" t="str">
        <f t="shared" si="6"/>
        <v>NO</v>
      </c>
      <c r="AW63" s="5" t="str">
        <f t="shared" si="7"/>
        <v>ATKT</v>
      </c>
    </row>
    <row r="64" spans="1:49">
      <c r="A64" s="68" t="s">
        <v>782</v>
      </c>
      <c r="B64" s="68">
        <v>23168</v>
      </c>
      <c r="C64" s="68" t="s">
        <v>559</v>
      </c>
      <c r="D64" s="62" t="s">
        <v>560</v>
      </c>
      <c r="E64" s="68" t="s">
        <v>561</v>
      </c>
      <c r="F64" s="68"/>
      <c r="G64" s="62">
        <v>56</v>
      </c>
      <c r="H64" s="62">
        <v>56</v>
      </c>
      <c r="I64" s="62">
        <v>62</v>
      </c>
      <c r="J64" s="62">
        <v>70</v>
      </c>
      <c r="K64" s="62">
        <v>63</v>
      </c>
      <c r="L64" s="63"/>
      <c r="M64" s="62">
        <v>21</v>
      </c>
      <c r="N64" s="62">
        <v>41</v>
      </c>
      <c r="O64" s="62">
        <v>17</v>
      </c>
      <c r="P64" s="62">
        <v>35</v>
      </c>
      <c r="Q64" s="62">
        <v>21</v>
      </c>
      <c r="R64" s="62">
        <v>42</v>
      </c>
      <c r="S64" s="62">
        <v>20</v>
      </c>
      <c r="T64" s="67"/>
      <c r="U64" s="68" t="s">
        <v>867</v>
      </c>
      <c r="V64" s="68">
        <v>23168</v>
      </c>
      <c r="W64" s="68" t="s">
        <v>559</v>
      </c>
      <c r="X64" s="68" t="s">
        <v>560</v>
      </c>
      <c r="Y64" s="68" t="s">
        <v>561</v>
      </c>
      <c r="Z64" s="68"/>
      <c r="AA64" s="62">
        <v>76</v>
      </c>
      <c r="AB64" s="62">
        <v>61</v>
      </c>
      <c r="AC64" s="62">
        <v>74</v>
      </c>
      <c r="AD64" s="62">
        <v>73</v>
      </c>
      <c r="AE64" s="62">
        <v>77</v>
      </c>
      <c r="AF64" s="63"/>
      <c r="AG64" s="62">
        <v>20</v>
      </c>
      <c r="AH64" s="62">
        <v>22</v>
      </c>
      <c r="AI64" s="62">
        <v>44</v>
      </c>
      <c r="AJ64" s="62">
        <v>21</v>
      </c>
      <c r="AK64" s="62">
        <v>40</v>
      </c>
      <c r="AL64" s="62">
        <v>20</v>
      </c>
      <c r="AM64" s="62">
        <v>40</v>
      </c>
      <c r="AN64" s="62">
        <v>8.6</v>
      </c>
      <c r="AO64" s="62">
        <v>50</v>
      </c>
      <c r="AP64" s="12" t="str">
        <f t="shared" si="0"/>
        <v>PASS</v>
      </c>
      <c r="AQ64" s="12" t="str">
        <f t="shared" si="1"/>
        <v>PASS</v>
      </c>
      <c r="AR64" s="13" t="str">
        <f t="shared" si="2"/>
        <v>PASS</v>
      </c>
      <c r="AS64" s="13" t="str">
        <f t="shared" si="8"/>
        <v>PASS</v>
      </c>
      <c r="AT64" s="14" t="str">
        <f t="shared" si="4"/>
        <v>PASS</v>
      </c>
      <c r="AU64" s="14" t="str">
        <f t="shared" si="5"/>
        <v>PASS</v>
      </c>
      <c r="AV64" s="4" t="str">
        <f t="shared" si="6"/>
        <v>YES</v>
      </c>
      <c r="AW64" s="5" t="str">
        <f t="shared" si="7"/>
        <v>DIST</v>
      </c>
    </row>
    <row r="65" spans="1:49">
      <c r="A65" s="68" t="s">
        <v>783</v>
      </c>
      <c r="B65" s="68">
        <v>23201</v>
      </c>
      <c r="C65" s="68" t="s">
        <v>487</v>
      </c>
      <c r="D65" s="62" t="s">
        <v>488</v>
      </c>
      <c r="E65" s="68" t="s">
        <v>489</v>
      </c>
      <c r="F65" s="68"/>
      <c r="G65" s="62">
        <v>71</v>
      </c>
      <c r="H65" s="62">
        <v>72</v>
      </c>
      <c r="I65" s="62">
        <v>69</v>
      </c>
      <c r="J65" s="62">
        <v>70</v>
      </c>
      <c r="K65" s="62">
        <v>71</v>
      </c>
      <c r="L65" s="63"/>
      <c r="M65" s="62">
        <v>22</v>
      </c>
      <c r="N65" s="62">
        <v>31</v>
      </c>
      <c r="O65" s="62">
        <v>18</v>
      </c>
      <c r="P65" s="62">
        <v>31</v>
      </c>
      <c r="Q65" s="62">
        <v>20</v>
      </c>
      <c r="R65" s="62">
        <v>35</v>
      </c>
      <c r="S65" s="62">
        <v>24</v>
      </c>
      <c r="T65" s="67"/>
      <c r="U65" s="68" t="s">
        <v>843</v>
      </c>
      <c r="V65" s="68">
        <v>23201</v>
      </c>
      <c r="W65" s="68" t="s">
        <v>487</v>
      </c>
      <c r="X65" s="68" t="s">
        <v>488</v>
      </c>
      <c r="Y65" s="68" t="s">
        <v>489</v>
      </c>
      <c r="Z65" s="68"/>
      <c r="AA65" s="62">
        <v>65</v>
      </c>
      <c r="AB65" s="62">
        <v>78</v>
      </c>
      <c r="AC65" s="62">
        <v>81</v>
      </c>
      <c r="AD65" s="62">
        <v>74</v>
      </c>
      <c r="AE65" s="62">
        <v>84</v>
      </c>
      <c r="AF65" s="63"/>
      <c r="AG65" s="62">
        <v>20</v>
      </c>
      <c r="AH65" s="62">
        <v>23</v>
      </c>
      <c r="AI65" s="62">
        <v>45</v>
      </c>
      <c r="AJ65" s="62">
        <v>20</v>
      </c>
      <c r="AK65" s="62">
        <v>39</v>
      </c>
      <c r="AL65" s="62">
        <v>22</v>
      </c>
      <c r="AM65" s="62">
        <v>43</v>
      </c>
      <c r="AN65" s="62">
        <v>9.06</v>
      </c>
      <c r="AO65" s="62">
        <v>50</v>
      </c>
      <c r="AP65" s="12" t="str">
        <f t="shared" si="0"/>
        <v>PASS</v>
      </c>
      <c r="AQ65" s="12" t="str">
        <f t="shared" si="1"/>
        <v>PASS</v>
      </c>
      <c r="AR65" s="13" t="str">
        <f t="shared" si="2"/>
        <v>PASS</v>
      </c>
      <c r="AS65" s="13" t="str">
        <f t="shared" si="8"/>
        <v>PASS</v>
      </c>
      <c r="AT65" s="14" t="str">
        <f t="shared" si="4"/>
        <v>PASS</v>
      </c>
      <c r="AU65" s="14" t="str">
        <f t="shared" si="5"/>
        <v>PASS</v>
      </c>
      <c r="AV65" s="4" t="str">
        <f t="shared" si="6"/>
        <v>YES</v>
      </c>
      <c r="AW65" s="5" t="str">
        <f t="shared" si="7"/>
        <v>DIST</v>
      </c>
    </row>
    <row r="66" spans="1:49">
      <c r="A66" s="68" t="s">
        <v>784</v>
      </c>
      <c r="B66" s="68">
        <v>23202</v>
      </c>
      <c r="C66" s="68" t="s">
        <v>961</v>
      </c>
      <c r="D66" s="62" t="s">
        <v>962</v>
      </c>
      <c r="E66" s="68" t="s">
        <v>963</v>
      </c>
      <c r="F66" s="68"/>
      <c r="G66" s="62">
        <v>58</v>
      </c>
      <c r="H66" s="62" t="s">
        <v>56</v>
      </c>
      <c r="I66" s="62">
        <v>52</v>
      </c>
      <c r="J66" s="62" t="s">
        <v>56</v>
      </c>
      <c r="K66" s="62">
        <v>51</v>
      </c>
      <c r="L66" s="63"/>
      <c r="M66" s="62">
        <v>19</v>
      </c>
      <c r="N66" s="62">
        <v>29</v>
      </c>
      <c r="O66" s="62">
        <v>11</v>
      </c>
      <c r="P66" s="62" t="s">
        <v>56</v>
      </c>
      <c r="Q66" s="62">
        <v>16</v>
      </c>
      <c r="R66" s="62" t="s">
        <v>56</v>
      </c>
      <c r="S66" s="62">
        <v>20</v>
      </c>
      <c r="T66" s="67"/>
      <c r="U66" s="68"/>
      <c r="V66" s="68"/>
      <c r="W66" s="68"/>
      <c r="X66" s="68"/>
      <c r="Y66" s="68"/>
      <c r="Z66" s="68"/>
      <c r="AA66" s="62">
        <v>56</v>
      </c>
      <c r="AB66" s="62">
        <v>42</v>
      </c>
      <c r="AC66" s="62">
        <v>66</v>
      </c>
      <c r="AD66" s="62">
        <v>57</v>
      </c>
      <c r="AE66" s="62">
        <v>69</v>
      </c>
      <c r="AF66" s="63"/>
      <c r="AG66" s="62">
        <v>16</v>
      </c>
      <c r="AH66" s="62">
        <v>17</v>
      </c>
      <c r="AI66" s="62">
        <v>38</v>
      </c>
      <c r="AJ66" s="62">
        <v>12</v>
      </c>
      <c r="AK66" s="62">
        <v>30</v>
      </c>
      <c r="AL66" s="62">
        <v>14</v>
      </c>
      <c r="AM66" s="62">
        <v>25</v>
      </c>
      <c r="AN66" s="62"/>
      <c r="AO66" s="62">
        <v>39</v>
      </c>
      <c r="AP66" s="12" t="str">
        <f t="shared" si="0"/>
        <v>FAIL</v>
      </c>
      <c r="AQ66" s="12" t="str">
        <f t="shared" si="1"/>
        <v>PASS</v>
      </c>
      <c r="AR66" s="13" t="str">
        <f t="shared" si="2"/>
        <v>FAIL</v>
      </c>
      <c r="AS66" s="13" t="str">
        <f t="shared" si="8"/>
        <v>PASS</v>
      </c>
      <c r="AT66" s="14" t="str">
        <f t="shared" si="4"/>
        <v>FAIL</v>
      </c>
      <c r="AU66" s="14" t="str">
        <f t="shared" si="5"/>
        <v>FAIL</v>
      </c>
      <c r="AV66" s="4" t="str">
        <f t="shared" si="6"/>
        <v>NO</v>
      </c>
      <c r="AW66" s="5" t="str">
        <f t="shared" si="7"/>
        <v>ATKT</v>
      </c>
    </row>
    <row r="67" spans="1:49">
      <c r="A67" s="68" t="s">
        <v>785</v>
      </c>
      <c r="B67" s="68">
        <v>23203</v>
      </c>
      <c r="C67" s="68" t="s">
        <v>66</v>
      </c>
      <c r="D67" s="62" t="s">
        <v>147</v>
      </c>
      <c r="E67" s="68" t="s">
        <v>148</v>
      </c>
      <c r="F67" s="68"/>
      <c r="G67" s="62">
        <v>76</v>
      </c>
      <c r="H67" s="62">
        <v>68</v>
      </c>
      <c r="I67" s="62">
        <v>60</v>
      </c>
      <c r="J67" s="62">
        <v>71</v>
      </c>
      <c r="K67" s="62">
        <v>63</v>
      </c>
      <c r="L67" s="63"/>
      <c r="M67" s="62">
        <v>21</v>
      </c>
      <c r="N67" s="62">
        <v>32</v>
      </c>
      <c r="O67" s="62">
        <v>20</v>
      </c>
      <c r="P67" s="62">
        <v>40</v>
      </c>
      <c r="Q67" s="62">
        <v>18</v>
      </c>
      <c r="R67" s="62">
        <v>34</v>
      </c>
      <c r="S67" s="62">
        <v>22</v>
      </c>
      <c r="T67" s="67"/>
      <c r="U67" s="68" t="s">
        <v>65</v>
      </c>
      <c r="V67" s="68">
        <v>23203</v>
      </c>
      <c r="W67" s="68" t="s">
        <v>66</v>
      </c>
      <c r="X67" s="68" t="s">
        <v>147</v>
      </c>
      <c r="Y67" s="68" t="s">
        <v>148</v>
      </c>
      <c r="Z67" s="68"/>
      <c r="AA67" s="62">
        <v>74</v>
      </c>
      <c r="AB67" s="62">
        <v>56</v>
      </c>
      <c r="AC67" s="62">
        <v>80</v>
      </c>
      <c r="AD67" s="62">
        <v>75</v>
      </c>
      <c r="AE67" s="62">
        <v>81</v>
      </c>
      <c r="AF67" s="63"/>
      <c r="AG67" s="62">
        <v>18</v>
      </c>
      <c r="AH67" s="62">
        <v>21</v>
      </c>
      <c r="AI67" s="62">
        <v>42</v>
      </c>
      <c r="AJ67" s="62">
        <v>18</v>
      </c>
      <c r="AK67" s="62">
        <v>39</v>
      </c>
      <c r="AL67" s="62">
        <v>19</v>
      </c>
      <c r="AM67" s="62">
        <v>38</v>
      </c>
      <c r="AN67" s="62">
        <v>8.8800000000000008</v>
      </c>
      <c r="AO67" s="62">
        <v>50</v>
      </c>
      <c r="AP67" s="12" t="str">
        <f t="shared" si="0"/>
        <v>PASS</v>
      </c>
      <c r="AQ67" s="12" t="str">
        <f t="shared" si="1"/>
        <v>PASS</v>
      </c>
      <c r="AR67" s="13" t="str">
        <f t="shared" si="2"/>
        <v>PASS</v>
      </c>
      <c r="AS67" s="13" t="str">
        <f t="shared" si="8"/>
        <v>PASS</v>
      </c>
      <c r="AT67" s="14" t="str">
        <f t="shared" si="4"/>
        <v>PASS</v>
      </c>
      <c r="AU67" s="14" t="str">
        <f t="shared" si="5"/>
        <v>PASS</v>
      </c>
      <c r="AV67" s="4" t="str">
        <f t="shared" si="6"/>
        <v>YES</v>
      </c>
      <c r="AW67" s="5" t="str">
        <f t="shared" si="7"/>
        <v>DIST</v>
      </c>
    </row>
    <row r="68" spans="1:49">
      <c r="A68" s="68" t="s">
        <v>786</v>
      </c>
      <c r="B68" s="68">
        <v>23204</v>
      </c>
      <c r="C68" s="68" t="s">
        <v>230</v>
      </c>
      <c r="D68" s="62" t="s">
        <v>231</v>
      </c>
      <c r="E68" s="68" t="s">
        <v>232</v>
      </c>
      <c r="F68" s="68"/>
      <c r="G68" s="62">
        <v>85</v>
      </c>
      <c r="H68" s="62">
        <v>71</v>
      </c>
      <c r="I68" s="62">
        <v>65</v>
      </c>
      <c r="J68" s="62">
        <v>80</v>
      </c>
      <c r="K68" s="62">
        <v>79</v>
      </c>
      <c r="L68" s="63"/>
      <c r="M68" s="62">
        <v>22</v>
      </c>
      <c r="N68" s="62">
        <v>31</v>
      </c>
      <c r="O68" s="62">
        <v>18</v>
      </c>
      <c r="P68" s="62">
        <v>35</v>
      </c>
      <c r="Q68" s="62">
        <v>19</v>
      </c>
      <c r="R68" s="62">
        <v>44</v>
      </c>
      <c r="S68" s="62">
        <v>23</v>
      </c>
      <c r="T68" s="67"/>
      <c r="U68" s="68" t="s">
        <v>757</v>
      </c>
      <c r="V68" s="68">
        <v>23204</v>
      </c>
      <c r="W68" s="68" t="s">
        <v>230</v>
      </c>
      <c r="X68" s="68" t="s">
        <v>231</v>
      </c>
      <c r="Y68" s="68" t="s">
        <v>232</v>
      </c>
      <c r="Z68" s="68"/>
      <c r="AA68" s="62">
        <v>70</v>
      </c>
      <c r="AB68" s="62">
        <v>85</v>
      </c>
      <c r="AC68" s="62">
        <v>82</v>
      </c>
      <c r="AD68" s="62">
        <v>73</v>
      </c>
      <c r="AE68" s="62">
        <v>78</v>
      </c>
      <c r="AF68" s="63"/>
      <c r="AG68" s="62">
        <v>18</v>
      </c>
      <c r="AH68" s="62">
        <v>21</v>
      </c>
      <c r="AI68" s="62">
        <v>44</v>
      </c>
      <c r="AJ68" s="62">
        <v>18</v>
      </c>
      <c r="AK68" s="62">
        <v>35</v>
      </c>
      <c r="AL68" s="62">
        <v>19</v>
      </c>
      <c r="AM68" s="62">
        <v>38</v>
      </c>
      <c r="AN68" s="62">
        <v>9.3000000000000007</v>
      </c>
      <c r="AO68" s="62">
        <v>50</v>
      </c>
      <c r="AP68" s="12" t="str">
        <f t="shared" ref="AP68:AP131" si="9">IF(COUNTIF(G68:K68,"FF"),"FAIL",IF(COUNTIF(G68:K68,"AB"),"FAIL","PASS"))</f>
        <v>PASS</v>
      </c>
      <c r="AQ68" s="12" t="str">
        <f t="shared" ref="AQ68:AQ131" si="10">IF(COUNTIF(AA68:AE68,"FF"),"FAIL",IF(COUNTIF(AA68:AE68,"AB"),"FAIL","PASS"))</f>
        <v>PASS</v>
      </c>
      <c r="AR68" s="13" t="str">
        <f t="shared" ref="AR68:AR131" si="11">IF(COUNTIF(M68:S68,"FF"),"FAIL",IF(COUNTIF(M68:S68,"AB"),"FAIL","PASS"))</f>
        <v>PASS</v>
      </c>
      <c r="AS68" s="13" t="str">
        <f t="shared" si="8"/>
        <v>PASS</v>
      </c>
      <c r="AT68" s="14" t="str">
        <f t="shared" ref="AT68:AT131" si="12">IF(AND(AP68="PASS",AQ68="PASS"),"PASS","FAIL")</f>
        <v>PASS</v>
      </c>
      <c r="AU68" s="14" t="str">
        <f t="shared" ref="AU68:AU131" si="13">IF(AND(AR68="PASS",AS68="PASS"),"PASS","FAIL")</f>
        <v>PASS</v>
      </c>
      <c r="AV68" s="4" t="str">
        <f t="shared" ref="AV68:AV131" si="14">IF(AW68="ATKT","NO",IF(AW68="FAIL","NO","YES"))</f>
        <v>YES</v>
      </c>
      <c r="AW68" s="5" t="str">
        <f t="shared" ref="AW68:AW131" si="15">IF(AO68=50,IF(AN68&gt;=7.75,"DIST",IF(AN68&gt;=6.75,"FIRST",IF(AN68&gt;=6.25,"HSC",IF(AN68&gt;=5.5,"SC","FAIL")))),IF(AO68&gt;=25,"ATKT","FAIL"))</f>
        <v>DIST</v>
      </c>
    </row>
    <row r="69" spans="1:49">
      <c r="A69" s="68" t="s">
        <v>787</v>
      </c>
      <c r="B69" s="68">
        <v>23205</v>
      </c>
      <c r="C69" s="68" t="s">
        <v>79</v>
      </c>
      <c r="D69" s="62" t="s">
        <v>159</v>
      </c>
      <c r="E69" s="68" t="s">
        <v>160</v>
      </c>
      <c r="F69" s="68"/>
      <c r="G69" s="62">
        <v>83</v>
      </c>
      <c r="H69" s="62">
        <v>67</v>
      </c>
      <c r="I69" s="62">
        <v>73</v>
      </c>
      <c r="J69" s="62">
        <v>72</v>
      </c>
      <c r="K69" s="62">
        <v>64</v>
      </c>
      <c r="L69" s="63"/>
      <c r="M69" s="62">
        <v>23</v>
      </c>
      <c r="N69" s="62">
        <v>26</v>
      </c>
      <c r="O69" s="62">
        <v>21</v>
      </c>
      <c r="P69" s="62">
        <v>38</v>
      </c>
      <c r="Q69" s="62">
        <v>20</v>
      </c>
      <c r="R69" s="62">
        <v>45</v>
      </c>
      <c r="S69" s="62">
        <v>24</v>
      </c>
      <c r="T69" s="67"/>
      <c r="U69" s="68" t="s">
        <v>78</v>
      </c>
      <c r="V69" s="68">
        <v>23205</v>
      </c>
      <c r="W69" s="68" t="s">
        <v>79</v>
      </c>
      <c r="X69" s="68" t="s">
        <v>159</v>
      </c>
      <c r="Y69" s="68" t="s">
        <v>160</v>
      </c>
      <c r="Z69" s="68"/>
      <c r="AA69" s="62">
        <v>69</v>
      </c>
      <c r="AB69" s="62">
        <v>82</v>
      </c>
      <c r="AC69" s="62">
        <v>84</v>
      </c>
      <c r="AD69" s="62">
        <v>76</v>
      </c>
      <c r="AE69" s="62">
        <v>82</v>
      </c>
      <c r="AF69" s="63"/>
      <c r="AG69" s="62">
        <v>18</v>
      </c>
      <c r="AH69" s="62">
        <v>20</v>
      </c>
      <c r="AI69" s="62">
        <v>41</v>
      </c>
      <c r="AJ69" s="62">
        <v>21</v>
      </c>
      <c r="AK69" s="62">
        <v>41</v>
      </c>
      <c r="AL69" s="62">
        <v>19</v>
      </c>
      <c r="AM69" s="62">
        <v>37</v>
      </c>
      <c r="AN69" s="62">
        <v>9.16</v>
      </c>
      <c r="AO69" s="62">
        <v>50</v>
      </c>
      <c r="AP69" s="12" t="str">
        <f t="shared" si="9"/>
        <v>PASS</v>
      </c>
      <c r="AQ69" s="12" t="str">
        <f t="shared" si="10"/>
        <v>PASS</v>
      </c>
      <c r="AR69" s="13" t="str">
        <f t="shared" si="11"/>
        <v>PASS</v>
      </c>
      <c r="AS69" s="13" t="str">
        <f t="shared" si="8"/>
        <v>PASS</v>
      </c>
      <c r="AT69" s="14" t="str">
        <f t="shared" si="12"/>
        <v>PASS</v>
      </c>
      <c r="AU69" s="14" t="str">
        <f t="shared" si="13"/>
        <v>PASS</v>
      </c>
      <c r="AV69" s="4" t="str">
        <f t="shared" si="14"/>
        <v>YES</v>
      </c>
      <c r="AW69" s="5" t="str">
        <f t="shared" si="15"/>
        <v>DIST</v>
      </c>
    </row>
    <row r="70" spans="1:49">
      <c r="A70" s="68" t="s">
        <v>788</v>
      </c>
      <c r="B70" s="68">
        <v>23207</v>
      </c>
      <c r="C70" s="68" t="s">
        <v>173</v>
      </c>
      <c r="D70" s="62" t="s">
        <v>174</v>
      </c>
      <c r="E70" s="68" t="s">
        <v>175</v>
      </c>
      <c r="F70" s="68"/>
      <c r="G70" s="62">
        <v>90</v>
      </c>
      <c r="H70" s="62">
        <v>61</v>
      </c>
      <c r="I70" s="62">
        <v>70</v>
      </c>
      <c r="J70" s="62">
        <v>83</v>
      </c>
      <c r="K70" s="62">
        <v>61</v>
      </c>
      <c r="L70" s="63"/>
      <c r="M70" s="62">
        <v>23</v>
      </c>
      <c r="N70" s="62">
        <v>38</v>
      </c>
      <c r="O70" s="62">
        <v>21</v>
      </c>
      <c r="P70" s="62">
        <v>41</v>
      </c>
      <c r="Q70" s="62">
        <v>21</v>
      </c>
      <c r="R70" s="62">
        <v>40</v>
      </c>
      <c r="S70" s="62">
        <v>23</v>
      </c>
      <c r="T70" s="67"/>
      <c r="U70" s="68" t="s">
        <v>738</v>
      </c>
      <c r="V70" s="68">
        <v>23207</v>
      </c>
      <c r="W70" s="68" t="s">
        <v>173</v>
      </c>
      <c r="X70" s="68" t="s">
        <v>174</v>
      </c>
      <c r="Y70" s="68" t="s">
        <v>175</v>
      </c>
      <c r="Z70" s="68"/>
      <c r="AA70" s="62">
        <v>90</v>
      </c>
      <c r="AB70" s="62">
        <v>87</v>
      </c>
      <c r="AC70" s="62">
        <v>82</v>
      </c>
      <c r="AD70" s="62">
        <v>78</v>
      </c>
      <c r="AE70" s="62">
        <v>84</v>
      </c>
      <c r="AF70" s="63"/>
      <c r="AG70" s="62">
        <v>20</v>
      </c>
      <c r="AH70" s="62">
        <v>22</v>
      </c>
      <c r="AI70" s="62">
        <v>43</v>
      </c>
      <c r="AJ70" s="62">
        <v>21</v>
      </c>
      <c r="AK70" s="62">
        <v>38</v>
      </c>
      <c r="AL70" s="62">
        <v>20</v>
      </c>
      <c r="AM70" s="62">
        <v>39</v>
      </c>
      <c r="AN70" s="62">
        <v>9.4600000000000009</v>
      </c>
      <c r="AO70" s="62">
        <v>50</v>
      </c>
      <c r="AP70" s="12" t="str">
        <f t="shared" si="9"/>
        <v>PASS</v>
      </c>
      <c r="AQ70" s="12" t="str">
        <f t="shared" si="10"/>
        <v>PASS</v>
      </c>
      <c r="AR70" s="13" t="str">
        <f t="shared" si="11"/>
        <v>PASS</v>
      </c>
      <c r="AS70" s="13" t="str">
        <f t="shared" si="8"/>
        <v>PASS</v>
      </c>
      <c r="AT70" s="14" t="str">
        <f t="shared" si="12"/>
        <v>PASS</v>
      </c>
      <c r="AU70" s="14" t="str">
        <f t="shared" si="13"/>
        <v>PASS</v>
      </c>
      <c r="AV70" s="4" t="str">
        <f t="shared" si="14"/>
        <v>YES</v>
      </c>
      <c r="AW70" s="5" t="str">
        <f t="shared" si="15"/>
        <v>DIST</v>
      </c>
    </row>
    <row r="71" spans="1:49">
      <c r="A71" s="68" t="s">
        <v>789</v>
      </c>
      <c r="B71" s="68">
        <v>23209</v>
      </c>
      <c r="C71" s="68" t="s">
        <v>200</v>
      </c>
      <c r="D71" s="62" t="s">
        <v>201</v>
      </c>
      <c r="E71" s="68" t="s">
        <v>202</v>
      </c>
      <c r="F71" s="68"/>
      <c r="G71" s="62">
        <v>76</v>
      </c>
      <c r="H71" s="62">
        <v>64</v>
      </c>
      <c r="I71" s="62">
        <v>59</v>
      </c>
      <c r="J71" s="62">
        <v>72</v>
      </c>
      <c r="K71" s="62">
        <v>78</v>
      </c>
      <c r="L71" s="63"/>
      <c r="M71" s="62">
        <v>23</v>
      </c>
      <c r="N71" s="62">
        <v>40</v>
      </c>
      <c r="O71" s="62">
        <v>18</v>
      </c>
      <c r="P71" s="62">
        <v>30</v>
      </c>
      <c r="Q71" s="62">
        <v>19</v>
      </c>
      <c r="R71" s="62">
        <v>38</v>
      </c>
      <c r="S71" s="62">
        <v>22</v>
      </c>
      <c r="T71" s="67"/>
      <c r="U71" s="68" t="s">
        <v>747</v>
      </c>
      <c r="V71" s="68">
        <v>23209</v>
      </c>
      <c r="W71" s="68" t="s">
        <v>200</v>
      </c>
      <c r="X71" s="68" t="s">
        <v>201</v>
      </c>
      <c r="Y71" s="68" t="s">
        <v>202</v>
      </c>
      <c r="Z71" s="68"/>
      <c r="AA71" s="62">
        <v>80</v>
      </c>
      <c r="AB71" s="62">
        <v>72</v>
      </c>
      <c r="AC71" s="62">
        <v>80</v>
      </c>
      <c r="AD71" s="62">
        <v>74</v>
      </c>
      <c r="AE71" s="62">
        <v>81</v>
      </c>
      <c r="AF71" s="63"/>
      <c r="AG71" s="62">
        <v>20</v>
      </c>
      <c r="AH71" s="62">
        <v>21</v>
      </c>
      <c r="AI71" s="62">
        <v>42</v>
      </c>
      <c r="AJ71" s="62">
        <v>18</v>
      </c>
      <c r="AK71" s="62">
        <v>36</v>
      </c>
      <c r="AL71" s="62">
        <v>17</v>
      </c>
      <c r="AM71" s="62">
        <v>34</v>
      </c>
      <c r="AN71" s="62">
        <v>9.0399999999999991</v>
      </c>
      <c r="AO71" s="62">
        <v>50</v>
      </c>
      <c r="AP71" s="12" t="str">
        <f t="shared" si="9"/>
        <v>PASS</v>
      </c>
      <c r="AQ71" s="12" t="str">
        <f t="shared" si="10"/>
        <v>PASS</v>
      </c>
      <c r="AR71" s="13" t="str">
        <f t="shared" si="11"/>
        <v>PASS</v>
      </c>
      <c r="AS71" s="13" t="str">
        <f t="shared" si="8"/>
        <v>PASS</v>
      </c>
      <c r="AT71" s="14" t="str">
        <f t="shared" si="12"/>
        <v>PASS</v>
      </c>
      <c r="AU71" s="14" t="str">
        <f t="shared" si="13"/>
        <v>PASS</v>
      </c>
      <c r="AV71" s="4" t="str">
        <f t="shared" si="14"/>
        <v>YES</v>
      </c>
      <c r="AW71" s="5" t="str">
        <f t="shared" si="15"/>
        <v>DIST</v>
      </c>
    </row>
    <row r="72" spans="1:49">
      <c r="A72" s="68" t="s">
        <v>790</v>
      </c>
      <c r="B72" s="74">
        <v>23210</v>
      </c>
      <c r="C72" s="74" t="s">
        <v>209</v>
      </c>
      <c r="D72" s="62" t="s">
        <v>210</v>
      </c>
      <c r="E72" s="68" t="s">
        <v>211</v>
      </c>
      <c r="F72" s="68"/>
      <c r="G72" s="62">
        <v>76</v>
      </c>
      <c r="H72" s="62">
        <v>60</v>
      </c>
      <c r="I72" s="62">
        <v>59</v>
      </c>
      <c r="J72" s="62">
        <v>65</v>
      </c>
      <c r="K72" s="62">
        <v>59</v>
      </c>
      <c r="L72" s="63"/>
      <c r="M72" s="62">
        <v>20</v>
      </c>
      <c r="N72" s="62">
        <v>34</v>
      </c>
      <c r="O72" s="62">
        <v>12</v>
      </c>
      <c r="P72" s="62" t="s">
        <v>67</v>
      </c>
      <c r="Q72" s="62">
        <v>15</v>
      </c>
      <c r="R72" s="62">
        <v>30</v>
      </c>
      <c r="S72" s="62">
        <v>19</v>
      </c>
      <c r="T72" s="67"/>
      <c r="U72" s="68" t="s">
        <v>750</v>
      </c>
      <c r="V72" s="68">
        <v>23210</v>
      </c>
      <c r="W72" s="68" t="s">
        <v>209</v>
      </c>
      <c r="X72" s="68" t="s">
        <v>210</v>
      </c>
      <c r="Y72" s="68" t="s">
        <v>211</v>
      </c>
      <c r="Z72" s="68"/>
      <c r="AA72" s="62">
        <v>62</v>
      </c>
      <c r="AB72" s="62">
        <v>68</v>
      </c>
      <c r="AC72" s="62">
        <v>74</v>
      </c>
      <c r="AD72" s="62">
        <v>60</v>
      </c>
      <c r="AE72" s="62">
        <v>74</v>
      </c>
      <c r="AF72" s="63"/>
      <c r="AG72" s="62">
        <v>18</v>
      </c>
      <c r="AH72" s="62">
        <v>19</v>
      </c>
      <c r="AI72" s="62">
        <v>39</v>
      </c>
      <c r="AJ72" s="62">
        <v>17</v>
      </c>
      <c r="AK72" s="62">
        <v>45</v>
      </c>
      <c r="AL72" s="62">
        <v>22</v>
      </c>
      <c r="AM72" s="62">
        <v>43</v>
      </c>
      <c r="AN72" s="62"/>
      <c r="AO72" s="62">
        <v>48</v>
      </c>
      <c r="AP72" s="12" t="str">
        <f t="shared" si="9"/>
        <v>PASS</v>
      </c>
      <c r="AQ72" s="12" t="str">
        <f t="shared" si="10"/>
        <v>PASS</v>
      </c>
      <c r="AR72" s="13" t="str">
        <f t="shared" si="11"/>
        <v>FAIL</v>
      </c>
      <c r="AS72" s="13" t="str">
        <f t="shared" si="8"/>
        <v>PASS</v>
      </c>
      <c r="AT72" s="14" t="str">
        <f t="shared" si="12"/>
        <v>PASS</v>
      </c>
      <c r="AU72" s="14" t="str">
        <f t="shared" si="13"/>
        <v>FAIL</v>
      </c>
      <c r="AV72" s="4" t="str">
        <f t="shared" si="14"/>
        <v>NO</v>
      </c>
      <c r="AW72" s="5" t="str">
        <f t="shared" si="15"/>
        <v>ATKT</v>
      </c>
    </row>
    <row r="73" spans="1:49">
      <c r="A73" s="68" t="s">
        <v>791</v>
      </c>
      <c r="B73" s="68">
        <v>23211</v>
      </c>
      <c r="C73" s="68" t="s">
        <v>218</v>
      </c>
      <c r="D73" s="62" t="s">
        <v>219</v>
      </c>
      <c r="E73" s="68" t="s">
        <v>220</v>
      </c>
      <c r="F73" s="68"/>
      <c r="G73" s="62">
        <v>88</v>
      </c>
      <c r="H73" s="62">
        <v>72</v>
      </c>
      <c r="I73" s="62">
        <v>71</v>
      </c>
      <c r="J73" s="62">
        <v>72</v>
      </c>
      <c r="K73" s="62">
        <v>81</v>
      </c>
      <c r="L73" s="63"/>
      <c r="M73" s="62">
        <v>23</v>
      </c>
      <c r="N73" s="62">
        <v>38</v>
      </c>
      <c r="O73" s="62">
        <v>24</v>
      </c>
      <c r="P73" s="62">
        <v>41</v>
      </c>
      <c r="Q73" s="62">
        <v>21</v>
      </c>
      <c r="R73" s="62">
        <v>43</v>
      </c>
      <c r="S73" s="62">
        <v>24</v>
      </c>
      <c r="T73" s="67"/>
      <c r="U73" s="68" t="s">
        <v>753</v>
      </c>
      <c r="V73" s="68">
        <v>23211</v>
      </c>
      <c r="W73" s="68" t="s">
        <v>218</v>
      </c>
      <c r="X73" s="68" t="s">
        <v>219</v>
      </c>
      <c r="Y73" s="68" t="s">
        <v>220</v>
      </c>
      <c r="Z73" s="68"/>
      <c r="AA73" s="62">
        <v>82</v>
      </c>
      <c r="AB73" s="62">
        <v>80</v>
      </c>
      <c r="AC73" s="62">
        <v>88</v>
      </c>
      <c r="AD73" s="62">
        <v>88</v>
      </c>
      <c r="AE73" s="62">
        <v>89</v>
      </c>
      <c r="AF73" s="63"/>
      <c r="AG73" s="62">
        <v>22</v>
      </c>
      <c r="AH73" s="62">
        <v>24</v>
      </c>
      <c r="AI73" s="62">
        <v>46</v>
      </c>
      <c r="AJ73" s="62">
        <v>24</v>
      </c>
      <c r="AK73" s="62">
        <v>44</v>
      </c>
      <c r="AL73" s="62">
        <v>24</v>
      </c>
      <c r="AM73" s="62">
        <v>47</v>
      </c>
      <c r="AN73" s="62">
        <v>9.76</v>
      </c>
      <c r="AO73" s="62">
        <v>50</v>
      </c>
      <c r="AP73" s="12" t="str">
        <f t="shared" si="9"/>
        <v>PASS</v>
      </c>
      <c r="AQ73" s="12" t="str">
        <f t="shared" si="10"/>
        <v>PASS</v>
      </c>
      <c r="AR73" s="13" t="str">
        <f t="shared" si="11"/>
        <v>PASS</v>
      </c>
      <c r="AS73" s="13" t="str">
        <f t="shared" si="8"/>
        <v>PASS</v>
      </c>
      <c r="AT73" s="14" t="str">
        <f t="shared" si="12"/>
        <v>PASS</v>
      </c>
      <c r="AU73" s="14" t="str">
        <f t="shared" si="13"/>
        <v>PASS</v>
      </c>
      <c r="AV73" s="4" t="str">
        <f t="shared" si="14"/>
        <v>YES</v>
      </c>
      <c r="AW73" s="5" t="str">
        <f t="shared" si="15"/>
        <v>DIST</v>
      </c>
    </row>
    <row r="74" spans="1:49">
      <c r="A74" s="68" t="s">
        <v>792</v>
      </c>
      <c r="B74" s="68">
        <v>23212</v>
      </c>
      <c r="C74" s="68" t="s">
        <v>224</v>
      </c>
      <c r="D74" s="62" t="s">
        <v>225</v>
      </c>
      <c r="E74" s="68" t="s">
        <v>226</v>
      </c>
      <c r="F74" s="68"/>
      <c r="G74" s="62">
        <v>86</v>
      </c>
      <c r="H74" s="62">
        <v>55</v>
      </c>
      <c r="I74" s="62">
        <v>62</v>
      </c>
      <c r="J74" s="62">
        <v>76</v>
      </c>
      <c r="K74" s="62">
        <v>72</v>
      </c>
      <c r="L74" s="63"/>
      <c r="M74" s="62">
        <v>20</v>
      </c>
      <c r="N74" s="62">
        <v>31</v>
      </c>
      <c r="O74" s="62">
        <v>17</v>
      </c>
      <c r="P74" s="62">
        <v>35</v>
      </c>
      <c r="Q74" s="62">
        <v>15</v>
      </c>
      <c r="R74" s="62">
        <v>33</v>
      </c>
      <c r="S74" s="62">
        <v>21</v>
      </c>
      <c r="T74" s="67"/>
      <c r="U74" s="68" t="s">
        <v>755</v>
      </c>
      <c r="V74" s="68">
        <v>23212</v>
      </c>
      <c r="W74" s="68" t="s">
        <v>224</v>
      </c>
      <c r="X74" s="68" t="s">
        <v>225</v>
      </c>
      <c r="Y74" s="68" t="s">
        <v>226</v>
      </c>
      <c r="Z74" s="68"/>
      <c r="AA74" s="62">
        <v>67</v>
      </c>
      <c r="AB74" s="62">
        <v>77</v>
      </c>
      <c r="AC74" s="62">
        <v>77</v>
      </c>
      <c r="AD74" s="62">
        <v>70</v>
      </c>
      <c r="AE74" s="62">
        <v>77</v>
      </c>
      <c r="AF74" s="63"/>
      <c r="AG74" s="62">
        <v>19</v>
      </c>
      <c r="AH74" s="62">
        <v>20</v>
      </c>
      <c r="AI74" s="62">
        <v>42</v>
      </c>
      <c r="AJ74" s="62">
        <v>18</v>
      </c>
      <c r="AK74" s="62">
        <v>38</v>
      </c>
      <c r="AL74" s="62">
        <v>18</v>
      </c>
      <c r="AM74" s="62">
        <v>38</v>
      </c>
      <c r="AN74" s="62">
        <v>8.74</v>
      </c>
      <c r="AO74" s="62">
        <v>50</v>
      </c>
      <c r="AP74" s="12" t="str">
        <f t="shared" si="9"/>
        <v>PASS</v>
      </c>
      <c r="AQ74" s="12" t="str">
        <f t="shared" si="10"/>
        <v>PASS</v>
      </c>
      <c r="AR74" s="13" t="str">
        <f t="shared" si="11"/>
        <v>PASS</v>
      </c>
      <c r="AS74" s="13" t="str">
        <f t="shared" si="8"/>
        <v>PASS</v>
      </c>
      <c r="AT74" s="14" t="str">
        <f t="shared" si="12"/>
        <v>PASS</v>
      </c>
      <c r="AU74" s="14" t="str">
        <f t="shared" si="13"/>
        <v>PASS</v>
      </c>
      <c r="AV74" s="4" t="str">
        <f t="shared" si="14"/>
        <v>YES</v>
      </c>
      <c r="AW74" s="5" t="str">
        <f t="shared" si="15"/>
        <v>DIST</v>
      </c>
    </row>
    <row r="75" spans="1:49">
      <c r="A75" s="68" t="s">
        <v>793</v>
      </c>
      <c r="B75" s="68">
        <v>23213</v>
      </c>
      <c r="C75" s="68" t="s">
        <v>236</v>
      </c>
      <c r="D75" s="62" t="s">
        <v>237</v>
      </c>
      <c r="E75" s="68" t="s">
        <v>238</v>
      </c>
      <c r="F75" s="68"/>
      <c r="G75" s="62">
        <v>55</v>
      </c>
      <c r="H75" s="62">
        <v>57</v>
      </c>
      <c r="I75" s="62">
        <v>42</v>
      </c>
      <c r="J75" s="62">
        <v>51</v>
      </c>
      <c r="K75" s="62">
        <v>42</v>
      </c>
      <c r="L75" s="63"/>
      <c r="M75" s="62">
        <v>18</v>
      </c>
      <c r="N75" s="62">
        <v>22</v>
      </c>
      <c r="O75" s="62">
        <v>10</v>
      </c>
      <c r="P75" s="62" t="s">
        <v>67</v>
      </c>
      <c r="Q75" s="62">
        <v>15</v>
      </c>
      <c r="R75" s="62" t="s">
        <v>67</v>
      </c>
      <c r="S75" s="62">
        <v>19</v>
      </c>
      <c r="T75" s="67"/>
      <c r="U75" s="68" t="s">
        <v>759</v>
      </c>
      <c r="V75" s="68">
        <v>23213</v>
      </c>
      <c r="W75" s="68" t="s">
        <v>236</v>
      </c>
      <c r="X75" s="68" t="s">
        <v>237</v>
      </c>
      <c r="Y75" s="68" t="s">
        <v>238</v>
      </c>
      <c r="Z75" s="68"/>
      <c r="AA75" s="62">
        <v>66</v>
      </c>
      <c r="AB75" s="62">
        <v>51</v>
      </c>
      <c r="AC75" s="62">
        <v>66</v>
      </c>
      <c r="AD75" s="62">
        <v>57</v>
      </c>
      <c r="AE75" s="62">
        <v>69</v>
      </c>
      <c r="AF75" s="63"/>
      <c r="AG75" s="62">
        <v>20</v>
      </c>
      <c r="AH75" s="62">
        <v>19</v>
      </c>
      <c r="AI75" s="62">
        <v>40</v>
      </c>
      <c r="AJ75" s="62">
        <v>15</v>
      </c>
      <c r="AK75" s="62">
        <v>34</v>
      </c>
      <c r="AL75" s="62">
        <v>17</v>
      </c>
      <c r="AM75" s="62">
        <v>34</v>
      </c>
      <c r="AN75" s="62"/>
      <c r="AO75" s="62">
        <v>47</v>
      </c>
      <c r="AP75" s="12" t="str">
        <f t="shared" si="9"/>
        <v>PASS</v>
      </c>
      <c r="AQ75" s="12" t="str">
        <f t="shared" si="10"/>
        <v>PASS</v>
      </c>
      <c r="AR75" s="13" t="str">
        <f t="shared" si="11"/>
        <v>FAIL</v>
      </c>
      <c r="AS75" s="13" t="str">
        <f t="shared" si="8"/>
        <v>PASS</v>
      </c>
      <c r="AT75" s="14" t="str">
        <f t="shared" si="12"/>
        <v>PASS</v>
      </c>
      <c r="AU75" s="14" t="str">
        <f t="shared" si="13"/>
        <v>FAIL</v>
      </c>
      <c r="AV75" s="4" t="str">
        <f t="shared" si="14"/>
        <v>NO</v>
      </c>
      <c r="AW75" s="5" t="str">
        <f t="shared" si="15"/>
        <v>ATKT</v>
      </c>
    </row>
    <row r="76" spans="1:49">
      <c r="A76" s="68" t="s">
        <v>794</v>
      </c>
      <c r="B76" s="68">
        <v>23214</v>
      </c>
      <c r="C76" s="68" t="s">
        <v>248</v>
      </c>
      <c r="D76" s="62" t="s">
        <v>249</v>
      </c>
      <c r="E76" s="68" t="s">
        <v>250</v>
      </c>
      <c r="F76" s="68"/>
      <c r="G76" s="62">
        <v>71</v>
      </c>
      <c r="H76" s="62">
        <v>64</v>
      </c>
      <c r="I76" s="62">
        <v>61</v>
      </c>
      <c r="J76" s="62">
        <v>69</v>
      </c>
      <c r="K76" s="62">
        <v>66</v>
      </c>
      <c r="L76" s="63"/>
      <c r="M76" s="62">
        <v>23</v>
      </c>
      <c r="N76" s="62">
        <v>41</v>
      </c>
      <c r="O76" s="62">
        <v>24</v>
      </c>
      <c r="P76" s="62">
        <v>41</v>
      </c>
      <c r="Q76" s="62">
        <v>22</v>
      </c>
      <c r="R76" s="62">
        <v>43</v>
      </c>
      <c r="S76" s="62">
        <v>24</v>
      </c>
      <c r="T76" s="67"/>
      <c r="U76" s="68" t="s">
        <v>763</v>
      </c>
      <c r="V76" s="68">
        <v>23214</v>
      </c>
      <c r="W76" s="68" t="s">
        <v>248</v>
      </c>
      <c r="X76" s="68" t="s">
        <v>249</v>
      </c>
      <c r="Y76" s="68" t="s">
        <v>250</v>
      </c>
      <c r="Z76" s="68"/>
      <c r="AA76" s="62">
        <v>80</v>
      </c>
      <c r="AB76" s="62">
        <v>80</v>
      </c>
      <c r="AC76" s="62">
        <v>84</v>
      </c>
      <c r="AD76" s="62">
        <v>87</v>
      </c>
      <c r="AE76" s="62">
        <v>86</v>
      </c>
      <c r="AF76" s="63"/>
      <c r="AG76" s="62">
        <v>23</v>
      </c>
      <c r="AH76" s="62">
        <v>23</v>
      </c>
      <c r="AI76" s="62">
        <v>45</v>
      </c>
      <c r="AJ76" s="62">
        <v>24</v>
      </c>
      <c r="AK76" s="62">
        <v>44</v>
      </c>
      <c r="AL76" s="62">
        <v>24</v>
      </c>
      <c r="AM76" s="62">
        <v>46</v>
      </c>
      <c r="AN76" s="62">
        <v>9.2799999999999994</v>
      </c>
      <c r="AO76" s="62">
        <v>50</v>
      </c>
      <c r="AP76" s="12" t="str">
        <f t="shared" si="9"/>
        <v>PASS</v>
      </c>
      <c r="AQ76" s="12" t="str">
        <f t="shared" si="10"/>
        <v>PASS</v>
      </c>
      <c r="AR76" s="13" t="str">
        <f t="shared" si="11"/>
        <v>PASS</v>
      </c>
      <c r="AS76" s="13" t="str">
        <f t="shared" si="8"/>
        <v>PASS</v>
      </c>
      <c r="AT76" s="14" t="str">
        <f t="shared" si="12"/>
        <v>PASS</v>
      </c>
      <c r="AU76" s="14" t="str">
        <f t="shared" si="13"/>
        <v>PASS</v>
      </c>
      <c r="AV76" s="4" t="str">
        <f t="shared" si="14"/>
        <v>YES</v>
      </c>
      <c r="AW76" s="5" t="str">
        <f t="shared" si="15"/>
        <v>DIST</v>
      </c>
    </row>
    <row r="77" spans="1:49">
      <c r="A77" s="68" t="s">
        <v>795</v>
      </c>
      <c r="B77" s="68">
        <v>23215</v>
      </c>
      <c r="C77" s="68" t="s">
        <v>254</v>
      </c>
      <c r="D77" s="62" t="s">
        <v>255</v>
      </c>
      <c r="E77" s="68" t="s">
        <v>256</v>
      </c>
      <c r="F77" s="68"/>
      <c r="G77" s="62">
        <v>93</v>
      </c>
      <c r="H77" s="62">
        <v>64</v>
      </c>
      <c r="I77" s="62">
        <v>69</v>
      </c>
      <c r="J77" s="62">
        <v>62</v>
      </c>
      <c r="K77" s="62">
        <v>66</v>
      </c>
      <c r="L77" s="63"/>
      <c r="M77" s="62">
        <v>18</v>
      </c>
      <c r="N77" s="62">
        <v>34</v>
      </c>
      <c r="O77" s="62">
        <v>20</v>
      </c>
      <c r="P77" s="62">
        <v>31</v>
      </c>
      <c r="Q77" s="62">
        <v>20</v>
      </c>
      <c r="R77" s="62">
        <v>38</v>
      </c>
      <c r="S77" s="62">
        <v>23</v>
      </c>
      <c r="T77" s="67"/>
      <c r="U77" s="68" t="s">
        <v>765</v>
      </c>
      <c r="V77" s="68">
        <v>23215</v>
      </c>
      <c r="W77" s="68" t="s">
        <v>254</v>
      </c>
      <c r="X77" s="68" t="s">
        <v>255</v>
      </c>
      <c r="Y77" s="68" t="s">
        <v>256</v>
      </c>
      <c r="Z77" s="68"/>
      <c r="AA77" s="62">
        <v>72</v>
      </c>
      <c r="AB77" s="62">
        <v>84</v>
      </c>
      <c r="AC77" s="62">
        <v>81</v>
      </c>
      <c r="AD77" s="62">
        <v>80</v>
      </c>
      <c r="AE77" s="62">
        <v>83</v>
      </c>
      <c r="AF77" s="63"/>
      <c r="AG77" s="62">
        <v>20</v>
      </c>
      <c r="AH77" s="62">
        <v>21</v>
      </c>
      <c r="AI77" s="62">
        <v>43</v>
      </c>
      <c r="AJ77" s="62">
        <v>18</v>
      </c>
      <c r="AK77" s="62">
        <v>36</v>
      </c>
      <c r="AL77" s="62">
        <v>19</v>
      </c>
      <c r="AM77" s="62">
        <v>38</v>
      </c>
      <c r="AN77" s="62">
        <v>9.08</v>
      </c>
      <c r="AO77" s="62">
        <v>50</v>
      </c>
      <c r="AP77" s="12" t="str">
        <f t="shared" si="9"/>
        <v>PASS</v>
      </c>
      <c r="AQ77" s="12" t="str">
        <f t="shared" si="10"/>
        <v>PASS</v>
      </c>
      <c r="AR77" s="13" t="str">
        <f t="shared" si="11"/>
        <v>PASS</v>
      </c>
      <c r="AS77" s="13" t="str">
        <f t="shared" si="8"/>
        <v>PASS</v>
      </c>
      <c r="AT77" s="14" t="str">
        <f t="shared" si="12"/>
        <v>PASS</v>
      </c>
      <c r="AU77" s="14" t="str">
        <f t="shared" si="13"/>
        <v>PASS</v>
      </c>
      <c r="AV77" s="4" t="str">
        <f t="shared" si="14"/>
        <v>YES</v>
      </c>
      <c r="AW77" s="5" t="str">
        <f t="shared" si="15"/>
        <v>DIST</v>
      </c>
    </row>
    <row r="78" spans="1:49">
      <c r="A78" s="68" t="s">
        <v>796</v>
      </c>
      <c r="B78" s="68">
        <v>23216</v>
      </c>
      <c r="C78" s="68" t="s">
        <v>265</v>
      </c>
      <c r="D78" s="62" t="s">
        <v>266</v>
      </c>
      <c r="E78" s="68" t="s">
        <v>267</v>
      </c>
      <c r="F78" s="68"/>
      <c r="G78" s="62">
        <v>88</v>
      </c>
      <c r="H78" s="62">
        <v>66</v>
      </c>
      <c r="I78" s="62">
        <v>64</v>
      </c>
      <c r="J78" s="62">
        <v>64</v>
      </c>
      <c r="K78" s="62">
        <v>71</v>
      </c>
      <c r="L78" s="63"/>
      <c r="M78" s="62">
        <v>18</v>
      </c>
      <c r="N78" s="62">
        <v>36</v>
      </c>
      <c r="O78" s="62">
        <v>16</v>
      </c>
      <c r="P78" s="62">
        <v>38</v>
      </c>
      <c r="Q78" s="62">
        <v>17</v>
      </c>
      <c r="R78" s="62">
        <v>36</v>
      </c>
      <c r="S78" s="62">
        <v>21</v>
      </c>
      <c r="T78" s="67"/>
      <c r="U78" s="68" t="s">
        <v>769</v>
      </c>
      <c r="V78" s="68">
        <v>23216</v>
      </c>
      <c r="W78" s="68" t="s">
        <v>265</v>
      </c>
      <c r="X78" s="68" t="s">
        <v>266</v>
      </c>
      <c r="Y78" s="68" t="s">
        <v>267</v>
      </c>
      <c r="Z78" s="68"/>
      <c r="AA78" s="62">
        <v>74</v>
      </c>
      <c r="AB78" s="62">
        <v>81</v>
      </c>
      <c r="AC78" s="62">
        <v>78</v>
      </c>
      <c r="AD78" s="62">
        <v>77</v>
      </c>
      <c r="AE78" s="62">
        <v>83</v>
      </c>
      <c r="AF78" s="63"/>
      <c r="AG78" s="62">
        <v>20</v>
      </c>
      <c r="AH78" s="62">
        <v>22</v>
      </c>
      <c r="AI78" s="62">
        <v>44</v>
      </c>
      <c r="AJ78" s="62">
        <v>20</v>
      </c>
      <c r="AK78" s="62">
        <v>40</v>
      </c>
      <c r="AL78" s="62">
        <v>22</v>
      </c>
      <c r="AM78" s="62">
        <v>43</v>
      </c>
      <c r="AN78" s="62">
        <v>9.1199999999999992</v>
      </c>
      <c r="AO78" s="62">
        <v>50</v>
      </c>
      <c r="AP78" s="12" t="str">
        <f t="shared" si="9"/>
        <v>PASS</v>
      </c>
      <c r="AQ78" s="12" t="str">
        <f t="shared" si="10"/>
        <v>PASS</v>
      </c>
      <c r="AR78" s="13" t="str">
        <f t="shared" si="11"/>
        <v>PASS</v>
      </c>
      <c r="AS78" s="13" t="str">
        <f t="shared" si="8"/>
        <v>PASS</v>
      </c>
      <c r="AT78" s="14" t="str">
        <f t="shared" si="12"/>
        <v>PASS</v>
      </c>
      <c r="AU78" s="14" t="str">
        <f t="shared" si="13"/>
        <v>PASS</v>
      </c>
      <c r="AV78" s="4" t="str">
        <f t="shared" si="14"/>
        <v>YES</v>
      </c>
      <c r="AW78" s="5" t="str">
        <f t="shared" si="15"/>
        <v>DIST</v>
      </c>
    </row>
    <row r="79" spans="1:49">
      <c r="A79" s="68" t="s">
        <v>797</v>
      </c>
      <c r="B79" s="68">
        <v>23217</v>
      </c>
      <c r="C79" s="68" t="s">
        <v>719</v>
      </c>
      <c r="D79" s="62" t="s">
        <v>720</v>
      </c>
      <c r="E79" s="68" t="s">
        <v>721</v>
      </c>
      <c r="F79" s="68"/>
      <c r="G79" s="62">
        <v>51</v>
      </c>
      <c r="H79" s="62">
        <v>46</v>
      </c>
      <c r="I79" s="62" t="s">
        <v>56</v>
      </c>
      <c r="J79" s="62">
        <v>64</v>
      </c>
      <c r="K79" s="62">
        <v>63</v>
      </c>
      <c r="L79" s="63"/>
      <c r="M79" s="62">
        <v>20</v>
      </c>
      <c r="N79" s="62">
        <v>27</v>
      </c>
      <c r="O79" s="62">
        <v>19</v>
      </c>
      <c r="P79" s="62">
        <v>32</v>
      </c>
      <c r="Q79" s="62">
        <v>16</v>
      </c>
      <c r="R79" s="62">
        <v>24</v>
      </c>
      <c r="S79" s="62">
        <v>19</v>
      </c>
      <c r="T79" s="67"/>
      <c r="U79" s="68" t="s">
        <v>919</v>
      </c>
      <c r="V79" s="68">
        <v>23217</v>
      </c>
      <c r="W79" s="68" t="s">
        <v>719</v>
      </c>
      <c r="X79" s="68" t="s">
        <v>720</v>
      </c>
      <c r="Y79" s="68" t="s">
        <v>721</v>
      </c>
      <c r="Z79" s="68"/>
      <c r="AA79" s="62">
        <v>44</v>
      </c>
      <c r="AB79" s="62">
        <v>49</v>
      </c>
      <c r="AC79" s="62">
        <v>71</v>
      </c>
      <c r="AD79" s="62">
        <v>56</v>
      </c>
      <c r="AE79" s="62">
        <v>71</v>
      </c>
      <c r="AF79" s="63"/>
      <c r="AG79" s="62">
        <v>14</v>
      </c>
      <c r="AH79" s="62">
        <v>19</v>
      </c>
      <c r="AI79" s="62">
        <v>40</v>
      </c>
      <c r="AJ79" s="62">
        <v>14</v>
      </c>
      <c r="AK79" s="62">
        <v>30</v>
      </c>
      <c r="AL79" s="62">
        <v>17</v>
      </c>
      <c r="AM79" s="62">
        <v>34</v>
      </c>
      <c r="AN79" s="62"/>
      <c r="AO79" s="62">
        <v>46</v>
      </c>
      <c r="AP79" s="12" t="str">
        <f t="shared" si="9"/>
        <v>FAIL</v>
      </c>
      <c r="AQ79" s="12" t="str">
        <f t="shared" si="10"/>
        <v>PASS</v>
      </c>
      <c r="AR79" s="13" t="str">
        <f t="shared" si="11"/>
        <v>PASS</v>
      </c>
      <c r="AS79" s="13" t="str">
        <f t="shared" si="8"/>
        <v>PASS</v>
      </c>
      <c r="AT79" s="14" t="str">
        <f t="shared" si="12"/>
        <v>FAIL</v>
      </c>
      <c r="AU79" s="14" t="str">
        <f t="shared" si="13"/>
        <v>PASS</v>
      </c>
      <c r="AV79" s="4" t="str">
        <f t="shared" si="14"/>
        <v>NO</v>
      </c>
      <c r="AW79" s="5" t="str">
        <f t="shared" si="15"/>
        <v>ATKT</v>
      </c>
    </row>
    <row r="80" spans="1:49">
      <c r="A80" s="68" t="s">
        <v>798</v>
      </c>
      <c r="B80" s="68">
        <v>23218</v>
      </c>
      <c r="C80" s="68" t="s">
        <v>277</v>
      </c>
      <c r="D80" s="62" t="s">
        <v>278</v>
      </c>
      <c r="E80" s="68" t="s">
        <v>279</v>
      </c>
      <c r="F80" s="68"/>
      <c r="G80" s="62">
        <v>93</v>
      </c>
      <c r="H80" s="62">
        <v>62</v>
      </c>
      <c r="I80" s="62">
        <v>66</v>
      </c>
      <c r="J80" s="62">
        <v>73</v>
      </c>
      <c r="K80" s="62">
        <v>79</v>
      </c>
      <c r="L80" s="63"/>
      <c r="M80" s="62">
        <v>21</v>
      </c>
      <c r="N80" s="62">
        <v>30</v>
      </c>
      <c r="O80" s="62">
        <v>24</v>
      </c>
      <c r="P80" s="62">
        <v>35</v>
      </c>
      <c r="Q80" s="62">
        <v>22</v>
      </c>
      <c r="R80" s="62">
        <v>40</v>
      </c>
      <c r="S80" s="62">
        <v>22</v>
      </c>
      <c r="T80" s="67"/>
      <c r="U80" s="68" t="s">
        <v>773</v>
      </c>
      <c r="V80" s="68">
        <v>23218</v>
      </c>
      <c r="W80" s="68" t="s">
        <v>277</v>
      </c>
      <c r="X80" s="68" t="s">
        <v>278</v>
      </c>
      <c r="Y80" s="68" t="s">
        <v>279</v>
      </c>
      <c r="Z80" s="68"/>
      <c r="AA80" s="62">
        <v>75</v>
      </c>
      <c r="AB80" s="62">
        <v>78</v>
      </c>
      <c r="AC80" s="62">
        <v>82</v>
      </c>
      <c r="AD80" s="62">
        <v>87</v>
      </c>
      <c r="AE80" s="62">
        <v>87</v>
      </c>
      <c r="AF80" s="63"/>
      <c r="AG80" s="62">
        <v>23</v>
      </c>
      <c r="AH80" s="62">
        <v>23</v>
      </c>
      <c r="AI80" s="62">
        <v>42</v>
      </c>
      <c r="AJ80" s="62">
        <v>24</v>
      </c>
      <c r="AK80" s="62">
        <v>44</v>
      </c>
      <c r="AL80" s="62">
        <v>23</v>
      </c>
      <c r="AM80" s="62">
        <v>45</v>
      </c>
      <c r="AN80" s="62">
        <v>9.3000000000000007</v>
      </c>
      <c r="AO80" s="62">
        <v>50</v>
      </c>
      <c r="AP80" s="12" t="str">
        <f t="shared" si="9"/>
        <v>PASS</v>
      </c>
      <c r="AQ80" s="12" t="str">
        <f t="shared" si="10"/>
        <v>PASS</v>
      </c>
      <c r="AR80" s="13" t="str">
        <f t="shared" si="11"/>
        <v>PASS</v>
      </c>
      <c r="AS80" s="13" t="str">
        <f t="shared" si="8"/>
        <v>PASS</v>
      </c>
      <c r="AT80" s="14" t="str">
        <f t="shared" si="12"/>
        <v>PASS</v>
      </c>
      <c r="AU80" s="14" t="str">
        <f t="shared" si="13"/>
        <v>PASS</v>
      </c>
      <c r="AV80" s="4" t="str">
        <f t="shared" si="14"/>
        <v>YES</v>
      </c>
      <c r="AW80" s="5" t="str">
        <f t="shared" si="15"/>
        <v>DIST</v>
      </c>
    </row>
    <row r="81" spans="1:49">
      <c r="A81" s="68" t="s">
        <v>799</v>
      </c>
      <c r="B81" s="68">
        <v>23219</v>
      </c>
      <c r="C81" s="68" t="s">
        <v>289</v>
      </c>
      <c r="D81" s="62" t="s">
        <v>290</v>
      </c>
      <c r="E81" s="68" t="s">
        <v>291</v>
      </c>
      <c r="F81" s="68"/>
      <c r="G81" s="62">
        <v>90</v>
      </c>
      <c r="H81" s="62">
        <v>70</v>
      </c>
      <c r="I81" s="62">
        <v>62</v>
      </c>
      <c r="J81" s="62">
        <v>77</v>
      </c>
      <c r="K81" s="62">
        <v>85</v>
      </c>
      <c r="L81" s="63"/>
      <c r="M81" s="62">
        <v>20</v>
      </c>
      <c r="N81" s="62">
        <v>34</v>
      </c>
      <c r="O81" s="62">
        <v>19</v>
      </c>
      <c r="P81" s="62">
        <v>40</v>
      </c>
      <c r="Q81" s="62">
        <v>17</v>
      </c>
      <c r="R81" s="62">
        <v>45</v>
      </c>
      <c r="S81" s="62">
        <v>20</v>
      </c>
      <c r="T81" s="67"/>
      <c r="U81" s="68" t="s">
        <v>777</v>
      </c>
      <c r="V81" s="68">
        <v>23219</v>
      </c>
      <c r="W81" s="68" t="s">
        <v>289</v>
      </c>
      <c r="X81" s="68" t="s">
        <v>290</v>
      </c>
      <c r="Y81" s="68" t="s">
        <v>291</v>
      </c>
      <c r="Z81" s="68"/>
      <c r="AA81" s="62">
        <v>70</v>
      </c>
      <c r="AB81" s="62">
        <v>69</v>
      </c>
      <c r="AC81" s="62">
        <v>79</v>
      </c>
      <c r="AD81" s="62">
        <v>64</v>
      </c>
      <c r="AE81" s="62">
        <v>78</v>
      </c>
      <c r="AF81" s="63"/>
      <c r="AG81" s="62">
        <v>16</v>
      </c>
      <c r="AH81" s="62">
        <v>20</v>
      </c>
      <c r="AI81" s="62">
        <v>38</v>
      </c>
      <c r="AJ81" s="62">
        <v>19</v>
      </c>
      <c r="AK81" s="62">
        <v>38</v>
      </c>
      <c r="AL81" s="62">
        <v>19</v>
      </c>
      <c r="AM81" s="62">
        <v>38</v>
      </c>
      <c r="AN81" s="62">
        <v>8.9600000000000009</v>
      </c>
      <c r="AO81" s="62">
        <v>50</v>
      </c>
      <c r="AP81" s="12" t="str">
        <f t="shared" si="9"/>
        <v>PASS</v>
      </c>
      <c r="AQ81" s="12" t="str">
        <f t="shared" si="10"/>
        <v>PASS</v>
      </c>
      <c r="AR81" s="13" t="str">
        <f t="shared" si="11"/>
        <v>PASS</v>
      </c>
      <c r="AS81" s="13" t="str">
        <f t="shared" si="8"/>
        <v>PASS</v>
      </c>
      <c r="AT81" s="14" t="str">
        <f t="shared" si="12"/>
        <v>PASS</v>
      </c>
      <c r="AU81" s="14" t="str">
        <f t="shared" si="13"/>
        <v>PASS</v>
      </c>
      <c r="AV81" s="4" t="str">
        <f t="shared" si="14"/>
        <v>YES</v>
      </c>
      <c r="AW81" s="5" t="str">
        <f t="shared" si="15"/>
        <v>DIST</v>
      </c>
    </row>
    <row r="82" spans="1:49">
      <c r="A82" s="68" t="s">
        <v>800</v>
      </c>
      <c r="B82" s="68">
        <v>23220</v>
      </c>
      <c r="C82" s="68" t="s">
        <v>298</v>
      </c>
      <c r="D82" s="62" t="s">
        <v>299</v>
      </c>
      <c r="E82" s="68" t="s">
        <v>300</v>
      </c>
      <c r="F82" s="68"/>
      <c r="G82" s="62">
        <v>89</v>
      </c>
      <c r="H82" s="62">
        <v>72</v>
      </c>
      <c r="I82" s="62">
        <v>79</v>
      </c>
      <c r="J82" s="62">
        <v>88</v>
      </c>
      <c r="K82" s="62">
        <v>87</v>
      </c>
      <c r="L82" s="63"/>
      <c r="M82" s="62">
        <v>24</v>
      </c>
      <c r="N82" s="62">
        <v>41</v>
      </c>
      <c r="O82" s="62">
        <v>24</v>
      </c>
      <c r="P82" s="62">
        <v>45</v>
      </c>
      <c r="Q82" s="62">
        <v>21</v>
      </c>
      <c r="R82" s="62">
        <v>40</v>
      </c>
      <c r="S82" s="62">
        <v>22</v>
      </c>
      <c r="T82" s="67"/>
      <c r="U82" s="68" t="s">
        <v>780</v>
      </c>
      <c r="V82" s="68">
        <v>23220</v>
      </c>
      <c r="W82" s="68" t="s">
        <v>298</v>
      </c>
      <c r="X82" s="68" t="s">
        <v>299</v>
      </c>
      <c r="Y82" s="68" t="s">
        <v>300</v>
      </c>
      <c r="Z82" s="68"/>
      <c r="AA82" s="62">
        <v>87</v>
      </c>
      <c r="AB82" s="62">
        <v>65</v>
      </c>
      <c r="AC82" s="62">
        <v>87</v>
      </c>
      <c r="AD82" s="62">
        <v>87</v>
      </c>
      <c r="AE82" s="62">
        <v>84</v>
      </c>
      <c r="AF82" s="63"/>
      <c r="AG82" s="62">
        <v>21</v>
      </c>
      <c r="AH82" s="62">
        <v>23</v>
      </c>
      <c r="AI82" s="62">
        <v>45</v>
      </c>
      <c r="AJ82" s="62">
        <v>22</v>
      </c>
      <c r="AK82" s="62">
        <v>42</v>
      </c>
      <c r="AL82" s="62">
        <v>21</v>
      </c>
      <c r="AM82" s="62">
        <v>42</v>
      </c>
      <c r="AN82" s="62">
        <v>9.7200000000000006</v>
      </c>
      <c r="AO82" s="62">
        <v>50</v>
      </c>
      <c r="AP82" s="12" t="str">
        <f t="shared" si="9"/>
        <v>PASS</v>
      </c>
      <c r="AQ82" s="12" t="str">
        <f t="shared" si="10"/>
        <v>PASS</v>
      </c>
      <c r="AR82" s="13" t="str">
        <f t="shared" si="11"/>
        <v>PASS</v>
      </c>
      <c r="AS82" s="13" t="str">
        <f t="shared" si="8"/>
        <v>PASS</v>
      </c>
      <c r="AT82" s="14" t="str">
        <f t="shared" si="12"/>
        <v>PASS</v>
      </c>
      <c r="AU82" s="14" t="str">
        <f t="shared" si="13"/>
        <v>PASS</v>
      </c>
      <c r="AV82" s="4" t="str">
        <f t="shared" si="14"/>
        <v>YES</v>
      </c>
      <c r="AW82" s="5" t="str">
        <f t="shared" si="15"/>
        <v>DIST</v>
      </c>
    </row>
    <row r="83" spans="1:49">
      <c r="A83" s="68" t="s">
        <v>801</v>
      </c>
      <c r="B83" s="68">
        <v>23221</v>
      </c>
      <c r="C83" s="68" t="s">
        <v>316</v>
      </c>
      <c r="D83" s="62" t="s">
        <v>317</v>
      </c>
      <c r="E83" s="68" t="s">
        <v>318</v>
      </c>
      <c r="F83" s="68"/>
      <c r="G83" s="62">
        <v>82</v>
      </c>
      <c r="H83" s="62">
        <v>60</v>
      </c>
      <c r="I83" s="62">
        <v>77</v>
      </c>
      <c r="J83" s="62">
        <v>84</v>
      </c>
      <c r="K83" s="62">
        <v>69</v>
      </c>
      <c r="L83" s="63"/>
      <c r="M83" s="62">
        <v>21</v>
      </c>
      <c r="N83" s="62">
        <v>31</v>
      </c>
      <c r="O83" s="62">
        <v>22</v>
      </c>
      <c r="P83" s="62">
        <v>40</v>
      </c>
      <c r="Q83" s="62">
        <v>19</v>
      </c>
      <c r="R83" s="62">
        <v>44</v>
      </c>
      <c r="S83" s="62">
        <v>22</v>
      </c>
      <c r="T83" s="67"/>
      <c r="U83" s="68" t="s">
        <v>786</v>
      </c>
      <c r="V83" s="68">
        <v>23221</v>
      </c>
      <c r="W83" s="68" t="s">
        <v>316</v>
      </c>
      <c r="X83" s="68" t="s">
        <v>317</v>
      </c>
      <c r="Y83" s="68" t="s">
        <v>318</v>
      </c>
      <c r="Z83" s="68"/>
      <c r="AA83" s="62">
        <v>78</v>
      </c>
      <c r="AB83" s="62">
        <v>75</v>
      </c>
      <c r="AC83" s="62">
        <v>79</v>
      </c>
      <c r="AD83" s="62">
        <v>79</v>
      </c>
      <c r="AE83" s="62">
        <v>82</v>
      </c>
      <c r="AF83" s="63"/>
      <c r="AG83" s="62">
        <v>20</v>
      </c>
      <c r="AH83" s="62">
        <v>21</v>
      </c>
      <c r="AI83" s="62">
        <v>40</v>
      </c>
      <c r="AJ83" s="62">
        <v>20</v>
      </c>
      <c r="AK83" s="62">
        <v>39</v>
      </c>
      <c r="AL83" s="62">
        <v>20</v>
      </c>
      <c r="AM83" s="62">
        <v>41</v>
      </c>
      <c r="AN83" s="62">
        <v>9.2200000000000006</v>
      </c>
      <c r="AO83" s="62">
        <v>50</v>
      </c>
      <c r="AP83" s="12" t="str">
        <f t="shared" si="9"/>
        <v>PASS</v>
      </c>
      <c r="AQ83" s="12" t="str">
        <f t="shared" si="10"/>
        <v>PASS</v>
      </c>
      <c r="AR83" s="13" t="str">
        <f t="shared" si="11"/>
        <v>PASS</v>
      </c>
      <c r="AS83" s="13" t="str">
        <f t="shared" ref="AS83:AS139" si="16">IF(COUNTIF(AG83:AM83,"FF"),"FAIL",IF(COUNTIF(AG83:AM83,"AB"),"FAIL","PASS"))</f>
        <v>PASS</v>
      </c>
      <c r="AT83" s="14" t="str">
        <f t="shared" si="12"/>
        <v>PASS</v>
      </c>
      <c r="AU83" s="14" t="str">
        <f t="shared" si="13"/>
        <v>PASS</v>
      </c>
      <c r="AV83" s="4" t="str">
        <f t="shared" si="14"/>
        <v>YES</v>
      </c>
      <c r="AW83" s="5" t="str">
        <f t="shared" si="15"/>
        <v>DIST</v>
      </c>
    </row>
    <row r="84" spans="1:49">
      <c r="A84" s="68" t="s">
        <v>802</v>
      </c>
      <c r="B84" s="68">
        <v>23222</v>
      </c>
      <c r="C84" s="68" t="s">
        <v>55</v>
      </c>
      <c r="D84" s="62" t="s">
        <v>137</v>
      </c>
      <c r="E84" s="68" t="s">
        <v>138</v>
      </c>
      <c r="F84" s="68"/>
      <c r="G84" s="62">
        <v>75</v>
      </c>
      <c r="H84" s="62">
        <v>52</v>
      </c>
      <c r="I84" s="62">
        <v>62</v>
      </c>
      <c r="J84" s="62">
        <v>70</v>
      </c>
      <c r="K84" s="62">
        <v>67</v>
      </c>
      <c r="L84" s="63"/>
      <c r="M84" s="62">
        <v>22</v>
      </c>
      <c r="N84" s="62">
        <v>42</v>
      </c>
      <c r="O84" s="62">
        <v>18</v>
      </c>
      <c r="P84" s="62">
        <v>33</v>
      </c>
      <c r="Q84" s="62">
        <v>18</v>
      </c>
      <c r="R84" s="62">
        <v>35</v>
      </c>
      <c r="S84" s="62">
        <v>20</v>
      </c>
      <c r="T84" s="67"/>
      <c r="U84" s="68" t="s">
        <v>54</v>
      </c>
      <c r="V84" s="68">
        <v>23222</v>
      </c>
      <c r="W84" s="68" t="s">
        <v>55</v>
      </c>
      <c r="X84" s="68" t="s">
        <v>137</v>
      </c>
      <c r="Y84" s="68" t="s">
        <v>138</v>
      </c>
      <c r="Z84" s="68"/>
      <c r="AA84" s="62">
        <v>71</v>
      </c>
      <c r="AB84" s="62">
        <v>76</v>
      </c>
      <c r="AC84" s="62">
        <v>77</v>
      </c>
      <c r="AD84" s="62">
        <v>61</v>
      </c>
      <c r="AE84" s="62">
        <v>77</v>
      </c>
      <c r="AF84" s="63"/>
      <c r="AG84" s="62">
        <v>20</v>
      </c>
      <c r="AH84" s="62">
        <v>22</v>
      </c>
      <c r="AI84" s="62">
        <v>41</v>
      </c>
      <c r="AJ84" s="62">
        <v>15</v>
      </c>
      <c r="AK84" s="62">
        <v>32</v>
      </c>
      <c r="AL84" s="62">
        <v>19</v>
      </c>
      <c r="AM84" s="62">
        <v>39</v>
      </c>
      <c r="AN84" s="62">
        <v>8.5399999999999991</v>
      </c>
      <c r="AO84" s="62">
        <v>50</v>
      </c>
      <c r="AP84" s="12" t="str">
        <f t="shared" si="9"/>
        <v>PASS</v>
      </c>
      <c r="AQ84" s="12" t="str">
        <f t="shared" si="10"/>
        <v>PASS</v>
      </c>
      <c r="AR84" s="13" t="str">
        <f t="shared" si="11"/>
        <v>PASS</v>
      </c>
      <c r="AS84" s="13" t="str">
        <f t="shared" si="16"/>
        <v>PASS</v>
      </c>
      <c r="AT84" s="14" t="str">
        <f t="shared" si="12"/>
        <v>PASS</v>
      </c>
      <c r="AU84" s="14" t="str">
        <f t="shared" si="13"/>
        <v>PASS</v>
      </c>
      <c r="AV84" s="4" t="str">
        <f t="shared" si="14"/>
        <v>YES</v>
      </c>
      <c r="AW84" s="5" t="str">
        <f t="shared" si="15"/>
        <v>DIST</v>
      </c>
    </row>
    <row r="85" spans="1:49">
      <c r="A85" s="68" t="s">
        <v>803</v>
      </c>
      <c r="B85" s="68">
        <v>23223</v>
      </c>
      <c r="C85" s="68" t="s">
        <v>334</v>
      </c>
      <c r="D85" s="62" t="s">
        <v>335</v>
      </c>
      <c r="E85" s="68" t="s">
        <v>336</v>
      </c>
      <c r="F85" s="68"/>
      <c r="G85" s="62">
        <v>80</v>
      </c>
      <c r="H85" s="62">
        <v>65</v>
      </c>
      <c r="I85" s="62">
        <v>68</v>
      </c>
      <c r="J85" s="62">
        <v>85</v>
      </c>
      <c r="K85" s="62">
        <v>79</v>
      </c>
      <c r="L85" s="63"/>
      <c r="M85" s="62">
        <v>23</v>
      </c>
      <c r="N85" s="62">
        <v>43</v>
      </c>
      <c r="O85" s="62">
        <v>20</v>
      </c>
      <c r="P85" s="62">
        <v>41</v>
      </c>
      <c r="Q85" s="62">
        <v>17</v>
      </c>
      <c r="R85" s="62" t="s">
        <v>67</v>
      </c>
      <c r="S85" s="62">
        <v>20</v>
      </c>
      <c r="T85" s="67"/>
      <c r="U85" s="68" t="s">
        <v>792</v>
      </c>
      <c r="V85" s="68">
        <v>23223</v>
      </c>
      <c r="W85" s="68" t="s">
        <v>334</v>
      </c>
      <c r="X85" s="68" t="s">
        <v>335</v>
      </c>
      <c r="Y85" s="68" t="s">
        <v>336</v>
      </c>
      <c r="Z85" s="68"/>
      <c r="AA85" s="62">
        <v>59</v>
      </c>
      <c r="AB85" s="62">
        <v>56</v>
      </c>
      <c r="AC85" s="62">
        <v>80</v>
      </c>
      <c r="AD85" s="62">
        <v>59</v>
      </c>
      <c r="AE85" s="62">
        <v>78</v>
      </c>
      <c r="AF85" s="63"/>
      <c r="AG85" s="62">
        <v>17</v>
      </c>
      <c r="AH85" s="62">
        <v>22</v>
      </c>
      <c r="AI85" s="62">
        <v>43</v>
      </c>
      <c r="AJ85" s="62">
        <v>16</v>
      </c>
      <c r="AK85" s="62">
        <v>33</v>
      </c>
      <c r="AL85" s="62">
        <v>19</v>
      </c>
      <c r="AM85" s="62">
        <v>39</v>
      </c>
      <c r="AN85" s="62"/>
      <c r="AO85" s="62">
        <v>49</v>
      </c>
      <c r="AP85" s="12" t="str">
        <f t="shared" si="9"/>
        <v>PASS</v>
      </c>
      <c r="AQ85" s="12" t="str">
        <f t="shared" si="10"/>
        <v>PASS</v>
      </c>
      <c r="AR85" s="13" t="str">
        <f t="shared" si="11"/>
        <v>FAIL</v>
      </c>
      <c r="AS85" s="13" t="str">
        <f t="shared" si="16"/>
        <v>PASS</v>
      </c>
      <c r="AT85" s="14" t="str">
        <f t="shared" si="12"/>
        <v>PASS</v>
      </c>
      <c r="AU85" s="14" t="str">
        <f t="shared" si="13"/>
        <v>FAIL</v>
      </c>
      <c r="AV85" s="4" t="str">
        <f t="shared" si="14"/>
        <v>NO</v>
      </c>
      <c r="AW85" s="5" t="str">
        <f t="shared" si="15"/>
        <v>ATKT</v>
      </c>
    </row>
    <row r="86" spans="1:49">
      <c r="A86" s="68" t="s">
        <v>804</v>
      </c>
      <c r="B86" s="68">
        <v>23224</v>
      </c>
      <c r="C86" s="68" t="s">
        <v>346</v>
      </c>
      <c r="D86" s="62" t="s">
        <v>347</v>
      </c>
      <c r="E86" s="68" t="s">
        <v>348</v>
      </c>
      <c r="F86" s="68"/>
      <c r="G86" s="62">
        <v>69</v>
      </c>
      <c r="H86" s="62">
        <v>56</v>
      </c>
      <c r="I86" s="62">
        <v>50</v>
      </c>
      <c r="J86" s="62">
        <v>68</v>
      </c>
      <c r="K86" s="62">
        <v>57</v>
      </c>
      <c r="L86" s="63"/>
      <c r="M86" s="62">
        <v>12</v>
      </c>
      <c r="N86" s="62" t="s">
        <v>67</v>
      </c>
      <c r="O86" s="62">
        <v>11</v>
      </c>
      <c r="P86" s="62">
        <v>29</v>
      </c>
      <c r="Q86" s="62">
        <v>13</v>
      </c>
      <c r="R86" s="62" t="s">
        <v>67</v>
      </c>
      <c r="S86" s="62">
        <v>12</v>
      </c>
      <c r="T86" s="67"/>
      <c r="U86" s="68" t="s">
        <v>796</v>
      </c>
      <c r="V86" s="68">
        <v>23224</v>
      </c>
      <c r="W86" s="68" t="s">
        <v>346</v>
      </c>
      <c r="X86" s="68" t="s">
        <v>347</v>
      </c>
      <c r="Y86" s="68" t="s">
        <v>348</v>
      </c>
      <c r="Z86" s="68"/>
      <c r="AA86" s="62">
        <v>52</v>
      </c>
      <c r="AB86" s="62">
        <v>70</v>
      </c>
      <c r="AC86" s="62">
        <v>67</v>
      </c>
      <c r="AD86" s="62">
        <v>58</v>
      </c>
      <c r="AE86" s="62">
        <v>58</v>
      </c>
      <c r="AF86" s="63"/>
      <c r="AG86" s="62">
        <v>17</v>
      </c>
      <c r="AH86" s="62">
        <v>18</v>
      </c>
      <c r="AI86" s="62">
        <v>36</v>
      </c>
      <c r="AJ86" s="62">
        <v>12</v>
      </c>
      <c r="AK86" s="62">
        <v>33</v>
      </c>
      <c r="AL86" s="62">
        <v>15</v>
      </c>
      <c r="AM86" s="62">
        <v>34</v>
      </c>
      <c r="AN86" s="62"/>
      <c r="AO86" s="62">
        <v>48</v>
      </c>
      <c r="AP86" s="12" t="str">
        <f t="shared" si="9"/>
        <v>PASS</v>
      </c>
      <c r="AQ86" s="12" t="str">
        <f t="shared" si="10"/>
        <v>PASS</v>
      </c>
      <c r="AR86" s="13" t="str">
        <f t="shared" si="11"/>
        <v>FAIL</v>
      </c>
      <c r="AS86" s="13" t="str">
        <f t="shared" si="16"/>
        <v>PASS</v>
      </c>
      <c r="AT86" s="14" t="str">
        <f t="shared" si="12"/>
        <v>PASS</v>
      </c>
      <c r="AU86" s="14" t="str">
        <f t="shared" si="13"/>
        <v>FAIL</v>
      </c>
      <c r="AV86" s="4" t="str">
        <f t="shared" si="14"/>
        <v>NO</v>
      </c>
      <c r="AW86" s="5" t="str">
        <f t="shared" si="15"/>
        <v>ATKT</v>
      </c>
    </row>
    <row r="87" spans="1:49">
      <c r="A87" s="68" t="s">
        <v>805</v>
      </c>
      <c r="B87" s="68">
        <v>23226</v>
      </c>
      <c r="C87" s="68" t="s">
        <v>361</v>
      </c>
      <c r="D87" s="62" t="s">
        <v>362</v>
      </c>
      <c r="E87" s="68" t="s">
        <v>363</v>
      </c>
      <c r="F87" s="68"/>
      <c r="G87" s="62">
        <v>83</v>
      </c>
      <c r="H87" s="62">
        <v>85</v>
      </c>
      <c r="I87" s="62">
        <v>77</v>
      </c>
      <c r="J87" s="62">
        <v>81</v>
      </c>
      <c r="K87" s="62">
        <v>80</v>
      </c>
      <c r="L87" s="63"/>
      <c r="M87" s="62">
        <v>20</v>
      </c>
      <c r="N87" s="62">
        <v>38</v>
      </c>
      <c r="O87" s="62">
        <v>23</v>
      </c>
      <c r="P87" s="62">
        <v>39</v>
      </c>
      <c r="Q87" s="62">
        <v>20</v>
      </c>
      <c r="R87" s="62">
        <v>38</v>
      </c>
      <c r="S87" s="62">
        <v>22</v>
      </c>
      <c r="T87" s="67"/>
      <c r="U87" s="68" t="s">
        <v>801</v>
      </c>
      <c r="V87" s="68">
        <v>23226</v>
      </c>
      <c r="W87" s="68" t="s">
        <v>361</v>
      </c>
      <c r="X87" s="68" t="s">
        <v>362</v>
      </c>
      <c r="Y87" s="68" t="s">
        <v>363</v>
      </c>
      <c r="Z87" s="68"/>
      <c r="AA87" s="62">
        <v>62</v>
      </c>
      <c r="AB87" s="62">
        <v>73</v>
      </c>
      <c r="AC87" s="62">
        <v>82</v>
      </c>
      <c r="AD87" s="62">
        <v>86</v>
      </c>
      <c r="AE87" s="62">
        <v>83</v>
      </c>
      <c r="AF87" s="63"/>
      <c r="AG87" s="62">
        <v>20</v>
      </c>
      <c r="AH87" s="62">
        <v>23</v>
      </c>
      <c r="AI87" s="62">
        <v>41</v>
      </c>
      <c r="AJ87" s="62">
        <v>21</v>
      </c>
      <c r="AK87" s="62">
        <v>41</v>
      </c>
      <c r="AL87" s="62">
        <v>23</v>
      </c>
      <c r="AM87" s="62">
        <v>45</v>
      </c>
      <c r="AN87" s="62">
        <v>9.66</v>
      </c>
      <c r="AO87" s="62">
        <v>50</v>
      </c>
      <c r="AP87" s="12" t="str">
        <f t="shared" si="9"/>
        <v>PASS</v>
      </c>
      <c r="AQ87" s="12" t="str">
        <f t="shared" si="10"/>
        <v>PASS</v>
      </c>
      <c r="AR87" s="13" t="str">
        <f t="shared" si="11"/>
        <v>PASS</v>
      </c>
      <c r="AS87" s="13" t="str">
        <f t="shared" si="16"/>
        <v>PASS</v>
      </c>
      <c r="AT87" s="14" t="str">
        <f t="shared" si="12"/>
        <v>PASS</v>
      </c>
      <c r="AU87" s="14" t="str">
        <f t="shared" si="13"/>
        <v>PASS</v>
      </c>
      <c r="AV87" s="4" t="str">
        <f t="shared" si="14"/>
        <v>YES</v>
      </c>
      <c r="AW87" s="5" t="str">
        <f t="shared" si="15"/>
        <v>DIST</v>
      </c>
    </row>
    <row r="88" spans="1:49">
      <c r="A88" s="68" t="s">
        <v>806</v>
      </c>
      <c r="B88" s="68">
        <v>23227</v>
      </c>
      <c r="C88" s="68" t="s">
        <v>370</v>
      </c>
      <c r="D88" s="62" t="s">
        <v>371</v>
      </c>
      <c r="E88" s="68" t="s">
        <v>372</v>
      </c>
      <c r="F88" s="68"/>
      <c r="G88" s="62">
        <v>81</v>
      </c>
      <c r="H88" s="62">
        <v>73</v>
      </c>
      <c r="I88" s="62">
        <v>89</v>
      </c>
      <c r="J88" s="62">
        <v>84</v>
      </c>
      <c r="K88" s="62">
        <v>86</v>
      </c>
      <c r="L88" s="63"/>
      <c r="M88" s="62">
        <v>23</v>
      </c>
      <c r="N88" s="62">
        <v>44</v>
      </c>
      <c r="O88" s="62">
        <v>24</v>
      </c>
      <c r="P88" s="62">
        <v>42</v>
      </c>
      <c r="Q88" s="62">
        <v>23</v>
      </c>
      <c r="R88" s="62">
        <v>45</v>
      </c>
      <c r="S88" s="62">
        <v>22</v>
      </c>
      <c r="T88" s="67"/>
      <c r="U88" s="68" t="s">
        <v>804</v>
      </c>
      <c r="V88" s="68">
        <v>23227</v>
      </c>
      <c r="W88" s="68" t="s">
        <v>370</v>
      </c>
      <c r="X88" s="68" t="s">
        <v>371</v>
      </c>
      <c r="Y88" s="68" t="s">
        <v>372</v>
      </c>
      <c r="Z88" s="68"/>
      <c r="AA88" s="62">
        <v>74</v>
      </c>
      <c r="AB88" s="62">
        <v>84</v>
      </c>
      <c r="AC88" s="62">
        <v>89</v>
      </c>
      <c r="AD88" s="62">
        <v>89</v>
      </c>
      <c r="AE88" s="62">
        <v>87</v>
      </c>
      <c r="AF88" s="63"/>
      <c r="AG88" s="62">
        <v>21</v>
      </c>
      <c r="AH88" s="62">
        <v>24</v>
      </c>
      <c r="AI88" s="62">
        <v>46</v>
      </c>
      <c r="AJ88" s="62">
        <v>23</v>
      </c>
      <c r="AK88" s="62">
        <v>42</v>
      </c>
      <c r="AL88" s="62">
        <v>23</v>
      </c>
      <c r="AM88" s="62">
        <v>45</v>
      </c>
      <c r="AN88" s="62">
        <v>9.84</v>
      </c>
      <c r="AO88" s="62">
        <v>50</v>
      </c>
      <c r="AP88" s="12" t="str">
        <f t="shared" si="9"/>
        <v>PASS</v>
      </c>
      <c r="AQ88" s="12" t="str">
        <f t="shared" si="10"/>
        <v>PASS</v>
      </c>
      <c r="AR88" s="13" t="str">
        <f t="shared" si="11"/>
        <v>PASS</v>
      </c>
      <c r="AS88" s="13" t="str">
        <f t="shared" si="16"/>
        <v>PASS</v>
      </c>
      <c r="AT88" s="14" t="str">
        <f t="shared" si="12"/>
        <v>PASS</v>
      </c>
      <c r="AU88" s="14" t="str">
        <f t="shared" si="13"/>
        <v>PASS</v>
      </c>
      <c r="AV88" s="4" t="str">
        <f t="shared" si="14"/>
        <v>YES</v>
      </c>
      <c r="AW88" s="5" t="str">
        <f t="shared" si="15"/>
        <v>DIST</v>
      </c>
    </row>
    <row r="89" spans="1:49">
      <c r="A89" s="68" t="s">
        <v>807</v>
      </c>
      <c r="B89" s="68">
        <v>23228</v>
      </c>
      <c r="C89" s="68" t="s">
        <v>379</v>
      </c>
      <c r="D89" s="62" t="s">
        <v>380</v>
      </c>
      <c r="E89" s="68" t="s">
        <v>381</v>
      </c>
      <c r="F89" s="68"/>
      <c r="G89" s="62">
        <v>72</v>
      </c>
      <c r="H89" s="62">
        <v>56</v>
      </c>
      <c r="I89" s="62">
        <v>69</v>
      </c>
      <c r="J89" s="62">
        <v>70</v>
      </c>
      <c r="K89" s="62">
        <v>79</v>
      </c>
      <c r="L89" s="63"/>
      <c r="M89" s="62">
        <v>23</v>
      </c>
      <c r="N89" s="62">
        <v>24</v>
      </c>
      <c r="O89" s="62">
        <v>21</v>
      </c>
      <c r="P89" s="62">
        <v>35</v>
      </c>
      <c r="Q89" s="62">
        <v>15</v>
      </c>
      <c r="R89" s="62">
        <v>38</v>
      </c>
      <c r="S89" s="62">
        <v>21</v>
      </c>
      <c r="T89" s="67"/>
      <c r="U89" s="68" t="s">
        <v>807</v>
      </c>
      <c r="V89" s="68">
        <v>23228</v>
      </c>
      <c r="W89" s="68" t="s">
        <v>379</v>
      </c>
      <c r="X89" s="68" t="s">
        <v>380</v>
      </c>
      <c r="Y89" s="68" t="s">
        <v>381</v>
      </c>
      <c r="Z89" s="68"/>
      <c r="AA89" s="62">
        <v>67</v>
      </c>
      <c r="AB89" s="62">
        <v>71</v>
      </c>
      <c r="AC89" s="62">
        <v>79</v>
      </c>
      <c r="AD89" s="62">
        <v>77</v>
      </c>
      <c r="AE89" s="62">
        <v>80</v>
      </c>
      <c r="AF89" s="63"/>
      <c r="AG89" s="62">
        <v>19</v>
      </c>
      <c r="AH89" s="62">
        <v>21</v>
      </c>
      <c r="AI89" s="62">
        <v>41</v>
      </c>
      <c r="AJ89" s="62">
        <v>17</v>
      </c>
      <c r="AK89" s="62">
        <v>38</v>
      </c>
      <c r="AL89" s="62">
        <v>22</v>
      </c>
      <c r="AM89" s="62">
        <v>43</v>
      </c>
      <c r="AN89" s="62">
        <v>8.82</v>
      </c>
      <c r="AO89" s="62">
        <v>50</v>
      </c>
      <c r="AP89" s="12" t="str">
        <f t="shared" si="9"/>
        <v>PASS</v>
      </c>
      <c r="AQ89" s="12" t="str">
        <f t="shared" si="10"/>
        <v>PASS</v>
      </c>
      <c r="AR89" s="13" t="str">
        <f t="shared" si="11"/>
        <v>PASS</v>
      </c>
      <c r="AS89" s="13" t="str">
        <f t="shared" si="16"/>
        <v>PASS</v>
      </c>
      <c r="AT89" s="14" t="str">
        <f t="shared" si="12"/>
        <v>PASS</v>
      </c>
      <c r="AU89" s="14" t="str">
        <f t="shared" si="13"/>
        <v>PASS</v>
      </c>
      <c r="AV89" s="4" t="str">
        <f t="shared" si="14"/>
        <v>YES</v>
      </c>
      <c r="AW89" s="5" t="str">
        <f t="shared" si="15"/>
        <v>DIST</v>
      </c>
    </row>
    <row r="90" spans="1:49">
      <c r="A90" s="68" t="s">
        <v>808</v>
      </c>
      <c r="B90" s="68">
        <v>23229</v>
      </c>
      <c r="C90" s="68" t="s">
        <v>391</v>
      </c>
      <c r="D90" s="62" t="s">
        <v>392</v>
      </c>
      <c r="E90" s="68" t="s">
        <v>393</v>
      </c>
      <c r="F90" s="68"/>
      <c r="G90" s="62">
        <v>76</v>
      </c>
      <c r="H90" s="62">
        <v>53</v>
      </c>
      <c r="I90" s="62">
        <v>63</v>
      </c>
      <c r="J90" s="62">
        <v>67</v>
      </c>
      <c r="K90" s="62">
        <v>73</v>
      </c>
      <c r="L90" s="63"/>
      <c r="M90" s="62">
        <v>23</v>
      </c>
      <c r="N90" s="62">
        <v>29</v>
      </c>
      <c r="O90" s="62">
        <v>24</v>
      </c>
      <c r="P90" s="62">
        <v>35</v>
      </c>
      <c r="Q90" s="62">
        <v>22</v>
      </c>
      <c r="R90" s="62">
        <v>43</v>
      </c>
      <c r="S90" s="62">
        <v>22</v>
      </c>
      <c r="T90" s="67"/>
      <c r="U90" s="68" t="s">
        <v>811</v>
      </c>
      <c r="V90" s="68">
        <v>23229</v>
      </c>
      <c r="W90" s="68" t="s">
        <v>391</v>
      </c>
      <c r="X90" s="68" t="s">
        <v>392</v>
      </c>
      <c r="Y90" s="68" t="s">
        <v>393</v>
      </c>
      <c r="Z90" s="68"/>
      <c r="AA90" s="62">
        <v>65</v>
      </c>
      <c r="AB90" s="62">
        <v>77</v>
      </c>
      <c r="AC90" s="62">
        <v>81</v>
      </c>
      <c r="AD90" s="62">
        <v>78</v>
      </c>
      <c r="AE90" s="62">
        <v>83</v>
      </c>
      <c r="AF90" s="63"/>
      <c r="AG90" s="62">
        <v>19</v>
      </c>
      <c r="AH90" s="62">
        <v>23</v>
      </c>
      <c r="AI90" s="62">
        <v>42</v>
      </c>
      <c r="AJ90" s="62">
        <v>19</v>
      </c>
      <c r="AK90" s="62">
        <v>42</v>
      </c>
      <c r="AL90" s="62">
        <v>23</v>
      </c>
      <c r="AM90" s="62">
        <v>45</v>
      </c>
      <c r="AN90" s="62">
        <v>8.8000000000000007</v>
      </c>
      <c r="AO90" s="62">
        <v>50</v>
      </c>
      <c r="AP90" s="12" t="str">
        <f t="shared" si="9"/>
        <v>PASS</v>
      </c>
      <c r="AQ90" s="12" t="str">
        <f t="shared" si="10"/>
        <v>PASS</v>
      </c>
      <c r="AR90" s="13" t="str">
        <f t="shared" si="11"/>
        <v>PASS</v>
      </c>
      <c r="AS90" s="13" t="str">
        <f t="shared" si="16"/>
        <v>PASS</v>
      </c>
      <c r="AT90" s="14" t="str">
        <f t="shared" si="12"/>
        <v>PASS</v>
      </c>
      <c r="AU90" s="14" t="str">
        <f t="shared" si="13"/>
        <v>PASS</v>
      </c>
      <c r="AV90" s="4" t="str">
        <f t="shared" si="14"/>
        <v>YES</v>
      </c>
      <c r="AW90" s="5" t="str">
        <f t="shared" si="15"/>
        <v>DIST</v>
      </c>
    </row>
    <row r="91" spans="1:49">
      <c r="A91" s="68" t="s">
        <v>809</v>
      </c>
      <c r="B91" s="68">
        <v>23230</v>
      </c>
      <c r="C91" s="68" t="s">
        <v>403</v>
      </c>
      <c r="D91" s="62" t="s">
        <v>404</v>
      </c>
      <c r="E91" s="68" t="s">
        <v>405</v>
      </c>
      <c r="F91" s="68"/>
      <c r="G91" s="62">
        <v>67</v>
      </c>
      <c r="H91" s="62">
        <v>66</v>
      </c>
      <c r="I91" s="62">
        <v>66</v>
      </c>
      <c r="J91" s="62">
        <v>73</v>
      </c>
      <c r="K91" s="62">
        <v>78</v>
      </c>
      <c r="L91" s="63"/>
      <c r="M91" s="62">
        <v>19</v>
      </c>
      <c r="N91" s="62" t="s">
        <v>67</v>
      </c>
      <c r="O91" s="62">
        <v>21</v>
      </c>
      <c r="P91" s="62">
        <v>39</v>
      </c>
      <c r="Q91" s="62">
        <v>19</v>
      </c>
      <c r="R91" s="62">
        <v>38</v>
      </c>
      <c r="S91" s="62">
        <v>20</v>
      </c>
      <c r="T91" s="67"/>
      <c r="U91" s="68" t="s">
        <v>815</v>
      </c>
      <c r="V91" s="68">
        <v>23230</v>
      </c>
      <c r="W91" s="68" t="s">
        <v>403</v>
      </c>
      <c r="X91" s="68" t="s">
        <v>404</v>
      </c>
      <c r="Y91" s="68" t="s">
        <v>405</v>
      </c>
      <c r="Z91" s="68"/>
      <c r="AA91" s="62">
        <v>47</v>
      </c>
      <c r="AB91" s="62">
        <v>62</v>
      </c>
      <c r="AC91" s="62">
        <v>71</v>
      </c>
      <c r="AD91" s="62">
        <v>71</v>
      </c>
      <c r="AE91" s="62">
        <v>76</v>
      </c>
      <c r="AF91" s="63"/>
      <c r="AG91" s="62">
        <v>20</v>
      </c>
      <c r="AH91" s="62">
        <v>21</v>
      </c>
      <c r="AI91" s="62">
        <v>38</v>
      </c>
      <c r="AJ91" s="62">
        <v>18</v>
      </c>
      <c r="AK91" s="62">
        <v>37</v>
      </c>
      <c r="AL91" s="62">
        <v>19</v>
      </c>
      <c r="AM91" s="62">
        <v>38</v>
      </c>
      <c r="AN91" s="62"/>
      <c r="AO91" s="62">
        <v>49</v>
      </c>
      <c r="AP91" s="12" t="str">
        <f t="shared" si="9"/>
        <v>PASS</v>
      </c>
      <c r="AQ91" s="12" t="str">
        <f t="shared" si="10"/>
        <v>PASS</v>
      </c>
      <c r="AR91" s="13" t="str">
        <f t="shared" si="11"/>
        <v>FAIL</v>
      </c>
      <c r="AS91" s="13" t="str">
        <f t="shared" si="16"/>
        <v>PASS</v>
      </c>
      <c r="AT91" s="14" t="str">
        <f t="shared" si="12"/>
        <v>PASS</v>
      </c>
      <c r="AU91" s="14" t="str">
        <f t="shared" si="13"/>
        <v>FAIL</v>
      </c>
      <c r="AV91" s="4" t="str">
        <f t="shared" si="14"/>
        <v>NO</v>
      </c>
      <c r="AW91" s="5" t="str">
        <f t="shared" si="15"/>
        <v>ATKT</v>
      </c>
    </row>
    <row r="92" spans="1:49">
      <c r="A92" s="68" t="s">
        <v>810</v>
      </c>
      <c r="B92" s="68">
        <v>23231</v>
      </c>
      <c r="C92" s="68" t="s">
        <v>418</v>
      </c>
      <c r="D92" s="62" t="s">
        <v>419</v>
      </c>
      <c r="E92" s="68" t="s">
        <v>420</v>
      </c>
      <c r="F92" s="68"/>
      <c r="G92" s="62">
        <v>76</v>
      </c>
      <c r="H92" s="62">
        <v>73</v>
      </c>
      <c r="I92" s="62">
        <v>69</v>
      </c>
      <c r="J92" s="62">
        <v>71</v>
      </c>
      <c r="K92" s="62">
        <v>67</v>
      </c>
      <c r="L92" s="63"/>
      <c r="M92" s="62">
        <v>19</v>
      </c>
      <c r="N92" s="62">
        <v>32</v>
      </c>
      <c r="O92" s="62">
        <v>24</v>
      </c>
      <c r="P92" s="62">
        <v>36</v>
      </c>
      <c r="Q92" s="62">
        <v>24</v>
      </c>
      <c r="R92" s="62">
        <v>46</v>
      </c>
      <c r="S92" s="62">
        <v>22</v>
      </c>
      <c r="T92" s="67"/>
      <c r="U92" s="68" t="s">
        <v>820</v>
      </c>
      <c r="V92" s="68">
        <v>23231</v>
      </c>
      <c r="W92" s="68" t="s">
        <v>418</v>
      </c>
      <c r="X92" s="68" t="s">
        <v>419</v>
      </c>
      <c r="Y92" s="68" t="s">
        <v>420</v>
      </c>
      <c r="Z92" s="68"/>
      <c r="AA92" s="62">
        <v>63</v>
      </c>
      <c r="AB92" s="62">
        <v>76</v>
      </c>
      <c r="AC92" s="62">
        <v>73</v>
      </c>
      <c r="AD92" s="62">
        <v>87</v>
      </c>
      <c r="AE92" s="62">
        <v>85</v>
      </c>
      <c r="AF92" s="63"/>
      <c r="AG92" s="62">
        <v>23</v>
      </c>
      <c r="AH92" s="62">
        <v>20</v>
      </c>
      <c r="AI92" s="62">
        <v>38</v>
      </c>
      <c r="AJ92" s="62">
        <v>20</v>
      </c>
      <c r="AK92" s="62">
        <v>42</v>
      </c>
      <c r="AL92" s="62">
        <v>24</v>
      </c>
      <c r="AM92" s="62">
        <v>47</v>
      </c>
      <c r="AN92" s="62">
        <v>9.06</v>
      </c>
      <c r="AO92" s="62">
        <v>50</v>
      </c>
      <c r="AP92" s="12" t="str">
        <f t="shared" si="9"/>
        <v>PASS</v>
      </c>
      <c r="AQ92" s="12" t="str">
        <f t="shared" si="10"/>
        <v>PASS</v>
      </c>
      <c r="AR92" s="13" t="str">
        <f t="shared" si="11"/>
        <v>PASS</v>
      </c>
      <c r="AS92" s="13" t="str">
        <f t="shared" si="16"/>
        <v>PASS</v>
      </c>
      <c r="AT92" s="14" t="str">
        <f t="shared" si="12"/>
        <v>PASS</v>
      </c>
      <c r="AU92" s="14" t="str">
        <f t="shared" si="13"/>
        <v>PASS</v>
      </c>
      <c r="AV92" s="4" t="str">
        <f t="shared" si="14"/>
        <v>YES</v>
      </c>
      <c r="AW92" s="5" t="str">
        <f t="shared" si="15"/>
        <v>DIST</v>
      </c>
    </row>
    <row r="93" spans="1:49">
      <c r="A93" s="68" t="s">
        <v>811</v>
      </c>
      <c r="B93" s="68">
        <v>23233</v>
      </c>
      <c r="C93" s="68" t="s">
        <v>442</v>
      </c>
      <c r="D93" s="62" t="s">
        <v>443</v>
      </c>
      <c r="E93" s="68" t="s">
        <v>444</v>
      </c>
      <c r="F93" s="68"/>
      <c r="G93" s="62">
        <v>65</v>
      </c>
      <c r="H93" s="62">
        <v>67</v>
      </c>
      <c r="I93" s="62">
        <v>63</v>
      </c>
      <c r="J93" s="62">
        <v>66</v>
      </c>
      <c r="K93" s="62">
        <v>66</v>
      </c>
      <c r="L93" s="63"/>
      <c r="M93" s="62">
        <v>21</v>
      </c>
      <c r="N93" s="62">
        <v>37</v>
      </c>
      <c r="O93" s="62">
        <v>16</v>
      </c>
      <c r="P93" s="62">
        <v>42</v>
      </c>
      <c r="Q93" s="62">
        <v>15</v>
      </c>
      <c r="R93" s="62">
        <v>30</v>
      </c>
      <c r="S93" s="62">
        <v>19</v>
      </c>
      <c r="T93" s="67"/>
      <c r="U93" s="68" t="s">
        <v>828</v>
      </c>
      <c r="V93" s="68">
        <v>23233</v>
      </c>
      <c r="W93" s="68" t="s">
        <v>442</v>
      </c>
      <c r="X93" s="68" t="s">
        <v>443</v>
      </c>
      <c r="Y93" s="68" t="s">
        <v>444</v>
      </c>
      <c r="Z93" s="68"/>
      <c r="AA93" s="62">
        <v>64</v>
      </c>
      <c r="AB93" s="62">
        <v>68</v>
      </c>
      <c r="AC93" s="62">
        <v>79</v>
      </c>
      <c r="AD93" s="62">
        <v>62</v>
      </c>
      <c r="AE93" s="62">
        <v>76</v>
      </c>
      <c r="AF93" s="63"/>
      <c r="AG93" s="62">
        <v>19</v>
      </c>
      <c r="AH93" s="62">
        <v>22</v>
      </c>
      <c r="AI93" s="62">
        <v>41</v>
      </c>
      <c r="AJ93" s="62">
        <v>16</v>
      </c>
      <c r="AK93" s="62">
        <v>33</v>
      </c>
      <c r="AL93" s="62">
        <v>18</v>
      </c>
      <c r="AM93" s="62">
        <v>37</v>
      </c>
      <c r="AN93" s="62">
        <v>8.36</v>
      </c>
      <c r="AO93" s="62">
        <v>50</v>
      </c>
      <c r="AP93" s="12" t="str">
        <f t="shared" si="9"/>
        <v>PASS</v>
      </c>
      <c r="AQ93" s="12" t="str">
        <f t="shared" si="10"/>
        <v>PASS</v>
      </c>
      <c r="AR93" s="13" t="str">
        <f t="shared" si="11"/>
        <v>PASS</v>
      </c>
      <c r="AS93" s="13" t="str">
        <f t="shared" si="16"/>
        <v>PASS</v>
      </c>
      <c r="AT93" s="14" t="str">
        <f t="shared" si="12"/>
        <v>PASS</v>
      </c>
      <c r="AU93" s="14" t="str">
        <f t="shared" si="13"/>
        <v>PASS</v>
      </c>
      <c r="AV93" s="4" t="str">
        <f t="shared" si="14"/>
        <v>YES</v>
      </c>
      <c r="AW93" s="5" t="str">
        <f t="shared" si="15"/>
        <v>DIST</v>
      </c>
    </row>
    <row r="94" spans="1:49">
      <c r="A94" s="68" t="s">
        <v>812</v>
      </c>
      <c r="B94" s="68">
        <v>23234</v>
      </c>
      <c r="C94" s="68" t="s">
        <v>451</v>
      </c>
      <c r="D94" s="62" t="s">
        <v>452</v>
      </c>
      <c r="E94" s="68" t="s">
        <v>453</v>
      </c>
      <c r="F94" s="68"/>
      <c r="G94" s="62">
        <v>74</v>
      </c>
      <c r="H94" s="62">
        <v>63</v>
      </c>
      <c r="I94" s="62">
        <v>62</v>
      </c>
      <c r="J94" s="62">
        <v>71</v>
      </c>
      <c r="K94" s="62">
        <v>65</v>
      </c>
      <c r="L94" s="63"/>
      <c r="M94" s="62">
        <v>21</v>
      </c>
      <c r="N94" s="62">
        <v>26</v>
      </c>
      <c r="O94" s="62">
        <v>23</v>
      </c>
      <c r="P94" s="62">
        <v>35</v>
      </c>
      <c r="Q94" s="62">
        <v>23</v>
      </c>
      <c r="R94" s="62">
        <v>45</v>
      </c>
      <c r="S94" s="62">
        <v>22</v>
      </c>
      <c r="T94" s="67"/>
      <c r="U94" s="68" t="s">
        <v>831</v>
      </c>
      <c r="V94" s="68">
        <v>23234</v>
      </c>
      <c r="W94" s="68" t="s">
        <v>451</v>
      </c>
      <c r="X94" s="68" t="s">
        <v>452</v>
      </c>
      <c r="Y94" s="68" t="s">
        <v>453</v>
      </c>
      <c r="Z94" s="68"/>
      <c r="AA94" s="62">
        <v>71</v>
      </c>
      <c r="AB94" s="62">
        <v>80</v>
      </c>
      <c r="AC94" s="62">
        <v>84</v>
      </c>
      <c r="AD94" s="62">
        <v>89</v>
      </c>
      <c r="AE94" s="62">
        <v>86</v>
      </c>
      <c r="AF94" s="63"/>
      <c r="AG94" s="62">
        <v>23</v>
      </c>
      <c r="AH94" s="62">
        <v>23</v>
      </c>
      <c r="AI94" s="62">
        <v>44</v>
      </c>
      <c r="AJ94" s="62">
        <v>21</v>
      </c>
      <c r="AK94" s="62">
        <v>44</v>
      </c>
      <c r="AL94" s="62">
        <v>23</v>
      </c>
      <c r="AM94" s="62">
        <v>46</v>
      </c>
      <c r="AN94" s="62">
        <v>9.1999999999999993</v>
      </c>
      <c r="AO94" s="62">
        <v>50</v>
      </c>
      <c r="AP94" s="12" t="str">
        <f t="shared" si="9"/>
        <v>PASS</v>
      </c>
      <c r="AQ94" s="12" t="str">
        <f t="shared" si="10"/>
        <v>PASS</v>
      </c>
      <c r="AR94" s="13" t="str">
        <f t="shared" si="11"/>
        <v>PASS</v>
      </c>
      <c r="AS94" s="13" t="str">
        <f t="shared" si="16"/>
        <v>PASS</v>
      </c>
      <c r="AT94" s="14" t="str">
        <f t="shared" si="12"/>
        <v>PASS</v>
      </c>
      <c r="AU94" s="14" t="str">
        <f t="shared" si="13"/>
        <v>PASS</v>
      </c>
      <c r="AV94" s="4" t="str">
        <f t="shared" si="14"/>
        <v>YES</v>
      </c>
      <c r="AW94" s="5" t="str">
        <f t="shared" si="15"/>
        <v>DIST</v>
      </c>
    </row>
    <row r="95" spans="1:49">
      <c r="A95" s="68" t="s">
        <v>813</v>
      </c>
      <c r="B95" s="68">
        <v>23235</v>
      </c>
      <c r="C95" s="68" t="s">
        <v>460</v>
      </c>
      <c r="D95" s="62" t="s">
        <v>461</v>
      </c>
      <c r="E95" s="68" t="s">
        <v>462</v>
      </c>
      <c r="F95" s="68"/>
      <c r="G95" s="62">
        <v>63</v>
      </c>
      <c r="H95" s="62">
        <v>59</v>
      </c>
      <c r="I95" s="62">
        <v>63</v>
      </c>
      <c r="J95" s="62">
        <v>57</v>
      </c>
      <c r="K95" s="62">
        <v>53</v>
      </c>
      <c r="L95" s="63"/>
      <c r="M95" s="62">
        <v>20</v>
      </c>
      <c r="N95" s="62">
        <v>32</v>
      </c>
      <c r="O95" s="62">
        <v>21</v>
      </c>
      <c r="P95" s="62">
        <v>31</v>
      </c>
      <c r="Q95" s="62">
        <v>20</v>
      </c>
      <c r="R95" s="62">
        <v>34</v>
      </c>
      <c r="S95" s="62">
        <v>22</v>
      </c>
      <c r="T95" s="67"/>
      <c r="U95" s="68" t="s">
        <v>834</v>
      </c>
      <c r="V95" s="68">
        <v>23235</v>
      </c>
      <c r="W95" s="68" t="s">
        <v>460</v>
      </c>
      <c r="X95" s="68" t="s">
        <v>461</v>
      </c>
      <c r="Y95" s="68" t="s">
        <v>462</v>
      </c>
      <c r="Z95" s="68"/>
      <c r="AA95" s="62">
        <v>46</v>
      </c>
      <c r="AB95" s="62">
        <v>70</v>
      </c>
      <c r="AC95" s="62">
        <v>73</v>
      </c>
      <c r="AD95" s="62">
        <v>75</v>
      </c>
      <c r="AE95" s="62">
        <v>82</v>
      </c>
      <c r="AF95" s="63"/>
      <c r="AG95" s="62">
        <v>21</v>
      </c>
      <c r="AH95" s="62">
        <v>20</v>
      </c>
      <c r="AI95" s="62">
        <v>38</v>
      </c>
      <c r="AJ95" s="62">
        <v>21</v>
      </c>
      <c r="AK95" s="62">
        <v>37</v>
      </c>
      <c r="AL95" s="62">
        <v>21</v>
      </c>
      <c r="AM95" s="62">
        <v>42</v>
      </c>
      <c r="AN95" s="62">
        <v>8.0399999999999991</v>
      </c>
      <c r="AO95" s="62">
        <v>50</v>
      </c>
      <c r="AP95" s="12" t="str">
        <f t="shared" si="9"/>
        <v>PASS</v>
      </c>
      <c r="AQ95" s="12" t="str">
        <f t="shared" si="10"/>
        <v>PASS</v>
      </c>
      <c r="AR95" s="13" t="str">
        <f t="shared" si="11"/>
        <v>PASS</v>
      </c>
      <c r="AS95" s="13" t="str">
        <f t="shared" si="16"/>
        <v>PASS</v>
      </c>
      <c r="AT95" s="14" t="str">
        <f t="shared" si="12"/>
        <v>PASS</v>
      </c>
      <c r="AU95" s="14" t="str">
        <f t="shared" si="13"/>
        <v>PASS</v>
      </c>
      <c r="AV95" s="4" t="str">
        <f t="shared" si="14"/>
        <v>YES</v>
      </c>
      <c r="AW95" s="5" t="str">
        <f t="shared" si="15"/>
        <v>DIST</v>
      </c>
    </row>
    <row r="96" spans="1:49">
      <c r="A96" s="68" t="s">
        <v>814</v>
      </c>
      <c r="B96" s="68">
        <v>23236</v>
      </c>
      <c r="C96" s="68" t="s">
        <v>472</v>
      </c>
      <c r="D96" s="62" t="s">
        <v>473</v>
      </c>
      <c r="E96" s="68" t="s">
        <v>474</v>
      </c>
      <c r="F96" s="68"/>
      <c r="G96" s="62">
        <v>79</v>
      </c>
      <c r="H96" s="62">
        <v>58</v>
      </c>
      <c r="I96" s="62">
        <v>58</v>
      </c>
      <c r="J96" s="62">
        <v>64</v>
      </c>
      <c r="K96" s="62">
        <v>69</v>
      </c>
      <c r="L96" s="63"/>
      <c r="M96" s="62">
        <v>20</v>
      </c>
      <c r="N96" s="62">
        <v>34</v>
      </c>
      <c r="O96" s="62">
        <v>17</v>
      </c>
      <c r="P96" s="62">
        <v>31</v>
      </c>
      <c r="Q96" s="62">
        <v>18</v>
      </c>
      <c r="R96" s="62">
        <v>38</v>
      </c>
      <c r="S96" s="62">
        <v>20</v>
      </c>
      <c r="T96" s="67"/>
      <c r="U96" s="68" t="s">
        <v>838</v>
      </c>
      <c r="V96" s="68">
        <v>23236</v>
      </c>
      <c r="W96" s="68" t="s">
        <v>472</v>
      </c>
      <c r="X96" s="68" t="s">
        <v>473</v>
      </c>
      <c r="Y96" s="68" t="s">
        <v>474</v>
      </c>
      <c r="Z96" s="68"/>
      <c r="AA96" s="62">
        <v>64</v>
      </c>
      <c r="AB96" s="62">
        <v>61</v>
      </c>
      <c r="AC96" s="62">
        <v>74</v>
      </c>
      <c r="AD96" s="62">
        <v>62</v>
      </c>
      <c r="AE96" s="62">
        <v>79</v>
      </c>
      <c r="AF96" s="63"/>
      <c r="AG96" s="62">
        <v>19</v>
      </c>
      <c r="AH96" s="62">
        <v>20</v>
      </c>
      <c r="AI96" s="62">
        <v>38</v>
      </c>
      <c r="AJ96" s="62">
        <v>17</v>
      </c>
      <c r="AK96" s="62">
        <v>38</v>
      </c>
      <c r="AL96" s="62">
        <v>18</v>
      </c>
      <c r="AM96" s="62">
        <v>36</v>
      </c>
      <c r="AN96" s="62">
        <v>8.2799999999999994</v>
      </c>
      <c r="AO96" s="62">
        <v>50</v>
      </c>
      <c r="AP96" s="12" t="str">
        <f t="shared" si="9"/>
        <v>PASS</v>
      </c>
      <c r="AQ96" s="12" t="str">
        <f t="shared" si="10"/>
        <v>PASS</v>
      </c>
      <c r="AR96" s="13" t="str">
        <f t="shared" si="11"/>
        <v>PASS</v>
      </c>
      <c r="AS96" s="13" t="str">
        <f t="shared" si="16"/>
        <v>PASS</v>
      </c>
      <c r="AT96" s="14" t="str">
        <f t="shared" si="12"/>
        <v>PASS</v>
      </c>
      <c r="AU96" s="14" t="str">
        <f t="shared" si="13"/>
        <v>PASS</v>
      </c>
      <c r="AV96" s="4" t="str">
        <f t="shared" si="14"/>
        <v>YES</v>
      </c>
      <c r="AW96" s="5" t="str">
        <f t="shared" si="15"/>
        <v>DIST</v>
      </c>
    </row>
    <row r="97" spans="1:49">
      <c r="A97" s="68" t="s">
        <v>815</v>
      </c>
      <c r="B97" s="68">
        <v>23238</v>
      </c>
      <c r="C97" s="68" t="s">
        <v>490</v>
      </c>
      <c r="D97" s="62" t="s">
        <v>491</v>
      </c>
      <c r="E97" s="68" t="s">
        <v>492</v>
      </c>
      <c r="F97" s="68"/>
      <c r="G97" s="62">
        <v>82</v>
      </c>
      <c r="H97" s="62">
        <v>81</v>
      </c>
      <c r="I97" s="62">
        <v>80</v>
      </c>
      <c r="J97" s="62">
        <v>78</v>
      </c>
      <c r="K97" s="62">
        <v>71</v>
      </c>
      <c r="L97" s="63"/>
      <c r="M97" s="62">
        <v>21</v>
      </c>
      <c r="N97" s="62">
        <v>37</v>
      </c>
      <c r="O97" s="62">
        <v>21</v>
      </c>
      <c r="P97" s="62">
        <v>33</v>
      </c>
      <c r="Q97" s="62">
        <v>20</v>
      </c>
      <c r="R97" s="62">
        <v>38</v>
      </c>
      <c r="S97" s="62">
        <v>22</v>
      </c>
      <c r="T97" s="67"/>
      <c r="U97" s="68" t="s">
        <v>844</v>
      </c>
      <c r="V97" s="68">
        <v>23238</v>
      </c>
      <c r="W97" s="68" t="s">
        <v>490</v>
      </c>
      <c r="X97" s="68" t="s">
        <v>491</v>
      </c>
      <c r="Y97" s="68" t="s">
        <v>492</v>
      </c>
      <c r="Z97" s="68"/>
      <c r="AA97" s="62">
        <v>81</v>
      </c>
      <c r="AB97" s="62">
        <v>75</v>
      </c>
      <c r="AC97" s="62">
        <v>84</v>
      </c>
      <c r="AD97" s="62">
        <v>84</v>
      </c>
      <c r="AE97" s="62">
        <v>84</v>
      </c>
      <c r="AF97" s="63"/>
      <c r="AG97" s="62">
        <v>21</v>
      </c>
      <c r="AH97" s="62">
        <v>24</v>
      </c>
      <c r="AI97" s="62">
        <v>46</v>
      </c>
      <c r="AJ97" s="62">
        <v>23</v>
      </c>
      <c r="AK97" s="62">
        <v>43</v>
      </c>
      <c r="AL97" s="62">
        <v>23</v>
      </c>
      <c r="AM97" s="62">
        <v>45</v>
      </c>
      <c r="AN97" s="62">
        <v>9.6999999999999993</v>
      </c>
      <c r="AO97" s="62">
        <v>50</v>
      </c>
      <c r="AP97" s="12" t="str">
        <f t="shared" si="9"/>
        <v>PASS</v>
      </c>
      <c r="AQ97" s="12" t="str">
        <f t="shared" si="10"/>
        <v>PASS</v>
      </c>
      <c r="AR97" s="13" t="str">
        <f t="shared" si="11"/>
        <v>PASS</v>
      </c>
      <c r="AS97" s="13" t="str">
        <f t="shared" si="16"/>
        <v>PASS</v>
      </c>
      <c r="AT97" s="14" t="str">
        <f t="shared" si="12"/>
        <v>PASS</v>
      </c>
      <c r="AU97" s="14" t="str">
        <f t="shared" si="13"/>
        <v>PASS</v>
      </c>
      <c r="AV97" s="4" t="str">
        <f t="shared" si="14"/>
        <v>YES</v>
      </c>
      <c r="AW97" s="5" t="str">
        <f t="shared" si="15"/>
        <v>DIST</v>
      </c>
    </row>
    <row r="98" spans="1:49">
      <c r="A98" s="68" t="s">
        <v>816</v>
      </c>
      <c r="B98" s="68">
        <v>23239</v>
      </c>
      <c r="C98" s="68" t="s">
        <v>499</v>
      </c>
      <c r="D98" s="62" t="s">
        <v>500</v>
      </c>
      <c r="E98" s="68" t="s">
        <v>501</v>
      </c>
      <c r="F98" s="68"/>
      <c r="G98" s="62">
        <v>75</v>
      </c>
      <c r="H98" s="62">
        <v>60</v>
      </c>
      <c r="I98" s="62">
        <v>67</v>
      </c>
      <c r="J98" s="62">
        <v>70</v>
      </c>
      <c r="K98" s="62">
        <v>70</v>
      </c>
      <c r="L98" s="63"/>
      <c r="M98" s="62">
        <v>21</v>
      </c>
      <c r="N98" s="62">
        <v>37</v>
      </c>
      <c r="O98" s="62">
        <v>22</v>
      </c>
      <c r="P98" s="62">
        <v>36</v>
      </c>
      <c r="Q98" s="62">
        <v>20</v>
      </c>
      <c r="R98" s="62">
        <v>30</v>
      </c>
      <c r="S98" s="62">
        <v>22</v>
      </c>
      <c r="T98" s="67"/>
      <c r="U98" s="68" t="s">
        <v>847</v>
      </c>
      <c r="V98" s="68">
        <v>23239</v>
      </c>
      <c r="W98" s="68" t="s">
        <v>499</v>
      </c>
      <c r="X98" s="68" t="s">
        <v>500</v>
      </c>
      <c r="Y98" s="68" t="s">
        <v>501</v>
      </c>
      <c r="Z98" s="68"/>
      <c r="AA98" s="62">
        <v>71</v>
      </c>
      <c r="AB98" s="62">
        <v>77</v>
      </c>
      <c r="AC98" s="62">
        <v>72</v>
      </c>
      <c r="AD98" s="62">
        <v>86</v>
      </c>
      <c r="AE98" s="62">
        <v>86</v>
      </c>
      <c r="AF98" s="63"/>
      <c r="AG98" s="62">
        <v>22</v>
      </c>
      <c r="AH98" s="62">
        <v>19</v>
      </c>
      <c r="AI98" s="62">
        <v>36</v>
      </c>
      <c r="AJ98" s="62">
        <v>22</v>
      </c>
      <c r="AK98" s="62">
        <v>45</v>
      </c>
      <c r="AL98" s="62">
        <v>24</v>
      </c>
      <c r="AM98" s="62">
        <v>47</v>
      </c>
      <c r="AN98" s="62">
        <v>9.08</v>
      </c>
      <c r="AO98" s="62">
        <v>50</v>
      </c>
      <c r="AP98" s="12" t="str">
        <f t="shared" si="9"/>
        <v>PASS</v>
      </c>
      <c r="AQ98" s="12" t="str">
        <f t="shared" si="10"/>
        <v>PASS</v>
      </c>
      <c r="AR98" s="13" t="str">
        <f t="shared" si="11"/>
        <v>PASS</v>
      </c>
      <c r="AS98" s="13" t="str">
        <f t="shared" si="16"/>
        <v>PASS</v>
      </c>
      <c r="AT98" s="14" t="str">
        <f t="shared" si="12"/>
        <v>PASS</v>
      </c>
      <c r="AU98" s="14" t="str">
        <f t="shared" si="13"/>
        <v>PASS</v>
      </c>
      <c r="AV98" s="4" t="str">
        <f t="shared" si="14"/>
        <v>YES</v>
      </c>
      <c r="AW98" s="5" t="str">
        <f t="shared" si="15"/>
        <v>DIST</v>
      </c>
    </row>
    <row r="99" spans="1:49">
      <c r="A99" s="68" t="s">
        <v>817</v>
      </c>
      <c r="B99" s="68">
        <v>23240</v>
      </c>
      <c r="C99" s="68" t="s">
        <v>505</v>
      </c>
      <c r="D99" s="62" t="s">
        <v>506</v>
      </c>
      <c r="E99" s="68" t="s">
        <v>507</v>
      </c>
      <c r="F99" s="68"/>
      <c r="G99" s="62">
        <v>75</v>
      </c>
      <c r="H99" s="62">
        <v>76</v>
      </c>
      <c r="I99" s="62">
        <v>66</v>
      </c>
      <c r="J99" s="62">
        <v>70</v>
      </c>
      <c r="K99" s="62">
        <v>67</v>
      </c>
      <c r="L99" s="63"/>
      <c r="M99" s="62">
        <v>21</v>
      </c>
      <c r="N99" s="62">
        <v>28</v>
      </c>
      <c r="O99" s="62">
        <v>21</v>
      </c>
      <c r="P99" s="62">
        <v>38</v>
      </c>
      <c r="Q99" s="62">
        <v>19</v>
      </c>
      <c r="R99" s="62">
        <v>35</v>
      </c>
      <c r="S99" s="62">
        <v>22</v>
      </c>
      <c r="T99" s="67"/>
      <c r="U99" s="68" t="s">
        <v>849</v>
      </c>
      <c r="V99" s="68">
        <v>23240</v>
      </c>
      <c r="W99" s="68" t="s">
        <v>505</v>
      </c>
      <c r="X99" s="68" t="s">
        <v>506</v>
      </c>
      <c r="Y99" s="68" t="s">
        <v>507</v>
      </c>
      <c r="Z99" s="68"/>
      <c r="AA99" s="62">
        <v>62</v>
      </c>
      <c r="AB99" s="62">
        <v>68</v>
      </c>
      <c r="AC99" s="62">
        <v>78</v>
      </c>
      <c r="AD99" s="62">
        <v>77</v>
      </c>
      <c r="AE99" s="62">
        <v>84</v>
      </c>
      <c r="AF99" s="63"/>
      <c r="AG99" s="62">
        <v>20</v>
      </c>
      <c r="AH99" s="62">
        <v>22</v>
      </c>
      <c r="AI99" s="62">
        <v>40</v>
      </c>
      <c r="AJ99" s="62">
        <v>21</v>
      </c>
      <c r="AK99" s="62">
        <v>42</v>
      </c>
      <c r="AL99" s="62">
        <v>22</v>
      </c>
      <c r="AM99" s="62">
        <v>45</v>
      </c>
      <c r="AN99" s="62">
        <v>8.9</v>
      </c>
      <c r="AO99" s="62">
        <v>50</v>
      </c>
      <c r="AP99" s="12" t="str">
        <f t="shared" si="9"/>
        <v>PASS</v>
      </c>
      <c r="AQ99" s="12" t="str">
        <f t="shared" si="10"/>
        <v>PASS</v>
      </c>
      <c r="AR99" s="13" t="str">
        <f t="shared" si="11"/>
        <v>PASS</v>
      </c>
      <c r="AS99" s="13" t="str">
        <f t="shared" si="16"/>
        <v>PASS</v>
      </c>
      <c r="AT99" s="14" t="str">
        <f t="shared" si="12"/>
        <v>PASS</v>
      </c>
      <c r="AU99" s="14" t="str">
        <f t="shared" si="13"/>
        <v>PASS</v>
      </c>
      <c r="AV99" s="4" t="str">
        <f t="shared" si="14"/>
        <v>YES</v>
      </c>
      <c r="AW99" s="5" t="str">
        <f t="shared" si="15"/>
        <v>DIST</v>
      </c>
    </row>
    <row r="100" spans="1:49">
      <c r="A100" s="68" t="s">
        <v>818</v>
      </c>
      <c r="B100" s="68">
        <v>23241</v>
      </c>
      <c r="C100" s="68" t="s">
        <v>164</v>
      </c>
      <c r="D100" s="62" t="s">
        <v>165</v>
      </c>
      <c r="E100" s="68" t="s">
        <v>166</v>
      </c>
      <c r="F100" s="68"/>
      <c r="G100" s="62">
        <v>58</v>
      </c>
      <c r="H100" s="62" t="s">
        <v>56</v>
      </c>
      <c r="I100" s="62">
        <v>56</v>
      </c>
      <c r="J100" s="62">
        <v>68</v>
      </c>
      <c r="K100" s="62">
        <v>56</v>
      </c>
      <c r="L100" s="63"/>
      <c r="M100" s="62">
        <v>13</v>
      </c>
      <c r="N100" s="62" t="s">
        <v>67</v>
      </c>
      <c r="O100" s="62">
        <v>12</v>
      </c>
      <c r="P100" s="62" t="s">
        <v>67</v>
      </c>
      <c r="Q100" s="62">
        <v>14</v>
      </c>
      <c r="R100" s="62">
        <v>25</v>
      </c>
      <c r="S100" s="62">
        <v>10</v>
      </c>
      <c r="T100" s="67"/>
      <c r="U100" s="68" t="s">
        <v>735</v>
      </c>
      <c r="V100" s="68">
        <v>23241</v>
      </c>
      <c r="W100" s="68" t="s">
        <v>164</v>
      </c>
      <c r="X100" s="68" t="s">
        <v>165</v>
      </c>
      <c r="Y100" s="68" t="s">
        <v>166</v>
      </c>
      <c r="Z100" s="68"/>
      <c r="AA100" s="62">
        <v>42</v>
      </c>
      <c r="AB100" s="62">
        <v>45</v>
      </c>
      <c r="AC100" s="62">
        <v>71</v>
      </c>
      <c r="AD100" s="62">
        <v>51</v>
      </c>
      <c r="AE100" s="62">
        <v>69</v>
      </c>
      <c r="AF100" s="63"/>
      <c r="AG100" s="62">
        <v>17</v>
      </c>
      <c r="AH100" s="62">
        <v>20</v>
      </c>
      <c r="AI100" s="62">
        <v>38</v>
      </c>
      <c r="AJ100" s="62">
        <v>12</v>
      </c>
      <c r="AK100" s="62">
        <v>33</v>
      </c>
      <c r="AL100" s="62">
        <v>16</v>
      </c>
      <c r="AM100" s="62">
        <v>34</v>
      </c>
      <c r="AN100" s="62"/>
      <c r="AO100" s="62">
        <v>43</v>
      </c>
      <c r="AP100" s="12" t="str">
        <f t="shared" si="9"/>
        <v>FAIL</v>
      </c>
      <c r="AQ100" s="12" t="str">
        <f t="shared" si="10"/>
        <v>PASS</v>
      </c>
      <c r="AR100" s="13" t="str">
        <f t="shared" si="11"/>
        <v>FAIL</v>
      </c>
      <c r="AS100" s="13" t="str">
        <f t="shared" si="16"/>
        <v>PASS</v>
      </c>
      <c r="AT100" s="14" t="str">
        <f t="shared" si="12"/>
        <v>FAIL</v>
      </c>
      <c r="AU100" s="14" t="str">
        <f t="shared" si="13"/>
        <v>FAIL</v>
      </c>
      <c r="AV100" s="4" t="str">
        <f t="shared" si="14"/>
        <v>NO</v>
      </c>
      <c r="AW100" s="5" t="str">
        <f t="shared" si="15"/>
        <v>ATKT</v>
      </c>
    </row>
    <row r="101" spans="1:49">
      <c r="A101" s="68" t="s">
        <v>819</v>
      </c>
      <c r="B101" s="68">
        <v>23242</v>
      </c>
      <c r="C101" s="68" t="s">
        <v>535</v>
      </c>
      <c r="D101" s="62" t="s">
        <v>536</v>
      </c>
      <c r="E101" s="68" t="s">
        <v>537</v>
      </c>
      <c r="F101" s="68"/>
      <c r="G101" s="62">
        <v>83</v>
      </c>
      <c r="H101" s="62">
        <v>71</v>
      </c>
      <c r="I101" s="62">
        <v>55</v>
      </c>
      <c r="J101" s="62">
        <v>70</v>
      </c>
      <c r="K101" s="62">
        <v>70</v>
      </c>
      <c r="L101" s="63"/>
      <c r="M101" s="62">
        <v>20</v>
      </c>
      <c r="N101" s="62">
        <v>32</v>
      </c>
      <c r="O101" s="62">
        <v>22</v>
      </c>
      <c r="P101" s="62">
        <v>30</v>
      </c>
      <c r="Q101" s="62">
        <v>19</v>
      </c>
      <c r="R101" s="62">
        <v>38</v>
      </c>
      <c r="S101" s="62">
        <v>19</v>
      </c>
      <c r="T101" s="67"/>
      <c r="U101" s="68" t="s">
        <v>859</v>
      </c>
      <c r="V101" s="68">
        <v>23242</v>
      </c>
      <c r="W101" s="68" t="s">
        <v>535</v>
      </c>
      <c r="X101" s="68" t="s">
        <v>536</v>
      </c>
      <c r="Y101" s="68" t="s">
        <v>537</v>
      </c>
      <c r="Z101" s="68"/>
      <c r="AA101" s="62">
        <v>72</v>
      </c>
      <c r="AB101" s="62">
        <v>78</v>
      </c>
      <c r="AC101" s="62">
        <v>80</v>
      </c>
      <c r="AD101" s="62">
        <v>72</v>
      </c>
      <c r="AE101" s="62">
        <v>80</v>
      </c>
      <c r="AF101" s="63"/>
      <c r="AG101" s="62">
        <v>18</v>
      </c>
      <c r="AH101" s="62">
        <v>23</v>
      </c>
      <c r="AI101" s="62">
        <v>41</v>
      </c>
      <c r="AJ101" s="62">
        <v>17</v>
      </c>
      <c r="AK101" s="62">
        <v>38</v>
      </c>
      <c r="AL101" s="62">
        <v>19</v>
      </c>
      <c r="AM101" s="62">
        <v>40</v>
      </c>
      <c r="AN101" s="62">
        <v>9.06</v>
      </c>
      <c r="AO101" s="62">
        <v>50</v>
      </c>
      <c r="AP101" s="12" t="str">
        <f t="shared" si="9"/>
        <v>PASS</v>
      </c>
      <c r="AQ101" s="12" t="str">
        <f t="shared" si="10"/>
        <v>PASS</v>
      </c>
      <c r="AR101" s="13" t="str">
        <f t="shared" si="11"/>
        <v>PASS</v>
      </c>
      <c r="AS101" s="13" t="str">
        <f t="shared" si="16"/>
        <v>PASS</v>
      </c>
      <c r="AT101" s="14" t="str">
        <f t="shared" si="12"/>
        <v>PASS</v>
      </c>
      <c r="AU101" s="14" t="str">
        <f t="shared" si="13"/>
        <v>PASS</v>
      </c>
      <c r="AV101" s="4" t="str">
        <f t="shared" si="14"/>
        <v>YES</v>
      </c>
      <c r="AW101" s="5" t="str">
        <f t="shared" si="15"/>
        <v>DIST</v>
      </c>
    </row>
    <row r="102" spans="1:49">
      <c r="A102" s="68" t="s">
        <v>820</v>
      </c>
      <c r="B102" s="68">
        <v>23243</v>
      </c>
      <c r="C102" s="68" t="s">
        <v>547</v>
      </c>
      <c r="D102" s="62" t="s">
        <v>548</v>
      </c>
      <c r="E102" s="68" t="s">
        <v>549</v>
      </c>
      <c r="F102" s="68"/>
      <c r="G102" s="62">
        <v>86</v>
      </c>
      <c r="H102" s="62">
        <v>52</v>
      </c>
      <c r="I102" s="62">
        <v>71</v>
      </c>
      <c r="J102" s="62">
        <v>67</v>
      </c>
      <c r="K102" s="62">
        <v>86</v>
      </c>
      <c r="L102" s="63"/>
      <c r="M102" s="62">
        <v>20</v>
      </c>
      <c r="N102" s="62">
        <v>32</v>
      </c>
      <c r="O102" s="62">
        <v>20</v>
      </c>
      <c r="P102" s="62">
        <v>31</v>
      </c>
      <c r="Q102" s="62">
        <v>18</v>
      </c>
      <c r="R102" s="62">
        <v>42</v>
      </c>
      <c r="S102" s="62">
        <v>21</v>
      </c>
      <c r="T102" s="67"/>
      <c r="U102" s="68" t="s">
        <v>863</v>
      </c>
      <c r="V102" s="68">
        <v>23243</v>
      </c>
      <c r="W102" s="68" t="s">
        <v>547</v>
      </c>
      <c r="X102" s="68" t="s">
        <v>548</v>
      </c>
      <c r="Y102" s="68" t="s">
        <v>549</v>
      </c>
      <c r="Z102" s="68"/>
      <c r="AA102" s="62">
        <v>63</v>
      </c>
      <c r="AB102" s="62">
        <v>69</v>
      </c>
      <c r="AC102" s="62">
        <v>80</v>
      </c>
      <c r="AD102" s="62">
        <v>65</v>
      </c>
      <c r="AE102" s="62">
        <v>78</v>
      </c>
      <c r="AF102" s="63"/>
      <c r="AG102" s="62">
        <v>20</v>
      </c>
      <c r="AH102" s="62">
        <v>23</v>
      </c>
      <c r="AI102" s="62">
        <v>42</v>
      </c>
      <c r="AJ102" s="62">
        <v>17</v>
      </c>
      <c r="AK102" s="62">
        <v>39</v>
      </c>
      <c r="AL102" s="62">
        <v>19</v>
      </c>
      <c r="AM102" s="62">
        <v>40</v>
      </c>
      <c r="AN102" s="62">
        <v>8.74</v>
      </c>
      <c r="AO102" s="62">
        <v>50</v>
      </c>
      <c r="AP102" s="12" t="str">
        <f t="shared" si="9"/>
        <v>PASS</v>
      </c>
      <c r="AQ102" s="12" t="str">
        <f t="shared" si="10"/>
        <v>PASS</v>
      </c>
      <c r="AR102" s="13" t="str">
        <f t="shared" si="11"/>
        <v>PASS</v>
      </c>
      <c r="AS102" s="13" t="str">
        <f t="shared" si="16"/>
        <v>PASS</v>
      </c>
      <c r="AT102" s="14" t="str">
        <f t="shared" si="12"/>
        <v>PASS</v>
      </c>
      <c r="AU102" s="14" t="str">
        <f t="shared" si="13"/>
        <v>PASS</v>
      </c>
      <c r="AV102" s="4" t="str">
        <f t="shared" si="14"/>
        <v>YES</v>
      </c>
      <c r="AW102" s="5" t="str">
        <f t="shared" si="15"/>
        <v>DIST</v>
      </c>
    </row>
    <row r="103" spans="1:49">
      <c r="A103" s="68" t="s">
        <v>821</v>
      </c>
      <c r="B103" s="68">
        <v>23244</v>
      </c>
      <c r="C103" s="68" t="s">
        <v>568</v>
      </c>
      <c r="D103" s="62" t="s">
        <v>569</v>
      </c>
      <c r="E103" s="68" t="s">
        <v>570</v>
      </c>
      <c r="F103" s="68"/>
      <c r="G103" s="62">
        <v>68</v>
      </c>
      <c r="H103" s="62">
        <v>76</v>
      </c>
      <c r="I103" s="62">
        <v>84</v>
      </c>
      <c r="J103" s="62">
        <v>73</v>
      </c>
      <c r="K103" s="62">
        <v>73</v>
      </c>
      <c r="L103" s="63"/>
      <c r="M103" s="62">
        <v>20</v>
      </c>
      <c r="N103" s="62">
        <v>41</v>
      </c>
      <c r="O103" s="62">
        <v>22</v>
      </c>
      <c r="P103" s="62">
        <v>34</v>
      </c>
      <c r="Q103" s="62">
        <v>20</v>
      </c>
      <c r="R103" s="62">
        <v>41</v>
      </c>
      <c r="S103" s="62">
        <v>22</v>
      </c>
      <c r="T103" s="67"/>
      <c r="U103" s="68" t="s">
        <v>870</v>
      </c>
      <c r="V103" s="68">
        <v>23244</v>
      </c>
      <c r="W103" s="68" t="s">
        <v>568</v>
      </c>
      <c r="X103" s="68" t="s">
        <v>569</v>
      </c>
      <c r="Y103" s="68" t="s">
        <v>570</v>
      </c>
      <c r="Z103" s="68"/>
      <c r="AA103" s="62">
        <v>73</v>
      </c>
      <c r="AB103" s="62">
        <v>82</v>
      </c>
      <c r="AC103" s="62">
        <v>84</v>
      </c>
      <c r="AD103" s="62">
        <v>78</v>
      </c>
      <c r="AE103" s="62">
        <v>85</v>
      </c>
      <c r="AF103" s="63"/>
      <c r="AG103" s="62">
        <v>19</v>
      </c>
      <c r="AH103" s="62">
        <v>24</v>
      </c>
      <c r="AI103" s="62">
        <v>44</v>
      </c>
      <c r="AJ103" s="62">
        <v>20</v>
      </c>
      <c r="AK103" s="62">
        <v>40</v>
      </c>
      <c r="AL103" s="62">
        <v>21</v>
      </c>
      <c r="AM103" s="62">
        <v>42</v>
      </c>
      <c r="AN103" s="62">
        <v>9.36</v>
      </c>
      <c r="AO103" s="62">
        <v>50</v>
      </c>
      <c r="AP103" s="12" t="str">
        <f t="shared" si="9"/>
        <v>PASS</v>
      </c>
      <c r="AQ103" s="12" t="str">
        <f t="shared" si="10"/>
        <v>PASS</v>
      </c>
      <c r="AR103" s="13" t="str">
        <f t="shared" si="11"/>
        <v>PASS</v>
      </c>
      <c r="AS103" s="13" t="str">
        <f t="shared" si="16"/>
        <v>PASS</v>
      </c>
      <c r="AT103" s="14" t="str">
        <f t="shared" si="12"/>
        <v>PASS</v>
      </c>
      <c r="AU103" s="14" t="str">
        <f t="shared" si="13"/>
        <v>PASS</v>
      </c>
      <c r="AV103" s="4" t="str">
        <f t="shared" si="14"/>
        <v>YES</v>
      </c>
      <c r="AW103" s="5" t="str">
        <f t="shared" si="15"/>
        <v>DIST</v>
      </c>
    </row>
    <row r="104" spans="1:49">
      <c r="A104" s="68" t="s">
        <v>822</v>
      </c>
      <c r="B104" s="68">
        <v>23245</v>
      </c>
      <c r="C104" s="68" t="s">
        <v>526</v>
      </c>
      <c r="D104" s="62" t="s">
        <v>527</v>
      </c>
      <c r="E104" s="68" t="s">
        <v>528</v>
      </c>
      <c r="F104" s="68"/>
      <c r="G104" s="62">
        <v>88</v>
      </c>
      <c r="H104" s="62">
        <v>66</v>
      </c>
      <c r="I104" s="62">
        <v>91</v>
      </c>
      <c r="J104" s="62">
        <v>73</v>
      </c>
      <c r="K104" s="62">
        <v>82</v>
      </c>
      <c r="L104" s="63"/>
      <c r="M104" s="62">
        <v>20</v>
      </c>
      <c r="N104" s="62">
        <v>42</v>
      </c>
      <c r="O104" s="62">
        <v>23</v>
      </c>
      <c r="P104" s="62">
        <v>35</v>
      </c>
      <c r="Q104" s="62">
        <v>20</v>
      </c>
      <c r="R104" s="62">
        <v>42</v>
      </c>
      <c r="S104" s="62">
        <v>22</v>
      </c>
      <c r="T104" s="67"/>
      <c r="U104" s="68" t="s">
        <v>856</v>
      </c>
      <c r="V104" s="68">
        <v>23245</v>
      </c>
      <c r="W104" s="68" t="s">
        <v>526</v>
      </c>
      <c r="X104" s="68" t="s">
        <v>527</v>
      </c>
      <c r="Y104" s="68" t="s">
        <v>528</v>
      </c>
      <c r="Z104" s="68"/>
      <c r="AA104" s="62">
        <v>89</v>
      </c>
      <c r="AB104" s="62">
        <v>91</v>
      </c>
      <c r="AC104" s="62">
        <v>88</v>
      </c>
      <c r="AD104" s="62">
        <v>89</v>
      </c>
      <c r="AE104" s="62">
        <v>89</v>
      </c>
      <c r="AF104" s="63"/>
      <c r="AG104" s="62">
        <v>23</v>
      </c>
      <c r="AH104" s="62">
        <v>24</v>
      </c>
      <c r="AI104" s="62">
        <v>46</v>
      </c>
      <c r="AJ104" s="62">
        <v>20</v>
      </c>
      <c r="AK104" s="62">
        <v>42</v>
      </c>
      <c r="AL104" s="62">
        <v>24</v>
      </c>
      <c r="AM104" s="62">
        <v>46</v>
      </c>
      <c r="AN104" s="62">
        <v>9.7200000000000006</v>
      </c>
      <c r="AO104" s="62">
        <v>50</v>
      </c>
      <c r="AP104" s="12" t="str">
        <f t="shared" si="9"/>
        <v>PASS</v>
      </c>
      <c r="AQ104" s="12" t="str">
        <f t="shared" si="10"/>
        <v>PASS</v>
      </c>
      <c r="AR104" s="13" t="str">
        <f t="shared" si="11"/>
        <v>PASS</v>
      </c>
      <c r="AS104" s="13" t="str">
        <f t="shared" si="16"/>
        <v>PASS</v>
      </c>
      <c r="AT104" s="14" t="str">
        <f t="shared" si="12"/>
        <v>PASS</v>
      </c>
      <c r="AU104" s="14" t="str">
        <f t="shared" si="13"/>
        <v>PASS</v>
      </c>
      <c r="AV104" s="4" t="str">
        <f t="shared" si="14"/>
        <v>YES</v>
      </c>
      <c r="AW104" s="5" t="str">
        <f t="shared" si="15"/>
        <v>DIST</v>
      </c>
    </row>
    <row r="105" spans="1:49">
      <c r="A105" s="68" t="s">
        <v>823</v>
      </c>
      <c r="B105" s="68">
        <v>23246</v>
      </c>
      <c r="C105" s="68" t="s">
        <v>427</v>
      </c>
      <c r="D105" s="62" t="s">
        <v>428</v>
      </c>
      <c r="E105" s="68" t="s">
        <v>429</v>
      </c>
      <c r="F105" s="68"/>
      <c r="G105" s="62">
        <v>69</v>
      </c>
      <c r="H105" s="62">
        <v>55</v>
      </c>
      <c r="I105" s="62">
        <v>74</v>
      </c>
      <c r="J105" s="62">
        <v>64</v>
      </c>
      <c r="K105" s="62">
        <v>67</v>
      </c>
      <c r="L105" s="63"/>
      <c r="M105" s="62">
        <v>19</v>
      </c>
      <c r="N105" s="62">
        <v>38</v>
      </c>
      <c r="O105" s="62">
        <v>18</v>
      </c>
      <c r="P105" s="62">
        <v>34</v>
      </c>
      <c r="Q105" s="62">
        <v>15</v>
      </c>
      <c r="R105" s="62">
        <v>42</v>
      </c>
      <c r="S105" s="62">
        <v>20</v>
      </c>
      <c r="T105" s="67"/>
      <c r="U105" s="68" t="s">
        <v>823</v>
      </c>
      <c r="V105" s="68">
        <v>23246</v>
      </c>
      <c r="W105" s="68" t="s">
        <v>427</v>
      </c>
      <c r="X105" s="68" t="s">
        <v>428</v>
      </c>
      <c r="Y105" s="68" t="s">
        <v>429</v>
      </c>
      <c r="Z105" s="68"/>
      <c r="AA105" s="62">
        <v>76</v>
      </c>
      <c r="AB105" s="62">
        <v>50</v>
      </c>
      <c r="AC105" s="62">
        <v>74</v>
      </c>
      <c r="AD105" s="62">
        <v>76</v>
      </c>
      <c r="AE105" s="62">
        <v>83</v>
      </c>
      <c r="AF105" s="63"/>
      <c r="AG105" s="62">
        <v>20</v>
      </c>
      <c r="AH105" s="62">
        <v>21</v>
      </c>
      <c r="AI105" s="62">
        <v>38</v>
      </c>
      <c r="AJ105" s="62">
        <v>16</v>
      </c>
      <c r="AK105" s="62">
        <v>32</v>
      </c>
      <c r="AL105" s="62">
        <v>19</v>
      </c>
      <c r="AM105" s="62">
        <v>40</v>
      </c>
      <c r="AN105" s="62">
        <v>8.4600000000000009</v>
      </c>
      <c r="AO105" s="62">
        <v>50</v>
      </c>
      <c r="AP105" s="12" t="str">
        <f t="shared" si="9"/>
        <v>PASS</v>
      </c>
      <c r="AQ105" s="12" t="str">
        <f t="shared" si="10"/>
        <v>PASS</v>
      </c>
      <c r="AR105" s="13" t="str">
        <f t="shared" si="11"/>
        <v>PASS</v>
      </c>
      <c r="AS105" s="13" t="str">
        <f t="shared" si="16"/>
        <v>PASS</v>
      </c>
      <c r="AT105" s="14" t="str">
        <f t="shared" si="12"/>
        <v>PASS</v>
      </c>
      <c r="AU105" s="14" t="str">
        <f t="shared" si="13"/>
        <v>PASS</v>
      </c>
      <c r="AV105" s="4" t="str">
        <f t="shared" si="14"/>
        <v>YES</v>
      </c>
      <c r="AW105" s="5" t="str">
        <f t="shared" si="15"/>
        <v>DIST</v>
      </c>
    </row>
    <row r="106" spans="1:49">
      <c r="A106" s="68" t="s">
        <v>824</v>
      </c>
      <c r="B106" s="68">
        <v>23247</v>
      </c>
      <c r="C106" s="68" t="s">
        <v>577</v>
      </c>
      <c r="D106" s="62" t="s">
        <v>578</v>
      </c>
      <c r="E106" s="68" t="s">
        <v>579</v>
      </c>
      <c r="F106" s="68"/>
      <c r="G106" s="62">
        <v>88</v>
      </c>
      <c r="H106" s="62">
        <v>78</v>
      </c>
      <c r="I106" s="62">
        <v>82</v>
      </c>
      <c r="J106" s="62">
        <v>73</v>
      </c>
      <c r="K106" s="62">
        <v>87</v>
      </c>
      <c r="L106" s="63"/>
      <c r="M106" s="62">
        <v>22</v>
      </c>
      <c r="N106" s="62">
        <v>40</v>
      </c>
      <c r="O106" s="62">
        <v>24</v>
      </c>
      <c r="P106" s="62">
        <v>39</v>
      </c>
      <c r="Q106" s="62">
        <v>22</v>
      </c>
      <c r="R106" s="62">
        <v>46</v>
      </c>
      <c r="S106" s="62">
        <v>22</v>
      </c>
      <c r="T106" s="67"/>
      <c r="U106" s="68" t="s">
        <v>873</v>
      </c>
      <c r="V106" s="68">
        <v>23247</v>
      </c>
      <c r="W106" s="68" t="s">
        <v>577</v>
      </c>
      <c r="X106" s="68" t="s">
        <v>578</v>
      </c>
      <c r="Y106" s="68" t="s">
        <v>579</v>
      </c>
      <c r="Z106" s="68"/>
      <c r="AA106" s="62">
        <v>83</v>
      </c>
      <c r="AB106" s="62">
        <v>84</v>
      </c>
      <c r="AC106" s="62">
        <v>81</v>
      </c>
      <c r="AD106" s="62">
        <v>90</v>
      </c>
      <c r="AE106" s="62">
        <v>90</v>
      </c>
      <c r="AF106" s="63"/>
      <c r="AG106" s="62">
        <v>24</v>
      </c>
      <c r="AH106" s="62">
        <v>23</v>
      </c>
      <c r="AI106" s="62">
        <v>40</v>
      </c>
      <c r="AJ106" s="62">
        <v>24</v>
      </c>
      <c r="AK106" s="62">
        <v>44</v>
      </c>
      <c r="AL106" s="62">
        <v>24</v>
      </c>
      <c r="AM106" s="62">
        <v>46</v>
      </c>
      <c r="AN106" s="62">
        <v>9.84</v>
      </c>
      <c r="AO106" s="62">
        <v>50</v>
      </c>
      <c r="AP106" s="12" t="str">
        <f t="shared" si="9"/>
        <v>PASS</v>
      </c>
      <c r="AQ106" s="12" t="str">
        <f t="shared" si="10"/>
        <v>PASS</v>
      </c>
      <c r="AR106" s="13" t="str">
        <f t="shared" si="11"/>
        <v>PASS</v>
      </c>
      <c r="AS106" s="13" t="str">
        <f t="shared" si="16"/>
        <v>PASS</v>
      </c>
      <c r="AT106" s="14" t="str">
        <f t="shared" si="12"/>
        <v>PASS</v>
      </c>
      <c r="AU106" s="14" t="str">
        <f t="shared" si="13"/>
        <v>PASS</v>
      </c>
      <c r="AV106" s="4" t="str">
        <f t="shared" si="14"/>
        <v>YES</v>
      </c>
      <c r="AW106" s="5" t="str">
        <f t="shared" si="15"/>
        <v>DIST</v>
      </c>
    </row>
    <row r="107" spans="1:49">
      <c r="A107" s="68" t="s">
        <v>825</v>
      </c>
      <c r="B107" s="68">
        <v>23248</v>
      </c>
      <c r="C107" s="68" t="s">
        <v>586</v>
      </c>
      <c r="D107" s="62" t="s">
        <v>587</v>
      </c>
      <c r="E107" s="68" t="s">
        <v>588</v>
      </c>
      <c r="F107" s="68"/>
      <c r="G107" s="62">
        <v>92</v>
      </c>
      <c r="H107" s="62">
        <v>85</v>
      </c>
      <c r="I107" s="62">
        <v>72</v>
      </c>
      <c r="J107" s="62">
        <v>77</v>
      </c>
      <c r="K107" s="62">
        <v>84</v>
      </c>
      <c r="L107" s="63"/>
      <c r="M107" s="62">
        <v>21</v>
      </c>
      <c r="N107" s="62">
        <v>37</v>
      </c>
      <c r="O107" s="62">
        <v>22</v>
      </c>
      <c r="P107" s="62">
        <v>42</v>
      </c>
      <c r="Q107" s="62">
        <v>20</v>
      </c>
      <c r="R107" s="62">
        <v>43</v>
      </c>
      <c r="S107" s="62">
        <v>22</v>
      </c>
      <c r="T107" s="67"/>
      <c r="U107" s="68" t="s">
        <v>876</v>
      </c>
      <c r="V107" s="68">
        <v>23248</v>
      </c>
      <c r="W107" s="68" t="s">
        <v>586</v>
      </c>
      <c r="X107" s="68" t="s">
        <v>587</v>
      </c>
      <c r="Y107" s="68" t="s">
        <v>588</v>
      </c>
      <c r="Z107" s="68"/>
      <c r="AA107" s="62">
        <v>77</v>
      </c>
      <c r="AB107" s="62">
        <v>80</v>
      </c>
      <c r="AC107" s="62">
        <v>86</v>
      </c>
      <c r="AD107" s="62">
        <v>86</v>
      </c>
      <c r="AE107" s="62">
        <v>89</v>
      </c>
      <c r="AF107" s="63"/>
      <c r="AG107" s="62">
        <v>21</v>
      </c>
      <c r="AH107" s="62">
        <v>23</v>
      </c>
      <c r="AI107" s="62">
        <v>40</v>
      </c>
      <c r="AJ107" s="62">
        <v>20</v>
      </c>
      <c r="AK107" s="62">
        <v>40</v>
      </c>
      <c r="AL107" s="62">
        <v>24</v>
      </c>
      <c r="AM107" s="62">
        <v>46</v>
      </c>
      <c r="AN107" s="62">
        <v>9.74</v>
      </c>
      <c r="AO107" s="62">
        <v>50</v>
      </c>
      <c r="AP107" s="12" t="str">
        <f t="shared" si="9"/>
        <v>PASS</v>
      </c>
      <c r="AQ107" s="12" t="str">
        <f t="shared" si="10"/>
        <v>PASS</v>
      </c>
      <c r="AR107" s="13" t="str">
        <f t="shared" si="11"/>
        <v>PASS</v>
      </c>
      <c r="AS107" s="13" t="str">
        <f t="shared" si="16"/>
        <v>PASS</v>
      </c>
      <c r="AT107" s="14" t="str">
        <f t="shared" si="12"/>
        <v>PASS</v>
      </c>
      <c r="AU107" s="14" t="str">
        <f t="shared" si="13"/>
        <v>PASS</v>
      </c>
      <c r="AV107" s="4" t="str">
        <f t="shared" si="14"/>
        <v>YES</v>
      </c>
      <c r="AW107" s="5" t="str">
        <f t="shared" si="15"/>
        <v>DIST</v>
      </c>
    </row>
    <row r="108" spans="1:49">
      <c r="A108" s="68" t="s">
        <v>826</v>
      </c>
      <c r="B108" s="68">
        <v>23249</v>
      </c>
      <c r="C108" s="68" t="s">
        <v>565</v>
      </c>
      <c r="D108" s="62" t="s">
        <v>566</v>
      </c>
      <c r="E108" s="68" t="s">
        <v>567</v>
      </c>
      <c r="F108" s="68"/>
      <c r="G108" s="62">
        <v>74</v>
      </c>
      <c r="H108" s="62">
        <v>66</v>
      </c>
      <c r="I108" s="62">
        <v>73</v>
      </c>
      <c r="J108" s="62">
        <v>75</v>
      </c>
      <c r="K108" s="62">
        <v>69</v>
      </c>
      <c r="L108" s="63"/>
      <c r="M108" s="62">
        <v>21</v>
      </c>
      <c r="N108" s="62">
        <v>34</v>
      </c>
      <c r="O108" s="62">
        <v>16</v>
      </c>
      <c r="P108" s="62">
        <v>43</v>
      </c>
      <c r="Q108" s="62">
        <v>16</v>
      </c>
      <c r="R108" s="62">
        <v>38</v>
      </c>
      <c r="S108" s="62">
        <v>16</v>
      </c>
      <c r="T108" s="67"/>
      <c r="U108" s="68" t="s">
        <v>869</v>
      </c>
      <c r="V108" s="68">
        <v>23249</v>
      </c>
      <c r="W108" s="68" t="s">
        <v>565</v>
      </c>
      <c r="X108" s="68" t="s">
        <v>566</v>
      </c>
      <c r="Y108" s="68" t="s">
        <v>567</v>
      </c>
      <c r="Z108" s="68"/>
      <c r="AA108" s="62">
        <v>62</v>
      </c>
      <c r="AB108" s="62">
        <v>58</v>
      </c>
      <c r="AC108" s="62">
        <v>80</v>
      </c>
      <c r="AD108" s="62">
        <v>71</v>
      </c>
      <c r="AE108" s="62">
        <v>78</v>
      </c>
      <c r="AF108" s="63"/>
      <c r="AG108" s="62">
        <v>16</v>
      </c>
      <c r="AH108" s="62">
        <v>21</v>
      </c>
      <c r="AI108" s="62">
        <v>40</v>
      </c>
      <c r="AJ108" s="62">
        <v>15</v>
      </c>
      <c r="AK108" s="62">
        <v>35</v>
      </c>
      <c r="AL108" s="62">
        <v>16</v>
      </c>
      <c r="AM108" s="62">
        <v>34</v>
      </c>
      <c r="AN108" s="62">
        <v>8.6</v>
      </c>
      <c r="AO108" s="62">
        <v>50</v>
      </c>
      <c r="AP108" s="12" t="str">
        <f t="shared" si="9"/>
        <v>PASS</v>
      </c>
      <c r="AQ108" s="12" t="str">
        <f t="shared" si="10"/>
        <v>PASS</v>
      </c>
      <c r="AR108" s="13" t="str">
        <f t="shared" si="11"/>
        <v>PASS</v>
      </c>
      <c r="AS108" s="13" t="str">
        <f t="shared" si="16"/>
        <v>PASS</v>
      </c>
      <c r="AT108" s="14" t="str">
        <f t="shared" si="12"/>
        <v>PASS</v>
      </c>
      <c r="AU108" s="14" t="str">
        <f t="shared" si="13"/>
        <v>PASS</v>
      </c>
      <c r="AV108" s="4" t="str">
        <f t="shared" si="14"/>
        <v>YES</v>
      </c>
      <c r="AW108" s="5" t="str">
        <f t="shared" si="15"/>
        <v>DIST</v>
      </c>
    </row>
    <row r="109" spans="1:49">
      <c r="A109" s="68" t="s">
        <v>827</v>
      </c>
      <c r="B109" s="68">
        <v>23250</v>
      </c>
      <c r="C109" s="68" t="s">
        <v>604</v>
      </c>
      <c r="D109" s="62" t="s">
        <v>605</v>
      </c>
      <c r="E109" s="68" t="s">
        <v>606</v>
      </c>
      <c r="F109" s="68"/>
      <c r="G109" s="62">
        <v>73</v>
      </c>
      <c r="H109" s="62">
        <v>66</v>
      </c>
      <c r="I109" s="62">
        <v>72</v>
      </c>
      <c r="J109" s="62">
        <v>66</v>
      </c>
      <c r="K109" s="62">
        <v>80</v>
      </c>
      <c r="L109" s="63"/>
      <c r="M109" s="62">
        <v>21</v>
      </c>
      <c r="N109" s="62">
        <v>38</v>
      </c>
      <c r="O109" s="62">
        <v>21</v>
      </c>
      <c r="P109" s="62">
        <v>41</v>
      </c>
      <c r="Q109" s="62">
        <v>18</v>
      </c>
      <c r="R109" s="62">
        <v>38</v>
      </c>
      <c r="S109" s="62">
        <v>22</v>
      </c>
      <c r="T109" s="67"/>
      <c r="U109" s="68" t="s">
        <v>882</v>
      </c>
      <c r="V109" s="68">
        <v>23250</v>
      </c>
      <c r="W109" s="68" t="s">
        <v>604</v>
      </c>
      <c r="X109" s="68" t="s">
        <v>605</v>
      </c>
      <c r="Y109" s="68" t="s">
        <v>606</v>
      </c>
      <c r="Z109" s="68"/>
      <c r="AA109" s="62">
        <v>79</v>
      </c>
      <c r="AB109" s="62">
        <v>63</v>
      </c>
      <c r="AC109" s="62">
        <v>79</v>
      </c>
      <c r="AD109" s="62">
        <v>73</v>
      </c>
      <c r="AE109" s="62">
        <v>81</v>
      </c>
      <c r="AF109" s="63"/>
      <c r="AG109" s="62">
        <v>18</v>
      </c>
      <c r="AH109" s="62">
        <v>22</v>
      </c>
      <c r="AI109" s="62">
        <v>41</v>
      </c>
      <c r="AJ109" s="62">
        <v>18</v>
      </c>
      <c r="AK109" s="62">
        <v>37</v>
      </c>
      <c r="AL109" s="62">
        <v>16</v>
      </c>
      <c r="AM109" s="62">
        <v>34</v>
      </c>
      <c r="AN109" s="62">
        <v>9.02</v>
      </c>
      <c r="AO109" s="62">
        <v>50</v>
      </c>
      <c r="AP109" s="12" t="str">
        <f t="shared" si="9"/>
        <v>PASS</v>
      </c>
      <c r="AQ109" s="12" t="str">
        <f t="shared" si="10"/>
        <v>PASS</v>
      </c>
      <c r="AR109" s="13" t="str">
        <f t="shared" si="11"/>
        <v>PASS</v>
      </c>
      <c r="AS109" s="13" t="str">
        <f t="shared" si="16"/>
        <v>PASS</v>
      </c>
      <c r="AT109" s="14" t="str">
        <f t="shared" si="12"/>
        <v>PASS</v>
      </c>
      <c r="AU109" s="14" t="str">
        <f t="shared" si="13"/>
        <v>PASS</v>
      </c>
      <c r="AV109" s="4" t="str">
        <f t="shared" si="14"/>
        <v>YES</v>
      </c>
      <c r="AW109" s="5" t="str">
        <f t="shared" si="15"/>
        <v>DIST</v>
      </c>
    </row>
    <row r="110" spans="1:49">
      <c r="A110" s="68" t="s">
        <v>828</v>
      </c>
      <c r="B110" s="68">
        <v>23251</v>
      </c>
      <c r="C110" s="68" t="s">
        <v>616</v>
      </c>
      <c r="D110" s="62" t="s">
        <v>617</v>
      </c>
      <c r="E110" s="68" t="s">
        <v>618</v>
      </c>
      <c r="F110" s="68"/>
      <c r="G110" s="62">
        <v>92</v>
      </c>
      <c r="H110" s="62">
        <v>76</v>
      </c>
      <c r="I110" s="62">
        <v>77</v>
      </c>
      <c r="J110" s="62">
        <v>72</v>
      </c>
      <c r="K110" s="62">
        <v>89</v>
      </c>
      <c r="L110" s="63"/>
      <c r="M110" s="62">
        <v>23</v>
      </c>
      <c r="N110" s="62">
        <v>43</v>
      </c>
      <c r="O110" s="62">
        <v>23</v>
      </c>
      <c r="P110" s="62">
        <v>37</v>
      </c>
      <c r="Q110" s="62">
        <v>23</v>
      </c>
      <c r="R110" s="62">
        <v>46</v>
      </c>
      <c r="S110" s="62">
        <v>23</v>
      </c>
      <c r="T110" s="67"/>
      <c r="U110" s="68" t="s">
        <v>886</v>
      </c>
      <c r="V110" s="68">
        <v>23251</v>
      </c>
      <c r="W110" s="68" t="s">
        <v>616</v>
      </c>
      <c r="X110" s="68" t="s">
        <v>617</v>
      </c>
      <c r="Y110" s="68" t="s">
        <v>618</v>
      </c>
      <c r="Z110" s="68"/>
      <c r="AA110" s="62">
        <v>92</v>
      </c>
      <c r="AB110" s="62">
        <v>86</v>
      </c>
      <c r="AC110" s="62">
        <v>87</v>
      </c>
      <c r="AD110" s="62">
        <v>87</v>
      </c>
      <c r="AE110" s="62">
        <v>86</v>
      </c>
      <c r="AF110" s="63"/>
      <c r="AG110" s="62">
        <v>22</v>
      </c>
      <c r="AH110" s="62">
        <v>24</v>
      </c>
      <c r="AI110" s="62">
        <v>44</v>
      </c>
      <c r="AJ110" s="62">
        <v>22</v>
      </c>
      <c r="AK110" s="62">
        <v>41</v>
      </c>
      <c r="AL110" s="62">
        <v>21</v>
      </c>
      <c r="AM110" s="62">
        <v>44</v>
      </c>
      <c r="AN110" s="62">
        <v>9.76</v>
      </c>
      <c r="AO110" s="62">
        <v>50</v>
      </c>
      <c r="AP110" s="12" t="str">
        <f t="shared" si="9"/>
        <v>PASS</v>
      </c>
      <c r="AQ110" s="12" t="str">
        <f t="shared" si="10"/>
        <v>PASS</v>
      </c>
      <c r="AR110" s="13" t="str">
        <f t="shared" si="11"/>
        <v>PASS</v>
      </c>
      <c r="AS110" s="13" t="str">
        <f t="shared" si="16"/>
        <v>PASS</v>
      </c>
      <c r="AT110" s="14" t="str">
        <f t="shared" si="12"/>
        <v>PASS</v>
      </c>
      <c r="AU110" s="14" t="str">
        <f t="shared" si="13"/>
        <v>PASS</v>
      </c>
      <c r="AV110" s="4" t="str">
        <f t="shared" si="14"/>
        <v>YES</v>
      </c>
      <c r="AW110" s="5" t="str">
        <f t="shared" si="15"/>
        <v>DIST</v>
      </c>
    </row>
    <row r="111" spans="1:49">
      <c r="A111" s="68" t="s">
        <v>829</v>
      </c>
      <c r="B111" s="68">
        <v>23252</v>
      </c>
      <c r="C111" s="68" t="s">
        <v>635</v>
      </c>
      <c r="D111" s="62" t="s">
        <v>636</v>
      </c>
      <c r="E111" s="68" t="s">
        <v>637</v>
      </c>
      <c r="F111" s="68"/>
      <c r="G111" s="62">
        <v>67</v>
      </c>
      <c r="H111" s="62">
        <v>68</v>
      </c>
      <c r="I111" s="62">
        <v>66</v>
      </c>
      <c r="J111" s="62">
        <v>63</v>
      </c>
      <c r="K111" s="62">
        <v>81</v>
      </c>
      <c r="L111" s="63"/>
      <c r="M111" s="62">
        <v>21</v>
      </c>
      <c r="N111" s="62">
        <v>41</v>
      </c>
      <c r="O111" s="62">
        <v>20</v>
      </c>
      <c r="P111" s="62">
        <v>40</v>
      </c>
      <c r="Q111" s="62">
        <v>17</v>
      </c>
      <c r="R111" s="62">
        <v>40</v>
      </c>
      <c r="S111" s="62">
        <v>17</v>
      </c>
      <c r="T111" s="67"/>
      <c r="U111" s="68" t="s">
        <v>891</v>
      </c>
      <c r="V111" s="68">
        <v>23252</v>
      </c>
      <c r="W111" s="68" t="s">
        <v>635</v>
      </c>
      <c r="X111" s="68" t="s">
        <v>636</v>
      </c>
      <c r="Y111" s="68" t="s">
        <v>637</v>
      </c>
      <c r="Z111" s="68"/>
      <c r="AA111" s="62">
        <v>66</v>
      </c>
      <c r="AB111" s="62">
        <v>51</v>
      </c>
      <c r="AC111" s="62">
        <v>83</v>
      </c>
      <c r="AD111" s="62">
        <v>71</v>
      </c>
      <c r="AE111" s="62">
        <v>81</v>
      </c>
      <c r="AF111" s="63"/>
      <c r="AG111" s="62">
        <v>18</v>
      </c>
      <c r="AH111" s="62">
        <v>24</v>
      </c>
      <c r="AI111" s="62">
        <v>44</v>
      </c>
      <c r="AJ111" s="62">
        <v>18</v>
      </c>
      <c r="AK111" s="62">
        <v>36</v>
      </c>
      <c r="AL111" s="62">
        <v>18</v>
      </c>
      <c r="AM111" s="62">
        <v>38</v>
      </c>
      <c r="AN111" s="62">
        <v>8.74</v>
      </c>
      <c r="AO111" s="62">
        <v>50</v>
      </c>
      <c r="AP111" s="12" t="str">
        <f t="shared" si="9"/>
        <v>PASS</v>
      </c>
      <c r="AQ111" s="12" t="str">
        <f t="shared" si="10"/>
        <v>PASS</v>
      </c>
      <c r="AR111" s="13" t="str">
        <f t="shared" si="11"/>
        <v>PASS</v>
      </c>
      <c r="AS111" s="13" t="str">
        <f t="shared" si="16"/>
        <v>PASS</v>
      </c>
      <c r="AT111" s="14" t="str">
        <f t="shared" si="12"/>
        <v>PASS</v>
      </c>
      <c r="AU111" s="14" t="str">
        <f t="shared" si="13"/>
        <v>PASS</v>
      </c>
      <c r="AV111" s="4" t="str">
        <f t="shared" si="14"/>
        <v>YES</v>
      </c>
      <c r="AW111" s="5" t="str">
        <f t="shared" si="15"/>
        <v>DIST</v>
      </c>
    </row>
    <row r="112" spans="1:49">
      <c r="A112" s="68" t="s">
        <v>830</v>
      </c>
      <c r="B112" s="68">
        <v>23253</v>
      </c>
      <c r="C112" s="68" t="s">
        <v>644</v>
      </c>
      <c r="D112" s="62" t="s">
        <v>645</v>
      </c>
      <c r="E112" s="68" t="s">
        <v>646</v>
      </c>
      <c r="F112" s="68"/>
      <c r="G112" s="62">
        <v>84</v>
      </c>
      <c r="H112" s="62">
        <v>66</v>
      </c>
      <c r="I112" s="62">
        <v>63</v>
      </c>
      <c r="J112" s="62">
        <v>62</v>
      </c>
      <c r="K112" s="62">
        <v>71</v>
      </c>
      <c r="L112" s="63"/>
      <c r="M112" s="62">
        <v>22</v>
      </c>
      <c r="N112" s="62">
        <v>42</v>
      </c>
      <c r="O112" s="62">
        <v>13</v>
      </c>
      <c r="P112" s="62">
        <v>35</v>
      </c>
      <c r="Q112" s="62">
        <v>14</v>
      </c>
      <c r="R112" s="62">
        <v>40</v>
      </c>
      <c r="S112" s="62">
        <v>20</v>
      </c>
      <c r="T112" s="67"/>
      <c r="U112" s="68" t="s">
        <v>894</v>
      </c>
      <c r="V112" s="68">
        <v>23253</v>
      </c>
      <c r="W112" s="68" t="s">
        <v>644</v>
      </c>
      <c r="X112" s="68" t="s">
        <v>645</v>
      </c>
      <c r="Y112" s="68" t="s">
        <v>646</v>
      </c>
      <c r="Z112" s="68"/>
      <c r="AA112" s="62">
        <v>74</v>
      </c>
      <c r="AB112" s="62">
        <v>74</v>
      </c>
      <c r="AC112" s="62">
        <v>78</v>
      </c>
      <c r="AD112" s="62">
        <v>65</v>
      </c>
      <c r="AE112" s="62">
        <v>80</v>
      </c>
      <c r="AF112" s="63"/>
      <c r="AG112" s="62">
        <v>17</v>
      </c>
      <c r="AH112" s="62">
        <v>20</v>
      </c>
      <c r="AI112" s="62">
        <v>42</v>
      </c>
      <c r="AJ112" s="62">
        <v>16</v>
      </c>
      <c r="AK112" s="62">
        <v>39</v>
      </c>
      <c r="AL112" s="62">
        <v>16</v>
      </c>
      <c r="AM112" s="62">
        <v>35</v>
      </c>
      <c r="AN112" s="62">
        <v>8.84</v>
      </c>
      <c r="AO112" s="62">
        <v>50</v>
      </c>
      <c r="AP112" s="12" t="str">
        <f t="shared" si="9"/>
        <v>PASS</v>
      </c>
      <c r="AQ112" s="12" t="str">
        <f t="shared" si="10"/>
        <v>PASS</v>
      </c>
      <c r="AR112" s="13" t="str">
        <f t="shared" si="11"/>
        <v>PASS</v>
      </c>
      <c r="AS112" s="13" t="str">
        <f t="shared" si="16"/>
        <v>PASS</v>
      </c>
      <c r="AT112" s="14" t="str">
        <f t="shared" si="12"/>
        <v>PASS</v>
      </c>
      <c r="AU112" s="14" t="str">
        <f t="shared" si="13"/>
        <v>PASS</v>
      </c>
      <c r="AV112" s="4" t="str">
        <f t="shared" si="14"/>
        <v>YES</v>
      </c>
      <c r="AW112" s="5" t="str">
        <f t="shared" si="15"/>
        <v>DIST</v>
      </c>
    </row>
    <row r="113" spans="1:49">
      <c r="A113" s="68" t="s">
        <v>831</v>
      </c>
      <c r="B113" s="68">
        <v>23254</v>
      </c>
      <c r="C113" s="68" t="s">
        <v>653</v>
      </c>
      <c r="D113" s="62" t="s">
        <v>654</v>
      </c>
      <c r="E113" s="68" t="s">
        <v>655</v>
      </c>
      <c r="F113" s="68"/>
      <c r="G113" s="62">
        <v>81</v>
      </c>
      <c r="H113" s="62">
        <v>73</v>
      </c>
      <c r="I113" s="62">
        <v>72</v>
      </c>
      <c r="J113" s="62">
        <v>77</v>
      </c>
      <c r="K113" s="62">
        <v>83</v>
      </c>
      <c r="L113" s="63"/>
      <c r="M113" s="62">
        <v>21</v>
      </c>
      <c r="N113" s="62">
        <v>42</v>
      </c>
      <c r="O113" s="62">
        <v>21</v>
      </c>
      <c r="P113" s="62">
        <v>43</v>
      </c>
      <c r="Q113" s="62">
        <v>16</v>
      </c>
      <c r="R113" s="62">
        <v>38</v>
      </c>
      <c r="S113" s="62">
        <v>22</v>
      </c>
      <c r="T113" s="67"/>
      <c r="U113" s="68" t="s">
        <v>897</v>
      </c>
      <c r="V113" s="68">
        <v>23254</v>
      </c>
      <c r="W113" s="68" t="s">
        <v>653</v>
      </c>
      <c r="X113" s="68" t="s">
        <v>654</v>
      </c>
      <c r="Y113" s="68" t="s">
        <v>655</v>
      </c>
      <c r="Z113" s="68"/>
      <c r="AA113" s="62">
        <v>73</v>
      </c>
      <c r="AB113" s="62">
        <v>83</v>
      </c>
      <c r="AC113" s="62">
        <v>86</v>
      </c>
      <c r="AD113" s="62">
        <v>76</v>
      </c>
      <c r="AE113" s="62">
        <v>82</v>
      </c>
      <c r="AF113" s="63"/>
      <c r="AG113" s="62">
        <v>17</v>
      </c>
      <c r="AH113" s="62">
        <v>24</v>
      </c>
      <c r="AI113" s="62">
        <v>45</v>
      </c>
      <c r="AJ113" s="62">
        <v>20</v>
      </c>
      <c r="AK113" s="62">
        <v>38</v>
      </c>
      <c r="AL113" s="62">
        <v>18</v>
      </c>
      <c r="AM113" s="62">
        <v>38</v>
      </c>
      <c r="AN113" s="62">
        <v>9.48</v>
      </c>
      <c r="AO113" s="62">
        <v>50</v>
      </c>
      <c r="AP113" s="12" t="str">
        <f t="shared" si="9"/>
        <v>PASS</v>
      </c>
      <c r="AQ113" s="12" t="str">
        <f t="shared" si="10"/>
        <v>PASS</v>
      </c>
      <c r="AR113" s="13" t="str">
        <f t="shared" si="11"/>
        <v>PASS</v>
      </c>
      <c r="AS113" s="13" t="str">
        <f t="shared" si="16"/>
        <v>PASS</v>
      </c>
      <c r="AT113" s="14" t="str">
        <f t="shared" si="12"/>
        <v>PASS</v>
      </c>
      <c r="AU113" s="14" t="str">
        <f t="shared" si="13"/>
        <v>PASS</v>
      </c>
      <c r="AV113" s="4" t="str">
        <f t="shared" si="14"/>
        <v>YES</v>
      </c>
      <c r="AW113" s="5" t="str">
        <f t="shared" si="15"/>
        <v>DIST</v>
      </c>
    </row>
    <row r="114" spans="1:49">
      <c r="A114" s="68" t="s">
        <v>832</v>
      </c>
      <c r="B114" s="68">
        <v>23255</v>
      </c>
      <c r="C114" s="68" t="s">
        <v>662</v>
      </c>
      <c r="D114" s="62" t="s">
        <v>663</v>
      </c>
      <c r="E114" s="68" t="s">
        <v>664</v>
      </c>
      <c r="F114" s="68"/>
      <c r="G114" s="62">
        <v>84</v>
      </c>
      <c r="H114" s="62">
        <v>74</v>
      </c>
      <c r="I114" s="62">
        <v>91</v>
      </c>
      <c r="J114" s="62">
        <v>78</v>
      </c>
      <c r="K114" s="62">
        <v>87</v>
      </c>
      <c r="L114" s="63"/>
      <c r="M114" s="62">
        <v>23</v>
      </c>
      <c r="N114" s="62">
        <v>38</v>
      </c>
      <c r="O114" s="62">
        <v>22</v>
      </c>
      <c r="P114" s="62">
        <v>40</v>
      </c>
      <c r="Q114" s="62">
        <v>20</v>
      </c>
      <c r="R114" s="62">
        <v>45</v>
      </c>
      <c r="S114" s="62">
        <v>24</v>
      </c>
      <c r="T114" s="67"/>
      <c r="U114" s="68" t="s">
        <v>900</v>
      </c>
      <c r="V114" s="68">
        <v>23255</v>
      </c>
      <c r="W114" s="68" t="s">
        <v>662</v>
      </c>
      <c r="X114" s="68" t="s">
        <v>663</v>
      </c>
      <c r="Y114" s="68" t="s">
        <v>664</v>
      </c>
      <c r="Z114" s="68"/>
      <c r="AA114" s="62">
        <v>90</v>
      </c>
      <c r="AB114" s="62">
        <v>81</v>
      </c>
      <c r="AC114" s="62">
        <v>87</v>
      </c>
      <c r="AD114" s="62">
        <v>86</v>
      </c>
      <c r="AE114" s="62">
        <v>90</v>
      </c>
      <c r="AF114" s="63"/>
      <c r="AG114" s="62">
        <v>19</v>
      </c>
      <c r="AH114" s="62">
        <v>23</v>
      </c>
      <c r="AI114" s="62">
        <v>45</v>
      </c>
      <c r="AJ114" s="62">
        <v>23</v>
      </c>
      <c r="AK114" s="62">
        <v>44</v>
      </c>
      <c r="AL114" s="62">
        <v>21</v>
      </c>
      <c r="AM114" s="62">
        <v>44</v>
      </c>
      <c r="AN114" s="62">
        <v>9.82</v>
      </c>
      <c r="AO114" s="62">
        <v>50</v>
      </c>
      <c r="AP114" s="12" t="str">
        <f t="shared" si="9"/>
        <v>PASS</v>
      </c>
      <c r="AQ114" s="12" t="str">
        <f t="shared" si="10"/>
        <v>PASS</v>
      </c>
      <c r="AR114" s="13" t="str">
        <f t="shared" si="11"/>
        <v>PASS</v>
      </c>
      <c r="AS114" s="13" t="str">
        <f t="shared" si="16"/>
        <v>PASS</v>
      </c>
      <c r="AT114" s="14" t="str">
        <f t="shared" si="12"/>
        <v>PASS</v>
      </c>
      <c r="AU114" s="14" t="str">
        <f t="shared" si="13"/>
        <v>PASS</v>
      </c>
      <c r="AV114" s="4" t="str">
        <f t="shared" si="14"/>
        <v>YES</v>
      </c>
      <c r="AW114" s="5" t="str">
        <f t="shared" si="15"/>
        <v>DIST</v>
      </c>
    </row>
    <row r="115" spans="1:49">
      <c r="A115" s="68" t="s">
        <v>833</v>
      </c>
      <c r="B115" s="68">
        <v>23256</v>
      </c>
      <c r="C115" s="68" t="s">
        <v>406</v>
      </c>
      <c r="D115" s="62" t="s">
        <v>407</v>
      </c>
      <c r="E115" s="68" t="s">
        <v>408</v>
      </c>
      <c r="F115" s="68"/>
      <c r="G115" s="62">
        <v>66</v>
      </c>
      <c r="H115" s="62">
        <v>59</v>
      </c>
      <c r="I115" s="62">
        <v>60</v>
      </c>
      <c r="J115" s="62">
        <v>54</v>
      </c>
      <c r="K115" s="62">
        <v>67</v>
      </c>
      <c r="L115" s="63"/>
      <c r="M115" s="62">
        <v>22</v>
      </c>
      <c r="N115" s="62">
        <v>36</v>
      </c>
      <c r="O115" s="62">
        <v>20</v>
      </c>
      <c r="P115" s="62">
        <v>32</v>
      </c>
      <c r="Q115" s="62">
        <v>22</v>
      </c>
      <c r="R115" s="62">
        <v>43</v>
      </c>
      <c r="S115" s="62">
        <v>23</v>
      </c>
      <c r="T115" s="67"/>
      <c r="U115" s="68" t="s">
        <v>816</v>
      </c>
      <c r="V115" s="68">
        <v>23256</v>
      </c>
      <c r="W115" s="68" t="s">
        <v>406</v>
      </c>
      <c r="X115" s="68" t="s">
        <v>407</v>
      </c>
      <c r="Y115" s="68" t="s">
        <v>408</v>
      </c>
      <c r="Z115" s="68"/>
      <c r="AA115" s="62">
        <v>61</v>
      </c>
      <c r="AB115" s="62">
        <v>76</v>
      </c>
      <c r="AC115" s="62">
        <v>82</v>
      </c>
      <c r="AD115" s="62">
        <v>71</v>
      </c>
      <c r="AE115" s="62">
        <v>79</v>
      </c>
      <c r="AF115" s="63"/>
      <c r="AG115" s="62">
        <v>19</v>
      </c>
      <c r="AH115" s="62">
        <v>21</v>
      </c>
      <c r="AI115" s="62">
        <v>42</v>
      </c>
      <c r="AJ115" s="62">
        <v>19</v>
      </c>
      <c r="AK115" s="62">
        <v>38</v>
      </c>
      <c r="AL115" s="62">
        <v>18</v>
      </c>
      <c r="AM115" s="62">
        <v>40</v>
      </c>
      <c r="AN115" s="62">
        <v>8.4</v>
      </c>
      <c r="AO115" s="62">
        <v>50</v>
      </c>
      <c r="AP115" s="12" t="str">
        <f t="shared" si="9"/>
        <v>PASS</v>
      </c>
      <c r="AQ115" s="12" t="str">
        <f t="shared" si="10"/>
        <v>PASS</v>
      </c>
      <c r="AR115" s="13" t="str">
        <f t="shared" si="11"/>
        <v>PASS</v>
      </c>
      <c r="AS115" s="13" t="str">
        <f t="shared" si="16"/>
        <v>PASS</v>
      </c>
      <c r="AT115" s="14" t="str">
        <f t="shared" si="12"/>
        <v>PASS</v>
      </c>
      <c r="AU115" s="14" t="str">
        <f t="shared" si="13"/>
        <v>PASS</v>
      </c>
      <c r="AV115" s="4" t="str">
        <f t="shared" si="14"/>
        <v>YES</v>
      </c>
      <c r="AW115" s="5" t="str">
        <f t="shared" si="15"/>
        <v>DIST</v>
      </c>
    </row>
    <row r="116" spans="1:49">
      <c r="A116" s="68" t="s">
        <v>834</v>
      </c>
      <c r="B116" s="68">
        <v>23257</v>
      </c>
      <c r="C116" s="68" t="s">
        <v>671</v>
      </c>
      <c r="D116" s="62" t="s">
        <v>672</v>
      </c>
      <c r="E116" s="68" t="s">
        <v>673</v>
      </c>
      <c r="F116" s="68"/>
      <c r="G116" s="62">
        <v>70</v>
      </c>
      <c r="H116" s="62">
        <v>58</v>
      </c>
      <c r="I116" s="62">
        <v>78</v>
      </c>
      <c r="J116" s="62">
        <v>66</v>
      </c>
      <c r="K116" s="62">
        <v>77</v>
      </c>
      <c r="L116" s="63"/>
      <c r="M116" s="62">
        <v>22</v>
      </c>
      <c r="N116" s="62">
        <v>27</v>
      </c>
      <c r="O116" s="62">
        <v>24</v>
      </c>
      <c r="P116" s="62">
        <v>44</v>
      </c>
      <c r="Q116" s="62">
        <v>24</v>
      </c>
      <c r="R116" s="62">
        <v>41</v>
      </c>
      <c r="S116" s="62">
        <v>22</v>
      </c>
      <c r="T116" s="67"/>
      <c r="U116" s="68" t="s">
        <v>903</v>
      </c>
      <c r="V116" s="68">
        <v>23257</v>
      </c>
      <c r="W116" s="68" t="s">
        <v>671</v>
      </c>
      <c r="X116" s="68" t="s">
        <v>672</v>
      </c>
      <c r="Y116" s="68" t="s">
        <v>673</v>
      </c>
      <c r="Z116" s="68"/>
      <c r="AA116" s="62">
        <v>80</v>
      </c>
      <c r="AB116" s="62">
        <v>72</v>
      </c>
      <c r="AC116" s="62">
        <v>84</v>
      </c>
      <c r="AD116" s="62">
        <v>84</v>
      </c>
      <c r="AE116" s="62">
        <v>86</v>
      </c>
      <c r="AF116" s="63"/>
      <c r="AG116" s="62">
        <v>22</v>
      </c>
      <c r="AH116" s="62">
        <v>24</v>
      </c>
      <c r="AI116" s="62">
        <v>46</v>
      </c>
      <c r="AJ116" s="62">
        <v>23</v>
      </c>
      <c r="AK116" s="62">
        <v>43</v>
      </c>
      <c r="AL116" s="62">
        <v>24</v>
      </c>
      <c r="AM116" s="62">
        <v>47</v>
      </c>
      <c r="AN116" s="62">
        <v>9.26</v>
      </c>
      <c r="AO116" s="62">
        <v>50</v>
      </c>
      <c r="AP116" s="12" t="str">
        <f t="shared" si="9"/>
        <v>PASS</v>
      </c>
      <c r="AQ116" s="12" t="str">
        <f t="shared" si="10"/>
        <v>PASS</v>
      </c>
      <c r="AR116" s="13" t="str">
        <f t="shared" si="11"/>
        <v>PASS</v>
      </c>
      <c r="AS116" s="13" t="str">
        <f t="shared" si="16"/>
        <v>PASS</v>
      </c>
      <c r="AT116" s="14" t="str">
        <f t="shared" si="12"/>
        <v>PASS</v>
      </c>
      <c r="AU116" s="14" t="str">
        <f t="shared" si="13"/>
        <v>PASS</v>
      </c>
      <c r="AV116" s="4" t="str">
        <f t="shared" si="14"/>
        <v>YES</v>
      </c>
      <c r="AW116" s="5" t="str">
        <f t="shared" si="15"/>
        <v>DIST</v>
      </c>
    </row>
    <row r="117" spans="1:49">
      <c r="A117" s="68" t="s">
        <v>835</v>
      </c>
      <c r="B117" s="68">
        <v>23258</v>
      </c>
      <c r="C117" s="68" t="s">
        <v>680</v>
      </c>
      <c r="D117" s="62" t="s">
        <v>681</v>
      </c>
      <c r="E117" s="68" t="s">
        <v>682</v>
      </c>
      <c r="F117" s="68"/>
      <c r="G117" s="62">
        <v>79</v>
      </c>
      <c r="H117" s="62">
        <v>56</v>
      </c>
      <c r="I117" s="62">
        <v>82</v>
      </c>
      <c r="J117" s="62">
        <v>73</v>
      </c>
      <c r="K117" s="62">
        <v>72</v>
      </c>
      <c r="L117" s="63"/>
      <c r="M117" s="62">
        <v>22</v>
      </c>
      <c r="N117" s="62">
        <v>31</v>
      </c>
      <c r="O117" s="62">
        <v>19</v>
      </c>
      <c r="P117" s="62">
        <v>34</v>
      </c>
      <c r="Q117" s="62">
        <v>21</v>
      </c>
      <c r="R117" s="62">
        <v>35</v>
      </c>
      <c r="S117" s="62">
        <v>21</v>
      </c>
      <c r="T117" s="67"/>
      <c r="U117" s="68" t="s">
        <v>906</v>
      </c>
      <c r="V117" s="68">
        <v>23258</v>
      </c>
      <c r="W117" s="68" t="s">
        <v>680</v>
      </c>
      <c r="X117" s="68" t="s">
        <v>681</v>
      </c>
      <c r="Y117" s="68" t="s">
        <v>682</v>
      </c>
      <c r="Z117" s="68"/>
      <c r="AA117" s="62">
        <v>68</v>
      </c>
      <c r="AB117" s="62">
        <v>69</v>
      </c>
      <c r="AC117" s="62">
        <v>86</v>
      </c>
      <c r="AD117" s="62">
        <v>72</v>
      </c>
      <c r="AE117" s="62">
        <v>75</v>
      </c>
      <c r="AF117" s="63"/>
      <c r="AG117" s="62">
        <v>18</v>
      </c>
      <c r="AH117" s="62">
        <v>20</v>
      </c>
      <c r="AI117" s="62">
        <v>41</v>
      </c>
      <c r="AJ117" s="62">
        <v>19</v>
      </c>
      <c r="AK117" s="62">
        <v>40</v>
      </c>
      <c r="AL117" s="62">
        <v>16</v>
      </c>
      <c r="AM117" s="62">
        <v>35</v>
      </c>
      <c r="AN117" s="62">
        <v>8.9</v>
      </c>
      <c r="AO117" s="62">
        <v>50</v>
      </c>
      <c r="AP117" s="12" t="str">
        <f t="shared" si="9"/>
        <v>PASS</v>
      </c>
      <c r="AQ117" s="12" t="str">
        <f t="shared" si="10"/>
        <v>PASS</v>
      </c>
      <c r="AR117" s="13" t="str">
        <f t="shared" si="11"/>
        <v>PASS</v>
      </c>
      <c r="AS117" s="13" t="str">
        <f t="shared" si="16"/>
        <v>PASS</v>
      </c>
      <c r="AT117" s="14" t="str">
        <f t="shared" si="12"/>
        <v>PASS</v>
      </c>
      <c r="AU117" s="14" t="str">
        <f t="shared" si="13"/>
        <v>PASS</v>
      </c>
      <c r="AV117" s="4" t="str">
        <f t="shared" si="14"/>
        <v>YES</v>
      </c>
      <c r="AW117" s="5" t="str">
        <f t="shared" si="15"/>
        <v>DIST</v>
      </c>
    </row>
    <row r="118" spans="1:49">
      <c r="A118" s="68" t="s">
        <v>836</v>
      </c>
      <c r="B118" s="68">
        <v>23259</v>
      </c>
      <c r="C118" s="68" t="s">
        <v>686</v>
      </c>
      <c r="D118" s="62" t="s">
        <v>687</v>
      </c>
      <c r="E118" s="68" t="s">
        <v>688</v>
      </c>
      <c r="F118" s="68"/>
      <c r="G118" s="62">
        <v>81</v>
      </c>
      <c r="H118" s="62">
        <v>58</v>
      </c>
      <c r="I118" s="62">
        <v>70</v>
      </c>
      <c r="J118" s="62">
        <v>66</v>
      </c>
      <c r="K118" s="62">
        <v>67</v>
      </c>
      <c r="L118" s="63"/>
      <c r="M118" s="62">
        <v>21</v>
      </c>
      <c r="N118" s="62">
        <v>36</v>
      </c>
      <c r="O118" s="62">
        <v>17</v>
      </c>
      <c r="P118" s="62">
        <v>36</v>
      </c>
      <c r="Q118" s="62">
        <v>14</v>
      </c>
      <c r="R118" s="62">
        <v>35</v>
      </c>
      <c r="S118" s="62">
        <v>14</v>
      </c>
      <c r="T118" s="67"/>
      <c r="U118" s="68" t="s">
        <v>908</v>
      </c>
      <c r="V118" s="68">
        <v>23259</v>
      </c>
      <c r="W118" s="68" t="s">
        <v>686</v>
      </c>
      <c r="X118" s="68" t="s">
        <v>687</v>
      </c>
      <c r="Y118" s="68" t="s">
        <v>688</v>
      </c>
      <c r="Z118" s="68"/>
      <c r="AA118" s="62">
        <v>47</v>
      </c>
      <c r="AB118" s="62">
        <v>62</v>
      </c>
      <c r="AC118" s="62">
        <v>74</v>
      </c>
      <c r="AD118" s="62">
        <v>59</v>
      </c>
      <c r="AE118" s="62">
        <v>73</v>
      </c>
      <c r="AF118" s="63"/>
      <c r="AG118" s="62">
        <v>14</v>
      </c>
      <c r="AH118" s="62">
        <v>20</v>
      </c>
      <c r="AI118" s="62">
        <v>41</v>
      </c>
      <c r="AJ118" s="62">
        <v>13</v>
      </c>
      <c r="AK118" s="62">
        <v>33</v>
      </c>
      <c r="AL118" s="62">
        <v>17</v>
      </c>
      <c r="AM118" s="62">
        <v>34</v>
      </c>
      <c r="AN118" s="62">
        <v>8.1</v>
      </c>
      <c r="AO118" s="62">
        <v>50</v>
      </c>
      <c r="AP118" s="12" t="str">
        <f t="shared" si="9"/>
        <v>PASS</v>
      </c>
      <c r="AQ118" s="12" t="str">
        <f t="shared" si="10"/>
        <v>PASS</v>
      </c>
      <c r="AR118" s="13" t="str">
        <f t="shared" si="11"/>
        <v>PASS</v>
      </c>
      <c r="AS118" s="13" t="str">
        <f t="shared" si="16"/>
        <v>PASS</v>
      </c>
      <c r="AT118" s="14" t="str">
        <f t="shared" si="12"/>
        <v>PASS</v>
      </c>
      <c r="AU118" s="14" t="str">
        <f t="shared" si="13"/>
        <v>PASS</v>
      </c>
      <c r="AV118" s="4" t="str">
        <f t="shared" si="14"/>
        <v>YES</v>
      </c>
      <c r="AW118" s="5" t="str">
        <f t="shared" si="15"/>
        <v>DIST</v>
      </c>
    </row>
    <row r="119" spans="1:49">
      <c r="A119" s="68" t="s">
        <v>837</v>
      </c>
      <c r="B119" s="68">
        <v>23260</v>
      </c>
      <c r="C119" s="68" t="s">
        <v>520</v>
      </c>
      <c r="D119" s="62" t="s">
        <v>521</v>
      </c>
      <c r="E119" s="68" t="s">
        <v>522</v>
      </c>
      <c r="F119" s="68"/>
      <c r="G119" s="62">
        <v>85</v>
      </c>
      <c r="H119" s="62">
        <v>72</v>
      </c>
      <c r="I119" s="62">
        <v>77</v>
      </c>
      <c r="J119" s="62">
        <v>79</v>
      </c>
      <c r="K119" s="62">
        <v>85</v>
      </c>
      <c r="L119" s="63"/>
      <c r="M119" s="62">
        <v>21</v>
      </c>
      <c r="N119" s="62">
        <v>35</v>
      </c>
      <c r="O119" s="62">
        <v>24</v>
      </c>
      <c r="P119" s="62">
        <v>45</v>
      </c>
      <c r="Q119" s="62">
        <v>24</v>
      </c>
      <c r="R119" s="62">
        <v>45</v>
      </c>
      <c r="S119" s="62">
        <v>24</v>
      </c>
      <c r="T119" s="67"/>
      <c r="U119" s="68" t="s">
        <v>854</v>
      </c>
      <c r="V119" s="68">
        <v>23260</v>
      </c>
      <c r="W119" s="68" t="s">
        <v>520</v>
      </c>
      <c r="X119" s="68" t="s">
        <v>521</v>
      </c>
      <c r="Y119" s="68" t="s">
        <v>522</v>
      </c>
      <c r="Z119" s="68"/>
      <c r="AA119" s="62">
        <v>77</v>
      </c>
      <c r="AB119" s="62">
        <v>87</v>
      </c>
      <c r="AC119" s="62">
        <v>84</v>
      </c>
      <c r="AD119" s="62">
        <v>90</v>
      </c>
      <c r="AE119" s="62">
        <v>89</v>
      </c>
      <c r="AF119" s="63"/>
      <c r="AG119" s="62">
        <v>22</v>
      </c>
      <c r="AH119" s="62">
        <v>23</v>
      </c>
      <c r="AI119" s="62">
        <v>44</v>
      </c>
      <c r="AJ119" s="62">
        <v>24</v>
      </c>
      <c r="AK119" s="62">
        <v>41</v>
      </c>
      <c r="AL119" s="62">
        <v>24</v>
      </c>
      <c r="AM119" s="62">
        <v>46</v>
      </c>
      <c r="AN119" s="62">
        <v>9.66</v>
      </c>
      <c r="AO119" s="62">
        <v>50</v>
      </c>
      <c r="AP119" s="12" t="str">
        <f t="shared" si="9"/>
        <v>PASS</v>
      </c>
      <c r="AQ119" s="12" t="str">
        <f t="shared" si="10"/>
        <v>PASS</v>
      </c>
      <c r="AR119" s="13" t="str">
        <f t="shared" si="11"/>
        <v>PASS</v>
      </c>
      <c r="AS119" s="13" t="str">
        <f t="shared" si="16"/>
        <v>PASS</v>
      </c>
      <c r="AT119" s="14" t="str">
        <f t="shared" si="12"/>
        <v>PASS</v>
      </c>
      <c r="AU119" s="14" t="str">
        <f t="shared" si="13"/>
        <v>PASS</v>
      </c>
      <c r="AV119" s="4" t="str">
        <f t="shared" si="14"/>
        <v>YES</v>
      </c>
      <c r="AW119" s="5" t="str">
        <f t="shared" si="15"/>
        <v>DIST</v>
      </c>
    </row>
    <row r="120" spans="1:49">
      <c r="A120" s="68" t="s">
        <v>838</v>
      </c>
      <c r="B120" s="68">
        <v>23261</v>
      </c>
      <c r="C120" s="68" t="s">
        <v>704</v>
      </c>
      <c r="D120" s="62" t="s">
        <v>705</v>
      </c>
      <c r="E120" s="68" t="s">
        <v>706</v>
      </c>
      <c r="F120" s="68"/>
      <c r="G120" s="62">
        <v>73</v>
      </c>
      <c r="H120" s="62">
        <v>74</v>
      </c>
      <c r="I120" s="62">
        <v>76</v>
      </c>
      <c r="J120" s="62">
        <v>75</v>
      </c>
      <c r="K120" s="62">
        <v>74</v>
      </c>
      <c r="L120" s="63"/>
      <c r="M120" s="62">
        <v>23</v>
      </c>
      <c r="N120" s="62">
        <v>36</v>
      </c>
      <c r="O120" s="62">
        <v>17</v>
      </c>
      <c r="P120" s="62" t="s">
        <v>67</v>
      </c>
      <c r="Q120" s="62">
        <v>17</v>
      </c>
      <c r="R120" s="62">
        <v>30</v>
      </c>
      <c r="S120" s="62">
        <v>18</v>
      </c>
      <c r="T120" s="67"/>
      <c r="U120" s="68" t="s">
        <v>914</v>
      </c>
      <c r="V120" s="68">
        <v>23261</v>
      </c>
      <c r="W120" s="68" t="s">
        <v>704</v>
      </c>
      <c r="X120" s="68" t="s">
        <v>705</v>
      </c>
      <c r="Y120" s="68" t="s">
        <v>706</v>
      </c>
      <c r="Z120" s="68"/>
      <c r="AA120" s="62">
        <v>72</v>
      </c>
      <c r="AB120" s="62">
        <v>87</v>
      </c>
      <c r="AC120" s="62">
        <v>80</v>
      </c>
      <c r="AD120" s="62">
        <v>66</v>
      </c>
      <c r="AE120" s="62">
        <v>78</v>
      </c>
      <c r="AF120" s="63"/>
      <c r="AG120" s="62">
        <v>19</v>
      </c>
      <c r="AH120" s="62">
        <v>20</v>
      </c>
      <c r="AI120" s="62">
        <v>41</v>
      </c>
      <c r="AJ120" s="62">
        <v>13</v>
      </c>
      <c r="AK120" s="62">
        <v>33</v>
      </c>
      <c r="AL120" s="62">
        <v>16</v>
      </c>
      <c r="AM120" s="62">
        <v>35</v>
      </c>
      <c r="AN120" s="62"/>
      <c r="AO120" s="62">
        <v>48</v>
      </c>
      <c r="AP120" s="12" t="str">
        <f t="shared" si="9"/>
        <v>PASS</v>
      </c>
      <c r="AQ120" s="12" t="str">
        <f t="shared" si="10"/>
        <v>PASS</v>
      </c>
      <c r="AR120" s="13" t="str">
        <f t="shared" si="11"/>
        <v>FAIL</v>
      </c>
      <c r="AS120" s="13" t="str">
        <f t="shared" si="16"/>
        <v>PASS</v>
      </c>
      <c r="AT120" s="14" t="str">
        <f t="shared" si="12"/>
        <v>PASS</v>
      </c>
      <c r="AU120" s="14" t="str">
        <f t="shared" si="13"/>
        <v>FAIL</v>
      </c>
      <c r="AV120" s="4" t="str">
        <f t="shared" si="14"/>
        <v>NO</v>
      </c>
      <c r="AW120" s="5" t="str">
        <f t="shared" si="15"/>
        <v>ATKT</v>
      </c>
    </row>
    <row r="121" spans="1:49">
      <c r="A121" s="68" t="s">
        <v>839</v>
      </c>
      <c r="B121" s="68">
        <v>23262</v>
      </c>
      <c r="C121" s="68" t="s">
        <v>176</v>
      </c>
      <c r="D121" s="62" t="s">
        <v>177</v>
      </c>
      <c r="E121" s="68" t="s">
        <v>178</v>
      </c>
      <c r="F121" s="68"/>
      <c r="G121" s="62">
        <v>82</v>
      </c>
      <c r="H121" s="62">
        <v>65</v>
      </c>
      <c r="I121" s="62">
        <v>59</v>
      </c>
      <c r="J121" s="62">
        <v>63</v>
      </c>
      <c r="K121" s="62">
        <v>68</v>
      </c>
      <c r="L121" s="63"/>
      <c r="M121" s="62">
        <v>21</v>
      </c>
      <c r="N121" s="62">
        <v>36</v>
      </c>
      <c r="O121" s="62">
        <v>16</v>
      </c>
      <c r="P121" s="62">
        <v>39</v>
      </c>
      <c r="Q121" s="62">
        <v>15</v>
      </c>
      <c r="R121" s="62">
        <v>44</v>
      </c>
      <c r="S121" s="62">
        <v>20</v>
      </c>
      <c r="T121" s="67"/>
      <c r="U121" s="68" t="s">
        <v>739</v>
      </c>
      <c r="V121" s="68">
        <v>23262</v>
      </c>
      <c r="W121" s="68" t="s">
        <v>176</v>
      </c>
      <c r="X121" s="68" t="s">
        <v>177</v>
      </c>
      <c r="Y121" s="68" t="s">
        <v>178</v>
      </c>
      <c r="Z121" s="68"/>
      <c r="AA121" s="62">
        <v>74</v>
      </c>
      <c r="AB121" s="62">
        <v>66</v>
      </c>
      <c r="AC121" s="62">
        <v>81</v>
      </c>
      <c r="AD121" s="62">
        <v>84</v>
      </c>
      <c r="AE121" s="62">
        <v>83</v>
      </c>
      <c r="AF121" s="63"/>
      <c r="AG121" s="62">
        <v>21</v>
      </c>
      <c r="AH121" s="62">
        <v>24</v>
      </c>
      <c r="AI121" s="62">
        <v>46</v>
      </c>
      <c r="AJ121" s="62">
        <v>23</v>
      </c>
      <c r="AK121" s="62">
        <v>39</v>
      </c>
      <c r="AL121" s="62">
        <v>21</v>
      </c>
      <c r="AM121" s="62">
        <v>43</v>
      </c>
      <c r="AN121" s="62">
        <v>9</v>
      </c>
      <c r="AO121" s="62">
        <v>50</v>
      </c>
      <c r="AP121" s="12" t="str">
        <f t="shared" si="9"/>
        <v>PASS</v>
      </c>
      <c r="AQ121" s="12" t="str">
        <f t="shared" si="10"/>
        <v>PASS</v>
      </c>
      <c r="AR121" s="13" t="str">
        <f t="shared" si="11"/>
        <v>PASS</v>
      </c>
      <c r="AS121" s="13" t="str">
        <f t="shared" si="16"/>
        <v>PASS</v>
      </c>
      <c r="AT121" s="14" t="str">
        <f t="shared" si="12"/>
        <v>PASS</v>
      </c>
      <c r="AU121" s="14" t="str">
        <f t="shared" si="13"/>
        <v>PASS</v>
      </c>
      <c r="AV121" s="4" t="str">
        <f t="shared" si="14"/>
        <v>YES</v>
      </c>
      <c r="AW121" s="5" t="str">
        <f t="shared" si="15"/>
        <v>DIST</v>
      </c>
    </row>
    <row r="122" spans="1:49">
      <c r="A122" s="68" t="s">
        <v>840</v>
      </c>
      <c r="B122" s="68">
        <v>23264</v>
      </c>
      <c r="C122" s="68" t="s">
        <v>589</v>
      </c>
      <c r="D122" s="62" t="s">
        <v>590</v>
      </c>
      <c r="E122" s="68" t="s">
        <v>591</v>
      </c>
      <c r="F122" s="68"/>
      <c r="G122" s="62">
        <v>65</v>
      </c>
      <c r="H122" s="62">
        <v>51</v>
      </c>
      <c r="I122" s="62">
        <v>62</v>
      </c>
      <c r="J122" s="62">
        <v>49</v>
      </c>
      <c r="K122" s="62">
        <v>73</v>
      </c>
      <c r="L122" s="63"/>
      <c r="M122" s="62">
        <v>20</v>
      </c>
      <c r="N122" s="62">
        <v>29</v>
      </c>
      <c r="O122" s="62">
        <v>12</v>
      </c>
      <c r="P122" s="62">
        <v>30</v>
      </c>
      <c r="Q122" s="62">
        <v>16</v>
      </c>
      <c r="R122" s="62">
        <v>25</v>
      </c>
      <c r="S122" s="62">
        <v>18</v>
      </c>
      <c r="T122" s="67"/>
      <c r="U122" s="68" t="s">
        <v>877</v>
      </c>
      <c r="V122" s="68">
        <v>23264</v>
      </c>
      <c r="W122" s="68" t="s">
        <v>589</v>
      </c>
      <c r="X122" s="68" t="s">
        <v>590</v>
      </c>
      <c r="Y122" s="68" t="s">
        <v>591</v>
      </c>
      <c r="Z122" s="68"/>
      <c r="AA122" s="62">
        <v>59</v>
      </c>
      <c r="AB122" s="62">
        <v>57</v>
      </c>
      <c r="AC122" s="62">
        <v>75</v>
      </c>
      <c r="AD122" s="62">
        <v>63</v>
      </c>
      <c r="AE122" s="62">
        <v>74</v>
      </c>
      <c r="AF122" s="63"/>
      <c r="AG122" s="62">
        <v>18</v>
      </c>
      <c r="AH122" s="62">
        <v>21</v>
      </c>
      <c r="AI122" s="62">
        <v>42</v>
      </c>
      <c r="AJ122" s="62">
        <v>18</v>
      </c>
      <c r="AK122" s="62">
        <v>42</v>
      </c>
      <c r="AL122" s="62">
        <v>17</v>
      </c>
      <c r="AM122" s="62">
        <v>35</v>
      </c>
      <c r="AN122" s="62">
        <v>7.82</v>
      </c>
      <c r="AO122" s="62">
        <v>50</v>
      </c>
      <c r="AP122" s="12" t="str">
        <f t="shared" si="9"/>
        <v>PASS</v>
      </c>
      <c r="AQ122" s="12" t="str">
        <f t="shared" si="10"/>
        <v>PASS</v>
      </c>
      <c r="AR122" s="13" t="str">
        <f t="shared" si="11"/>
        <v>PASS</v>
      </c>
      <c r="AS122" s="13" t="str">
        <f t="shared" si="16"/>
        <v>PASS</v>
      </c>
      <c r="AT122" s="14" t="str">
        <f t="shared" si="12"/>
        <v>PASS</v>
      </c>
      <c r="AU122" s="14" t="str">
        <f t="shared" si="13"/>
        <v>PASS</v>
      </c>
      <c r="AV122" s="4" t="str">
        <f t="shared" si="14"/>
        <v>YES</v>
      </c>
      <c r="AW122" s="5" t="str">
        <f t="shared" si="15"/>
        <v>DIST</v>
      </c>
    </row>
    <row r="123" spans="1:49">
      <c r="A123" s="68" t="s">
        <v>841</v>
      </c>
      <c r="B123" s="68">
        <v>23266</v>
      </c>
      <c r="C123" s="68" t="s">
        <v>445</v>
      </c>
      <c r="D123" s="62" t="s">
        <v>446</v>
      </c>
      <c r="E123" s="68" t="s">
        <v>447</v>
      </c>
      <c r="F123" s="68"/>
      <c r="G123" s="62" t="s">
        <v>56</v>
      </c>
      <c r="H123" s="62" t="s">
        <v>56</v>
      </c>
      <c r="I123" s="62" t="s">
        <v>56</v>
      </c>
      <c r="J123" s="62">
        <v>49</v>
      </c>
      <c r="K123" s="62">
        <v>55</v>
      </c>
      <c r="L123" s="63"/>
      <c r="M123" s="62">
        <v>18</v>
      </c>
      <c r="N123" s="62">
        <v>27</v>
      </c>
      <c r="O123" s="62">
        <v>15</v>
      </c>
      <c r="P123" s="62" t="s">
        <v>67</v>
      </c>
      <c r="Q123" s="62">
        <v>16</v>
      </c>
      <c r="R123" s="62">
        <v>22</v>
      </c>
      <c r="S123" s="62">
        <v>16</v>
      </c>
      <c r="T123" s="67"/>
      <c r="U123" s="68" t="s">
        <v>829</v>
      </c>
      <c r="V123" s="68">
        <v>23266</v>
      </c>
      <c r="W123" s="68" t="s">
        <v>445</v>
      </c>
      <c r="X123" s="68" t="s">
        <v>446</v>
      </c>
      <c r="Y123" s="68" t="s">
        <v>447</v>
      </c>
      <c r="Z123" s="68"/>
      <c r="AA123" s="62">
        <v>59</v>
      </c>
      <c r="AB123" s="62">
        <v>49</v>
      </c>
      <c r="AC123" s="62">
        <v>71</v>
      </c>
      <c r="AD123" s="62">
        <v>56</v>
      </c>
      <c r="AE123" s="62">
        <v>68</v>
      </c>
      <c r="AF123" s="63"/>
      <c r="AG123" s="62">
        <v>19</v>
      </c>
      <c r="AH123" s="62">
        <v>21</v>
      </c>
      <c r="AI123" s="62">
        <v>44</v>
      </c>
      <c r="AJ123" s="62">
        <v>15</v>
      </c>
      <c r="AK123" s="62">
        <v>34</v>
      </c>
      <c r="AL123" s="62">
        <v>17</v>
      </c>
      <c r="AM123" s="62">
        <v>34</v>
      </c>
      <c r="AN123" s="62"/>
      <c r="AO123" s="62">
        <v>36</v>
      </c>
      <c r="AP123" s="12" t="str">
        <f t="shared" si="9"/>
        <v>FAIL</v>
      </c>
      <c r="AQ123" s="12" t="str">
        <f t="shared" si="10"/>
        <v>PASS</v>
      </c>
      <c r="AR123" s="13" t="str">
        <f t="shared" si="11"/>
        <v>FAIL</v>
      </c>
      <c r="AS123" s="13" t="str">
        <f t="shared" si="16"/>
        <v>PASS</v>
      </c>
      <c r="AT123" s="14" t="str">
        <f t="shared" si="12"/>
        <v>FAIL</v>
      </c>
      <c r="AU123" s="14" t="str">
        <f t="shared" si="13"/>
        <v>FAIL</v>
      </c>
      <c r="AV123" s="4" t="str">
        <f t="shared" si="14"/>
        <v>NO</v>
      </c>
      <c r="AW123" s="5" t="str">
        <f t="shared" si="15"/>
        <v>ATKT</v>
      </c>
    </row>
    <row r="124" spans="1:49">
      <c r="A124" s="68" t="s">
        <v>842</v>
      </c>
      <c r="B124" s="68">
        <v>23268</v>
      </c>
      <c r="C124" s="68" t="s">
        <v>607</v>
      </c>
      <c r="D124" s="62" t="s">
        <v>608</v>
      </c>
      <c r="E124" s="68" t="s">
        <v>609</v>
      </c>
      <c r="F124" s="68"/>
      <c r="G124" s="62">
        <v>92</v>
      </c>
      <c r="H124" s="62">
        <v>73</v>
      </c>
      <c r="I124" s="62">
        <v>71</v>
      </c>
      <c r="J124" s="62">
        <v>88</v>
      </c>
      <c r="K124" s="62">
        <v>79</v>
      </c>
      <c r="L124" s="63"/>
      <c r="M124" s="62">
        <v>23</v>
      </c>
      <c r="N124" s="62">
        <v>25</v>
      </c>
      <c r="O124" s="62">
        <v>21</v>
      </c>
      <c r="P124" s="62">
        <v>37</v>
      </c>
      <c r="Q124" s="62">
        <v>21</v>
      </c>
      <c r="R124" s="62">
        <v>40</v>
      </c>
      <c r="S124" s="62">
        <v>20</v>
      </c>
      <c r="T124" s="67"/>
      <c r="U124" s="68" t="s">
        <v>883</v>
      </c>
      <c r="V124" s="68">
        <v>23268</v>
      </c>
      <c r="W124" s="68" t="s">
        <v>607</v>
      </c>
      <c r="X124" s="68" t="s">
        <v>608</v>
      </c>
      <c r="Y124" s="68" t="s">
        <v>609</v>
      </c>
      <c r="Z124" s="68"/>
      <c r="AA124" s="62">
        <v>85</v>
      </c>
      <c r="AB124" s="62">
        <v>82</v>
      </c>
      <c r="AC124" s="62">
        <v>86</v>
      </c>
      <c r="AD124" s="62">
        <v>85</v>
      </c>
      <c r="AE124" s="62">
        <v>88</v>
      </c>
      <c r="AF124" s="63"/>
      <c r="AG124" s="62">
        <v>22</v>
      </c>
      <c r="AH124" s="62">
        <v>23</v>
      </c>
      <c r="AI124" s="62">
        <v>45</v>
      </c>
      <c r="AJ124" s="62">
        <v>24</v>
      </c>
      <c r="AK124" s="62">
        <v>44</v>
      </c>
      <c r="AL124" s="62">
        <v>23</v>
      </c>
      <c r="AM124" s="62">
        <v>45</v>
      </c>
      <c r="AN124" s="62">
        <v>9.68</v>
      </c>
      <c r="AO124" s="62">
        <v>50</v>
      </c>
      <c r="AP124" s="12" t="str">
        <f t="shared" si="9"/>
        <v>PASS</v>
      </c>
      <c r="AQ124" s="12" t="str">
        <f t="shared" si="10"/>
        <v>PASS</v>
      </c>
      <c r="AR124" s="13" t="str">
        <f t="shared" si="11"/>
        <v>PASS</v>
      </c>
      <c r="AS124" s="13" t="str">
        <f t="shared" si="16"/>
        <v>PASS</v>
      </c>
      <c r="AT124" s="14" t="str">
        <f t="shared" si="12"/>
        <v>PASS</v>
      </c>
      <c r="AU124" s="14" t="str">
        <f t="shared" si="13"/>
        <v>PASS</v>
      </c>
      <c r="AV124" s="4" t="str">
        <f t="shared" si="14"/>
        <v>YES</v>
      </c>
      <c r="AW124" s="5" t="str">
        <f t="shared" si="15"/>
        <v>DIST</v>
      </c>
    </row>
    <row r="125" spans="1:49">
      <c r="A125" s="68" t="s">
        <v>843</v>
      </c>
      <c r="B125" s="68">
        <v>23269</v>
      </c>
      <c r="C125" s="68" t="s">
        <v>421</v>
      </c>
      <c r="D125" s="62" t="s">
        <v>422</v>
      </c>
      <c r="E125" s="68" t="s">
        <v>423</v>
      </c>
      <c r="F125" s="68"/>
      <c r="G125" s="62">
        <v>84</v>
      </c>
      <c r="H125" s="62">
        <v>85</v>
      </c>
      <c r="I125" s="62">
        <v>76</v>
      </c>
      <c r="J125" s="62">
        <v>94</v>
      </c>
      <c r="K125" s="62">
        <v>68</v>
      </c>
      <c r="L125" s="63"/>
      <c r="M125" s="62">
        <v>23</v>
      </c>
      <c r="N125" s="62">
        <v>38</v>
      </c>
      <c r="O125" s="62">
        <v>23</v>
      </c>
      <c r="P125" s="62">
        <v>45</v>
      </c>
      <c r="Q125" s="62">
        <v>22</v>
      </c>
      <c r="R125" s="62">
        <v>40</v>
      </c>
      <c r="S125" s="62">
        <v>24</v>
      </c>
      <c r="T125" s="67"/>
      <c r="U125" s="68" t="s">
        <v>821</v>
      </c>
      <c r="V125" s="68">
        <v>23269</v>
      </c>
      <c r="W125" s="68" t="s">
        <v>421</v>
      </c>
      <c r="X125" s="68" t="s">
        <v>422</v>
      </c>
      <c r="Y125" s="68" t="s">
        <v>423</v>
      </c>
      <c r="Z125" s="68"/>
      <c r="AA125" s="62">
        <v>81</v>
      </c>
      <c r="AB125" s="62">
        <v>90</v>
      </c>
      <c r="AC125" s="62">
        <v>89</v>
      </c>
      <c r="AD125" s="62">
        <v>90</v>
      </c>
      <c r="AE125" s="62">
        <v>90</v>
      </c>
      <c r="AF125" s="63"/>
      <c r="AG125" s="62">
        <v>22</v>
      </c>
      <c r="AH125" s="62">
        <v>23</v>
      </c>
      <c r="AI125" s="62">
        <v>46</v>
      </c>
      <c r="AJ125" s="62">
        <v>24</v>
      </c>
      <c r="AK125" s="62">
        <v>41</v>
      </c>
      <c r="AL125" s="62">
        <v>24</v>
      </c>
      <c r="AM125" s="62">
        <v>45</v>
      </c>
      <c r="AN125" s="62">
        <v>9.76</v>
      </c>
      <c r="AO125" s="62">
        <v>50</v>
      </c>
      <c r="AP125" s="12" t="str">
        <f t="shared" si="9"/>
        <v>PASS</v>
      </c>
      <c r="AQ125" s="12" t="str">
        <f t="shared" si="10"/>
        <v>PASS</v>
      </c>
      <c r="AR125" s="13" t="str">
        <f t="shared" si="11"/>
        <v>PASS</v>
      </c>
      <c r="AS125" s="13" t="str">
        <f t="shared" si="16"/>
        <v>PASS</v>
      </c>
      <c r="AT125" s="14" t="str">
        <f t="shared" si="12"/>
        <v>PASS</v>
      </c>
      <c r="AU125" s="14" t="str">
        <f t="shared" si="13"/>
        <v>PASS</v>
      </c>
      <c r="AV125" s="4" t="str">
        <f t="shared" si="14"/>
        <v>YES</v>
      </c>
      <c r="AW125" s="5" t="str">
        <f t="shared" si="15"/>
        <v>DIST</v>
      </c>
    </row>
    <row r="126" spans="1:49">
      <c r="A126" s="68" t="s">
        <v>844</v>
      </c>
      <c r="B126" s="68">
        <v>23270</v>
      </c>
      <c r="C126" s="68" t="s">
        <v>69</v>
      </c>
      <c r="D126" s="62" t="s">
        <v>149</v>
      </c>
      <c r="E126" s="68" t="s">
        <v>150</v>
      </c>
      <c r="F126" s="68"/>
      <c r="G126" s="62">
        <v>85</v>
      </c>
      <c r="H126" s="62">
        <v>78</v>
      </c>
      <c r="I126" s="62">
        <v>62</v>
      </c>
      <c r="J126" s="62">
        <v>90</v>
      </c>
      <c r="K126" s="62">
        <v>81</v>
      </c>
      <c r="L126" s="63"/>
      <c r="M126" s="62">
        <v>20</v>
      </c>
      <c r="N126" s="62">
        <v>41</v>
      </c>
      <c r="O126" s="62">
        <v>20</v>
      </c>
      <c r="P126" s="62">
        <v>35</v>
      </c>
      <c r="Q126" s="62">
        <v>20</v>
      </c>
      <c r="R126" s="62">
        <v>40</v>
      </c>
      <c r="S126" s="62">
        <v>23</v>
      </c>
      <c r="T126" s="67"/>
      <c r="U126" s="68" t="s">
        <v>68</v>
      </c>
      <c r="V126" s="68">
        <v>23270</v>
      </c>
      <c r="W126" s="68" t="s">
        <v>69</v>
      </c>
      <c r="X126" s="68" t="s">
        <v>149</v>
      </c>
      <c r="Y126" s="68" t="s">
        <v>150</v>
      </c>
      <c r="Z126" s="68"/>
      <c r="AA126" s="62">
        <v>89</v>
      </c>
      <c r="AB126" s="62">
        <v>86</v>
      </c>
      <c r="AC126" s="62">
        <v>85</v>
      </c>
      <c r="AD126" s="62">
        <v>88</v>
      </c>
      <c r="AE126" s="62">
        <v>88</v>
      </c>
      <c r="AF126" s="63"/>
      <c r="AG126" s="62">
        <v>21</v>
      </c>
      <c r="AH126" s="62">
        <v>23</v>
      </c>
      <c r="AI126" s="62">
        <v>44</v>
      </c>
      <c r="AJ126" s="62">
        <v>22</v>
      </c>
      <c r="AK126" s="62">
        <v>40</v>
      </c>
      <c r="AL126" s="62">
        <v>23</v>
      </c>
      <c r="AM126" s="62">
        <v>44</v>
      </c>
      <c r="AN126" s="62">
        <v>9.7200000000000006</v>
      </c>
      <c r="AO126" s="62">
        <v>50</v>
      </c>
      <c r="AP126" s="12" t="str">
        <f t="shared" si="9"/>
        <v>PASS</v>
      </c>
      <c r="AQ126" s="12" t="str">
        <f t="shared" si="10"/>
        <v>PASS</v>
      </c>
      <c r="AR126" s="13" t="str">
        <f t="shared" si="11"/>
        <v>PASS</v>
      </c>
      <c r="AS126" s="13" t="str">
        <f t="shared" si="16"/>
        <v>PASS</v>
      </c>
      <c r="AT126" s="14" t="str">
        <f t="shared" si="12"/>
        <v>PASS</v>
      </c>
      <c r="AU126" s="14" t="str">
        <f t="shared" si="13"/>
        <v>PASS</v>
      </c>
      <c r="AV126" s="4" t="str">
        <f t="shared" si="14"/>
        <v>YES</v>
      </c>
      <c r="AW126" s="5" t="str">
        <f t="shared" si="15"/>
        <v>DIST</v>
      </c>
    </row>
    <row r="127" spans="1:49">
      <c r="A127" s="68" t="s">
        <v>845</v>
      </c>
      <c r="B127" s="68">
        <v>23301</v>
      </c>
      <c r="C127" s="68" t="s">
        <v>60</v>
      </c>
      <c r="D127" s="62" t="s">
        <v>141</v>
      </c>
      <c r="E127" s="68" t="s">
        <v>142</v>
      </c>
      <c r="F127" s="68"/>
      <c r="G127" s="62">
        <v>81</v>
      </c>
      <c r="H127" s="62">
        <v>74</v>
      </c>
      <c r="I127" s="62">
        <v>80</v>
      </c>
      <c r="J127" s="62">
        <v>82</v>
      </c>
      <c r="K127" s="62">
        <v>84</v>
      </c>
      <c r="L127" s="63"/>
      <c r="M127" s="62">
        <v>22</v>
      </c>
      <c r="N127" s="62">
        <v>38</v>
      </c>
      <c r="O127" s="62">
        <v>24</v>
      </c>
      <c r="P127" s="62">
        <v>41</v>
      </c>
      <c r="Q127" s="62">
        <v>24</v>
      </c>
      <c r="R127" s="62">
        <v>42</v>
      </c>
      <c r="S127" s="62">
        <v>23</v>
      </c>
      <c r="T127" s="67"/>
      <c r="U127" s="68" t="s">
        <v>59</v>
      </c>
      <c r="V127" s="68">
        <v>23301</v>
      </c>
      <c r="W127" s="68" t="s">
        <v>60</v>
      </c>
      <c r="X127" s="68" t="s">
        <v>141</v>
      </c>
      <c r="Y127" s="68" t="s">
        <v>142</v>
      </c>
      <c r="Z127" s="68"/>
      <c r="AA127" s="62">
        <v>83</v>
      </c>
      <c r="AB127" s="62">
        <v>83</v>
      </c>
      <c r="AC127" s="62">
        <v>80</v>
      </c>
      <c r="AD127" s="62">
        <v>89</v>
      </c>
      <c r="AE127" s="62">
        <v>86</v>
      </c>
      <c r="AF127" s="63"/>
      <c r="AG127" s="62">
        <v>19</v>
      </c>
      <c r="AH127" s="62">
        <v>23</v>
      </c>
      <c r="AI127" s="62">
        <v>44</v>
      </c>
      <c r="AJ127" s="62">
        <v>23</v>
      </c>
      <c r="AK127" s="62">
        <v>43</v>
      </c>
      <c r="AL127" s="62">
        <v>22</v>
      </c>
      <c r="AM127" s="62">
        <v>42</v>
      </c>
      <c r="AN127" s="62">
        <v>9.9</v>
      </c>
      <c r="AO127" s="62">
        <v>50</v>
      </c>
      <c r="AP127" s="12" t="str">
        <f t="shared" si="9"/>
        <v>PASS</v>
      </c>
      <c r="AQ127" s="12" t="str">
        <f t="shared" si="10"/>
        <v>PASS</v>
      </c>
      <c r="AR127" s="13" t="str">
        <f t="shared" si="11"/>
        <v>PASS</v>
      </c>
      <c r="AS127" s="13" t="str">
        <f t="shared" si="16"/>
        <v>PASS</v>
      </c>
      <c r="AT127" s="14" t="str">
        <f t="shared" si="12"/>
        <v>PASS</v>
      </c>
      <c r="AU127" s="14" t="str">
        <f t="shared" si="13"/>
        <v>PASS</v>
      </c>
      <c r="AV127" s="4" t="str">
        <f t="shared" si="14"/>
        <v>YES</v>
      </c>
      <c r="AW127" s="5" t="str">
        <f t="shared" si="15"/>
        <v>DIST</v>
      </c>
    </row>
    <row r="128" spans="1:49">
      <c r="A128" s="68" t="s">
        <v>846</v>
      </c>
      <c r="B128" s="68">
        <v>23302</v>
      </c>
      <c r="C128" s="68" t="s">
        <v>62</v>
      </c>
      <c r="D128" s="62" t="s">
        <v>143</v>
      </c>
      <c r="E128" s="68" t="s">
        <v>144</v>
      </c>
      <c r="F128" s="68"/>
      <c r="G128" s="62">
        <v>71</v>
      </c>
      <c r="H128" s="62">
        <v>48</v>
      </c>
      <c r="I128" s="62">
        <v>56</v>
      </c>
      <c r="J128" s="62">
        <v>63</v>
      </c>
      <c r="K128" s="62">
        <v>51</v>
      </c>
      <c r="L128" s="63"/>
      <c r="M128" s="62">
        <v>21</v>
      </c>
      <c r="N128" s="62">
        <v>39</v>
      </c>
      <c r="O128" s="62">
        <v>23</v>
      </c>
      <c r="P128" s="62">
        <v>32</v>
      </c>
      <c r="Q128" s="62">
        <v>24</v>
      </c>
      <c r="R128" s="62">
        <v>40</v>
      </c>
      <c r="S128" s="62">
        <v>22</v>
      </c>
      <c r="T128" s="67"/>
      <c r="U128" s="68" t="s">
        <v>61</v>
      </c>
      <c r="V128" s="68">
        <v>23302</v>
      </c>
      <c r="W128" s="68" t="s">
        <v>62</v>
      </c>
      <c r="X128" s="68" t="s">
        <v>143</v>
      </c>
      <c r="Y128" s="68" t="s">
        <v>144</v>
      </c>
      <c r="Z128" s="68"/>
      <c r="AA128" s="62">
        <v>87</v>
      </c>
      <c r="AB128" s="62">
        <v>76</v>
      </c>
      <c r="AC128" s="62">
        <v>81</v>
      </c>
      <c r="AD128" s="62">
        <v>69</v>
      </c>
      <c r="AE128" s="62">
        <v>82</v>
      </c>
      <c r="AF128" s="63"/>
      <c r="AG128" s="62">
        <v>21</v>
      </c>
      <c r="AH128" s="62">
        <v>23</v>
      </c>
      <c r="AI128" s="62">
        <v>44</v>
      </c>
      <c r="AJ128" s="62">
        <v>21</v>
      </c>
      <c r="AK128" s="62">
        <v>42</v>
      </c>
      <c r="AL128" s="62">
        <v>22</v>
      </c>
      <c r="AM128" s="62">
        <v>42</v>
      </c>
      <c r="AN128" s="62">
        <v>8.5399999999999991</v>
      </c>
      <c r="AO128" s="62">
        <v>50</v>
      </c>
      <c r="AP128" s="12" t="str">
        <f t="shared" si="9"/>
        <v>PASS</v>
      </c>
      <c r="AQ128" s="12" t="str">
        <f t="shared" si="10"/>
        <v>PASS</v>
      </c>
      <c r="AR128" s="13" t="str">
        <f t="shared" si="11"/>
        <v>PASS</v>
      </c>
      <c r="AS128" s="13" t="str">
        <f t="shared" si="16"/>
        <v>PASS</v>
      </c>
      <c r="AT128" s="14" t="str">
        <f t="shared" si="12"/>
        <v>PASS</v>
      </c>
      <c r="AU128" s="14" t="str">
        <f t="shared" si="13"/>
        <v>PASS</v>
      </c>
      <c r="AV128" s="4" t="str">
        <f t="shared" si="14"/>
        <v>YES</v>
      </c>
      <c r="AW128" s="5" t="str">
        <f t="shared" si="15"/>
        <v>DIST</v>
      </c>
    </row>
    <row r="129" spans="1:49">
      <c r="A129" s="68" t="s">
        <v>847</v>
      </c>
      <c r="B129" s="68">
        <v>23303</v>
      </c>
      <c r="C129" s="68" t="s">
        <v>71</v>
      </c>
      <c r="D129" s="62" t="s">
        <v>151</v>
      </c>
      <c r="E129" s="68" t="s">
        <v>152</v>
      </c>
      <c r="F129" s="68"/>
      <c r="G129" s="62">
        <v>81</v>
      </c>
      <c r="H129" s="62">
        <v>67</v>
      </c>
      <c r="I129" s="62">
        <v>73</v>
      </c>
      <c r="J129" s="62">
        <v>79</v>
      </c>
      <c r="K129" s="62">
        <v>80</v>
      </c>
      <c r="L129" s="63"/>
      <c r="M129" s="62">
        <v>22</v>
      </c>
      <c r="N129" s="62">
        <v>37</v>
      </c>
      <c r="O129" s="62">
        <v>20</v>
      </c>
      <c r="P129" s="62">
        <v>40</v>
      </c>
      <c r="Q129" s="62">
        <v>23</v>
      </c>
      <c r="R129" s="62">
        <v>43</v>
      </c>
      <c r="S129" s="62">
        <v>23</v>
      </c>
      <c r="T129" s="67"/>
      <c r="U129" s="68" t="s">
        <v>70</v>
      </c>
      <c r="V129" s="68">
        <v>23303</v>
      </c>
      <c r="W129" s="68" t="s">
        <v>71</v>
      </c>
      <c r="X129" s="68" t="s">
        <v>151</v>
      </c>
      <c r="Y129" s="68" t="s">
        <v>152</v>
      </c>
      <c r="Z129" s="68"/>
      <c r="AA129" s="62">
        <v>86</v>
      </c>
      <c r="AB129" s="62">
        <v>82</v>
      </c>
      <c r="AC129" s="62">
        <v>82</v>
      </c>
      <c r="AD129" s="62">
        <v>70</v>
      </c>
      <c r="AE129" s="62">
        <v>79</v>
      </c>
      <c r="AF129" s="63"/>
      <c r="AG129" s="62">
        <v>18</v>
      </c>
      <c r="AH129" s="62">
        <v>20</v>
      </c>
      <c r="AI129" s="62">
        <v>42</v>
      </c>
      <c r="AJ129" s="62">
        <v>19</v>
      </c>
      <c r="AK129" s="62">
        <v>38</v>
      </c>
      <c r="AL129" s="62">
        <v>21</v>
      </c>
      <c r="AM129" s="62">
        <v>42</v>
      </c>
      <c r="AN129" s="62">
        <v>9.44</v>
      </c>
      <c r="AO129" s="62">
        <v>50</v>
      </c>
      <c r="AP129" s="12" t="str">
        <f t="shared" si="9"/>
        <v>PASS</v>
      </c>
      <c r="AQ129" s="12" t="str">
        <f t="shared" si="10"/>
        <v>PASS</v>
      </c>
      <c r="AR129" s="13" t="str">
        <f t="shared" si="11"/>
        <v>PASS</v>
      </c>
      <c r="AS129" s="13" t="str">
        <f t="shared" si="16"/>
        <v>PASS</v>
      </c>
      <c r="AT129" s="14" t="str">
        <f t="shared" si="12"/>
        <v>PASS</v>
      </c>
      <c r="AU129" s="14" t="str">
        <f t="shared" si="13"/>
        <v>PASS</v>
      </c>
      <c r="AV129" s="4" t="str">
        <f t="shared" si="14"/>
        <v>YES</v>
      </c>
      <c r="AW129" s="5" t="str">
        <f t="shared" si="15"/>
        <v>DIST</v>
      </c>
    </row>
    <row r="130" spans="1:49">
      <c r="A130" s="68" t="s">
        <v>848</v>
      </c>
      <c r="B130" s="68">
        <v>23304</v>
      </c>
      <c r="C130" s="68" t="s">
        <v>75</v>
      </c>
      <c r="D130" s="62" t="s">
        <v>155</v>
      </c>
      <c r="E130" s="68" t="s">
        <v>156</v>
      </c>
      <c r="F130" s="68"/>
      <c r="G130" s="62">
        <v>80</v>
      </c>
      <c r="H130" s="62">
        <v>68</v>
      </c>
      <c r="I130" s="62">
        <v>71</v>
      </c>
      <c r="J130" s="62">
        <v>80</v>
      </c>
      <c r="K130" s="62">
        <v>82</v>
      </c>
      <c r="L130" s="63"/>
      <c r="M130" s="62">
        <v>21</v>
      </c>
      <c r="N130" s="62">
        <v>38</v>
      </c>
      <c r="O130" s="62">
        <v>23</v>
      </c>
      <c r="P130" s="62">
        <v>41</v>
      </c>
      <c r="Q130" s="62">
        <v>23</v>
      </c>
      <c r="R130" s="62">
        <v>42</v>
      </c>
      <c r="S130" s="62">
        <v>21</v>
      </c>
      <c r="T130" s="67"/>
      <c r="U130" s="68" t="s">
        <v>74</v>
      </c>
      <c r="V130" s="68">
        <v>23304</v>
      </c>
      <c r="W130" s="68" t="s">
        <v>75</v>
      </c>
      <c r="X130" s="68" t="s">
        <v>155</v>
      </c>
      <c r="Y130" s="68" t="s">
        <v>156</v>
      </c>
      <c r="Z130" s="68"/>
      <c r="AA130" s="62">
        <v>95</v>
      </c>
      <c r="AB130" s="62">
        <v>82</v>
      </c>
      <c r="AC130" s="62">
        <v>83</v>
      </c>
      <c r="AD130" s="62">
        <v>77</v>
      </c>
      <c r="AE130" s="62">
        <v>82</v>
      </c>
      <c r="AF130" s="63"/>
      <c r="AG130" s="62">
        <v>19</v>
      </c>
      <c r="AH130" s="62">
        <v>20</v>
      </c>
      <c r="AI130" s="62">
        <v>42</v>
      </c>
      <c r="AJ130" s="62">
        <v>21</v>
      </c>
      <c r="AK130" s="62">
        <v>44</v>
      </c>
      <c r="AL130" s="62">
        <v>20</v>
      </c>
      <c r="AM130" s="62">
        <v>41</v>
      </c>
      <c r="AN130" s="62">
        <v>9.64</v>
      </c>
      <c r="AO130" s="62">
        <v>50</v>
      </c>
      <c r="AP130" s="12" t="str">
        <f t="shared" si="9"/>
        <v>PASS</v>
      </c>
      <c r="AQ130" s="12" t="str">
        <f t="shared" si="10"/>
        <v>PASS</v>
      </c>
      <c r="AR130" s="13" t="str">
        <f t="shared" si="11"/>
        <v>PASS</v>
      </c>
      <c r="AS130" s="13" t="str">
        <f t="shared" si="16"/>
        <v>PASS</v>
      </c>
      <c r="AT130" s="14" t="str">
        <f t="shared" si="12"/>
        <v>PASS</v>
      </c>
      <c r="AU130" s="14" t="str">
        <f t="shared" si="13"/>
        <v>PASS</v>
      </c>
      <c r="AV130" s="4" t="str">
        <f t="shared" si="14"/>
        <v>YES</v>
      </c>
      <c r="AW130" s="5" t="str">
        <f t="shared" si="15"/>
        <v>DIST</v>
      </c>
    </row>
    <row r="131" spans="1:49">
      <c r="A131" s="68" t="s">
        <v>849</v>
      </c>
      <c r="B131" s="68">
        <v>23305</v>
      </c>
      <c r="C131" s="68" t="s">
        <v>161</v>
      </c>
      <c r="D131" s="62" t="s">
        <v>162</v>
      </c>
      <c r="E131" s="68" t="s">
        <v>163</v>
      </c>
      <c r="F131" s="68"/>
      <c r="G131" s="62">
        <v>80</v>
      </c>
      <c r="H131" s="62">
        <v>73</v>
      </c>
      <c r="I131" s="62">
        <v>68</v>
      </c>
      <c r="J131" s="62">
        <v>81</v>
      </c>
      <c r="K131" s="62">
        <v>86</v>
      </c>
      <c r="L131" s="63"/>
      <c r="M131" s="62">
        <v>21</v>
      </c>
      <c r="N131" s="62">
        <v>36</v>
      </c>
      <c r="O131" s="62">
        <v>24</v>
      </c>
      <c r="P131" s="62">
        <v>30</v>
      </c>
      <c r="Q131" s="62">
        <v>24</v>
      </c>
      <c r="R131" s="62">
        <v>46</v>
      </c>
      <c r="S131" s="62">
        <v>24</v>
      </c>
      <c r="T131" s="67"/>
      <c r="U131" s="68" t="s">
        <v>734</v>
      </c>
      <c r="V131" s="68">
        <v>23305</v>
      </c>
      <c r="W131" s="68" t="s">
        <v>161</v>
      </c>
      <c r="X131" s="68" t="s">
        <v>162</v>
      </c>
      <c r="Y131" s="68" t="s">
        <v>163</v>
      </c>
      <c r="Z131" s="68"/>
      <c r="AA131" s="62">
        <v>91</v>
      </c>
      <c r="AB131" s="62">
        <v>80</v>
      </c>
      <c r="AC131" s="62">
        <v>83</v>
      </c>
      <c r="AD131" s="62">
        <v>80</v>
      </c>
      <c r="AE131" s="62">
        <v>82</v>
      </c>
      <c r="AF131" s="63"/>
      <c r="AG131" s="62">
        <v>19</v>
      </c>
      <c r="AH131" s="62">
        <v>20</v>
      </c>
      <c r="AI131" s="62">
        <v>40</v>
      </c>
      <c r="AJ131" s="62">
        <v>21</v>
      </c>
      <c r="AK131" s="62">
        <v>40</v>
      </c>
      <c r="AL131" s="62">
        <v>22</v>
      </c>
      <c r="AM131" s="62">
        <v>42</v>
      </c>
      <c r="AN131" s="62">
        <v>9.68</v>
      </c>
      <c r="AO131" s="62">
        <v>50</v>
      </c>
      <c r="AP131" s="12" t="str">
        <f t="shared" si="9"/>
        <v>PASS</v>
      </c>
      <c r="AQ131" s="12" t="str">
        <f t="shared" si="10"/>
        <v>PASS</v>
      </c>
      <c r="AR131" s="13" t="str">
        <f t="shared" si="11"/>
        <v>PASS</v>
      </c>
      <c r="AS131" s="13" t="str">
        <f t="shared" si="16"/>
        <v>PASS</v>
      </c>
      <c r="AT131" s="14" t="str">
        <f t="shared" si="12"/>
        <v>PASS</v>
      </c>
      <c r="AU131" s="14" t="str">
        <f t="shared" si="13"/>
        <v>PASS</v>
      </c>
      <c r="AV131" s="4" t="str">
        <f t="shared" si="14"/>
        <v>YES</v>
      </c>
      <c r="AW131" s="5" t="str">
        <f t="shared" si="15"/>
        <v>DIST</v>
      </c>
    </row>
    <row r="132" spans="1:49">
      <c r="A132" s="68" t="s">
        <v>850</v>
      </c>
      <c r="B132" s="68">
        <v>23306</v>
      </c>
      <c r="C132" s="68" t="s">
        <v>167</v>
      </c>
      <c r="D132" s="62" t="s">
        <v>168</v>
      </c>
      <c r="E132" s="68" t="s">
        <v>169</v>
      </c>
      <c r="F132" s="68"/>
      <c r="G132" s="62">
        <v>59</v>
      </c>
      <c r="H132" s="62">
        <v>59</v>
      </c>
      <c r="I132" s="62">
        <v>62</v>
      </c>
      <c r="J132" s="62">
        <v>74</v>
      </c>
      <c r="K132" s="62">
        <v>79</v>
      </c>
      <c r="L132" s="63"/>
      <c r="M132" s="62">
        <v>19</v>
      </c>
      <c r="N132" s="62">
        <v>32</v>
      </c>
      <c r="O132" s="62">
        <v>18</v>
      </c>
      <c r="P132" s="62">
        <v>38</v>
      </c>
      <c r="Q132" s="62">
        <v>20</v>
      </c>
      <c r="R132" s="62">
        <v>35</v>
      </c>
      <c r="S132" s="62">
        <v>19</v>
      </c>
      <c r="T132" s="67"/>
      <c r="U132" s="68" t="s">
        <v>736</v>
      </c>
      <c r="V132" s="68">
        <v>23306</v>
      </c>
      <c r="W132" s="68" t="s">
        <v>167</v>
      </c>
      <c r="X132" s="68" t="s">
        <v>168</v>
      </c>
      <c r="Y132" s="68" t="s">
        <v>169</v>
      </c>
      <c r="Z132" s="68"/>
      <c r="AA132" s="62">
        <v>71</v>
      </c>
      <c r="AB132" s="62">
        <v>77</v>
      </c>
      <c r="AC132" s="62">
        <v>77</v>
      </c>
      <c r="AD132" s="62">
        <v>65</v>
      </c>
      <c r="AE132" s="62">
        <v>76</v>
      </c>
      <c r="AF132" s="63"/>
      <c r="AG132" s="62">
        <v>19</v>
      </c>
      <c r="AH132" s="62">
        <v>18</v>
      </c>
      <c r="AI132" s="62">
        <v>36</v>
      </c>
      <c r="AJ132" s="62">
        <v>18</v>
      </c>
      <c r="AK132" s="62">
        <v>40</v>
      </c>
      <c r="AL132" s="62">
        <v>20</v>
      </c>
      <c r="AM132" s="62">
        <v>38</v>
      </c>
      <c r="AN132" s="62">
        <v>8.5</v>
      </c>
      <c r="AO132" s="62">
        <v>50</v>
      </c>
      <c r="AP132" s="12" t="str">
        <f t="shared" ref="AP132:AP195" si="17">IF(COUNTIF(G132:K132,"FF"),"FAIL",IF(COUNTIF(G132:K132,"AB"),"FAIL","PASS"))</f>
        <v>PASS</v>
      </c>
      <c r="AQ132" s="12" t="str">
        <f t="shared" ref="AQ132:AQ195" si="18">IF(COUNTIF(AA132:AE132,"FF"),"FAIL",IF(COUNTIF(AA132:AE132,"AB"),"FAIL","PASS"))</f>
        <v>PASS</v>
      </c>
      <c r="AR132" s="13" t="str">
        <f t="shared" ref="AR132:AR195" si="19">IF(COUNTIF(M132:S132,"FF"),"FAIL",IF(COUNTIF(M132:S132,"AB"),"FAIL","PASS"))</f>
        <v>PASS</v>
      </c>
      <c r="AS132" s="13" t="str">
        <f t="shared" si="16"/>
        <v>PASS</v>
      </c>
      <c r="AT132" s="14" t="str">
        <f t="shared" ref="AT132:AT195" si="20">IF(AND(AP132="PASS",AQ132="PASS"),"PASS","FAIL")</f>
        <v>PASS</v>
      </c>
      <c r="AU132" s="14" t="str">
        <f t="shared" ref="AU132:AU195" si="21">IF(AND(AR132="PASS",AS132="PASS"),"PASS","FAIL")</f>
        <v>PASS</v>
      </c>
      <c r="AV132" s="4" t="str">
        <f t="shared" ref="AV132:AV195" si="22">IF(AW132="ATKT","NO",IF(AW132="FAIL","NO","YES"))</f>
        <v>YES</v>
      </c>
      <c r="AW132" s="5" t="str">
        <f t="shared" ref="AW132:AW195" si="23">IF(AO132=50,IF(AN132&gt;=7.75,"DIST",IF(AN132&gt;=6.75,"FIRST",IF(AN132&gt;=6.25,"HSC",IF(AN132&gt;=5.5,"SC","FAIL")))),IF(AO132&gt;=25,"ATKT","FAIL"))</f>
        <v>DIST</v>
      </c>
    </row>
    <row r="133" spans="1:49">
      <c r="A133" s="68" t="s">
        <v>851</v>
      </c>
      <c r="B133" s="68">
        <v>23307</v>
      </c>
      <c r="C133" s="68" t="s">
        <v>179</v>
      </c>
      <c r="D133" s="62" t="s">
        <v>180</v>
      </c>
      <c r="E133" s="68" t="s">
        <v>181</v>
      </c>
      <c r="F133" s="68"/>
      <c r="G133" s="62">
        <v>63</v>
      </c>
      <c r="H133" s="62">
        <v>59</v>
      </c>
      <c r="I133" s="62">
        <v>62</v>
      </c>
      <c r="J133" s="62">
        <v>67</v>
      </c>
      <c r="K133" s="62">
        <v>65</v>
      </c>
      <c r="L133" s="63"/>
      <c r="M133" s="62">
        <v>19</v>
      </c>
      <c r="N133" s="62">
        <v>25</v>
      </c>
      <c r="O133" s="62">
        <v>21</v>
      </c>
      <c r="P133" s="62">
        <v>30</v>
      </c>
      <c r="Q133" s="62">
        <v>24</v>
      </c>
      <c r="R133" s="62">
        <v>38</v>
      </c>
      <c r="S133" s="62">
        <v>22</v>
      </c>
      <c r="T133" s="67"/>
      <c r="U133" s="68" t="s">
        <v>740</v>
      </c>
      <c r="V133" s="68">
        <v>23307</v>
      </c>
      <c r="W133" s="68" t="s">
        <v>179</v>
      </c>
      <c r="X133" s="68" t="s">
        <v>180</v>
      </c>
      <c r="Y133" s="68" t="s">
        <v>181</v>
      </c>
      <c r="Z133" s="68"/>
      <c r="AA133" s="62">
        <v>83</v>
      </c>
      <c r="AB133" s="62">
        <v>77</v>
      </c>
      <c r="AC133" s="62">
        <v>74</v>
      </c>
      <c r="AD133" s="62">
        <v>73</v>
      </c>
      <c r="AE133" s="62">
        <v>79</v>
      </c>
      <c r="AF133" s="63"/>
      <c r="AG133" s="62">
        <v>17</v>
      </c>
      <c r="AH133" s="62">
        <v>18</v>
      </c>
      <c r="AI133" s="62">
        <v>36</v>
      </c>
      <c r="AJ133" s="62">
        <v>16</v>
      </c>
      <c r="AK133" s="62">
        <v>40</v>
      </c>
      <c r="AL133" s="62">
        <v>22</v>
      </c>
      <c r="AM133" s="62">
        <v>43</v>
      </c>
      <c r="AN133" s="62">
        <v>8.56</v>
      </c>
      <c r="AO133" s="62">
        <v>50</v>
      </c>
      <c r="AP133" s="12" t="str">
        <f t="shared" si="17"/>
        <v>PASS</v>
      </c>
      <c r="AQ133" s="12" t="str">
        <f t="shared" si="18"/>
        <v>PASS</v>
      </c>
      <c r="AR133" s="13" t="str">
        <f t="shared" si="19"/>
        <v>PASS</v>
      </c>
      <c r="AS133" s="13" t="str">
        <f t="shared" si="16"/>
        <v>PASS</v>
      </c>
      <c r="AT133" s="14" t="str">
        <f t="shared" si="20"/>
        <v>PASS</v>
      </c>
      <c r="AU133" s="14" t="str">
        <f t="shared" si="21"/>
        <v>PASS</v>
      </c>
      <c r="AV133" s="4" t="str">
        <f t="shared" si="22"/>
        <v>YES</v>
      </c>
      <c r="AW133" s="5" t="str">
        <f t="shared" si="23"/>
        <v>DIST</v>
      </c>
    </row>
    <row r="134" spans="1:49">
      <c r="A134" s="68" t="s">
        <v>852</v>
      </c>
      <c r="B134" s="68">
        <v>23308</v>
      </c>
      <c r="C134" s="68" t="s">
        <v>191</v>
      </c>
      <c r="D134" s="62" t="s">
        <v>192</v>
      </c>
      <c r="E134" s="68" t="s">
        <v>193</v>
      </c>
      <c r="F134" s="68"/>
      <c r="G134" s="62">
        <v>83</v>
      </c>
      <c r="H134" s="62">
        <v>79</v>
      </c>
      <c r="I134" s="62">
        <v>69</v>
      </c>
      <c r="J134" s="62">
        <v>78</v>
      </c>
      <c r="K134" s="62">
        <v>79</v>
      </c>
      <c r="L134" s="63"/>
      <c r="M134" s="62">
        <v>22</v>
      </c>
      <c r="N134" s="62">
        <v>41</v>
      </c>
      <c r="O134" s="62">
        <v>23</v>
      </c>
      <c r="P134" s="62">
        <v>41</v>
      </c>
      <c r="Q134" s="62">
        <v>21</v>
      </c>
      <c r="R134" s="62">
        <v>40</v>
      </c>
      <c r="S134" s="62">
        <v>23</v>
      </c>
      <c r="T134" s="67"/>
      <c r="U134" s="68" t="s">
        <v>744</v>
      </c>
      <c r="V134" s="68">
        <v>23308</v>
      </c>
      <c r="W134" s="68" t="s">
        <v>191</v>
      </c>
      <c r="X134" s="68" t="s">
        <v>192</v>
      </c>
      <c r="Y134" s="68" t="s">
        <v>193</v>
      </c>
      <c r="Z134" s="68"/>
      <c r="AA134" s="62">
        <v>86</v>
      </c>
      <c r="AB134" s="62">
        <v>80</v>
      </c>
      <c r="AC134" s="62">
        <v>73</v>
      </c>
      <c r="AD134" s="62">
        <v>88</v>
      </c>
      <c r="AE134" s="62">
        <v>86</v>
      </c>
      <c r="AF134" s="63"/>
      <c r="AG134" s="62">
        <v>22</v>
      </c>
      <c r="AH134" s="62">
        <v>23</v>
      </c>
      <c r="AI134" s="62">
        <v>44</v>
      </c>
      <c r="AJ134" s="62">
        <v>24</v>
      </c>
      <c r="AK134" s="62">
        <v>45</v>
      </c>
      <c r="AL134" s="62">
        <v>22</v>
      </c>
      <c r="AM134" s="62">
        <v>43</v>
      </c>
      <c r="AN134" s="62">
        <v>9.52</v>
      </c>
      <c r="AO134" s="62">
        <v>50</v>
      </c>
      <c r="AP134" s="12" t="str">
        <f t="shared" si="17"/>
        <v>PASS</v>
      </c>
      <c r="AQ134" s="12" t="str">
        <f t="shared" si="18"/>
        <v>PASS</v>
      </c>
      <c r="AR134" s="13" t="str">
        <f t="shared" si="19"/>
        <v>PASS</v>
      </c>
      <c r="AS134" s="13" t="str">
        <f t="shared" si="16"/>
        <v>PASS</v>
      </c>
      <c r="AT134" s="14" t="str">
        <f t="shared" si="20"/>
        <v>PASS</v>
      </c>
      <c r="AU134" s="14" t="str">
        <f t="shared" si="21"/>
        <v>PASS</v>
      </c>
      <c r="AV134" s="4" t="str">
        <f t="shared" si="22"/>
        <v>YES</v>
      </c>
      <c r="AW134" s="5" t="str">
        <f t="shared" si="23"/>
        <v>DIST</v>
      </c>
    </row>
    <row r="135" spans="1:49">
      <c r="A135" s="68" t="s">
        <v>853</v>
      </c>
      <c r="B135" s="68">
        <v>23309</v>
      </c>
      <c r="C135" s="68" t="s">
        <v>203</v>
      </c>
      <c r="D135" s="62" t="s">
        <v>204</v>
      </c>
      <c r="E135" s="68" t="s">
        <v>205</v>
      </c>
      <c r="F135" s="68"/>
      <c r="G135" s="62">
        <v>75</v>
      </c>
      <c r="H135" s="62">
        <v>71</v>
      </c>
      <c r="I135" s="62">
        <v>72</v>
      </c>
      <c r="J135" s="62">
        <v>80</v>
      </c>
      <c r="K135" s="62">
        <v>77</v>
      </c>
      <c r="L135" s="63"/>
      <c r="M135" s="62">
        <v>21</v>
      </c>
      <c r="N135" s="62">
        <v>33</v>
      </c>
      <c r="O135" s="62">
        <v>21</v>
      </c>
      <c r="P135" s="62">
        <v>45</v>
      </c>
      <c r="Q135" s="62">
        <v>20</v>
      </c>
      <c r="R135" s="62">
        <v>40</v>
      </c>
      <c r="S135" s="62">
        <v>22</v>
      </c>
      <c r="T135" s="67"/>
      <c r="U135" s="68" t="s">
        <v>748</v>
      </c>
      <c r="V135" s="68">
        <v>23309</v>
      </c>
      <c r="W135" s="68" t="s">
        <v>203</v>
      </c>
      <c r="X135" s="68" t="s">
        <v>204</v>
      </c>
      <c r="Y135" s="68" t="s">
        <v>205</v>
      </c>
      <c r="Z135" s="68"/>
      <c r="AA135" s="62">
        <v>79</v>
      </c>
      <c r="AB135" s="62">
        <v>79</v>
      </c>
      <c r="AC135" s="62">
        <v>72</v>
      </c>
      <c r="AD135" s="62">
        <v>82</v>
      </c>
      <c r="AE135" s="62">
        <v>82</v>
      </c>
      <c r="AF135" s="63"/>
      <c r="AG135" s="62">
        <v>20</v>
      </c>
      <c r="AH135" s="62">
        <v>21</v>
      </c>
      <c r="AI135" s="62">
        <v>42</v>
      </c>
      <c r="AJ135" s="62">
        <v>22</v>
      </c>
      <c r="AK135" s="62">
        <v>40</v>
      </c>
      <c r="AL135" s="62">
        <v>21</v>
      </c>
      <c r="AM135" s="62">
        <v>41</v>
      </c>
      <c r="AN135" s="62">
        <v>9.44</v>
      </c>
      <c r="AO135" s="62">
        <v>50</v>
      </c>
      <c r="AP135" s="12" t="str">
        <f t="shared" si="17"/>
        <v>PASS</v>
      </c>
      <c r="AQ135" s="12" t="str">
        <f t="shared" si="18"/>
        <v>PASS</v>
      </c>
      <c r="AR135" s="13" t="str">
        <f t="shared" si="19"/>
        <v>PASS</v>
      </c>
      <c r="AS135" s="13" t="str">
        <f t="shared" si="16"/>
        <v>PASS</v>
      </c>
      <c r="AT135" s="14" t="str">
        <f t="shared" si="20"/>
        <v>PASS</v>
      </c>
      <c r="AU135" s="14" t="str">
        <f t="shared" si="21"/>
        <v>PASS</v>
      </c>
      <c r="AV135" s="4" t="str">
        <f t="shared" si="22"/>
        <v>YES</v>
      </c>
      <c r="AW135" s="5" t="str">
        <f t="shared" si="23"/>
        <v>DIST</v>
      </c>
    </row>
    <row r="136" spans="1:49">
      <c r="A136" s="68" t="s">
        <v>854</v>
      </c>
      <c r="B136" s="68">
        <v>23311</v>
      </c>
      <c r="C136" s="68" t="s">
        <v>322</v>
      </c>
      <c r="D136" s="62" t="s">
        <v>323</v>
      </c>
      <c r="E136" s="68" t="s">
        <v>324</v>
      </c>
      <c r="F136" s="68"/>
      <c r="G136" s="62">
        <v>83</v>
      </c>
      <c r="H136" s="62">
        <v>60</v>
      </c>
      <c r="I136" s="62">
        <v>67</v>
      </c>
      <c r="J136" s="62">
        <v>81</v>
      </c>
      <c r="K136" s="62">
        <v>79</v>
      </c>
      <c r="L136" s="63"/>
      <c r="M136" s="62">
        <v>20</v>
      </c>
      <c r="N136" s="62">
        <v>32</v>
      </c>
      <c r="O136" s="62">
        <v>20</v>
      </c>
      <c r="P136" s="62">
        <v>36</v>
      </c>
      <c r="Q136" s="62">
        <v>22</v>
      </c>
      <c r="R136" s="62">
        <v>30</v>
      </c>
      <c r="S136" s="62">
        <v>20</v>
      </c>
      <c r="T136" s="67"/>
      <c r="U136" s="68" t="s">
        <v>788</v>
      </c>
      <c r="V136" s="68">
        <v>23311</v>
      </c>
      <c r="W136" s="68" t="s">
        <v>322</v>
      </c>
      <c r="X136" s="68" t="s">
        <v>323</v>
      </c>
      <c r="Y136" s="68" t="s">
        <v>324</v>
      </c>
      <c r="Z136" s="68"/>
      <c r="AA136" s="62">
        <v>78</v>
      </c>
      <c r="AB136" s="62">
        <v>78</v>
      </c>
      <c r="AC136" s="62">
        <v>75</v>
      </c>
      <c r="AD136" s="62">
        <v>63</v>
      </c>
      <c r="AE136" s="62">
        <v>78</v>
      </c>
      <c r="AF136" s="63"/>
      <c r="AG136" s="62">
        <v>18</v>
      </c>
      <c r="AH136" s="62">
        <v>20</v>
      </c>
      <c r="AI136" s="62">
        <v>41</v>
      </c>
      <c r="AJ136" s="62">
        <v>16</v>
      </c>
      <c r="AK136" s="62">
        <v>39</v>
      </c>
      <c r="AL136" s="62">
        <v>21</v>
      </c>
      <c r="AM136" s="62">
        <v>42</v>
      </c>
      <c r="AN136" s="62">
        <v>8.9600000000000009</v>
      </c>
      <c r="AO136" s="62">
        <v>50</v>
      </c>
      <c r="AP136" s="12" t="str">
        <f t="shared" si="17"/>
        <v>PASS</v>
      </c>
      <c r="AQ136" s="12" t="str">
        <f t="shared" si="18"/>
        <v>PASS</v>
      </c>
      <c r="AR136" s="13" t="str">
        <f t="shared" si="19"/>
        <v>PASS</v>
      </c>
      <c r="AS136" s="13" t="str">
        <f t="shared" si="16"/>
        <v>PASS</v>
      </c>
      <c r="AT136" s="14" t="str">
        <f t="shared" si="20"/>
        <v>PASS</v>
      </c>
      <c r="AU136" s="14" t="str">
        <f t="shared" si="21"/>
        <v>PASS</v>
      </c>
      <c r="AV136" s="4" t="str">
        <f t="shared" si="22"/>
        <v>YES</v>
      </c>
      <c r="AW136" s="5" t="str">
        <f t="shared" si="23"/>
        <v>DIST</v>
      </c>
    </row>
    <row r="137" spans="1:49">
      <c r="A137" s="68" t="s">
        <v>855</v>
      </c>
      <c r="B137" s="68">
        <v>23312</v>
      </c>
      <c r="C137" s="68" t="s">
        <v>227</v>
      </c>
      <c r="D137" s="62" t="s">
        <v>228</v>
      </c>
      <c r="E137" s="68" t="s">
        <v>229</v>
      </c>
      <c r="F137" s="68"/>
      <c r="G137" s="62">
        <v>86</v>
      </c>
      <c r="H137" s="62">
        <v>62</v>
      </c>
      <c r="I137" s="62">
        <v>84</v>
      </c>
      <c r="J137" s="62">
        <v>76</v>
      </c>
      <c r="K137" s="62">
        <v>76</v>
      </c>
      <c r="L137" s="63"/>
      <c r="M137" s="62">
        <v>21</v>
      </c>
      <c r="N137" s="62">
        <v>40</v>
      </c>
      <c r="O137" s="62">
        <v>18</v>
      </c>
      <c r="P137" s="62">
        <v>32</v>
      </c>
      <c r="Q137" s="62">
        <v>20</v>
      </c>
      <c r="R137" s="62">
        <v>40</v>
      </c>
      <c r="S137" s="62">
        <v>22</v>
      </c>
      <c r="T137" s="67"/>
      <c r="U137" s="68" t="s">
        <v>756</v>
      </c>
      <c r="V137" s="68">
        <v>23312</v>
      </c>
      <c r="W137" s="68" t="s">
        <v>227</v>
      </c>
      <c r="X137" s="68" t="s">
        <v>228</v>
      </c>
      <c r="Y137" s="68" t="s">
        <v>229</v>
      </c>
      <c r="Z137" s="68"/>
      <c r="AA137" s="62">
        <v>87</v>
      </c>
      <c r="AB137" s="62">
        <v>81</v>
      </c>
      <c r="AC137" s="62">
        <v>79</v>
      </c>
      <c r="AD137" s="62">
        <v>69</v>
      </c>
      <c r="AE137" s="62">
        <v>82</v>
      </c>
      <c r="AF137" s="63"/>
      <c r="AG137" s="62">
        <v>21</v>
      </c>
      <c r="AH137" s="62">
        <v>22</v>
      </c>
      <c r="AI137" s="62">
        <v>43</v>
      </c>
      <c r="AJ137" s="62">
        <v>20</v>
      </c>
      <c r="AK137" s="62">
        <v>40</v>
      </c>
      <c r="AL137" s="62">
        <v>22</v>
      </c>
      <c r="AM137" s="62">
        <v>43</v>
      </c>
      <c r="AN137" s="62">
        <v>9.36</v>
      </c>
      <c r="AO137" s="62">
        <v>50</v>
      </c>
      <c r="AP137" s="12" t="str">
        <f t="shared" si="17"/>
        <v>PASS</v>
      </c>
      <c r="AQ137" s="12" t="str">
        <f t="shared" si="18"/>
        <v>PASS</v>
      </c>
      <c r="AR137" s="13" t="str">
        <f t="shared" si="19"/>
        <v>PASS</v>
      </c>
      <c r="AS137" s="13" t="str">
        <f t="shared" si="16"/>
        <v>PASS</v>
      </c>
      <c r="AT137" s="14" t="str">
        <f t="shared" si="20"/>
        <v>PASS</v>
      </c>
      <c r="AU137" s="14" t="str">
        <f t="shared" si="21"/>
        <v>PASS</v>
      </c>
      <c r="AV137" s="4" t="str">
        <f t="shared" si="22"/>
        <v>YES</v>
      </c>
      <c r="AW137" s="5" t="str">
        <f t="shared" si="23"/>
        <v>DIST</v>
      </c>
    </row>
    <row r="138" spans="1:49">
      <c r="A138" s="68" t="s">
        <v>856</v>
      </c>
      <c r="B138" s="68">
        <v>23313</v>
      </c>
      <c r="C138" s="68" t="s">
        <v>239</v>
      </c>
      <c r="D138" s="62" t="s">
        <v>240</v>
      </c>
      <c r="E138" s="68" t="s">
        <v>241</v>
      </c>
      <c r="F138" s="68"/>
      <c r="G138" s="62">
        <v>90</v>
      </c>
      <c r="H138" s="62">
        <v>66</v>
      </c>
      <c r="I138" s="62">
        <v>79</v>
      </c>
      <c r="J138" s="62">
        <v>83</v>
      </c>
      <c r="K138" s="62">
        <v>77</v>
      </c>
      <c r="L138" s="63"/>
      <c r="M138" s="62">
        <v>23</v>
      </c>
      <c r="N138" s="62">
        <v>39</v>
      </c>
      <c r="O138" s="62">
        <v>20</v>
      </c>
      <c r="P138" s="62">
        <v>41</v>
      </c>
      <c r="Q138" s="62">
        <v>21</v>
      </c>
      <c r="R138" s="62">
        <v>30</v>
      </c>
      <c r="S138" s="62">
        <v>20</v>
      </c>
      <c r="T138" s="67"/>
      <c r="U138" s="68" t="s">
        <v>760</v>
      </c>
      <c r="V138" s="68">
        <v>23313</v>
      </c>
      <c r="W138" s="68" t="s">
        <v>239</v>
      </c>
      <c r="X138" s="68" t="s">
        <v>240</v>
      </c>
      <c r="Y138" s="68" t="s">
        <v>241</v>
      </c>
      <c r="Z138" s="68"/>
      <c r="AA138" s="62">
        <v>88</v>
      </c>
      <c r="AB138" s="62">
        <v>80</v>
      </c>
      <c r="AC138" s="62">
        <v>77</v>
      </c>
      <c r="AD138" s="62">
        <v>73</v>
      </c>
      <c r="AE138" s="62">
        <v>80</v>
      </c>
      <c r="AF138" s="63"/>
      <c r="AG138" s="62">
        <v>20</v>
      </c>
      <c r="AH138" s="62">
        <v>20</v>
      </c>
      <c r="AI138" s="62">
        <v>42</v>
      </c>
      <c r="AJ138" s="62">
        <v>18</v>
      </c>
      <c r="AK138" s="62">
        <v>39</v>
      </c>
      <c r="AL138" s="62">
        <v>21</v>
      </c>
      <c r="AM138" s="62">
        <v>42</v>
      </c>
      <c r="AN138" s="62">
        <v>9.44</v>
      </c>
      <c r="AO138" s="62">
        <v>50</v>
      </c>
      <c r="AP138" s="12" t="str">
        <f t="shared" si="17"/>
        <v>PASS</v>
      </c>
      <c r="AQ138" s="12" t="str">
        <f t="shared" si="18"/>
        <v>PASS</v>
      </c>
      <c r="AR138" s="13" t="str">
        <f t="shared" si="19"/>
        <v>PASS</v>
      </c>
      <c r="AS138" s="13" t="str">
        <f t="shared" si="16"/>
        <v>PASS</v>
      </c>
      <c r="AT138" s="14" t="str">
        <f t="shared" si="20"/>
        <v>PASS</v>
      </c>
      <c r="AU138" s="14" t="str">
        <f t="shared" si="21"/>
        <v>PASS</v>
      </c>
      <c r="AV138" s="4" t="str">
        <f t="shared" si="22"/>
        <v>YES</v>
      </c>
      <c r="AW138" s="5" t="str">
        <f t="shared" si="23"/>
        <v>DIST</v>
      </c>
    </row>
    <row r="139" spans="1:49">
      <c r="A139" s="68" t="s">
        <v>857</v>
      </c>
      <c r="B139" s="68">
        <v>23314</v>
      </c>
      <c r="C139" s="68" t="s">
        <v>242</v>
      </c>
      <c r="D139" s="62" t="s">
        <v>243</v>
      </c>
      <c r="E139" s="68" t="s">
        <v>244</v>
      </c>
      <c r="F139" s="68"/>
      <c r="G139" s="62">
        <v>86</v>
      </c>
      <c r="H139" s="62">
        <v>68</v>
      </c>
      <c r="I139" s="62">
        <v>54</v>
      </c>
      <c r="J139" s="62">
        <v>68</v>
      </c>
      <c r="K139" s="62">
        <v>60</v>
      </c>
      <c r="L139" s="63"/>
      <c r="M139" s="62">
        <v>18</v>
      </c>
      <c r="N139" s="62">
        <v>24</v>
      </c>
      <c r="O139" s="62">
        <v>15</v>
      </c>
      <c r="P139" s="62">
        <v>24</v>
      </c>
      <c r="Q139" s="62">
        <v>18</v>
      </c>
      <c r="R139" s="62">
        <v>35</v>
      </c>
      <c r="S139" s="62">
        <v>23</v>
      </c>
      <c r="T139" s="67"/>
      <c r="U139" s="68" t="s">
        <v>761</v>
      </c>
      <c r="V139" s="68">
        <v>23314</v>
      </c>
      <c r="W139" s="68" t="s">
        <v>242</v>
      </c>
      <c r="X139" s="68" t="s">
        <v>243</v>
      </c>
      <c r="Y139" s="68" t="s">
        <v>244</v>
      </c>
      <c r="Z139" s="68"/>
      <c r="AA139" s="62">
        <v>82</v>
      </c>
      <c r="AB139" s="62">
        <v>81</v>
      </c>
      <c r="AC139" s="62">
        <v>76</v>
      </c>
      <c r="AD139" s="62">
        <v>55</v>
      </c>
      <c r="AE139" s="62">
        <v>75</v>
      </c>
      <c r="AF139" s="63"/>
      <c r="AG139" s="62">
        <v>19</v>
      </c>
      <c r="AH139" s="62">
        <v>20</v>
      </c>
      <c r="AI139" s="62">
        <v>42</v>
      </c>
      <c r="AJ139" s="62">
        <v>13</v>
      </c>
      <c r="AK139" s="62">
        <v>30</v>
      </c>
      <c r="AL139" s="62">
        <v>21</v>
      </c>
      <c r="AM139" s="62">
        <v>42</v>
      </c>
      <c r="AN139" s="62">
        <v>8.42</v>
      </c>
      <c r="AO139" s="62">
        <v>50</v>
      </c>
      <c r="AP139" s="12" t="str">
        <f t="shared" si="17"/>
        <v>PASS</v>
      </c>
      <c r="AQ139" s="12" t="str">
        <f t="shared" si="18"/>
        <v>PASS</v>
      </c>
      <c r="AR139" s="13" t="str">
        <f t="shared" si="19"/>
        <v>PASS</v>
      </c>
      <c r="AS139" s="13" t="str">
        <f t="shared" si="16"/>
        <v>PASS</v>
      </c>
      <c r="AT139" s="14" t="str">
        <f t="shared" si="20"/>
        <v>PASS</v>
      </c>
      <c r="AU139" s="14" t="str">
        <f t="shared" si="21"/>
        <v>PASS</v>
      </c>
      <c r="AV139" s="4" t="str">
        <f t="shared" si="22"/>
        <v>YES</v>
      </c>
      <c r="AW139" s="5" t="str">
        <f t="shared" si="23"/>
        <v>DIST</v>
      </c>
    </row>
    <row r="140" spans="1:49">
      <c r="A140" s="68" t="s">
        <v>858</v>
      </c>
      <c r="B140" s="68">
        <v>23315</v>
      </c>
      <c r="C140" s="68" t="s">
        <v>260</v>
      </c>
      <c r="D140" s="62" t="s">
        <v>261</v>
      </c>
      <c r="E140" s="68" t="s">
        <v>262</v>
      </c>
      <c r="F140" s="68"/>
      <c r="G140" s="62">
        <v>90</v>
      </c>
      <c r="H140" s="62">
        <v>76</v>
      </c>
      <c r="I140" s="62">
        <v>59</v>
      </c>
      <c r="J140" s="62">
        <v>63</v>
      </c>
      <c r="K140" s="62">
        <v>81</v>
      </c>
      <c r="L140" s="63"/>
      <c r="M140" s="62">
        <v>22</v>
      </c>
      <c r="N140" s="62">
        <v>41</v>
      </c>
      <c r="O140" s="62">
        <v>18</v>
      </c>
      <c r="P140" s="62">
        <v>41</v>
      </c>
      <c r="Q140" s="62">
        <v>18</v>
      </c>
      <c r="R140" s="62">
        <v>40</v>
      </c>
      <c r="S140" s="62">
        <v>22</v>
      </c>
      <c r="T140" s="67"/>
      <c r="U140" s="68" t="s">
        <v>767</v>
      </c>
      <c r="V140" s="68">
        <v>23315</v>
      </c>
      <c r="W140" s="68" t="s">
        <v>260</v>
      </c>
      <c r="X140" s="68" t="s">
        <v>261</v>
      </c>
      <c r="Y140" s="68" t="s">
        <v>262</v>
      </c>
      <c r="Z140" s="68"/>
      <c r="AA140" s="62">
        <v>91</v>
      </c>
      <c r="AB140" s="62">
        <v>79</v>
      </c>
      <c r="AC140" s="62">
        <v>73</v>
      </c>
      <c r="AD140" s="62">
        <v>58</v>
      </c>
      <c r="AE140" s="62">
        <v>78</v>
      </c>
      <c r="AF140" s="63"/>
      <c r="AG140" s="62">
        <v>19</v>
      </c>
      <c r="AH140" s="62">
        <v>23</v>
      </c>
      <c r="AI140" s="62">
        <v>42</v>
      </c>
      <c r="AJ140" s="62">
        <v>14</v>
      </c>
      <c r="AK140" s="62">
        <v>33</v>
      </c>
      <c r="AL140" s="62">
        <v>20</v>
      </c>
      <c r="AM140" s="62">
        <v>41</v>
      </c>
      <c r="AN140" s="62">
        <v>8.09</v>
      </c>
      <c r="AO140" s="62">
        <v>50</v>
      </c>
      <c r="AP140" s="12" t="str">
        <f t="shared" si="17"/>
        <v>PASS</v>
      </c>
      <c r="AQ140" s="12" t="str">
        <f t="shared" si="18"/>
        <v>PASS</v>
      </c>
      <c r="AR140" s="13" t="str">
        <f t="shared" si="19"/>
        <v>PASS</v>
      </c>
      <c r="AS140" s="13" t="str">
        <f>IF(COUNTIF(AG141:AM141,"FF"),"FAIL",IF(COUNTIF(AG141:AM141,"AB"),"FAIL","PASS"))</f>
        <v>PASS</v>
      </c>
      <c r="AT140" s="14" t="str">
        <f t="shared" si="20"/>
        <v>PASS</v>
      </c>
      <c r="AU140" s="14" t="str">
        <f t="shared" si="21"/>
        <v>PASS</v>
      </c>
      <c r="AV140" s="4" t="str">
        <f t="shared" si="22"/>
        <v>YES</v>
      </c>
      <c r="AW140" s="5" t="str">
        <f t="shared" si="23"/>
        <v>DIST</v>
      </c>
    </row>
    <row r="141" spans="1:49">
      <c r="A141" s="68" t="s">
        <v>859</v>
      </c>
      <c r="B141" s="68">
        <v>23316</v>
      </c>
      <c r="C141" s="68" t="s">
        <v>268</v>
      </c>
      <c r="D141" s="62" t="s">
        <v>269</v>
      </c>
      <c r="E141" s="68" t="s">
        <v>270</v>
      </c>
      <c r="F141" s="68"/>
      <c r="G141" s="62">
        <v>86</v>
      </c>
      <c r="H141" s="62">
        <v>72</v>
      </c>
      <c r="I141" s="62">
        <v>64</v>
      </c>
      <c r="J141" s="62">
        <v>83</v>
      </c>
      <c r="K141" s="62">
        <v>65</v>
      </c>
      <c r="L141" s="63"/>
      <c r="M141" s="62">
        <v>22</v>
      </c>
      <c r="N141" s="62">
        <v>42</v>
      </c>
      <c r="O141" s="62">
        <v>17</v>
      </c>
      <c r="P141" s="62">
        <v>40</v>
      </c>
      <c r="Q141" s="62">
        <v>21</v>
      </c>
      <c r="R141" s="62">
        <v>42</v>
      </c>
      <c r="S141" s="62">
        <v>22</v>
      </c>
      <c r="T141" s="67"/>
      <c r="U141" s="68" t="s">
        <v>770</v>
      </c>
      <c r="V141" s="68">
        <v>23316</v>
      </c>
      <c r="W141" s="68" t="s">
        <v>268</v>
      </c>
      <c r="X141" s="68" t="s">
        <v>269</v>
      </c>
      <c r="Y141" s="68" t="s">
        <v>270</v>
      </c>
      <c r="Z141" s="68"/>
      <c r="AA141" s="62">
        <v>88</v>
      </c>
      <c r="AB141" s="62">
        <v>82</v>
      </c>
      <c r="AC141" s="62">
        <v>76</v>
      </c>
      <c r="AD141" s="62">
        <v>67</v>
      </c>
      <c r="AE141" s="62">
        <v>82</v>
      </c>
      <c r="AF141" s="63"/>
      <c r="AG141" s="62">
        <v>19</v>
      </c>
      <c r="AH141" s="62">
        <v>22</v>
      </c>
      <c r="AI141" s="62">
        <v>44</v>
      </c>
      <c r="AJ141" s="62">
        <v>20</v>
      </c>
      <c r="AK141" s="62">
        <v>41</v>
      </c>
      <c r="AL141" s="62">
        <v>21</v>
      </c>
      <c r="AM141" s="62">
        <v>42</v>
      </c>
      <c r="AN141" s="62">
        <v>9.3000000000000007</v>
      </c>
      <c r="AO141" s="62">
        <v>50</v>
      </c>
      <c r="AP141" s="12" t="str">
        <f t="shared" si="17"/>
        <v>PASS</v>
      </c>
      <c r="AQ141" s="12" t="str">
        <f t="shared" si="18"/>
        <v>PASS</v>
      </c>
      <c r="AR141" s="13" t="str">
        <f t="shared" si="19"/>
        <v>PASS</v>
      </c>
      <c r="AS141" s="13" t="str">
        <f t="shared" ref="AS141:AS197" si="24">IF(COUNTIF(AG141:AM141,"FF"),"FAIL",IF(COUNTIF(AG141:AM141,"AB"),"FAIL","PASS"))</f>
        <v>PASS</v>
      </c>
      <c r="AT141" s="14" t="str">
        <f t="shared" si="20"/>
        <v>PASS</v>
      </c>
      <c r="AU141" s="14" t="str">
        <f t="shared" si="21"/>
        <v>PASS</v>
      </c>
      <c r="AV141" s="4" t="str">
        <f t="shared" si="22"/>
        <v>YES</v>
      </c>
      <c r="AW141" s="5" t="str">
        <f t="shared" si="23"/>
        <v>DIST</v>
      </c>
    </row>
    <row r="142" spans="1:49">
      <c r="A142" s="68" t="s">
        <v>860</v>
      </c>
      <c r="B142" s="68">
        <v>23317</v>
      </c>
      <c r="C142" s="68" t="s">
        <v>271</v>
      </c>
      <c r="D142" s="62" t="s">
        <v>272</v>
      </c>
      <c r="E142" s="68" t="s">
        <v>273</v>
      </c>
      <c r="F142" s="68"/>
      <c r="G142" s="62">
        <v>83</v>
      </c>
      <c r="H142" s="62">
        <v>60</v>
      </c>
      <c r="I142" s="62">
        <v>52</v>
      </c>
      <c r="J142" s="62">
        <v>69</v>
      </c>
      <c r="K142" s="62">
        <v>67</v>
      </c>
      <c r="L142" s="63"/>
      <c r="M142" s="62">
        <v>20</v>
      </c>
      <c r="N142" s="62">
        <v>38</v>
      </c>
      <c r="O142" s="62">
        <v>20</v>
      </c>
      <c r="P142" s="62">
        <v>22</v>
      </c>
      <c r="Q142" s="62">
        <v>21</v>
      </c>
      <c r="R142" s="62">
        <v>35</v>
      </c>
      <c r="S142" s="62">
        <v>22</v>
      </c>
      <c r="T142" s="67"/>
      <c r="U142" s="68" t="s">
        <v>771</v>
      </c>
      <c r="V142" s="68">
        <v>23317</v>
      </c>
      <c r="W142" s="68" t="s">
        <v>271</v>
      </c>
      <c r="X142" s="68" t="s">
        <v>272</v>
      </c>
      <c r="Y142" s="68" t="s">
        <v>273</v>
      </c>
      <c r="Z142" s="68"/>
      <c r="AA142" s="62">
        <v>91</v>
      </c>
      <c r="AB142" s="62">
        <v>77</v>
      </c>
      <c r="AC142" s="62">
        <v>80</v>
      </c>
      <c r="AD142" s="62">
        <v>64</v>
      </c>
      <c r="AE142" s="62">
        <v>79</v>
      </c>
      <c r="AF142" s="63"/>
      <c r="AG142" s="62">
        <v>20</v>
      </c>
      <c r="AH142" s="62">
        <v>22</v>
      </c>
      <c r="AI142" s="62">
        <v>44</v>
      </c>
      <c r="AJ142" s="62">
        <v>19</v>
      </c>
      <c r="AK142" s="62">
        <v>40</v>
      </c>
      <c r="AL142" s="62">
        <v>22</v>
      </c>
      <c r="AM142" s="62">
        <v>43</v>
      </c>
      <c r="AN142" s="62">
        <v>8.6999999999999993</v>
      </c>
      <c r="AO142" s="62">
        <v>50</v>
      </c>
      <c r="AP142" s="12" t="str">
        <f t="shared" si="17"/>
        <v>PASS</v>
      </c>
      <c r="AQ142" s="12" t="str">
        <f t="shared" si="18"/>
        <v>PASS</v>
      </c>
      <c r="AR142" s="13" t="str">
        <f t="shared" si="19"/>
        <v>PASS</v>
      </c>
      <c r="AS142" s="13" t="str">
        <f t="shared" si="24"/>
        <v>PASS</v>
      </c>
      <c r="AT142" s="14" t="str">
        <f t="shared" si="20"/>
        <v>PASS</v>
      </c>
      <c r="AU142" s="14" t="str">
        <f t="shared" si="21"/>
        <v>PASS</v>
      </c>
      <c r="AV142" s="4" t="str">
        <f t="shared" si="22"/>
        <v>YES</v>
      </c>
      <c r="AW142" s="5" t="str">
        <f t="shared" si="23"/>
        <v>DIST</v>
      </c>
    </row>
    <row r="143" spans="1:49">
      <c r="A143" s="68" t="s">
        <v>861</v>
      </c>
      <c r="B143" s="68">
        <v>23318</v>
      </c>
      <c r="C143" s="68" t="s">
        <v>280</v>
      </c>
      <c r="D143" s="62" t="s">
        <v>281</v>
      </c>
      <c r="E143" s="68" t="s">
        <v>282</v>
      </c>
      <c r="F143" s="68"/>
      <c r="G143" s="62">
        <v>88</v>
      </c>
      <c r="H143" s="62">
        <v>77</v>
      </c>
      <c r="I143" s="62">
        <v>67</v>
      </c>
      <c r="J143" s="62">
        <v>78</v>
      </c>
      <c r="K143" s="62">
        <v>77</v>
      </c>
      <c r="L143" s="63"/>
      <c r="M143" s="62">
        <v>21</v>
      </c>
      <c r="N143" s="62">
        <v>43</v>
      </c>
      <c r="O143" s="62">
        <v>23</v>
      </c>
      <c r="P143" s="62">
        <v>40</v>
      </c>
      <c r="Q143" s="62">
        <v>24</v>
      </c>
      <c r="R143" s="62">
        <v>42</v>
      </c>
      <c r="S143" s="62">
        <v>24</v>
      </c>
      <c r="T143" s="67"/>
      <c r="U143" s="68" t="s">
        <v>774</v>
      </c>
      <c r="V143" s="68">
        <v>23318</v>
      </c>
      <c r="W143" s="68" t="s">
        <v>280</v>
      </c>
      <c r="X143" s="68" t="s">
        <v>281</v>
      </c>
      <c r="Y143" s="68" t="s">
        <v>282</v>
      </c>
      <c r="Z143" s="68"/>
      <c r="AA143" s="62">
        <v>94</v>
      </c>
      <c r="AB143" s="62">
        <v>82</v>
      </c>
      <c r="AC143" s="62">
        <v>85</v>
      </c>
      <c r="AD143" s="62">
        <v>74</v>
      </c>
      <c r="AE143" s="62">
        <v>85</v>
      </c>
      <c r="AF143" s="63"/>
      <c r="AG143" s="62">
        <v>20</v>
      </c>
      <c r="AH143" s="62">
        <v>23</v>
      </c>
      <c r="AI143" s="62">
        <v>45</v>
      </c>
      <c r="AJ143" s="62">
        <v>21</v>
      </c>
      <c r="AK143" s="62">
        <v>40</v>
      </c>
      <c r="AL143" s="62">
        <v>23</v>
      </c>
      <c r="AM143" s="62">
        <v>44</v>
      </c>
      <c r="AN143" s="62">
        <v>9.52</v>
      </c>
      <c r="AO143" s="62">
        <v>50</v>
      </c>
      <c r="AP143" s="12" t="str">
        <f t="shared" si="17"/>
        <v>PASS</v>
      </c>
      <c r="AQ143" s="12" t="str">
        <f t="shared" si="18"/>
        <v>PASS</v>
      </c>
      <c r="AR143" s="13" t="str">
        <f t="shared" si="19"/>
        <v>PASS</v>
      </c>
      <c r="AS143" s="13" t="str">
        <f t="shared" si="24"/>
        <v>PASS</v>
      </c>
      <c r="AT143" s="14" t="str">
        <f t="shared" si="20"/>
        <v>PASS</v>
      </c>
      <c r="AU143" s="14" t="str">
        <f t="shared" si="21"/>
        <v>PASS</v>
      </c>
      <c r="AV143" s="4" t="str">
        <f t="shared" si="22"/>
        <v>YES</v>
      </c>
      <c r="AW143" s="5" t="str">
        <f t="shared" si="23"/>
        <v>DIST</v>
      </c>
    </row>
    <row r="144" spans="1:49">
      <c r="A144" s="68" t="s">
        <v>862</v>
      </c>
      <c r="B144" s="68">
        <v>23319</v>
      </c>
      <c r="C144" s="68" t="s">
        <v>292</v>
      </c>
      <c r="D144" s="62" t="s">
        <v>293</v>
      </c>
      <c r="E144" s="68" t="s">
        <v>294</v>
      </c>
      <c r="F144" s="68"/>
      <c r="G144" s="62">
        <v>78</v>
      </c>
      <c r="H144" s="62">
        <v>54</v>
      </c>
      <c r="I144" s="62">
        <v>54</v>
      </c>
      <c r="J144" s="62">
        <v>63</v>
      </c>
      <c r="K144" s="62">
        <v>77</v>
      </c>
      <c r="L144" s="63"/>
      <c r="M144" s="62">
        <v>19</v>
      </c>
      <c r="N144" s="62">
        <v>28</v>
      </c>
      <c r="O144" s="62">
        <v>20</v>
      </c>
      <c r="P144" s="62">
        <v>31</v>
      </c>
      <c r="Q144" s="62">
        <v>18</v>
      </c>
      <c r="R144" s="62">
        <v>30</v>
      </c>
      <c r="S144" s="62">
        <v>22</v>
      </c>
      <c r="T144" s="67"/>
      <c r="U144" s="68" t="s">
        <v>778</v>
      </c>
      <c r="V144" s="68">
        <v>23319</v>
      </c>
      <c r="W144" s="68" t="s">
        <v>292</v>
      </c>
      <c r="X144" s="68" t="s">
        <v>293</v>
      </c>
      <c r="Y144" s="68" t="s">
        <v>294</v>
      </c>
      <c r="Z144" s="68"/>
      <c r="AA144" s="62">
        <v>90</v>
      </c>
      <c r="AB144" s="62">
        <v>76</v>
      </c>
      <c r="AC144" s="62">
        <v>73</v>
      </c>
      <c r="AD144" s="62">
        <v>69</v>
      </c>
      <c r="AE144" s="62">
        <v>76</v>
      </c>
      <c r="AF144" s="63"/>
      <c r="AG144" s="62">
        <v>19</v>
      </c>
      <c r="AH144" s="62">
        <v>21</v>
      </c>
      <c r="AI144" s="62">
        <v>42</v>
      </c>
      <c r="AJ144" s="62">
        <v>19</v>
      </c>
      <c r="AK144" s="62">
        <v>41</v>
      </c>
      <c r="AL144" s="62">
        <v>20</v>
      </c>
      <c r="AM144" s="62">
        <v>41</v>
      </c>
      <c r="AN144" s="62">
        <v>8.48</v>
      </c>
      <c r="AO144" s="62">
        <v>50</v>
      </c>
      <c r="AP144" s="12" t="str">
        <f t="shared" si="17"/>
        <v>PASS</v>
      </c>
      <c r="AQ144" s="12" t="str">
        <f t="shared" si="18"/>
        <v>PASS</v>
      </c>
      <c r="AR144" s="13" t="str">
        <f t="shared" si="19"/>
        <v>PASS</v>
      </c>
      <c r="AS144" s="13" t="str">
        <f t="shared" si="24"/>
        <v>PASS</v>
      </c>
      <c r="AT144" s="14" t="str">
        <f t="shared" si="20"/>
        <v>PASS</v>
      </c>
      <c r="AU144" s="14" t="str">
        <f t="shared" si="21"/>
        <v>PASS</v>
      </c>
      <c r="AV144" s="4" t="str">
        <f t="shared" si="22"/>
        <v>YES</v>
      </c>
      <c r="AW144" s="5" t="str">
        <f t="shared" si="23"/>
        <v>DIST</v>
      </c>
    </row>
    <row r="145" spans="1:49">
      <c r="A145" s="68" t="s">
        <v>863</v>
      </c>
      <c r="B145" s="68">
        <v>23320</v>
      </c>
      <c r="C145" s="68" t="s">
        <v>304</v>
      </c>
      <c r="D145" s="62" t="s">
        <v>305</v>
      </c>
      <c r="E145" s="68" t="s">
        <v>306</v>
      </c>
      <c r="F145" s="68"/>
      <c r="G145" s="62" t="s">
        <v>56</v>
      </c>
      <c r="H145" s="62">
        <v>69</v>
      </c>
      <c r="I145" s="62" t="s">
        <v>56</v>
      </c>
      <c r="J145" s="62">
        <v>74</v>
      </c>
      <c r="K145" s="62">
        <v>76</v>
      </c>
      <c r="L145" s="63"/>
      <c r="M145" s="62">
        <v>21</v>
      </c>
      <c r="N145" s="62">
        <v>22</v>
      </c>
      <c r="O145" s="62">
        <v>16</v>
      </c>
      <c r="P145" s="62">
        <v>35</v>
      </c>
      <c r="Q145" s="62">
        <v>22</v>
      </c>
      <c r="R145" s="62">
        <v>36</v>
      </c>
      <c r="S145" s="62">
        <v>22</v>
      </c>
      <c r="T145" s="67"/>
      <c r="U145" s="68" t="s">
        <v>782</v>
      </c>
      <c r="V145" s="68">
        <v>23320</v>
      </c>
      <c r="W145" s="68" t="s">
        <v>304</v>
      </c>
      <c r="X145" s="68" t="s">
        <v>305</v>
      </c>
      <c r="Y145" s="68" t="s">
        <v>306</v>
      </c>
      <c r="Z145" s="68"/>
      <c r="AA145" s="62">
        <v>60</v>
      </c>
      <c r="AB145" s="62">
        <v>76</v>
      </c>
      <c r="AC145" s="62">
        <v>72</v>
      </c>
      <c r="AD145" s="62">
        <v>58</v>
      </c>
      <c r="AE145" s="62">
        <v>76</v>
      </c>
      <c r="AF145" s="63"/>
      <c r="AG145" s="62">
        <v>18</v>
      </c>
      <c r="AH145" s="62">
        <v>21</v>
      </c>
      <c r="AI145" s="62">
        <v>42</v>
      </c>
      <c r="AJ145" s="62">
        <v>15</v>
      </c>
      <c r="AK145" s="62">
        <v>32</v>
      </c>
      <c r="AL145" s="62">
        <v>19</v>
      </c>
      <c r="AM145" s="62">
        <v>40</v>
      </c>
      <c r="AN145" s="62"/>
      <c r="AO145" s="62">
        <v>42</v>
      </c>
      <c r="AP145" s="12" t="str">
        <f t="shared" si="17"/>
        <v>FAIL</v>
      </c>
      <c r="AQ145" s="12" t="str">
        <f t="shared" si="18"/>
        <v>PASS</v>
      </c>
      <c r="AR145" s="13" t="str">
        <f t="shared" si="19"/>
        <v>PASS</v>
      </c>
      <c r="AS145" s="13" t="str">
        <f t="shared" si="24"/>
        <v>PASS</v>
      </c>
      <c r="AT145" s="14" t="str">
        <f t="shared" si="20"/>
        <v>FAIL</v>
      </c>
      <c r="AU145" s="14" t="str">
        <f t="shared" si="21"/>
        <v>PASS</v>
      </c>
      <c r="AV145" s="4" t="str">
        <f t="shared" si="22"/>
        <v>NO</v>
      </c>
      <c r="AW145" s="5" t="str">
        <f t="shared" si="23"/>
        <v>ATKT</v>
      </c>
    </row>
    <row r="146" spans="1:49">
      <c r="A146" s="68" t="s">
        <v>864</v>
      </c>
      <c r="B146" s="68">
        <v>23321</v>
      </c>
      <c r="C146" s="68" t="s">
        <v>319</v>
      </c>
      <c r="D146" s="62" t="s">
        <v>320</v>
      </c>
      <c r="E146" s="68" t="s">
        <v>321</v>
      </c>
      <c r="F146" s="68"/>
      <c r="G146" s="62">
        <v>83</v>
      </c>
      <c r="H146" s="62">
        <v>66</v>
      </c>
      <c r="I146" s="62">
        <v>75</v>
      </c>
      <c r="J146" s="62">
        <v>80</v>
      </c>
      <c r="K146" s="62">
        <v>71</v>
      </c>
      <c r="L146" s="63"/>
      <c r="M146" s="62">
        <v>21</v>
      </c>
      <c r="N146" s="62">
        <v>28</v>
      </c>
      <c r="O146" s="62">
        <v>17</v>
      </c>
      <c r="P146" s="62">
        <v>35</v>
      </c>
      <c r="Q146" s="62">
        <v>20</v>
      </c>
      <c r="R146" s="62">
        <v>40</v>
      </c>
      <c r="S146" s="62">
        <v>23</v>
      </c>
      <c r="T146" s="67"/>
      <c r="U146" s="68" t="s">
        <v>787</v>
      </c>
      <c r="V146" s="68">
        <v>23321</v>
      </c>
      <c r="W146" s="68" t="s">
        <v>319</v>
      </c>
      <c r="X146" s="68" t="s">
        <v>320</v>
      </c>
      <c r="Y146" s="68" t="s">
        <v>321</v>
      </c>
      <c r="Z146" s="68"/>
      <c r="AA146" s="62">
        <v>81</v>
      </c>
      <c r="AB146" s="62">
        <v>79</v>
      </c>
      <c r="AC146" s="62">
        <v>79</v>
      </c>
      <c r="AD146" s="62">
        <v>75</v>
      </c>
      <c r="AE146" s="62">
        <v>82</v>
      </c>
      <c r="AF146" s="63"/>
      <c r="AG146" s="62">
        <v>20</v>
      </c>
      <c r="AH146" s="62">
        <v>22</v>
      </c>
      <c r="AI146" s="62">
        <v>43</v>
      </c>
      <c r="AJ146" s="62">
        <v>22</v>
      </c>
      <c r="AK146" s="62">
        <v>44</v>
      </c>
      <c r="AL146" s="62">
        <v>20</v>
      </c>
      <c r="AM146" s="62">
        <v>40</v>
      </c>
      <c r="AN146" s="62">
        <v>9.34</v>
      </c>
      <c r="AO146" s="62">
        <v>50</v>
      </c>
      <c r="AP146" s="12" t="str">
        <f t="shared" si="17"/>
        <v>PASS</v>
      </c>
      <c r="AQ146" s="12" t="str">
        <f t="shared" si="18"/>
        <v>PASS</v>
      </c>
      <c r="AR146" s="13" t="str">
        <f t="shared" si="19"/>
        <v>PASS</v>
      </c>
      <c r="AS146" s="13" t="str">
        <f t="shared" si="24"/>
        <v>PASS</v>
      </c>
      <c r="AT146" s="14" t="str">
        <f t="shared" si="20"/>
        <v>PASS</v>
      </c>
      <c r="AU146" s="14" t="str">
        <f t="shared" si="21"/>
        <v>PASS</v>
      </c>
      <c r="AV146" s="4" t="str">
        <f t="shared" si="22"/>
        <v>YES</v>
      </c>
      <c r="AW146" s="5" t="str">
        <f t="shared" si="23"/>
        <v>DIST</v>
      </c>
    </row>
    <row r="147" spans="1:49">
      <c r="A147" s="68" t="s">
        <v>865</v>
      </c>
      <c r="B147" s="68">
        <v>23322</v>
      </c>
      <c r="C147" s="68" t="s">
        <v>328</v>
      </c>
      <c r="D147" s="62" t="s">
        <v>329</v>
      </c>
      <c r="E147" s="68" t="s">
        <v>330</v>
      </c>
      <c r="F147" s="68"/>
      <c r="G147" s="62">
        <v>82</v>
      </c>
      <c r="H147" s="62">
        <v>64</v>
      </c>
      <c r="I147" s="62">
        <v>56</v>
      </c>
      <c r="J147" s="62">
        <v>65</v>
      </c>
      <c r="K147" s="62">
        <v>65</v>
      </c>
      <c r="L147" s="63"/>
      <c r="M147" s="62">
        <v>19</v>
      </c>
      <c r="N147" s="62">
        <v>29</v>
      </c>
      <c r="O147" s="62">
        <v>15</v>
      </c>
      <c r="P147" s="62">
        <v>30</v>
      </c>
      <c r="Q147" s="62">
        <v>17</v>
      </c>
      <c r="R147" s="62">
        <v>28</v>
      </c>
      <c r="S147" s="62">
        <v>20</v>
      </c>
      <c r="T147" s="67"/>
      <c r="U147" s="68" t="s">
        <v>790</v>
      </c>
      <c r="V147" s="68">
        <v>23322</v>
      </c>
      <c r="W147" s="68" t="s">
        <v>328</v>
      </c>
      <c r="X147" s="68" t="s">
        <v>329</v>
      </c>
      <c r="Y147" s="68" t="s">
        <v>330</v>
      </c>
      <c r="Z147" s="68"/>
      <c r="AA147" s="62">
        <v>54</v>
      </c>
      <c r="AB147" s="62">
        <v>78</v>
      </c>
      <c r="AC147" s="62">
        <v>76</v>
      </c>
      <c r="AD147" s="62">
        <v>61</v>
      </c>
      <c r="AE147" s="62">
        <v>75</v>
      </c>
      <c r="AF147" s="63"/>
      <c r="AG147" s="62">
        <v>17</v>
      </c>
      <c r="AH147" s="62">
        <v>20</v>
      </c>
      <c r="AI147" s="62">
        <v>39</v>
      </c>
      <c r="AJ147" s="62">
        <v>15</v>
      </c>
      <c r="AK147" s="62">
        <v>33</v>
      </c>
      <c r="AL147" s="62">
        <v>18</v>
      </c>
      <c r="AM147" s="62">
        <v>40</v>
      </c>
      <c r="AN147" s="62">
        <v>8.24</v>
      </c>
      <c r="AO147" s="62">
        <v>50</v>
      </c>
      <c r="AP147" s="12" t="str">
        <f t="shared" si="17"/>
        <v>PASS</v>
      </c>
      <c r="AQ147" s="12" t="str">
        <f t="shared" si="18"/>
        <v>PASS</v>
      </c>
      <c r="AR147" s="13" t="str">
        <f t="shared" si="19"/>
        <v>PASS</v>
      </c>
      <c r="AS147" s="13" t="str">
        <f t="shared" si="24"/>
        <v>PASS</v>
      </c>
      <c r="AT147" s="14" t="str">
        <f t="shared" si="20"/>
        <v>PASS</v>
      </c>
      <c r="AU147" s="14" t="str">
        <f t="shared" si="21"/>
        <v>PASS</v>
      </c>
      <c r="AV147" s="4" t="str">
        <f t="shared" si="22"/>
        <v>YES</v>
      </c>
      <c r="AW147" s="5" t="str">
        <f t="shared" si="23"/>
        <v>DIST</v>
      </c>
    </row>
    <row r="148" spans="1:49">
      <c r="A148" s="68" t="s">
        <v>866</v>
      </c>
      <c r="B148" s="68">
        <v>23323</v>
      </c>
      <c r="C148" s="68" t="s">
        <v>337</v>
      </c>
      <c r="D148" s="62" t="s">
        <v>338</v>
      </c>
      <c r="E148" s="68" t="s">
        <v>339</v>
      </c>
      <c r="F148" s="68"/>
      <c r="G148" s="62">
        <v>91</v>
      </c>
      <c r="H148" s="62">
        <v>70</v>
      </c>
      <c r="I148" s="62">
        <v>88</v>
      </c>
      <c r="J148" s="62">
        <v>86</v>
      </c>
      <c r="K148" s="62">
        <v>78</v>
      </c>
      <c r="L148" s="63"/>
      <c r="M148" s="62">
        <v>22</v>
      </c>
      <c r="N148" s="62">
        <v>44</v>
      </c>
      <c r="O148" s="62">
        <v>21</v>
      </c>
      <c r="P148" s="62">
        <v>43</v>
      </c>
      <c r="Q148" s="62">
        <v>20</v>
      </c>
      <c r="R148" s="62">
        <v>45</v>
      </c>
      <c r="S148" s="62">
        <v>18</v>
      </c>
      <c r="T148" s="67"/>
      <c r="U148" s="68" t="s">
        <v>793</v>
      </c>
      <c r="V148" s="68">
        <v>23323</v>
      </c>
      <c r="W148" s="68" t="s">
        <v>337</v>
      </c>
      <c r="X148" s="68" t="s">
        <v>338</v>
      </c>
      <c r="Y148" s="68" t="s">
        <v>339</v>
      </c>
      <c r="Z148" s="68"/>
      <c r="AA148" s="62">
        <v>93</v>
      </c>
      <c r="AB148" s="62">
        <v>86</v>
      </c>
      <c r="AC148" s="62">
        <v>83</v>
      </c>
      <c r="AD148" s="62">
        <v>84</v>
      </c>
      <c r="AE148" s="62">
        <v>87</v>
      </c>
      <c r="AF148" s="63"/>
      <c r="AG148" s="62">
        <v>20</v>
      </c>
      <c r="AH148" s="62">
        <v>23</v>
      </c>
      <c r="AI148" s="62">
        <v>44</v>
      </c>
      <c r="AJ148" s="62">
        <v>23</v>
      </c>
      <c r="AK148" s="62">
        <v>44</v>
      </c>
      <c r="AL148" s="62">
        <v>21</v>
      </c>
      <c r="AM148" s="62">
        <v>42</v>
      </c>
      <c r="AN148" s="62">
        <v>9.82</v>
      </c>
      <c r="AO148" s="62">
        <v>50</v>
      </c>
      <c r="AP148" s="12" t="str">
        <f t="shared" si="17"/>
        <v>PASS</v>
      </c>
      <c r="AQ148" s="12" t="str">
        <f t="shared" si="18"/>
        <v>PASS</v>
      </c>
      <c r="AR148" s="13" t="str">
        <f t="shared" si="19"/>
        <v>PASS</v>
      </c>
      <c r="AS148" s="13" t="str">
        <f t="shared" si="24"/>
        <v>PASS</v>
      </c>
      <c r="AT148" s="14" t="str">
        <f t="shared" si="20"/>
        <v>PASS</v>
      </c>
      <c r="AU148" s="14" t="str">
        <f t="shared" si="21"/>
        <v>PASS</v>
      </c>
      <c r="AV148" s="4" t="str">
        <f t="shared" si="22"/>
        <v>YES</v>
      </c>
      <c r="AW148" s="5" t="str">
        <f t="shared" si="23"/>
        <v>DIST</v>
      </c>
    </row>
    <row r="149" spans="1:49">
      <c r="A149" s="68" t="s">
        <v>867</v>
      </c>
      <c r="B149" s="68">
        <v>23324</v>
      </c>
      <c r="C149" s="68" t="s">
        <v>349</v>
      </c>
      <c r="D149" s="62" t="s">
        <v>350</v>
      </c>
      <c r="E149" s="68" t="s">
        <v>351</v>
      </c>
      <c r="F149" s="68"/>
      <c r="G149" s="62">
        <v>94</v>
      </c>
      <c r="H149" s="62">
        <v>73</v>
      </c>
      <c r="I149" s="62">
        <v>82</v>
      </c>
      <c r="J149" s="62">
        <v>77</v>
      </c>
      <c r="K149" s="62">
        <v>70</v>
      </c>
      <c r="L149" s="63"/>
      <c r="M149" s="62">
        <v>24</v>
      </c>
      <c r="N149" s="62">
        <v>38</v>
      </c>
      <c r="O149" s="62">
        <v>22</v>
      </c>
      <c r="P149" s="62">
        <v>43</v>
      </c>
      <c r="Q149" s="62">
        <v>21</v>
      </c>
      <c r="R149" s="62">
        <v>40</v>
      </c>
      <c r="S149" s="62">
        <v>23</v>
      </c>
      <c r="T149" s="67"/>
      <c r="U149" s="68" t="s">
        <v>797</v>
      </c>
      <c r="V149" s="68">
        <v>23324</v>
      </c>
      <c r="W149" s="68" t="s">
        <v>349</v>
      </c>
      <c r="X149" s="68" t="s">
        <v>350</v>
      </c>
      <c r="Y149" s="68" t="s">
        <v>351</v>
      </c>
      <c r="Z149" s="68"/>
      <c r="AA149" s="62">
        <v>95</v>
      </c>
      <c r="AB149" s="62">
        <v>86</v>
      </c>
      <c r="AC149" s="62">
        <v>88</v>
      </c>
      <c r="AD149" s="62">
        <v>80</v>
      </c>
      <c r="AE149" s="62">
        <v>86</v>
      </c>
      <c r="AF149" s="63"/>
      <c r="AG149" s="62">
        <v>23</v>
      </c>
      <c r="AH149" s="62">
        <v>23</v>
      </c>
      <c r="AI149" s="62">
        <v>43</v>
      </c>
      <c r="AJ149" s="62">
        <v>21</v>
      </c>
      <c r="AK149" s="62">
        <v>40</v>
      </c>
      <c r="AL149" s="62">
        <v>21</v>
      </c>
      <c r="AM149" s="62">
        <v>41</v>
      </c>
      <c r="AN149" s="62">
        <v>9.76</v>
      </c>
      <c r="AO149" s="62">
        <v>50</v>
      </c>
      <c r="AP149" s="12" t="str">
        <f t="shared" si="17"/>
        <v>PASS</v>
      </c>
      <c r="AQ149" s="12" t="str">
        <f t="shared" si="18"/>
        <v>PASS</v>
      </c>
      <c r="AR149" s="13" t="str">
        <f t="shared" si="19"/>
        <v>PASS</v>
      </c>
      <c r="AS149" s="13" t="str">
        <f t="shared" si="24"/>
        <v>PASS</v>
      </c>
      <c r="AT149" s="14" t="str">
        <f t="shared" si="20"/>
        <v>PASS</v>
      </c>
      <c r="AU149" s="14" t="str">
        <f t="shared" si="21"/>
        <v>PASS</v>
      </c>
      <c r="AV149" s="4" t="str">
        <f t="shared" si="22"/>
        <v>YES</v>
      </c>
      <c r="AW149" s="5" t="str">
        <f t="shared" si="23"/>
        <v>DIST</v>
      </c>
    </row>
    <row r="150" spans="1:49">
      <c r="A150" s="68" t="s">
        <v>868</v>
      </c>
      <c r="B150" s="68">
        <v>23325</v>
      </c>
      <c r="C150" s="68" t="s">
        <v>77</v>
      </c>
      <c r="D150" s="62" t="s">
        <v>157</v>
      </c>
      <c r="E150" s="68" t="s">
        <v>158</v>
      </c>
      <c r="F150" s="68"/>
      <c r="G150" s="62">
        <v>73</v>
      </c>
      <c r="H150" s="62" t="s">
        <v>56</v>
      </c>
      <c r="I150" s="62">
        <v>59</v>
      </c>
      <c r="J150" s="62">
        <v>65</v>
      </c>
      <c r="K150" s="62">
        <v>67</v>
      </c>
      <c r="L150" s="63"/>
      <c r="M150" s="62">
        <v>20</v>
      </c>
      <c r="N150" s="62" t="s">
        <v>67</v>
      </c>
      <c r="O150" s="62">
        <v>17</v>
      </c>
      <c r="P150" s="62">
        <v>28</v>
      </c>
      <c r="Q150" s="62">
        <v>19</v>
      </c>
      <c r="R150" s="62">
        <v>40</v>
      </c>
      <c r="S150" s="62">
        <v>23</v>
      </c>
      <c r="T150" s="67"/>
      <c r="U150" s="68" t="s">
        <v>76</v>
      </c>
      <c r="V150" s="68">
        <v>23325</v>
      </c>
      <c r="W150" s="68" t="s">
        <v>77</v>
      </c>
      <c r="X150" s="68" t="s">
        <v>157</v>
      </c>
      <c r="Y150" s="68" t="s">
        <v>158</v>
      </c>
      <c r="Z150" s="68"/>
      <c r="AA150" s="62">
        <v>84</v>
      </c>
      <c r="AB150" s="62">
        <v>78</v>
      </c>
      <c r="AC150" s="62">
        <v>69</v>
      </c>
      <c r="AD150" s="62">
        <v>60</v>
      </c>
      <c r="AE150" s="62">
        <v>74</v>
      </c>
      <c r="AF150" s="63"/>
      <c r="AG150" s="62">
        <v>17</v>
      </c>
      <c r="AH150" s="62">
        <v>20</v>
      </c>
      <c r="AI150" s="62">
        <v>38</v>
      </c>
      <c r="AJ150" s="62">
        <v>17</v>
      </c>
      <c r="AK150" s="62">
        <v>40</v>
      </c>
      <c r="AL150" s="62">
        <v>20</v>
      </c>
      <c r="AM150" s="62">
        <v>41</v>
      </c>
      <c r="AN150" s="62"/>
      <c r="AO150" s="62">
        <v>45</v>
      </c>
      <c r="AP150" s="12" t="str">
        <f t="shared" si="17"/>
        <v>FAIL</v>
      </c>
      <c r="AQ150" s="12" t="str">
        <f t="shared" si="18"/>
        <v>PASS</v>
      </c>
      <c r="AR150" s="13" t="str">
        <f t="shared" si="19"/>
        <v>FAIL</v>
      </c>
      <c r="AS150" s="13" t="str">
        <f t="shared" si="24"/>
        <v>PASS</v>
      </c>
      <c r="AT150" s="14" t="str">
        <f t="shared" si="20"/>
        <v>FAIL</v>
      </c>
      <c r="AU150" s="14" t="str">
        <f t="shared" si="21"/>
        <v>FAIL</v>
      </c>
      <c r="AV150" s="4" t="str">
        <f t="shared" si="22"/>
        <v>NO</v>
      </c>
      <c r="AW150" s="5" t="str">
        <f t="shared" si="23"/>
        <v>ATKT</v>
      </c>
    </row>
    <row r="151" spans="1:49">
      <c r="A151" s="68" t="s">
        <v>869</v>
      </c>
      <c r="B151" s="68">
        <v>23326</v>
      </c>
      <c r="C151" s="68" t="s">
        <v>728</v>
      </c>
      <c r="D151" s="62" t="s">
        <v>729</v>
      </c>
      <c r="E151" s="68" t="s">
        <v>730</v>
      </c>
      <c r="F151" s="68"/>
      <c r="G151" s="62">
        <v>88</v>
      </c>
      <c r="H151" s="62">
        <v>74</v>
      </c>
      <c r="I151" s="62">
        <v>75</v>
      </c>
      <c r="J151" s="62">
        <v>84</v>
      </c>
      <c r="K151" s="62">
        <v>70</v>
      </c>
      <c r="L151" s="63"/>
      <c r="M151" s="62">
        <v>23</v>
      </c>
      <c r="N151" s="62">
        <v>28</v>
      </c>
      <c r="O151" s="62">
        <v>22</v>
      </c>
      <c r="P151" s="62">
        <v>36</v>
      </c>
      <c r="Q151" s="62">
        <v>21</v>
      </c>
      <c r="R151" s="62">
        <v>42</v>
      </c>
      <c r="S151" s="62">
        <v>24</v>
      </c>
      <c r="T151" s="67"/>
      <c r="U151" s="68" t="s">
        <v>922</v>
      </c>
      <c r="V151" s="68">
        <v>23326</v>
      </c>
      <c r="W151" s="68" t="s">
        <v>728</v>
      </c>
      <c r="X151" s="68" t="s">
        <v>729</v>
      </c>
      <c r="Y151" s="68" t="s">
        <v>730</v>
      </c>
      <c r="Z151" s="68"/>
      <c r="AA151" s="62">
        <v>92</v>
      </c>
      <c r="AB151" s="62">
        <v>82</v>
      </c>
      <c r="AC151" s="62">
        <v>82</v>
      </c>
      <c r="AD151" s="62">
        <v>85</v>
      </c>
      <c r="AE151" s="62"/>
      <c r="AF151" s="63"/>
      <c r="AG151" s="62">
        <v>22</v>
      </c>
      <c r="AH151" s="62">
        <v>22</v>
      </c>
      <c r="AI151" s="62">
        <v>43</v>
      </c>
      <c r="AJ151" s="62">
        <v>24</v>
      </c>
      <c r="AK151" s="62">
        <v>38</v>
      </c>
      <c r="AL151" s="62">
        <v>21</v>
      </c>
      <c r="AM151" s="62">
        <v>42</v>
      </c>
      <c r="AN151" s="62">
        <v>9.68</v>
      </c>
      <c r="AO151" s="62">
        <v>50</v>
      </c>
      <c r="AP151" s="12" t="str">
        <f t="shared" si="17"/>
        <v>PASS</v>
      </c>
      <c r="AQ151" s="12" t="str">
        <f t="shared" si="18"/>
        <v>PASS</v>
      </c>
      <c r="AR151" s="13" t="str">
        <f t="shared" si="19"/>
        <v>PASS</v>
      </c>
      <c r="AS151" s="13" t="str">
        <f t="shared" si="24"/>
        <v>PASS</v>
      </c>
      <c r="AT151" s="14" t="str">
        <f t="shared" si="20"/>
        <v>PASS</v>
      </c>
      <c r="AU151" s="14" t="str">
        <f t="shared" si="21"/>
        <v>PASS</v>
      </c>
      <c r="AV151" s="4" t="str">
        <f t="shared" si="22"/>
        <v>YES</v>
      </c>
      <c r="AW151" s="5" t="str">
        <f t="shared" si="23"/>
        <v>DIST</v>
      </c>
    </row>
    <row r="152" spans="1:49">
      <c r="A152" s="68" t="s">
        <v>870</v>
      </c>
      <c r="B152" s="68">
        <v>23327</v>
      </c>
      <c r="C152" s="68" t="s">
        <v>373</v>
      </c>
      <c r="D152" s="62" t="s">
        <v>374</v>
      </c>
      <c r="E152" s="68" t="s">
        <v>375</v>
      </c>
      <c r="F152" s="68"/>
      <c r="G152" s="62">
        <v>74</v>
      </c>
      <c r="H152" s="62">
        <v>66</v>
      </c>
      <c r="I152" s="62">
        <v>59</v>
      </c>
      <c r="J152" s="62">
        <v>76</v>
      </c>
      <c r="K152" s="62">
        <v>71</v>
      </c>
      <c r="L152" s="63"/>
      <c r="M152" s="62">
        <v>19</v>
      </c>
      <c r="N152" s="62">
        <v>28</v>
      </c>
      <c r="O152" s="62">
        <v>14</v>
      </c>
      <c r="P152" s="62">
        <v>32</v>
      </c>
      <c r="Q152" s="62">
        <v>16</v>
      </c>
      <c r="R152" s="62">
        <v>32</v>
      </c>
      <c r="S152" s="62">
        <v>20</v>
      </c>
      <c r="T152" s="67"/>
      <c r="U152" s="68" t="s">
        <v>805</v>
      </c>
      <c r="V152" s="68">
        <v>23327</v>
      </c>
      <c r="W152" s="68" t="s">
        <v>373</v>
      </c>
      <c r="X152" s="68" t="s">
        <v>374</v>
      </c>
      <c r="Y152" s="68" t="s">
        <v>375</v>
      </c>
      <c r="Z152" s="68"/>
      <c r="AA152" s="62">
        <v>80</v>
      </c>
      <c r="AB152" s="62">
        <v>80</v>
      </c>
      <c r="AC152" s="62">
        <v>74</v>
      </c>
      <c r="AD152" s="62">
        <v>70</v>
      </c>
      <c r="AE152" s="62">
        <v>79</v>
      </c>
      <c r="AF152" s="63"/>
      <c r="AG152" s="62">
        <v>19</v>
      </c>
      <c r="AH152" s="62">
        <v>21</v>
      </c>
      <c r="AI152" s="62">
        <v>42</v>
      </c>
      <c r="AJ152" s="62">
        <v>20</v>
      </c>
      <c r="AK152" s="62">
        <v>42</v>
      </c>
      <c r="AL152" s="62">
        <v>18</v>
      </c>
      <c r="AM152" s="62">
        <v>40</v>
      </c>
      <c r="AN152" s="62">
        <v>8.92</v>
      </c>
      <c r="AO152" s="62">
        <v>50</v>
      </c>
      <c r="AP152" s="12" t="str">
        <f t="shared" si="17"/>
        <v>PASS</v>
      </c>
      <c r="AQ152" s="12" t="str">
        <f t="shared" si="18"/>
        <v>PASS</v>
      </c>
      <c r="AR152" s="13" t="str">
        <f t="shared" si="19"/>
        <v>PASS</v>
      </c>
      <c r="AS152" s="13" t="str">
        <f t="shared" si="24"/>
        <v>PASS</v>
      </c>
      <c r="AT152" s="14" t="str">
        <f t="shared" si="20"/>
        <v>PASS</v>
      </c>
      <c r="AU152" s="14" t="str">
        <f t="shared" si="21"/>
        <v>PASS</v>
      </c>
      <c r="AV152" s="4" t="str">
        <f t="shared" si="22"/>
        <v>YES</v>
      </c>
      <c r="AW152" s="5" t="str">
        <f t="shared" si="23"/>
        <v>DIST</v>
      </c>
    </row>
    <row r="153" spans="1:49">
      <c r="A153" s="68" t="s">
        <v>871</v>
      </c>
      <c r="B153" s="68">
        <v>23328</v>
      </c>
      <c r="C153" s="68" t="s">
        <v>385</v>
      </c>
      <c r="D153" s="62" t="s">
        <v>386</v>
      </c>
      <c r="E153" s="68" t="s">
        <v>387</v>
      </c>
      <c r="F153" s="68"/>
      <c r="G153" s="62">
        <v>62</v>
      </c>
      <c r="H153" s="62">
        <v>51</v>
      </c>
      <c r="I153" s="62">
        <v>57</v>
      </c>
      <c r="J153" s="62">
        <v>55</v>
      </c>
      <c r="K153" s="62">
        <v>57</v>
      </c>
      <c r="L153" s="63"/>
      <c r="M153" s="62">
        <v>19</v>
      </c>
      <c r="N153" s="62">
        <v>33</v>
      </c>
      <c r="O153" s="62">
        <v>12</v>
      </c>
      <c r="P153" s="62">
        <v>20</v>
      </c>
      <c r="Q153" s="62">
        <v>15</v>
      </c>
      <c r="R153" s="62">
        <v>28</v>
      </c>
      <c r="S153" s="62">
        <v>20</v>
      </c>
      <c r="T153" s="67"/>
      <c r="U153" s="68" t="s">
        <v>809</v>
      </c>
      <c r="V153" s="68">
        <v>23328</v>
      </c>
      <c r="W153" s="68" t="s">
        <v>385</v>
      </c>
      <c r="X153" s="68" t="s">
        <v>386</v>
      </c>
      <c r="Y153" s="68" t="s">
        <v>387</v>
      </c>
      <c r="Z153" s="68"/>
      <c r="AA153" s="62">
        <v>89</v>
      </c>
      <c r="AB153" s="62">
        <v>77</v>
      </c>
      <c r="AC153" s="62">
        <v>73</v>
      </c>
      <c r="AD153" s="62">
        <v>79</v>
      </c>
      <c r="AE153" s="62">
        <v>73</v>
      </c>
      <c r="AF153" s="63"/>
      <c r="AG153" s="62">
        <v>17</v>
      </c>
      <c r="AH153" s="62">
        <v>23</v>
      </c>
      <c r="AI153" s="62">
        <v>42</v>
      </c>
      <c r="AJ153" s="62">
        <v>17</v>
      </c>
      <c r="AK153" s="62">
        <v>35</v>
      </c>
      <c r="AL153" s="62">
        <v>19</v>
      </c>
      <c r="AM153" s="62">
        <v>40</v>
      </c>
      <c r="AN153" s="62">
        <v>8.02</v>
      </c>
      <c r="AO153" s="62">
        <v>50</v>
      </c>
      <c r="AP153" s="12" t="str">
        <f t="shared" si="17"/>
        <v>PASS</v>
      </c>
      <c r="AQ153" s="12" t="str">
        <f t="shared" si="18"/>
        <v>PASS</v>
      </c>
      <c r="AR153" s="13" t="str">
        <f t="shared" si="19"/>
        <v>PASS</v>
      </c>
      <c r="AS153" s="13" t="str">
        <f t="shared" si="24"/>
        <v>PASS</v>
      </c>
      <c r="AT153" s="14" t="str">
        <f t="shared" si="20"/>
        <v>PASS</v>
      </c>
      <c r="AU153" s="14" t="str">
        <f t="shared" si="21"/>
        <v>PASS</v>
      </c>
      <c r="AV153" s="4" t="str">
        <f t="shared" si="22"/>
        <v>YES</v>
      </c>
      <c r="AW153" s="5" t="str">
        <f t="shared" si="23"/>
        <v>DIST</v>
      </c>
    </row>
    <row r="154" spans="1:49">
      <c r="A154" s="68" t="s">
        <v>872</v>
      </c>
      <c r="B154" s="68">
        <v>23329</v>
      </c>
      <c r="C154" s="68" t="s">
        <v>394</v>
      </c>
      <c r="D154" s="62" t="s">
        <v>395</v>
      </c>
      <c r="E154" s="68" t="s">
        <v>396</v>
      </c>
      <c r="F154" s="68"/>
      <c r="G154" s="62">
        <v>67</v>
      </c>
      <c r="H154" s="62" t="s">
        <v>56</v>
      </c>
      <c r="I154" s="62">
        <v>48</v>
      </c>
      <c r="J154" s="62">
        <v>64</v>
      </c>
      <c r="K154" s="62">
        <v>49</v>
      </c>
      <c r="L154" s="63"/>
      <c r="M154" s="62">
        <v>20</v>
      </c>
      <c r="N154" s="62" t="s">
        <v>67</v>
      </c>
      <c r="O154" s="62">
        <v>13</v>
      </c>
      <c r="P154" s="62">
        <v>25</v>
      </c>
      <c r="Q154" s="62">
        <v>16</v>
      </c>
      <c r="R154" s="62">
        <v>30</v>
      </c>
      <c r="S154" s="62">
        <v>22</v>
      </c>
      <c r="T154" s="67"/>
      <c r="U154" s="68" t="s">
        <v>812</v>
      </c>
      <c r="V154" s="68">
        <v>23329</v>
      </c>
      <c r="W154" s="68" t="s">
        <v>394</v>
      </c>
      <c r="X154" s="68" t="s">
        <v>395</v>
      </c>
      <c r="Y154" s="68" t="s">
        <v>396</v>
      </c>
      <c r="Z154" s="68"/>
      <c r="AA154" s="62">
        <v>85</v>
      </c>
      <c r="AB154" s="62">
        <v>74</v>
      </c>
      <c r="AC154" s="62">
        <v>71</v>
      </c>
      <c r="AD154" s="62">
        <v>68</v>
      </c>
      <c r="AE154" s="62">
        <v>74</v>
      </c>
      <c r="AF154" s="63"/>
      <c r="AG154" s="62">
        <v>17</v>
      </c>
      <c r="AH154" s="62">
        <v>21</v>
      </c>
      <c r="AI154" s="62">
        <v>40</v>
      </c>
      <c r="AJ154" s="62">
        <v>18</v>
      </c>
      <c r="AK154" s="62">
        <v>38</v>
      </c>
      <c r="AL154" s="62">
        <v>19</v>
      </c>
      <c r="AM154" s="62">
        <v>40</v>
      </c>
      <c r="AN154" s="62"/>
      <c r="AO154" s="62">
        <v>45</v>
      </c>
      <c r="AP154" s="12" t="str">
        <f t="shared" si="17"/>
        <v>FAIL</v>
      </c>
      <c r="AQ154" s="12" t="str">
        <f t="shared" si="18"/>
        <v>PASS</v>
      </c>
      <c r="AR154" s="13" t="str">
        <f t="shared" si="19"/>
        <v>FAIL</v>
      </c>
      <c r="AS154" s="13" t="str">
        <f t="shared" si="24"/>
        <v>PASS</v>
      </c>
      <c r="AT154" s="14" t="str">
        <f t="shared" si="20"/>
        <v>FAIL</v>
      </c>
      <c r="AU154" s="14" t="str">
        <f t="shared" si="21"/>
        <v>FAIL</v>
      </c>
      <c r="AV154" s="4" t="str">
        <f t="shared" si="22"/>
        <v>NO</v>
      </c>
      <c r="AW154" s="5" t="str">
        <f t="shared" si="23"/>
        <v>ATKT</v>
      </c>
    </row>
    <row r="155" spans="1:49">
      <c r="A155" s="68" t="s">
        <v>873</v>
      </c>
      <c r="B155" s="68">
        <v>23330</v>
      </c>
      <c r="C155" s="68" t="s">
        <v>409</v>
      </c>
      <c r="D155" s="62" t="s">
        <v>410</v>
      </c>
      <c r="E155" s="68" t="s">
        <v>411</v>
      </c>
      <c r="F155" s="68"/>
      <c r="G155" s="62">
        <v>92</v>
      </c>
      <c r="H155" s="62">
        <v>69</v>
      </c>
      <c r="I155" s="62">
        <v>66</v>
      </c>
      <c r="J155" s="62">
        <v>77</v>
      </c>
      <c r="K155" s="62">
        <v>80</v>
      </c>
      <c r="L155" s="63"/>
      <c r="M155" s="62">
        <v>20</v>
      </c>
      <c r="N155" s="62">
        <v>34</v>
      </c>
      <c r="O155" s="62">
        <v>17</v>
      </c>
      <c r="P155" s="62">
        <v>37</v>
      </c>
      <c r="Q155" s="62">
        <v>17</v>
      </c>
      <c r="R155" s="62">
        <v>26</v>
      </c>
      <c r="S155" s="62">
        <v>21</v>
      </c>
      <c r="T155" s="67"/>
      <c r="U155" s="68" t="s">
        <v>817</v>
      </c>
      <c r="V155" s="68">
        <v>23330</v>
      </c>
      <c r="W155" s="68" t="s">
        <v>409</v>
      </c>
      <c r="X155" s="68" t="s">
        <v>410</v>
      </c>
      <c r="Y155" s="68" t="s">
        <v>411</v>
      </c>
      <c r="Z155" s="68"/>
      <c r="AA155" s="62">
        <v>90</v>
      </c>
      <c r="AB155" s="62">
        <v>79</v>
      </c>
      <c r="AC155" s="62">
        <v>72</v>
      </c>
      <c r="AD155" s="62">
        <v>64</v>
      </c>
      <c r="AE155" s="62">
        <v>76</v>
      </c>
      <c r="AF155" s="63"/>
      <c r="AG155" s="62">
        <v>19</v>
      </c>
      <c r="AH155" s="62">
        <v>21</v>
      </c>
      <c r="AI155" s="62">
        <v>38</v>
      </c>
      <c r="AJ155" s="62">
        <v>16</v>
      </c>
      <c r="AK155" s="62">
        <v>35</v>
      </c>
      <c r="AL155" s="62">
        <v>18</v>
      </c>
      <c r="AM155" s="62">
        <v>40</v>
      </c>
      <c r="AN155" s="62">
        <v>8.94</v>
      </c>
      <c r="AO155" s="62">
        <v>50</v>
      </c>
      <c r="AP155" s="12" t="str">
        <f t="shared" si="17"/>
        <v>PASS</v>
      </c>
      <c r="AQ155" s="12" t="str">
        <f t="shared" si="18"/>
        <v>PASS</v>
      </c>
      <c r="AR155" s="13" t="str">
        <f t="shared" si="19"/>
        <v>PASS</v>
      </c>
      <c r="AS155" s="13" t="str">
        <f t="shared" si="24"/>
        <v>PASS</v>
      </c>
      <c r="AT155" s="14" t="str">
        <f t="shared" si="20"/>
        <v>PASS</v>
      </c>
      <c r="AU155" s="14" t="str">
        <f t="shared" si="21"/>
        <v>PASS</v>
      </c>
      <c r="AV155" s="4" t="str">
        <f t="shared" si="22"/>
        <v>YES</v>
      </c>
      <c r="AW155" s="5" t="str">
        <f t="shared" si="23"/>
        <v>DIST</v>
      </c>
    </row>
    <row r="156" spans="1:49">
      <c r="A156" s="68" t="s">
        <v>874</v>
      </c>
      <c r="B156" s="68">
        <v>23331</v>
      </c>
      <c r="C156" s="68" t="s">
        <v>424</v>
      </c>
      <c r="D156" s="62" t="s">
        <v>425</v>
      </c>
      <c r="E156" s="68" t="s">
        <v>426</v>
      </c>
      <c r="F156" s="68"/>
      <c r="G156" s="62">
        <v>64</v>
      </c>
      <c r="H156" s="62">
        <v>50</v>
      </c>
      <c r="I156" s="62">
        <v>51</v>
      </c>
      <c r="J156" s="62">
        <v>55</v>
      </c>
      <c r="K156" s="62">
        <v>59</v>
      </c>
      <c r="L156" s="63"/>
      <c r="M156" s="62">
        <v>20</v>
      </c>
      <c r="N156" s="62">
        <v>33</v>
      </c>
      <c r="O156" s="62">
        <v>12</v>
      </c>
      <c r="P156" s="62">
        <v>30</v>
      </c>
      <c r="Q156" s="62">
        <v>17</v>
      </c>
      <c r="R156" s="62">
        <v>32</v>
      </c>
      <c r="S156" s="62">
        <v>21</v>
      </c>
      <c r="T156" s="67"/>
      <c r="U156" s="68" t="s">
        <v>822</v>
      </c>
      <c r="V156" s="68">
        <v>23331</v>
      </c>
      <c r="W156" s="68" t="s">
        <v>424</v>
      </c>
      <c r="X156" s="68" t="s">
        <v>425</v>
      </c>
      <c r="Y156" s="68" t="s">
        <v>426</v>
      </c>
      <c r="Z156" s="68"/>
      <c r="AA156" s="62">
        <v>84</v>
      </c>
      <c r="AB156" s="62">
        <v>77</v>
      </c>
      <c r="AC156" s="62">
        <v>77</v>
      </c>
      <c r="AD156" s="62">
        <v>69</v>
      </c>
      <c r="AE156" s="62">
        <v>74</v>
      </c>
      <c r="AF156" s="63"/>
      <c r="AG156" s="62">
        <v>17</v>
      </c>
      <c r="AH156" s="62">
        <v>21</v>
      </c>
      <c r="AI156" s="62">
        <v>39</v>
      </c>
      <c r="AJ156" s="62">
        <v>18</v>
      </c>
      <c r="AK156" s="62">
        <v>40</v>
      </c>
      <c r="AL156" s="62">
        <v>18</v>
      </c>
      <c r="AM156" s="62">
        <v>38</v>
      </c>
      <c r="AN156" s="62">
        <v>8.06</v>
      </c>
      <c r="AO156" s="62">
        <v>50</v>
      </c>
      <c r="AP156" s="12" t="str">
        <f t="shared" si="17"/>
        <v>PASS</v>
      </c>
      <c r="AQ156" s="12" t="str">
        <f t="shared" si="18"/>
        <v>PASS</v>
      </c>
      <c r="AR156" s="13" t="str">
        <f t="shared" si="19"/>
        <v>PASS</v>
      </c>
      <c r="AS156" s="13" t="str">
        <f t="shared" si="24"/>
        <v>PASS</v>
      </c>
      <c r="AT156" s="14" t="str">
        <f t="shared" si="20"/>
        <v>PASS</v>
      </c>
      <c r="AU156" s="14" t="str">
        <f t="shared" si="21"/>
        <v>PASS</v>
      </c>
      <c r="AV156" s="4" t="str">
        <f t="shared" si="22"/>
        <v>YES</v>
      </c>
      <c r="AW156" s="5" t="str">
        <f t="shared" si="23"/>
        <v>DIST</v>
      </c>
    </row>
    <row r="157" spans="1:49">
      <c r="A157" s="68" t="s">
        <v>875</v>
      </c>
      <c r="B157" s="68">
        <v>23332</v>
      </c>
      <c r="C157" s="68" t="s">
        <v>436</v>
      </c>
      <c r="D157" s="62" t="s">
        <v>437</v>
      </c>
      <c r="E157" s="68" t="s">
        <v>438</v>
      </c>
      <c r="F157" s="68"/>
      <c r="G157" s="62">
        <v>78</v>
      </c>
      <c r="H157" s="62">
        <v>50</v>
      </c>
      <c r="I157" s="62">
        <v>61</v>
      </c>
      <c r="J157" s="62">
        <v>74</v>
      </c>
      <c r="K157" s="62">
        <v>63</v>
      </c>
      <c r="L157" s="63"/>
      <c r="M157" s="62">
        <v>21</v>
      </c>
      <c r="N157" s="62" t="s">
        <v>67</v>
      </c>
      <c r="O157" s="62">
        <v>18</v>
      </c>
      <c r="P157" s="62">
        <v>34</v>
      </c>
      <c r="Q157" s="62">
        <v>22</v>
      </c>
      <c r="R157" s="62">
        <v>45</v>
      </c>
      <c r="S157" s="62">
        <v>24</v>
      </c>
      <c r="T157" s="67"/>
      <c r="U157" s="68" t="s">
        <v>826</v>
      </c>
      <c r="V157" s="68">
        <v>23332</v>
      </c>
      <c r="W157" s="68" t="s">
        <v>436</v>
      </c>
      <c r="X157" s="68" t="s">
        <v>437</v>
      </c>
      <c r="Y157" s="68" t="s">
        <v>438</v>
      </c>
      <c r="Z157" s="68"/>
      <c r="AA157" s="62">
        <v>85</v>
      </c>
      <c r="AB157" s="62">
        <v>79</v>
      </c>
      <c r="AC157" s="62">
        <v>82</v>
      </c>
      <c r="AD157" s="62">
        <v>71</v>
      </c>
      <c r="AE157" s="62">
        <v>80</v>
      </c>
      <c r="AF157" s="63"/>
      <c r="AG157" s="62">
        <v>19</v>
      </c>
      <c r="AH157" s="62">
        <v>22</v>
      </c>
      <c r="AI157" s="62">
        <v>41</v>
      </c>
      <c r="AJ157" s="62">
        <v>21</v>
      </c>
      <c r="AK157" s="62">
        <v>39</v>
      </c>
      <c r="AL157" s="62">
        <v>21</v>
      </c>
      <c r="AM157" s="62">
        <v>44</v>
      </c>
      <c r="AN157" s="62"/>
      <c r="AO157" s="62">
        <v>49</v>
      </c>
      <c r="AP157" s="12" t="str">
        <f t="shared" si="17"/>
        <v>PASS</v>
      </c>
      <c r="AQ157" s="12" t="str">
        <f t="shared" si="18"/>
        <v>PASS</v>
      </c>
      <c r="AR157" s="13" t="str">
        <f t="shared" si="19"/>
        <v>FAIL</v>
      </c>
      <c r="AS157" s="13" t="str">
        <f t="shared" si="24"/>
        <v>PASS</v>
      </c>
      <c r="AT157" s="14" t="str">
        <f t="shared" si="20"/>
        <v>PASS</v>
      </c>
      <c r="AU157" s="14" t="str">
        <f t="shared" si="21"/>
        <v>FAIL</v>
      </c>
      <c r="AV157" s="4" t="str">
        <f t="shared" si="22"/>
        <v>NO</v>
      </c>
      <c r="AW157" s="5" t="str">
        <f t="shared" si="23"/>
        <v>ATKT</v>
      </c>
    </row>
    <row r="158" spans="1:49">
      <c r="A158" s="68" t="s">
        <v>876</v>
      </c>
      <c r="B158" s="68">
        <v>23334</v>
      </c>
      <c r="C158" s="68" t="s">
        <v>457</v>
      </c>
      <c r="D158" s="62" t="s">
        <v>458</v>
      </c>
      <c r="E158" s="68" t="s">
        <v>459</v>
      </c>
      <c r="F158" s="68"/>
      <c r="G158" s="62">
        <v>82</v>
      </c>
      <c r="H158" s="62">
        <v>75</v>
      </c>
      <c r="I158" s="62">
        <v>78</v>
      </c>
      <c r="J158" s="62">
        <v>76</v>
      </c>
      <c r="K158" s="62">
        <v>72</v>
      </c>
      <c r="L158" s="63"/>
      <c r="M158" s="62">
        <v>22</v>
      </c>
      <c r="N158" s="62">
        <v>44</v>
      </c>
      <c r="O158" s="62">
        <v>21</v>
      </c>
      <c r="P158" s="62">
        <v>40</v>
      </c>
      <c r="Q158" s="62">
        <v>23</v>
      </c>
      <c r="R158" s="62">
        <v>40</v>
      </c>
      <c r="S158" s="62">
        <v>24</v>
      </c>
      <c r="T158" s="67"/>
      <c r="U158" s="68" t="s">
        <v>833</v>
      </c>
      <c r="V158" s="68">
        <v>23334</v>
      </c>
      <c r="W158" s="68" t="s">
        <v>457</v>
      </c>
      <c r="X158" s="68" t="s">
        <v>458</v>
      </c>
      <c r="Y158" s="68" t="s">
        <v>459</v>
      </c>
      <c r="Z158" s="68"/>
      <c r="AA158" s="62">
        <v>94</v>
      </c>
      <c r="AB158" s="62">
        <v>83</v>
      </c>
      <c r="AC158" s="62">
        <v>77</v>
      </c>
      <c r="AD158" s="62">
        <v>80</v>
      </c>
      <c r="AE158" s="62">
        <v>85</v>
      </c>
      <c r="AF158" s="63"/>
      <c r="AG158" s="62">
        <v>20</v>
      </c>
      <c r="AH158" s="62">
        <v>22</v>
      </c>
      <c r="AI158" s="62">
        <v>41</v>
      </c>
      <c r="AJ158" s="62">
        <v>22</v>
      </c>
      <c r="AK158" s="62">
        <v>42</v>
      </c>
      <c r="AL158" s="62">
        <v>22</v>
      </c>
      <c r="AM158" s="62">
        <v>45</v>
      </c>
      <c r="AN158" s="62">
        <v>9.6</v>
      </c>
      <c r="AO158" s="62">
        <v>50</v>
      </c>
      <c r="AP158" s="12" t="str">
        <f t="shared" si="17"/>
        <v>PASS</v>
      </c>
      <c r="AQ158" s="12" t="str">
        <f t="shared" si="18"/>
        <v>PASS</v>
      </c>
      <c r="AR158" s="13" t="str">
        <f t="shared" si="19"/>
        <v>PASS</v>
      </c>
      <c r="AS158" s="13" t="str">
        <f t="shared" si="24"/>
        <v>PASS</v>
      </c>
      <c r="AT158" s="14" t="str">
        <f t="shared" si="20"/>
        <v>PASS</v>
      </c>
      <c r="AU158" s="14" t="str">
        <f t="shared" si="21"/>
        <v>PASS</v>
      </c>
      <c r="AV158" s="4" t="str">
        <f t="shared" si="22"/>
        <v>YES</v>
      </c>
      <c r="AW158" s="5" t="str">
        <f t="shared" si="23"/>
        <v>DIST</v>
      </c>
    </row>
    <row r="159" spans="1:49">
      <c r="A159" s="68" t="s">
        <v>877</v>
      </c>
      <c r="B159" s="68">
        <v>23335</v>
      </c>
      <c r="C159" s="68" t="s">
        <v>466</v>
      </c>
      <c r="D159" s="62" t="s">
        <v>467</v>
      </c>
      <c r="E159" s="68" t="s">
        <v>468</v>
      </c>
      <c r="F159" s="68"/>
      <c r="G159" s="62">
        <v>73</v>
      </c>
      <c r="H159" s="62">
        <v>68</v>
      </c>
      <c r="I159" s="62">
        <v>76</v>
      </c>
      <c r="J159" s="62">
        <v>79</v>
      </c>
      <c r="K159" s="62">
        <v>63</v>
      </c>
      <c r="L159" s="63"/>
      <c r="M159" s="62">
        <v>22</v>
      </c>
      <c r="N159" s="62">
        <v>36</v>
      </c>
      <c r="O159" s="62">
        <v>20</v>
      </c>
      <c r="P159" s="62">
        <v>40</v>
      </c>
      <c r="Q159" s="62">
        <v>21</v>
      </c>
      <c r="R159" s="62">
        <v>42</v>
      </c>
      <c r="S159" s="62">
        <v>22</v>
      </c>
      <c r="T159" s="67"/>
      <c r="U159" s="68" t="s">
        <v>836</v>
      </c>
      <c r="V159" s="68">
        <v>23335</v>
      </c>
      <c r="W159" s="68" t="s">
        <v>466</v>
      </c>
      <c r="X159" s="68" t="s">
        <v>467</v>
      </c>
      <c r="Y159" s="68" t="s">
        <v>468</v>
      </c>
      <c r="Z159" s="68"/>
      <c r="AA159" s="62">
        <v>91</v>
      </c>
      <c r="AB159" s="62">
        <v>84</v>
      </c>
      <c r="AC159" s="62">
        <v>85</v>
      </c>
      <c r="AD159" s="62">
        <v>76</v>
      </c>
      <c r="AE159" s="62">
        <v>82</v>
      </c>
      <c r="AF159" s="63"/>
      <c r="AG159" s="62">
        <v>21</v>
      </c>
      <c r="AH159" s="62">
        <v>22</v>
      </c>
      <c r="AI159" s="62">
        <v>43</v>
      </c>
      <c r="AJ159" s="62">
        <v>22</v>
      </c>
      <c r="AK159" s="62">
        <v>39</v>
      </c>
      <c r="AL159" s="62">
        <v>23</v>
      </c>
      <c r="AM159" s="62">
        <v>44</v>
      </c>
      <c r="AN159" s="62">
        <v>9.34</v>
      </c>
      <c r="AO159" s="62">
        <v>50</v>
      </c>
      <c r="AP159" s="12" t="str">
        <f t="shared" si="17"/>
        <v>PASS</v>
      </c>
      <c r="AQ159" s="12" t="str">
        <f t="shared" si="18"/>
        <v>PASS</v>
      </c>
      <c r="AR159" s="13" t="str">
        <f t="shared" si="19"/>
        <v>PASS</v>
      </c>
      <c r="AS159" s="13" t="str">
        <f t="shared" si="24"/>
        <v>PASS</v>
      </c>
      <c r="AT159" s="14" t="str">
        <f t="shared" si="20"/>
        <v>PASS</v>
      </c>
      <c r="AU159" s="14" t="str">
        <f t="shared" si="21"/>
        <v>PASS</v>
      </c>
      <c r="AV159" s="4" t="str">
        <f t="shared" si="22"/>
        <v>YES</v>
      </c>
      <c r="AW159" s="5" t="str">
        <f t="shared" si="23"/>
        <v>DIST</v>
      </c>
    </row>
    <row r="160" spans="1:49">
      <c r="A160" s="68" t="s">
        <v>878</v>
      </c>
      <c r="B160" s="68">
        <v>23336</v>
      </c>
      <c r="C160" s="68" t="s">
        <v>475</v>
      </c>
      <c r="D160" s="62" t="s">
        <v>476</v>
      </c>
      <c r="E160" s="68" t="s">
        <v>477</v>
      </c>
      <c r="F160" s="68"/>
      <c r="G160" s="62">
        <v>71</v>
      </c>
      <c r="H160" s="62">
        <v>73</v>
      </c>
      <c r="I160" s="62">
        <v>79</v>
      </c>
      <c r="J160" s="62">
        <v>83</v>
      </c>
      <c r="K160" s="62">
        <v>69</v>
      </c>
      <c r="L160" s="63"/>
      <c r="M160" s="62">
        <v>20</v>
      </c>
      <c r="N160" s="62">
        <v>40</v>
      </c>
      <c r="O160" s="62">
        <v>20</v>
      </c>
      <c r="P160" s="62">
        <v>45</v>
      </c>
      <c r="Q160" s="62">
        <v>19</v>
      </c>
      <c r="R160" s="62">
        <v>44</v>
      </c>
      <c r="S160" s="62">
        <v>24</v>
      </c>
      <c r="T160" s="67"/>
      <c r="U160" s="68" t="s">
        <v>839</v>
      </c>
      <c r="V160" s="68">
        <v>23336</v>
      </c>
      <c r="W160" s="68" t="s">
        <v>475</v>
      </c>
      <c r="X160" s="68" t="s">
        <v>476</v>
      </c>
      <c r="Y160" s="68" t="s">
        <v>477</v>
      </c>
      <c r="Z160" s="68"/>
      <c r="AA160" s="62">
        <v>82</v>
      </c>
      <c r="AB160" s="62">
        <v>85</v>
      </c>
      <c r="AC160" s="62">
        <v>85</v>
      </c>
      <c r="AD160" s="62">
        <v>74</v>
      </c>
      <c r="AE160" s="62">
        <v>83</v>
      </c>
      <c r="AF160" s="63"/>
      <c r="AG160" s="62">
        <v>20</v>
      </c>
      <c r="AH160" s="62">
        <v>23</v>
      </c>
      <c r="AI160" s="62">
        <v>43</v>
      </c>
      <c r="AJ160" s="62">
        <v>21</v>
      </c>
      <c r="AK160" s="62">
        <v>42</v>
      </c>
      <c r="AL160" s="62">
        <v>23</v>
      </c>
      <c r="AM160" s="62">
        <v>45</v>
      </c>
      <c r="AN160" s="62">
        <v>9.52</v>
      </c>
      <c r="AO160" s="62">
        <v>50</v>
      </c>
      <c r="AP160" s="12" t="str">
        <f t="shared" si="17"/>
        <v>PASS</v>
      </c>
      <c r="AQ160" s="12" t="str">
        <f t="shared" si="18"/>
        <v>PASS</v>
      </c>
      <c r="AR160" s="13" t="str">
        <f t="shared" si="19"/>
        <v>PASS</v>
      </c>
      <c r="AS160" s="13" t="str">
        <f t="shared" si="24"/>
        <v>PASS</v>
      </c>
      <c r="AT160" s="14" t="str">
        <f t="shared" si="20"/>
        <v>PASS</v>
      </c>
      <c r="AU160" s="14" t="str">
        <f t="shared" si="21"/>
        <v>PASS</v>
      </c>
      <c r="AV160" s="4" t="str">
        <f t="shared" si="22"/>
        <v>YES</v>
      </c>
      <c r="AW160" s="5" t="str">
        <f t="shared" si="23"/>
        <v>DIST</v>
      </c>
    </row>
    <row r="161" spans="1:49">
      <c r="A161" s="68" t="s">
        <v>879</v>
      </c>
      <c r="B161" s="68">
        <v>23338</v>
      </c>
      <c r="C161" s="68" t="s">
        <v>493</v>
      </c>
      <c r="D161" s="62" t="s">
        <v>494</v>
      </c>
      <c r="E161" s="68" t="s">
        <v>495</v>
      </c>
      <c r="F161" s="68"/>
      <c r="G161" s="62">
        <v>67</v>
      </c>
      <c r="H161" s="62">
        <v>60</v>
      </c>
      <c r="I161" s="62">
        <v>57</v>
      </c>
      <c r="J161" s="62">
        <v>62</v>
      </c>
      <c r="K161" s="62">
        <v>57</v>
      </c>
      <c r="L161" s="63"/>
      <c r="M161" s="62">
        <v>20</v>
      </c>
      <c r="N161" s="62" t="s">
        <v>67</v>
      </c>
      <c r="O161" s="62">
        <v>17</v>
      </c>
      <c r="P161" s="62">
        <v>32</v>
      </c>
      <c r="Q161" s="62">
        <v>19</v>
      </c>
      <c r="R161" s="62">
        <v>32</v>
      </c>
      <c r="S161" s="62">
        <v>20</v>
      </c>
      <c r="T161" s="67"/>
      <c r="U161" s="68" t="s">
        <v>845</v>
      </c>
      <c r="V161" s="68">
        <v>23338</v>
      </c>
      <c r="W161" s="68" t="s">
        <v>493</v>
      </c>
      <c r="X161" s="68" t="s">
        <v>494</v>
      </c>
      <c r="Y161" s="68" t="s">
        <v>495</v>
      </c>
      <c r="Z161" s="68"/>
      <c r="AA161" s="62">
        <v>83</v>
      </c>
      <c r="AB161" s="62">
        <v>75</v>
      </c>
      <c r="AC161" s="62">
        <v>69</v>
      </c>
      <c r="AD161" s="62">
        <v>60</v>
      </c>
      <c r="AE161" s="62">
        <v>72</v>
      </c>
      <c r="AF161" s="63"/>
      <c r="AG161" s="62">
        <v>16</v>
      </c>
      <c r="AH161" s="62">
        <v>20</v>
      </c>
      <c r="AI161" s="62">
        <v>39</v>
      </c>
      <c r="AJ161" s="62">
        <v>15</v>
      </c>
      <c r="AK161" s="62">
        <v>35</v>
      </c>
      <c r="AL161" s="62">
        <v>19</v>
      </c>
      <c r="AM161" s="62">
        <v>39</v>
      </c>
      <c r="AN161" s="62"/>
      <c r="AO161" s="62">
        <v>49</v>
      </c>
      <c r="AP161" s="12" t="str">
        <f t="shared" si="17"/>
        <v>PASS</v>
      </c>
      <c r="AQ161" s="12" t="str">
        <f t="shared" si="18"/>
        <v>PASS</v>
      </c>
      <c r="AR161" s="13" t="str">
        <f t="shared" si="19"/>
        <v>FAIL</v>
      </c>
      <c r="AS161" s="13" t="str">
        <f t="shared" si="24"/>
        <v>PASS</v>
      </c>
      <c r="AT161" s="14" t="str">
        <f t="shared" si="20"/>
        <v>PASS</v>
      </c>
      <c r="AU161" s="14" t="str">
        <f t="shared" si="21"/>
        <v>FAIL</v>
      </c>
      <c r="AV161" s="4" t="str">
        <f t="shared" si="22"/>
        <v>NO</v>
      </c>
      <c r="AW161" s="5" t="str">
        <f t="shared" si="23"/>
        <v>ATKT</v>
      </c>
    </row>
    <row r="162" spans="1:49">
      <c r="A162" s="68" t="s">
        <v>880</v>
      </c>
      <c r="B162" s="68">
        <v>23339</v>
      </c>
      <c r="C162" s="68" t="s">
        <v>502</v>
      </c>
      <c r="D162" s="62" t="s">
        <v>503</v>
      </c>
      <c r="E162" s="68" t="s">
        <v>504</v>
      </c>
      <c r="F162" s="68"/>
      <c r="G162" s="62">
        <v>75</v>
      </c>
      <c r="H162" s="62">
        <v>54</v>
      </c>
      <c r="I162" s="62">
        <v>73</v>
      </c>
      <c r="J162" s="62">
        <v>70</v>
      </c>
      <c r="K162" s="62">
        <v>67</v>
      </c>
      <c r="L162" s="63"/>
      <c r="M162" s="62">
        <v>21</v>
      </c>
      <c r="N162" s="62">
        <v>23</v>
      </c>
      <c r="O162" s="62">
        <v>19</v>
      </c>
      <c r="P162" s="62">
        <v>43</v>
      </c>
      <c r="Q162" s="62">
        <v>20</v>
      </c>
      <c r="R162" s="62">
        <v>35</v>
      </c>
      <c r="S162" s="62">
        <v>21</v>
      </c>
      <c r="T162" s="67"/>
      <c r="U162" s="68" t="s">
        <v>848</v>
      </c>
      <c r="V162" s="68">
        <v>23339</v>
      </c>
      <c r="W162" s="68" t="s">
        <v>502</v>
      </c>
      <c r="X162" s="68" t="s">
        <v>503</v>
      </c>
      <c r="Y162" s="68" t="s">
        <v>504</v>
      </c>
      <c r="Z162" s="68"/>
      <c r="AA162" s="62">
        <v>86</v>
      </c>
      <c r="AB162" s="62">
        <v>77</v>
      </c>
      <c r="AC162" s="62">
        <v>74</v>
      </c>
      <c r="AD162" s="62">
        <v>74</v>
      </c>
      <c r="AE162" s="62">
        <v>80</v>
      </c>
      <c r="AF162" s="63"/>
      <c r="AG162" s="62">
        <v>17</v>
      </c>
      <c r="AH162" s="62">
        <v>21</v>
      </c>
      <c r="AI162" s="62">
        <v>41</v>
      </c>
      <c r="AJ162" s="62">
        <v>21</v>
      </c>
      <c r="AK162" s="62">
        <v>42</v>
      </c>
      <c r="AL162" s="62">
        <v>21</v>
      </c>
      <c r="AM162" s="62">
        <v>41</v>
      </c>
      <c r="AN162" s="62">
        <v>8.94</v>
      </c>
      <c r="AO162" s="62">
        <v>50</v>
      </c>
      <c r="AP162" s="12" t="str">
        <f t="shared" si="17"/>
        <v>PASS</v>
      </c>
      <c r="AQ162" s="12" t="str">
        <f t="shared" si="18"/>
        <v>PASS</v>
      </c>
      <c r="AR162" s="13" t="str">
        <f t="shared" si="19"/>
        <v>PASS</v>
      </c>
      <c r="AS162" s="13" t="str">
        <f t="shared" si="24"/>
        <v>PASS</v>
      </c>
      <c r="AT162" s="14" t="str">
        <f t="shared" si="20"/>
        <v>PASS</v>
      </c>
      <c r="AU162" s="14" t="str">
        <f t="shared" si="21"/>
        <v>PASS</v>
      </c>
      <c r="AV162" s="4" t="str">
        <f t="shared" si="22"/>
        <v>YES</v>
      </c>
      <c r="AW162" s="5" t="str">
        <f t="shared" si="23"/>
        <v>DIST</v>
      </c>
    </row>
    <row r="163" spans="1:49">
      <c r="A163" s="68" t="s">
        <v>881</v>
      </c>
      <c r="B163" s="68">
        <v>23340</v>
      </c>
      <c r="C163" s="68" t="s">
        <v>514</v>
      </c>
      <c r="D163" s="62" t="s">
        <v>515</v>
      </c>
      <c r="E163" s="68" t="s">
        <v>516</v>
      </c>
      <c r="F163" s="68"/>
      <c r="G163" s="62">
        <v>82</v>
      </c>
      <c r="H163" s="62">
        <v>63</v>
      </c>
      <c r="I163" s="62">
        <v>77</v>
      </c>
      <c r="J163" s="62">
        <v>81</v>
      </c>
      <c r="K163" s="62">
        <v>69</v>
      </c>
      <c r="L163" s="63"/>
      <c r="M163" s="62">
        <v>19</v>
      </c>
      <c r="N163" s="62">
        <v>44</v>
      </c>
      <c r="O163" s="62">
        <v>20</v>
      </c>
      <c r="P163" s="62">
        <v>40</v>
      </c>
      <c r="Q163" s="62">
        <v>18</v>
      </c>
      <c r="R163" s="62">
        <v>40</v>
      </c>
      <c r="S163" s="62">
        <v>21</v>
      </c>
      <c r="T163" s="67"/>
      <c r="U163" s="68" t="s">
        <v>852</v>
      </c>
      <c r="V163" s="68">
        <v>23340</v>
      </c>
      <c r="W163" s="68" t="s">
        <v>514</v>
      </c>
      <c r="X163" s="68" t="s">
        <v>515</v>
      </c>
      <c r="Y163" s="68" t="s">
        <v>516</v>
      </c>
      <c r="Z163" s="68"/>
      <c r="AA163" s="62">
        <v>94</v>
      </c>
      <c r="AB163" s="62">
        <v>79</v>
      </c>
      <c r="AC163" s="62">
        <v>76</v>
      </c>
      <c r="AD163" s="62">
        <v>73</v>
      </c>
      <c r="AE163" s="62">
        <v>79</v>
      </c>
      <c r="AF163" s="63"/>
      <c r="AG163" s="62">
        <v>19</v>
      </c>
      <c r="AH163" s="62">
        <v>21</v>
      </c>
      <c r="AI163" s="62">
        <v>40</v>
      </c>
      <c r="AJ163" s="62">
        <v>18</v>
      </c>
      <c r="AK163" s="62">
        <v>38</v>
      </c>
      <c r="AL163" s="62">
        <v>20</v>
      </c>
      <c r="AM163" s="62">
        <v>42</v>
      </c>
      <c r="AN163" s="62">
        <v>9.2200000000000006</v>
      </c>
      <c r="AO163" s="62">
        <v>50</v>
      </c>
      <c r="AP163" s="12" t="str">
        <f t="shared" si="17"/>
        <v>PASS</v>
      </c>
      <c r="AQ163" s="12" t="str">
        <f t="shared" si="18"/>
        <v>PASS</v>
      </c>
      <c r="AR163" s="13" t="str">
        <f t="shared" si="19"/>
        <v>PASS</v>
      </c>
      <c r="AS163" s="13" t="str">
        <f t="shared" si="24"/>
        <v>PASS</v>
      </c>
      <c r="AT163" s="14" t="str">
        <f t="shared" si="20"/>
        <v>PASS</v>
      </c>
      <c r="AU163" s="14" t="str">
        <f t="shared" si="21"/>
        <v>PASS</v>
      </c>
      <c r="AV163" s="4" t="str">
        <f t="shared" si="22"/>
        <v>YES</v>
      </c>
      <c r="AW163" s="5" t="str">
        <f t="shared" si="23"/>
        <v>DIST</v>
      </c>
    </row>
    <row r="164" spans="1:49">
      <c r="A164" s="68" t="s">
        <v>882</v>
      </c>
      <c r="B164" s="68">
        <v>23341</v>
      </c>
      <c r="C164" s="68" t="s">
        <v>529</v>
      </c>
      <c r="D164" s="62" t="s">
        <v>530</v>
      </c>
      <c r="E164" s="68" t="s">
        <v>531</v>
      </c>
      <c r="F164" s="68"/>
      <c r="G164" s="62">
        <v>83</v>
      </c>
      <c r="H164" s="62">
        <v>65</v>
      </c>
      <c r="I164" s="62">
        <v>74</v>
      </c>
      <c r="J164" s="62">
        <v>75</v>
      </c>
      <c r="K164" s="62">
        <v>74</v>
      </c>
      <c r="L164" s="63"/>
      <c r="M164" s="62">
        <v>24</v>
      </c>
      <c r="N164" s="62">
        <v>48</v>
      </c>
      <c r="O164" s="62">
        <v>24</v>
      </c>
      <c r="P164" s="62">
        <v>48</v>
      </c>
      <c r="Q164" s="62">
        <v>24</v>
      </c>
      <c r="R164" s="62">
        <v>49</v>
      </c>
      <c r="S164" s="62">
        <v>24</v>
      </c>
      <c r="T164" s="67"/>
      <c r="U164" s="68" t="s">
        <v>857</v>
      </c>
      <c r="V164" s="68">
        <v>23341</v>
      </c>
      <c r="W164" s="68" t="s">
        <v>529</v>
      </c>
      <c r="X164" s="68" t="s">
        <v>530</v>
      </c>
      <c r="Y164" s="68" t="s">
        <v>531</v>
      </c>
      <c r="Z164" s="68"/>
      <c r="AA164" s="62">
        <v>67</v>
      </c>
      <c r="AB164" s="62">
        <v>88</v>
      </c>
      <c r="AC164" s="62">
        <v>88</v>
      </c>
      <c r="AD164" s="62">
        <v>80</v>
      </c>
      <c r="AE164" s="62">
        <v>82</v>
      </c>
      <c r="AF164" s="63"/>
      <c r="AG164" s="62">
        <v>20</v>
      </c>
      <c r="AH164" s="62">
        <v>24</v>
      </c>
      <c r="AI164" s="62">
        <v>44</v>
      </c>
      <c r="AJ164" s="62">
        <v>22</v>
      </c>
      <c r="AK164" s="62">
        <v>45</v>
      </c>
      <c r="AL164" s="62">
        <v>24</v>
      </c>
      <c r="AM164" s="62">
        <v>45</v>
      </c>
      <c r="AN164" s="62">
        <v>9.44</v>
      </c>
      <c r="AO164" s="62">
        <v>50</v>
      </c>
      <c r="AP164" s="12" t="str">
        <f t="shared" si="17"/>
        <v>PASS</v>
      </c>
      <c r="AQ164" s="12" t="str">
        <f t="shared" si="18"/>
        <v>PASS</v>
      </c>
      <c r="AR164" s="13" t="str">
        <f t="shared" si="19"/>
        <v>PASS</v>
      </c>
      <c r="AS164" s="13" t="str">
        <f t="shared" si="24"/>
        <v>PASS</v>
      </c>
      <c r="AT164" s="14" t="str">
        <f t="shared" si="20"/>
        <v>PASS</v>
      </c>
      <c r="AU164" s="14" t="str">
        <f t="shared" si="21"/>
        <v>PASS</v>
      </c>
      <c r="AV164" s="4" t="str">
        <f t="shared" si="22"/>
        <v>YES</v>
      </c>
      <c r="AW164" s="5" t="str">
        <f t="shared" si="23"/>
        <v>DIST</v>
      </c>
    </row>
    <row r="165" spans="1:49">
      <c r="A165" s="68" t="s">
        <v>883</v>
      </c>
      <c r="B165" s="68">
        <v>23342</v>
      </c>
      <c r="C165" s="68" t="s">
        <v>538</v>
      </c>
      <c r="D165" s="62" t="s">
        <v>539</v>
      </c>
      <c r="E165" s="68" t="s">
        <v>540</v>
      </c>
      <c r="F165" s="68"/>
      <c r="G165" s="62">
        <v>84</v>
      </c>
      <c r="H165" s="62">
        <v>75</v>
      </c>
      <c r="I165" s="62">
        <v>89</v>
      </c>
      <c r="J165" s="62">
        <v>79</v>
      </c>
      <c r="K165" s="62">
        <v>79</v>
      </c>
      <c r="L165" s="63"/>
      <c r="M165" s="62">
        <v>23</v>
      </c>
      <c r="N165" s="62">
        <v>45</v>
      </c>
      <c r="O165" s="62">
        <v>24</v>
      </c>
      <c r="P165" s="62">
        <v>48</v>
      </c>
      <c r="Q165" s="62">
        <v>24</v>
      </c>
      <c r="R165" s="62">
        <v>46</v>
      </c>
      <c r="S165" s="62">
        <v>22</v>
      </c>
      <c r="T165" s="67"/>
      <c r="U165" s="68" t="s">
        <v>860</v>
      </c>
      <c r="V165" s="68">
        <v>23342</v>
      </c>
      <c r="W165" s="68" t="s">
        <v>538</v>
      </c>
      <c r="X165" s="68" t="s">
        <v>539</v>
      </c>
      <c r="Y165" s="68" t="s">
        <v>540</v>
      </c>
      <c r="Z165" s="68"/>
      <c r="AA165" s="62">
        <v>96</v>
      </c>
      <c r="AB165" s="62">
        <v>89</v>
      </c>
      <c r="AC165" s="62">
        <v>84</v>
      </c>
      <c r="AD165" s="62">
        <v>87</v>
      </c>
      <c r="AE165" s="62">
        <v>90</v>
      </c>
      <c r="AF165" s="63"/>
      <c r="AG165" s="62">
        <v>23</v>
      </c>
      <c r="AH165" s="62">
        <v>23</v>
      </c>
      <c r="AI165" s="62">
        <v>42</v>
      </c>
      <c r="AJ165" s="62">
        <v>24</v>
      </c>
      <c r="AK165" s="62">
        <v>40</v>
      </c>
      <c r="AL165" s="62">
        <v>24</v>
      </c>
      <c r="AM165" s="62">
        <v>43</v>
      </c>
      <c r="AN165" s="62">
        <v>9.76</v>
      </c>
      <c r="AO165" s="62">
        <v>50</v>
      </c>
      <c r="AP165" s="12" t="str">
        <f t="shared" si="17"/>
        <v>PASS</v>
      </c>
      <c r="AQ165" s="12" t="str">
        <f t="shared" si="18"/>
        <v>PASS</v>
      </c>
      <c r="AR165" s="13" t="str">
        <f t="shared" si="19"/>
        <v>PASS</v>
      </c>
      <c r="AS165" s="13" t="str">
        <f t="shared" si="24"/>
        <v>PASS</v>
      </c>
      <c r="AT165" s="14" t="str">
        <f t="shared" si="20"/>
        <v>PASS</v>
      </c>
      <c r="AU165" s="14" t="str">
        <f t="shared" si="21"/>
        <v>PASS</v>
      </c>
      <c r="AV165" s="4" t="str">
        <f t="shared" si="22"/>
        <v>YES</v>
      </c>
      <c r="AW165" s="5" t="str">
        <f t="shared" si="23"/>
        <v>DIST</v>
      </c>
    </row>
    <row r="166" spans="1:49">
      <c r="A166" s="68" t="s">
        <v>884</v>
      </c>
      <c r="B166" s="68">
        <v>23343</v>
      </c>
      <c r="C166" s="68" t="s">
        <v>550</v>
      </c>
      <c r="D166" s="62" t="s">
        <v>551</v>
      </c>
      <c r="E166" s="68" t="s">
        <v>552</v>
      </c>
      <c r="F166" s="68"/>
      <c r="G166" s="62">
        <v>78</v>
      </c>
      <c r="H166" s="62">
        <v>64</v>
      </c>
      <c r="I166" s="62">
        <v>76</v>
      </c>
      <c r="J166" s="62">
        <v>65</v>
      </c>
      <c r="K166" s="62">
        <v>73</v>
      </c>
      <c r="L166" s="63"/>
      <c r="M166" s="62">
        <v>22</v>
      </c>
      <c r="N166" s="62">
        <v>25</v>
      </c>
      <c r="O166" s="62">
        <v>20</v>
      </c>
      <c r="P166" s="62">
        <v>36</v>
      </c>
      <c r="Q166" s="62">
        <v>22</v>
      </c>
      <c r="R166" s="62">
        <v>41</v>
      </c>
      <c r="S166" s="62">
        <v>22</v>
      </c>
      <c r="T166" s="67"/>
      <c r="U166" s="68" t="s">
        <v>864</v>
      </c>
      <c r="V166" s="68">
        <v>23343</v>
      </c>
      <c r="W166" s="68" t="s">
        <v>550</v>
      </c>
      <c r="X166" s="68" t="s">
        <v>551</v>
      </c>
      <c r="Y166" s="68" t="s">
        <v>552</v>
      </c>
      <c r="Z166" s="68"/>
      <c r="AA166" s="62">
        <v>80</v>
      </c>
      <c r="AB166" s="62">
        <v>78</v>
      </c>
      <c r="AC166" s="62">
        <v>77</v>
      </c>
      <c r="AD166" s="62">
        <v>72</v>
      </c>
      <c r="AE166" s="62">
        <v>83</v>
      </c>
      <c r="AF166" s="63"/>
      <c r="AG166" s="62">
        <v>20</v>
      </c>
      <c r="AH166" s="62">
        <v>21</v>
      </c>
      <c r="AI166" s="62">
        <v>40</v>
      </c>
      <c r="AJ166" s="62">
        <v>22</v>
      </c>
      <c r="AK166" s="62">
        <v>43</v>
      </c>
      <c r="AL166" s="62">
        <v>21</v>
      </c>
      <c r="AM166" s="62">
        <v>41</v>
      </c>
      <c r="AN166" s="62">
        <v>9.14</v>
      </c>
      <c r="AO166" s="62">
        <v>50</v>
      </c>
      <c r="AP166" s="12" t="str">
        <f t="shared" si="17"/>
        <v>PASS</v>
      </c>
      <c r="AQ166" s="12" t="str">
        <f t="shared" si="18"/>
        <v>PASS</v>
      </c>
      <c r="AR166" s="13" t="str">
        <f t="shared" si="19"/>
        <v>PASS</v>
      </c>
      <c r="AS166" s="13" t="str">
        <f t="shared" si="24"/>
        <v>PASS</v>
      </c>
      <c r="AT166" s="14" t="str">
        <f t="shared" si="20"/>
        <v>PASS</v>
      </c>
      <c r="AU166" s="14" t="str">
        <f t="shared" si="21"/>
        <v>PASS</v>
      </c>
      <c r="AV166" s="4" t="str">
        <f t="shared" si="22"/>
        <v>YES</v>
      </c>
      <c r="AW166" s="5" t="str">
        <f t="shared" si="23"/>
        <v>DIST</v>
      </c>
    </row>
    <row r="167" spans="1:49">
      <c r="A167" s="68" t="s">
        <v>885</v>
      </c>
      <c r="B167" s="68">
        <v>23344</v>
      </c>
      <c r="C167" s="68" t="s">
        <v>628</v>
      </c>
      <c r="D167" s="62" t="s">
        <v>629</v>
      </c>
      <c r="E167" s="68" t="s">
        <v>630</v>
      </c>
      <c r="F167" s="68"/>
      <c r="G167" s="62">
        <v>81</v>
      </c>
      <c r="H167" s="62">
        <v>78</v>
      </c>
      <c r="I167" s="62">
        <v>81</v>
      </c>
      <c r="J167" s="62">
        <v>66</v>
      </c>
      <c r="K167" s="62">
        <v>72</v>
      </c>
      <c r="L167" s="63"/>
      <c r="M167" s="62">
        <v>20</v>
      </c>
      <c r="N167" s="62">
        <v>39</v>
      </c>
      <c r="O167" s="62">
        <v>20</v>
      </c>
      <c r="P167" s="62">
        <v>38</v>
      </c>
      <c r="Q167" s="62">
        <v>22</v>
      </c>
      <c r="R167" s="62">
        <v>42</v>
      </c>
      <c r="S167" s="62">
        <v>22</v>
      </c>
      <c r="T167" s="67"/>
      <c r="U167" s="68" t="s">
        <v>890</v>
      </c>
      <c r="V167" s="68">
        <v>23344</v>
      </c>
      <c r="W167" s="68" t="s">
        <v>628</v>
      </c>
      <c r="X167" s="68" t="s">
        <v>629</v>
      </c>
      <c r="Y167" s="68" t="s">
        <v>630</v>
      </c>
      <c r="Z167" s="68"/>
      <c r="AA167" s="62">
        <v>84</v>
      </c>
      <c r="AB167" s="62">
        <v>79</v>
      </c>
      <c r="AC167" s="62">
        <v>79</v>
      </c>
      <c r="AD167" s="62">
        <v>64</v>
      </c>
      <c r="AE167" s="62">
        <v>82</v>
      </c>
      <c r="AF167" s="63"/>
      <c r="AG167" s="62">
        <v>20</v>
      </c>
      <c r="AH167" s="62">
        <v>22</v>
      </c>
      <c r="AI167" s="62">
        <v>41</v>
      </c>
      <c r="AJ167" s="62">
        <v>19</v>
      </c>
      <c r="AK167" s="62">
        <v>36</v>
      </c>
      <c r="AL167" s="62">
        <v>21</v>
      </c>
      <c r="AM167" s="62">
        <v>41</v>
      </c>
      <c r="AN167" s="62">
        <v>9.2799999999999994</v>
      </c>
      <c r="AO167" s="62">
        <v>50</v>
      </c>
      <c r="AP167" s="12" t="str">
        <f t="shared" si="17"/>
        <v>PASS</v>
      </c>
      <c r="AQ167" s="12" t="str">
        <f t="shared" si="18"/>
        <v>PASS</v>
      </c>
      <c r="AR167" s="13" t="str">
        <f t="shared" si="19"/>
        <v>PASS</v>
      </c>
      <c r="AS167" s="13" t="str">
        <f t="shared" si="24"/>
        <v>PASS</v>
      </c>
      <c r="AT167" s="14" t="str">
        <f t="shared" si="20"/>
        <v>PASS</v>
      </c>
      <c r="AU167" s="14" t="str">
        <f t="shared" si="21"/>
        <v>PASS</v>
      </c>
      <c r="AV167" s="4" t="str">
        <f t="shared" si="22"/>
        <v>YES</v>
      </c>
      <c r="AW167" s="5" t="str">
        <f t="shared" si="23"/>
        <v>DIST</v>
      </c>
    </row>
    <row r="168" spans="1:49">
      <c r="A168" s="68" t="s">
        <v>886</v>
      </c>
      <c r="B168" s="68">
        <v>23345</v>
      </c>
      <c r="C168" s="68" t="s">
        <v>454</v>
      </c>
      <c r="D168" s="62" t="s">
        <v>455</v>
      </c>
      <c r="E168" s="68" t="s">
        <v>456</v>
      </c>
      <c r="F168" s="68"/>
      <c r="G168" s="62">
        <v>87</v>
      </c>
      <c r="H168" s="62">
        <v>67</v>
      </c>
      <c r="I168" s="62">
        <v>76</v>
      </c>
      <c r="J168" s="62">
        <v>71</v>
      </c>
      <c r="K168" s="62">
        <v>85</v>
      </c>
      <c r="L168" s="63"/>
      <c r="M168" s="62">
        <v>20</v>
      </c>
      <c r="N168" s="62" t="s">
        <v>67</v>
      </c>
      <c r="O168" s="62">
        <v>19</v>
      </c>
      <c r="P168" s="62">
        <v>38</v>
      </c>
      <c r="Q168" s="62">
        <v>21</v>
      </c>
      <c r="R168" s="62">
        <v>42</v>
      </c>
      <c r="S168" s="62">
        <v>20</v>
      </c>
      <c r="T168" s="67"/>
      <c r="U168" s="68" t="s">
        <v>832</v>
      </c>
      <c r="V168" s="68">
        <v>23345</v>
      </c>
      <c r="W168" s="68" t="s">
        <v>454</v>
      </c>
      <c r="X168" s="68" t="s">
        <v>455</v>
      </c>
      <c r="Y168" s="68" t="s">
        <v>456</v>
      </c>
      <c r="Z168" s="68"/>
      <c r="AA168" s="62">
        <v>91</v>
      </c>
      <c r="AB168" s="62">
        <v>79</v>
      </c>
      <c r="AC168" s="62">
        <v>82</v>
      </c>
      <c r="AD168" s="62">
        <v>73</v>
      </c>
      <c r="AE168" s="62">
        <v>82</v>
      </c>
      <c r="AF168" s="63"/>
      <c r="AG168" s="62">
        <v>21</v>
      </c>
      <c r="AH168" s="62">
        <v>22</v>
      </c>
      <c r="AI168" s="62">
        <v>41</v>
      </c>
      <c r="AJ168" s="62">
        <v>21</v>
      </c>
      <c r="AK168" s="62">
        <v>41</v>
      </c>
      <c r="AL168" s="62">
        <v>21</v>
      </c>
      <c r="AM168" s="62">
        <v>41</v>
      </c>
      <c r="AN168" s="62"/>
      <c r="AO168" s="62">
        <v>49</v>
      </c>
      <c r="AP168" s="12" t="str">
        <f t="shared" si="17"/>
        <v>PASS</v>
      </c>
      <c r="AQ168" s="12" t="str">
        <f t="shared" si="18"/>
        <v>PASS</v>
      </c>
      <c r="AR168" s="13" t="str">
        <f t="shared" si="19"/>
        <v>FAIL</v>
      </c>
      <c r="AS168" s="13" t="str">
        <f t="shared" si="24"/>
        <v>PASS</v>
      </c>
      <c r="AT168" s="14" t="str">
        <f t="shared" si="20"/>
        <v>PASS</v>
      </c>
      <c r="AU168" s="14" t="str">
        <f t="shared" si="21"/>
        <v>FAIL</v>
      </c>
      <c r="AV168" s="4" t="str">
        <f t="shared" si="22"/>
        <v>NO</v>
      </c>
      <c r="AW168" s="5" t="str">
        <f t="shared" si="23"/>
        <v>ATKT</v>
      </c>
    </row>
    <row r="169" spans="1:49">
      <c r="A169" s="68" t="s">
        <v>887</v>
      </c>
      <c r="B169" s="68">
        <v>23346</v>
      </c>
      <c r="C169" s="68" t="s">
        <v>610</v>
      </c>
      <c r="D169" s="62" t="s">
        <v>611</v>
      </c>
      <c r="E169" s="68" t="s">
        <v>612</v>
      </c>
      <c r="F169" s="68"/>
      <c r="G169" s="62">
        <v>84</v>
      </c>
      <c r="H169" s="62">
        <v>63</v>
      </c>
      <c r="I169" s="62">
        <v>61</v>
      </c>
      <c r="J169" s="62">
        <v>79</v>
      </c>
      <c r="K169" s="62">
        <v>77</v>
      </c>
      <c r="L169" s="63"/>
      <c r="M169" s="62">
        <v>21</v>
      </c>
      <c r="N169" s="62">
        <v>42</v>
      </c>
      <c r="O169" s="62">
        <v>17</v>
      </c>
      <c r="P169" s="62">
        <v>25</v>
      </c>
      <c r="Q169" s="62">
        <v>22</v>
      </c>
      <c r="R169" s="62">
        <v>40</v>
      </c>
      <c r="S169" s="62">
        <v>22</v>
      </c>
      <c r="T169" s="67"/>
      <c r="U169" s="68" t="s">
        <v>884</v>
      </c>
      <c r="V169" s="68">
        <v>23346</v>
      </c>
      <c r="W169" s="68" t="s">
        <v>610</v>
      </c>
      <c r="X169" s="68" t="s">
        <v>611</v>
      </c>
      <c r="Y169" s="68" t="s">
        <v>612</v>
      </c>
      <c r="Z169" s="68"/>
      <c r="AA169" s="62">
        <v>80</v>
      </c>
      <c r="AB169" s="62">
        <v>78</v>
      </c>
      <c r="AC169" s="62">
        <v>78</v>
      </c>
      <c r="AD169" s="62">
        <v>63</v>
      </c>
      <c r="AE169" s="62">
        <v>78</v>
      </c>
      <c r="AF169" s="63"/>
      <c r="AG169" s="62">
        <v>19</v>
      </c>
      <c r="AH169" s="62">
        <v>22</v>
      </c>
      <c r="AI169" s="62">
        <v>41</v>
      </c>
      <c r="AJ169" s="62">
        <v>17</v>
      </c>
      <c r="AK169" s="62">
        <v>34</v>
      </c>
      <c r="AL169" s="62">
        <v>21</v>
      </c>
      <c r="AM169" s="62">
        <v>41</v>
      </c>
      <c r="AN169" s="62">
        <v>8.92</v>
      </c>
      <c r="AO169" s="62">
        <v>50</v>
      </c>
      <c r="AP169" s="12" t="str">
        <f t="shared" si="17"/>
        <v>PASS</v>
      </c>
      <c r="AQ169" s="12" t="str">
        <f t="shared" si="18"/>
        <v>PASS</v>
      </c>
      <c r="AR169" s="13" t="str">
        <f t="shared" si="19"/>
        <v>PASS</v>
      </c>
      <c r="AS169" s="13" t="str">
        <f t="shared" si="24"/>
        <v>PASS</v>
      </c>
      <c r="AT169" s="14" t="str">
        <f t="shared" si="20"/>
        <v>PASS</v>
      </c>
      <c r="AU169" s="14" t="str">
        <f t="shared" si="21"/>
        <v>PASS</v>
      </c>
      <c r="AV169" s="4" t="str">
        <f t="shared" si="22"/>
        <v>YES</v>
      </c>
      <c r="AW169" s="5" t="str">
        <f t="shared" si="23"/>
        <v>DIST</v>
      </c>
    </row>
    <row r="170" spans="1:49">
      <c r="A170" s="68" t="s">
        <v>888</v>
      </c>
      <c r="B170" s="68">
        <v>23347</v>
      </c>
      <c r="C170" s="68" t="s">
        <v>182</v>
      </c>
      <c r="D170" s="62" t="s">
        <v>183</v>
      </c>
      <c r="E170" s="68" t="s">
        <v>184</v>
      </c>
      <c r="F170" s="68"/>
      <c r="G170" s="62">
        <v>80</v>
      </c>
      <c r="H170" s="62">
        <v>79</v>
      </c>
      <c r="I170" s="62">
        <v>75</v>
      </c>
      <c r="J170" s="62">
        <v>69</v>
      </c>
      <c r="K170" s="62">
        <v>74</v>
      </c>
      <c r="L170" s="63"/>
      <c r="M170" s="62">
        <v>20</v>
      </c>
      <c r="N170" s="62">
        <v>32</v>
      </c>
      <c r="O170" s="62">
        <v>24</v>
      </c>
      <c r="P170" s="62">
        <v>34</v>
      </c>
      <c r="Q170" s="62">
        <v>23</v>
      </c>
      <c r="R170" s="62">
        <v>37</v>
      </c>
      <c r="S170" s="62">
        <v>20</v>
      </c>
      <c r="T170" s="67"/>
      <c r="U170" s="68" t="s">
        <v>741</v>
      </c>
      <c r="V170" s="68">
        <v>23347</v>
      </c>
      <c r="W170" s="68" t="s">
        <v>182</v>
      </c>
      <c r="X170" s="68" t="s">
        <v>183</v>
      </c>
      <c r="Y170" s="68" t="s">
        <v>184</v>
      </c>
      <c r="Z170" s="68"/>
      <c r="AA170" s="62">
        <v>76</v>
      </c>
      <c r="AB170" s="62">
        <v>82</v>
      </c>
      <c r="AC170" s="62">
        <v>76</v>
      </c>
      <c r="AD170" s="62">
        <v>64</v>
      </c>
      <c r="AE170" s="62">
        <v>79</v>
      </c>
      <c r="AF170" s="63"/>
      <c r="AG170" s="62">
        <v>18</v>
      </c>
      <c r="AH170" s="62">
        <v>22</v>
      </c>
      <c r="AI170" s="62">
        <v>42</v>
      </c>
      <c r="AJ170" s="62">
        <v>18</v>
      </c>
      <c r="AK170" s="62">
        <v>38</v>
      </c>
      <c r="AL170" s="62">
        <v>22</v>
      </c>
      <c r="AM170" s="62">
        <v>41</v>
      </c>
      <c r="AN170" s="62">
        <v>9.06</v>
      </c>
      <c r="AO170" s="62">
        <v>50</v>
      </c>
      <c r="AP170" s="12" t="str">
        <f t="shared" si="17"/>
        <v>PASS</v>
      </c>
      <c r="AQ170" s="12" t="str">
        <f t="shared" si="18"/>
        <v>PASS</v>
      </c>
      <c r="AR170" s="13" t="str">
        <f t="shared" si="19"/>
        <v>PASS</v>
      </c>
      <c r="AS170" s="13" t="str">
        <f t="shared" si="24"/>
        <v>PASS</v>
      </c>
      <c r="AT170" s="14" t="str">
        <f t="shared" si="20"/>
        <v>PASS</v>
      </c>
      <c r="AU170" s="14" t="str">
        <f t="shared" si="21"/>
        <v>PASS</v>
      </c>
      <c r="AV170" s="4" t="str">
        <f t="shared" si="22"/>
        <v>YES</v>
      </c>
      <c r="AW170" s="5" t="str">
        <f t="shared" si="23"/>
        <v>DIST</v>
      </c>
    </row>
    <row r="171" spans="1:49">
      <c r="A171" s="68" t="s">
        <v>889</v>
      </c>
      <c r="B171" s="68">
        <v>23348</v>
      </c>
      <c r="C171" s="68" t="s">
        <v>592</v>
      </c>
      <c r="D171" s="62" t="s">
        <v>593</v>
      </c>
      <c r="E171" s="68" t="s">
        <v>594</v>
      </c>
      <c r="F171" s="68"/>
      <c r="G171" s="62">
        <v>67</v>
      </c>
      <c r="H171" s="62" t="s">
        <v>56</v>
      </c>
      <c r="I171" s="62">
        <v>66</v>
      </c>
      <c r="J171" s="62">
        <v>64</v>
      </c>
      <c r="K171" s="62">
        <v>68</v>
      </c>
      <c r="L171" s="63"/>
      <c r="M171" s="62">
        <v>18</v>
      </c>
      <c r="N171" s="62" t="s">
        <v>67</v>
      </c>
      <c r="O171" s="62">
        <v>14</v>
      </c>
      <c r="P171" s="62">
        <v>20</v>
      </c>
      <c r="Q171" s="62">
        <v>19</v>
      </c>
      <c r="R171" s="62">
        <v>38</v>
      </c>
      <c r="S171" s="62">
        <v>20</v>
      </c>
      <c r="T171" s="67"/>
      <c r="U171" s="68" t="s">
        <v>878</v>
      </c>
      <c r="V171" s="68">
        <v>23348</v>
      </c>
      <c r="W171" s="68" t="s">
        <v>592</v>
      </c>
      <c r="X171" s="68" t="s">
        <v>593</v>
      </c>
      <c r="Y171" s="68" t="s">
        <v>594</v>
      </c>
      <c r="Z171" s="68"/>
      <c r="AA171" s="62">
        <v>80</v>
      </c>
      <c r="AB171" s="62">
        <v>77</v>
      </c>
      <c r="AC171" s="62">
        <v>78</v>
      </c>
      <c r="AD171" s="62">
        <v>60</v>
      </c>
      <c r="AE171" s="62">
        <v>77</v>
      </c>
      <c r="AF171" s="63"/>
      <c r="AG171" s="62">
        <v>19</v>
      </c>
      <c r="AH171" s="62">
        <v>20</v>
      </c>
      <c r="AI171" s="62">
        <v>39</v>
      </c>
      <c r="AJ171" s="62">
        <v>17</v>
      </c>
      <c r="AK171" s="62">
        <v>37</v>
      </c>
      <c r="AL171" s="62">
        <v>20</v>
      </c>
      <c r="AM171" s="62">
        <v>41</v>
      </c>
      <c r="AN171" s="62"/>
      <c r="AO171" s="62">
        <v>45</v>
      </c>
      <c r="AP171" s="12" t="str">
        <f t="shared" si="17"/>
        <v>FAIL</v>
      </c>
      <c r="AQ171" s="12" t="str">
        <f t="shared" si="18"/>
        <v>PASS</v>
      </c>
      <c r="AR171" s="13" t="str">
        <f t="shared" si="19"/>
        <v>FAIL</v>
      </c>
      <c r="AS171" s="13" t="str">
        <f t="shared" si="24"/>
        <v>PASS</v>
      </c>
      <c r="AT171" s="14" t="str">
        <f t="shared" si="20"/>
        <v>FAIL</v>
      </c>
      <c r="AU171" s="14" t="str">
        <f t="shared" si="21"/>
        <v>FAIL</v>
      </c>
      <c r="AV171" s="4" t="str">
        <f t="shared" si="22"/>
        <v>NO</v>
      </c>
      <c r="AW171" s="5" t="str">
        <f t="shared" si="23"/>
        <v>ATKT</v>
      </c>
    </row>
    <row r="172" spans="1:49">
      <c r="A172" s="68" t="s">
        <v>890</v>
      </c>
      <c r="B172" s="68">
        <v>23349</v>
      </c>
      <c r="C172" s="68" t="s">
        <v>517</v>
      </c>
      <c r="D172" s="62" t="s">
        <v>518</v>
      </c>
      <c r="E172" s="68" t="s">
        <v>519</v>
      </c>
      <c r="F172" s="68"/>
      <c r="G172" s="62">
        <v>80</v>
      </c>
      <c r="H172" s="62">
        <v>64</v>
      </c>
      <c r="I172" s="62">
        <v>65</v>
      </c>
      <c r="J172" s="62">
        <v>75</v>
      </c>
      <c r="K172" s="62">
        <v>71</v>
      </c>
      <c r="L172" s="63"/>
      <c r="M172" s="62">
        <v>23</v>
      </c>
      <c r="N172" s="62">
        <v>31</v>
      </c>
      <c r="O172" s="62">
        <v>20</v>
      </c>
      <c r="P172" s="62">
        <v>38</v>
      </c>
      <c r="Q172" s="62">
        <v>21</v>
      </c>
      <c r="R172" s="62">
        <v>43</v>
      </c>
      <c r="S172" s="62">
        <v>22</v>
      </c>
      <c r="T172" s="67"/>
      <c r="U172" s="68" t="s">
        <v>853</v>
      </c>
      <c r="V172" s="68">
        <v>23349</v>
      </c>
      <c r="W172" s="68" t="s">
        <v>517</v>
      </c>
      <c r="X172" s="68" t="s">
        <v>518</v>
      </c>
      <c r="Y172" s="68" t="s">
        <v>519</v>
      </c>
      <c r="Z172" s="68"/>
      <c r="AA172" s="62">
        <v>86</v>
      </c>
      <c r="AB172" s="62">
        <v>81</v>
      </c>
      <c r="AC172" s="62">
        <v>86</v>
      </c>
      <c r="AD172" s="62">
        <v>71</v>
      </c>
      <c r="AE172" s="62">
        <v>81</v>
      </c>
      <c r="AF172" s="63"/>
      <c r="AG172" s="62">
        <v>21</v>
      </c>
      <c r="AH172" s="62">
        <v>23</v>
      </c>
      <c r="AI172" s="62">
        <v>44</v>
      </c>
      <c r="AJ172" s="62">
        <v>20</v>
      </c>
      <c r="AK172" s="62">
        <v>40</v>
      </c>
      <c r="AL172" s="62">
        <v>21</v>
      </c>
      <c r="AM172" s="62">
        <v>42</v>
      </c>
      <c r="AN172" s="62">
        <v>9.3800000000000008</v>
      </c>
      <c r="AO172" s="62">
        <v>50</v>
      </c>
      <c r="AP172" s="12" t="str">
        <f t="shared" si="17"/>
        <v>PASS</v>
      </c>
      <c r="AQ172" s="12" t="str">
        <f t="shared" si="18"/>
        <v>PASS</v>
      </c>
      <c r="AR172" s="13" t="str">
        <f t="shared" si="19"/>
        <v>PASS</v>
      </c>
      <c r="AS172" s="13" t="str">
        <f t="shared" si="24"/>
        <v>PASS</v>
      </c>
      <c r="AT172" s="14" t="str">
        <f t="shared" si="20"/>
        <v>PASS</v>
      </c>
      <c r="AU172" s="14" t="str">
        <f t="shared" si="21"/>
        <v>PASS</v>
      </c>
      <c r="AV172" s="4" t="str">
        <f t="shared" si="22"/>
        <v>YES</v>
      </c>
      <c r="AW172" s="5" t="str">
        <f t="shared" si="23"/>
        <v>DIST</v>
      </c>
    </row>
    <row r="173" spans="1:49">
      <c r="A173" s="68" t="s">
        <v>891</v>
      </c>
      <c r="B173" s="68">
        <v>23350</v>
      </c>
      <c r="C173" s="68" t="s">
        <v>463</v>
      </c>
      <c r="D173" s="62" t="s">
        <v>464</v>
      </c>
      <c r="E173" s="68" t="s">
        <v>465</v>
      </c>
      <c r="F173" s="68"/>
      <c r="G173" s="62">
        <v>85</v>
      </c>
      <c r="H173" s="62">
        <v>75</v>
      </c>
      <c r="I173" s="62">
        <v>70</v>
      </c>
      <c r="J173" s="62">
        <v>71</v>
      </c>
      <c r="K173" s="62">
        <v>77</v>
      </c>
      <c r="L173" s="63"/>
      <c r="M173" s="62">
        <v>22</v>
      </c>
      <c r="N173" s="62" t="s">
        <v>67</v>
      </c>
      <c r="O173" s="62">
        <v>18</v>
      </c>
      <c r="P173" s="62">
        <v>36</v>
      </c>
      <c r="Q173" s="62">
        <v>22</v>
      </c>
      <c r="R173" s="62">
        <v>38</v>
      </c>
      <c r="S173" s="62">
        <v>22</v>
      </c>
      <c r="T173" s="67"/>
      <c r="U173" s="68" t="s">
        <v>835</v>
      </c>
      <c r="V173" s="68">
        <v>23350</v>
      </c>
      <c r="W173" s="68" t="s">
        <v>463</v>
      </c>
      <c r="X173" s="68" t="s">
        <v>464</v>
      </c>
      <c r="Y173" s="68" t="s">
        <v>465</v>
      </c>
      <c r="Z173" s="68"/>
      <c r="AA173" s="62">
        <v>74</v>
      </c>
      <c r="AB173" s="62">
        <v>83</v>
      </c>
      <c r="AC173" s="62">
        <v>81</v>
      </c>
      <c r="AD173" s="62">
        <v>71</v>
      </c>
      <c r="AE173" s="62">
        <v>81</v>
      </c>
      <c r="AF173" s="63"/>
      <c r="AG173" s="62">
        <v>19</v>
      </c>
      <c r="AH173" s="62">
        <v>22</v>
      </c>
      <c r="AI173" s="62">
        <v>41</v>
      </c>
      <c r="AJ173" s="62">
        <v>20</v>
      </c>
      <c r="AK173" s="62">
        <v>37</v>
      </c>
      <c r="AL173" s="62">
        <v>21</v>
      </c>
      <c r="AM173" s="62">
        <v>42</v>
      </c>
      <c r="AN173" s="62"/>
      <c r="AO173" s="62">
        <v>49</v>
      </c>
      <c r="AP173" s="12" t="str">
        <f t="shared" si="17"/>
        <v>PASS</v>
      </c>
      <c r="AQ173" s="12" t="str">
        <f t="shared" si="18"/>
        <v>PASS</v>
      </c>
      <c r="AR173" s="13" t="str">
        <f t="shared" si="19"/>
        <v>FAIL</v>
      </c>
      <c r="AS173" s="13" t="str">
        <f t="shared" si="24"/>
        <v>PASS</v>
      </c>
      <c r="AT173" s="14" t="str">
        <f t="shared" si="20"/>
        <v>PASS</v>
      </c>
      <c r="AU173" s="14" t="str">
        <f t="shared" si="21"/>
        <v>FAIL</v>
      </c>
      <c r="AV173" s="4" t="str">
        <f t="shared" si="22"/>
        <v>NO</v>
      </c>
      <c r="AW173" s="5" t="str">
        <f t="shared" si="23"/>
        <v>ATKT</v>
      </c>
    </row>
    <row r="174" spans="1:49">
      <c r="A174" s="68" t="s">
        <v>892</v>
      </c>
      <c r="B174" s="68">
        <v>23351</v>
      </c>
      <c r="C174" s="68" t="s">
        <v>619</v>
      </c>
      <c r="D174" s="62" t="s">
        <v>620</v>
      </c>
      <c r="E174" s="68" t="s">
        <v>621</v>
      </c>
      <c r="F174" s="68"/>
      <c r="G174" s="62">
        <v>69</v>
      </c>
      <c r="H174" s="62">
        <v>62</v>
      </c>
      <c r="I174" s="62">
        <v>81</v>
      </c>
      <c r="J174" s="62">
        <v>71</v>
      </c>
      <c r="K174" s="62">
        <v>69</v>
      </c>
      <c r="L174" s="63"/>
      <c r="M174" s="62">
        <v>23</v>
      </c>
      <c r="N174" s="62">
        <v>35</v>
      </c>
      <c r="O174" s="62">
        <v>19</v>
      </c>
      <c r="P174" s="62">
        <v>28</v>
      </c>
      <c r="Q174" s="62">
        <v>23</v>
      </c>
      <c r="R174" s="62">
        <v>39</v>
      </c>
      <c r="S174" s="62">
        <v>22</v>
      </c>
      <c r="T174" s="67"/>
      <c r="U174" s="68" t="s">
        <v>887</v>
      </c>
      <c r="V174" s="68">
        <v>23351</v>
      </c>
      <c r="W174" s="68" t="s">
        <v>619</v>
      </c>
      <c r="X174" s="68" t="s">
        <v>620</v>
      </c>
      <c r="Y174" s="68" t="s">
        <v>621</v>
      </c>
      <c r="Z174" s="68"/>
      <c r="AA174" s="62">
        <v>93</v>
      </c>
      <c r="AB174" s="62">
        <v>83</v>
      </c>
      <c r="AC174" s="62">
        <v>84</v>
      </c>
      <c r="AD174" s="62">
        <v>72</v>
      </c>
      <c r="AE174" s="62">
        <v>83</v>
      </c>
      <c r="AF174" s="63"/>
      <c r="AG174" s="62">
        <v>21</v>
      </c>
      <c r="AH174" s="62">
        <v>21</v>
      </c>
      <c r="AI174" s="62">
        <v>40</v>
      </c>
      <c r="AJ174" s="62">
        <v>19</v>
      </c>
      <c r="AK174" s="62">
        <v>38</v>
      </c>
      <c r="AL174" s="62">
        <v>21</v>
      </c>
      <c r="AM174" s="62">
        <v>42</v>
      </c>
      <c r="AN174" s="62">
        <v>9.2200000000000006</v>
      </c>
      <c r="AO174" s="62">
        <v>50</v>
      </c>
      <c r="AP174" s="12" t="str">
        <f t="shared" si="17"/>
        <v>PASS</v>
      </c>
      <c r="AQ174" s="12" t="str">
        <f t="shared" si="18"/>
        <v>PASS</v>
      </c>
      <c r="AR174" s="13" t="str">
        <f t="shared" si="19"/>
        <v>PASS</v>
      </c>
      <c r="AS174" s="13" t="str">
        <f t="shared" si="24"/>
        <v>PASS</v>
      </c>
      <c r="AT174" s="14" t="str">
        <f t="shared" si="20"/>
        <v>PASS</v>
      </c>
      <c r="AU174" s="14" t="str">
        <f t="shared" si="21"/>
        <v>PASS</v>
      </c>
      <c r="AV174" s="4" t="str">
        <f t="shared" si="22"/>
        <v>YES</v>
      </c>
      <c r="AW174" s="5" t="str">
        <f t="shared" si="23"/>
        <v>DIST</v>
      </c>
    </row>
    <row r="175" spans="1:49">
      <c r="A175" s="68" t="s">
        <v>893</v>
      </c>
      <c r="B175" s="68">
        <v>23352</v>
      </c>
      <c r="C175" s="68" t="s">
        <v>638</v>
      </c>
      <c r="D175" s="62" t="s">
        <v>639</v>
      </c>
      <c r="E175" s="68" t="s">
        <v>640</v>
      </c>
      <c r="F175" s="68"/>
      <c r="G175" s="62">
        <v>94</v>
      </c>
      <c r="H175" s="62">
        <v>79</v>
      </c>
      <c r="I175" s="62">
        <v>78</v>
      </c>
      <c r="J175" s="62">
        <v>81</v>
      </c>
      <c r="K175" s="62">
        <v>89</v>
      </c>
      <c r="L175" s="63"/>
      <c r="M175" s="62">
        <v>20</v>
      </c>
      <c r="N175" s="62">
        <v>43</v>
      </c>
      <c r="O175" s="62">
        <v>21</v>
      </c>
      <c r="P175" s="62">
        <v>42</v>
      </c>
      <c r="Q175" s="62">
        <v>18</v>
      </c>
      <c r="R175" s="62">
        <v>43</v>
      </c>
      <c r="S175" s="62">
        <v>22</v>
      </c>
      <c r="T175" s="67"/>
      <c r="U175" s="68" t="s">
        <v>892</v>
      </c>
      <c r="V175" s="68">
        <v>23352</v>
      </c>
      <c r="W175" s="68" t="s">
        <v>638</v>
      </c>
      <c r="X175" s="68" t="s">
        <v>639</v>
      </c>
      <c r="Y175" s="68" t="s">
        <v>640</v>
      </c>
      <c r="Z175" s="68"/>
      <c r="AA175" s="62">
        <v>96</v>
      </c>
      <c r="AB175" s="62">
        <v>81</v>
      </c>
      <c r="AC175" s="62">
        <v>86</v>
      </c>
      <c r="AD175" s="62">
        <v>89</v>
      </c>
      <c r="AE175" s="62">
        <v>83</v>
      </c>
      <c r="AF175" s="63"/>
      <c r="AG175" s="62">
        <v>19</v>
      </c>
      <c r="AH175" s="62">
        <v>22</v>
      </c>
      <c r="AI175" s="62">
        <v>42</v>
      </c>
      <c r="AJ175" s="62">
        <v>19</v>
      </c>
      <c r="AK175" s="62">
        <v>44</v>
      </c>
      <c r="AL175" s="62">
        <v>22</v>
      </c>
      <c r="AM175" s="62">
        <v>41</v>
      </c>
      <c r="AN175" s="62">
        <v>9.82</v>
      </c>
      <c r="AO175" s="62">
        <v>50</v>
      </c>
      <c r="AP175" s="12" t="str">
        <f t="shared" si="17"/>
        <v>PASS</v>
      </c>
      <c r="AQ175" s="12" t="str">
        <f t="shared" si="18"/>
        <v>PASS</v>
      </c>
      <c r="AR175" s="13" t="str">
        <f t="shared" si="19"/>
        <v>PASS</v>
      </c>
      <c r="AS175" s="13" t="str">
        <f t="shared" si="24"/>
        <v>PASS</v>
      </c>
      <c r="AT175" s="14" t="str">
        <f t="shared" si="20"/>
        <v>PASS</v>
      </c>
      <c r="AU175" s="14" t="str">
        <f t="shared" si="21"/>
        <v>PASS</v>
      </c>
      <c r="AV175" s="4" t="str">
        <f t="shared" si="22"/>
        <v>YES</v>
      </c>
      <c r="AW175" s="5" t="str">
        <f t="shared" si="23"/>
        <v>DIST</v>
      </c>
    </row>
    <row r="176" spans="1:49">
      <c r="A176" s="68" t="s">
        <v>894</v>
      </c>
      <c r="B176" s="68">
        <v>23353</v>
      </c>
      <c r="C176" s="68" t="s">
        <v>965</v>
      </c>
      <c r="D176" s="62" t="s">
        <v>966</v>
      </c>
      <c r="E176" s="68" t="s">
        <v>964</v>
      </c>
      <c r="F176" s="68"/>
      <c r="G176" s="62">
        <v>66</v>
      </c>
      <c r="H176" s="62">
        <v>46</v>
      </c>
      <c r="I176" s="62" t="s">
        <v>56</v>
      </c>
      <c r="J176" s="62">
        <v>48</v>
      </c>
      <c r="K176" s="62">
        <v>47</v>
      </c>
      <c r="L176" s="63"/>
      <c r="M176" s="62">
        <v>19</v>
      </c>
      <c r="N176" s="62">
        <v>39</v>
      </c>
      <c r="O176" s="62">
        <v>13</v>
      </c>
      <c r="P176" s="62">
        <v>31</v>
      </c>
      <c r="Q176" s="62">
        <v>16</v>
      </c>
      <c r="R176" s="62">
        <v>28</v>
      </c>
      <c r="S176" s="62">
        <v>17</v>
      </c>
      <c r="T176" s="67"/>
      <c r="U176" s="68"/>
      <c r="V176" s="68"/>
      <c r="W176" s="68"/>
      <c r="X176" s="68"/>
      <c r="Y176" s="68"/>
      <c r="Z176" s="68"/>
      <c r="AA176" s="62">
        <v>48</v>
      </c>
      <c r="AB176" s="62">
        <v>64</v>
      </c>
      <c r="AC176" s="62">
        <v>44</v>
      </c>
      <c r="AD176" s="62">
        <v>64</v>
      </c>
      <c r="AE176" s="62">
        <v>52</v>
      </c>
      <c r="AF176" s="63"/>
      <c r="AG176" s="62">
        <v>17</v>
      </c>
      <c r="AH176" s="62">
        <v>20</v>
      </c>
      <c r="AI176" s="62">
        <v>43</v>
      </c>
      <c r="AJ176" s="62">
        <v>16</v>
      </c>
      <c r="AK176" s="62">
        <v>30</v>
      </c>
      <c r="AL176" s="62">
        <v>19</v>
      </c>
      <c r="AM176" s="62">
        <v>28</v>
      </c>
      <c r="AN176" s="62"/>
      <c r="AO176" s="62">
        <v>46</v>
      </c>
      <c r="AP176" s="12" t="str">
        <f t="shared" si="17"/>
        <v>FAIL</v>
      </c>
      <c r="AQ176" s="12" t="str">
        <f t="shared" si="18"/>
        <v>PASS</v>
      </c>
      <c r="AR176" s="13" t="str">
        <f t="shared" si="19"/>
        <v>PASS</v>
      </c>
      <c r="AS176" s="13" t="str">
        <f t="shared" si="24"/>
        <v>PASS</v>
      </c>
      <c r="AT176" s="14" t="str">
        <f t="shared" si="20"/>
        <v>FAIL</v>
      </c>
      <c r="AU176" s="14" t="str">
        <f t="shared" si="21"/>
        <v>PASS</v>
      </c>
      <c r="AV176" s="4" t="str">
        <f t="shared" si="22"/>
        <v>NO</v>
      </c>
      <c r="AW176" s="5" t="str">
        <f t="shared" si="23"/>
        <v>ATKT</v>
      </c>
    </row>
    <row r="177" spans="1:49">
      <c r="A177" s="68" t="s">
        <v>895</v>
      </c>
      <c r="B177" s="68">
        <v>23354</v>
      </c>
      <c r="C177" s="68" t="s">
        <v>656</v>
      </c>
      <c r="D177" s="62" t="s">
        <v>657</v>
      </c>
      <c r="E177" s="68" t="s">
        <v>658</v>
      </c>
      <c r="F177" s="68"/>
      <c r="G177" s="62">
        <v>84</v>
      </c>
      <c r="H177" s="62">
        <v>71</v>
      </c>
      <c r="I177" s="62">
        <v>79</v>
      </c>
      <c r="J177" s="62">
        <v>77</v>
      </c>
      <c r="K177" s="62">
        <v>85</v>
      </c>
      <c r="L177" s="63"/>
      <c r="M177" s="62">
        <v>19</v>
      </c>
      <c r="N177" s="62">
        <v>42</v>
      </c>
      <c r="O177" s="62">
        <v>20</v>
      </c>
      <c r="P177" s="62">
        <v>34</v>
      </c>
      <c r="Q177" s="62">
        <v>22</v>
      </c>
      <c r="R177" s="62">
        <v>40</v>
      </c>
      <c r="S177" s="62">
        <v>22</v>
      </c>
      <c r="T177" s="67"/>
      <c r="U177" s="68" t="s">
        <v>898</v>
      </c>
      <c r="V177" s="68">
        <v>23354</v>
      </c>
      <c r="W177" s="68" t="s">
        <v>656</v>
      </c>
      <c r="X177" s="68" t="s">
        <v>657</v>
      </c>
      <c r="Y177" s="68" t="s">
        <v>658</v>
      </c>
      <c r="Z177" s="68"/>
      <c r="AA177" s="62">
        <v>95</v>
      </c>
      <c r="AB177" s="62">
        <v>80</v>
      </c>
      <c r="AC177" s="62">
        <v>82</v>
      </c>
      <c r="AD177" s="62">
        <v>65</v>
      </c>
      <c r="AE177" s="62">
        <v>80</v>
      </c>
      <c r="AF177" s="63"/>
      <c r="AG177" s="62">
        <v>19</v>
      </c>
      <c r="AH177" s="62">
        <v>21</v>
      </c>
      <c r="AI177" s="62">
        <v>39</v>
      </c>
      <c r="AJ177" s="62">
        <v>17</v>
      </c>
      <c r="AK177" s="62">
        <v>35</v>
      </c>
      <c r="AL177" s="62">
        <v>21</v>
      </c>
      <c r="AM177" s="62">
        <v>41</v>
      </c>
      <c r="AN177" s="62">
        <v>9.4600000000000009</v>
      </c>
      <c r="AO177" s="62">
        <v>50</v>
      </c>
      <c r="AP177" s="12" t="str">
        <f t="shared" si="17"/>
        <v>PASS</v>
      </c>
      <c r="AQ177" s="12" t="str">
        <f t="shared" si="18"/>
        <v>PASS</v>
      </c>
      <c r="AR177" s="13" t="str">
        <f t="shared" si="19"/>
        <v>PASS</v>
      </c>
      <c r="AS177" s="13" t="str">
        <f t="shared" si="24"/>
        <v>PASS</v>
      </c>
      <c r="AT177" s="14" t="str">
        <f t="shared" si="20"/>
        <v>PASS</v>
      </c>
      <c r="AU177" s="14" t="str">
        <f t="shared" si="21"/>
        <v>PASS</v>
      </c>
      <c r="AV177" s="4" t="str">
        <f t="shared" si="22"/>
        <v>YES</v>
      </c>
      <c r="AW177" s="5" t="str">
        <f t="shared" si="23"/>
        <v>DIST</v>
      </c>
    </row>
    <row r="178" spans="1:49">
      <c r="A178" s="68" t="s">
        <v>896</v>
      </c>
      <c r="B178" s="68">
        <v>23355</v>
      </c>
      <c r="C178" s="68" t="s">
        <v>415</v>
      </c>
      <c r="D178" s="62" t="s">
        <v>416</v>
      </c>
      <c r="E178" s="68" t="s">
        <v>417</v>
      </c>
      <c r="F178" s="68"/>
      <c r="G178" s="62">
        <v>73</v>
      </c>
      <c r="H178" s="62">
        <v>57</v>
      </c>
      <c r="I178" s="62">
        <v>64</v>
      </c>
      <c r="J178" s="62">
        <v>60</v>
      </c>
      <c r="K178" s="62">
        <v>71</v>
      </c>
      <c r="L178" s="63"/>
      <c r="M178" s="62">
        <v>23</v>
      </c>
      <c r="N178" s="62">
        <v>23</v>
      </c>
      <c r="O178" s="62">
        <v>19</v>
      </c>
      <c r="P178" s="62">
        <v>34</v>
      </c>
      <c r="Q178" s="62">
        <v>18</v>
      </c>
      <c r="R178" s="62">
        <v>39</v>
      </c>
      <c r="S178" s="62">
        <v>22</v>
      </c>
      <c r="T178" s="67"/>
      <c r="U178" s="68" t="s">
        <v>819</v>
      </c>
      <c r="V178" s="68">
        <v>23355</v>
      </c>
      <c r="W178" s="68" t="s">
        <v>415</v>
      </c>
      <c r="X178" s="68" t="s">
        <v>416</v>
      </c>
      <c r="Y178" s="68" t="s">
        <v>417</v>
      </c>
      <c r="Z178" s="68"/>
      <c r="AA178" s="62">
        <v>86</v>
      </c>
      <c r="AB178" s="62">
        <v>77</v>
      </c>
      <c r="AC178" s="62">
        <v>76</v>
      </c>
      <c r="AD178" s="62">
        <v>70</v>
      </c>
      <c r="AE178" s="62">
        <v>79</v>
      </c>
      <c r="AF178" s="63"/>
      <c r="AG178" s="62">
        <v>17</v>
      </c>
      <c r="AH178" s="62">
        <v>21</v>
      </c>
      <c r="AI178" s="62">
        <v>40</v>
      </c>
      <c r="AJ178" s="62">
        <v>17</v>
      </c>
      <c r="AK178" s="62">
        <v>35</v>
      </c>
      <c r="AL178" s="62">
        <v>19</v>
      </c>
      <c r="AM178" s="62">
        <v>38</v>
      </c>
      <c r="AN178" s="62">
        <v>8.74</v>
      </c>
      <c r="AO178" s="62">
        <v>50</v>
      </c>
      <c r="AP178" s="12" t="str">
        <f t="shared" si="17"/>
        <v>PASS</v>
      </c>
      <c r="AQ178" s="12" t="str">
        <f t="shared" si="18"/>
        <v>PASS</v>
      </c>
      <c r="AR178" s="13" t="str">
        <f t="shared" si="19"/>
        <v>PASS</v>
      </c>
      <c r="AS178" s="13" t="str">
        <f t="shared" si="24"/>
        <v>PASS</v>
      </c>
      <c r="AT178" s="14" t="str">
        <f t="shared" si="20"/>
        <v>PASS</v>
      </c>
      <c r="AU178" s="14" t="str">
        <f t="shared" si="21"/>
        <v>PASS</v>
      </c>
      <c r="AV178" s="4" t="str">
        <f t="shared" si="22"/>
        <v>YES</v>
      </c>
      <c r="AW178" s="5" t="str">
        <f t="shared" si="23"/>
        <v>DIST</v>
      </c>
    </row>
    <row r="179" spans="1:49">
      <c r="A179" s="68" t="s">
        <v>897</v>
      </c>
      <c r="B179" s="68">
        <v>23356</v>
      </c>
      <c r="C179" s="68" t="s">
        <v>665</v>
      </c>
      <c r="D179" s="62" t="s">
        <v>666</v>
      </c>
      <c r="E179" s="68" t="s">
        <v>667</v>
      </c>
      <c r="F179" s="68"/>
      <c r="G179" s="62">
        <v>95</v>
      </c>
      <c r="H179" s="62">
        <v>75</v>
      </c>
      <c r="I179" s="62">
        <v>80</v>
      </c>
      <c r="J179" s="62">
        <v>85</v>
      </c>
      <c r="K179" s="62">
        <v>86</v>
      </c>
      <c r="L179" s="63"/>
      <c r="M179" s="62">
        <v>22</v>
      </c>
      <c r="N179" s="62">
        <v>43</v>
      </c>
      <c r="O179" s="62">
        <v>20</v>
      </c>
      <c r="P179" s="62">
        <v>37</v>
      </c>
      <c r="Q179" s="62">
        <v>23</v>
      </c>
      <c r="R179" s="62">
        <v>42</v>
      </c>
      <c r="S179" s="62">
        <v>22</v>
      </c>
      <c r="T179" s="67"/>
      <c r="U179" s="68" t="s">
        <v>901</v>
      </c>
      <c r="V179" s="68">
        <v>23356</v>
      </c>
      <c r="W179" s="68" t="s">
        <v>665</v>
      </c>
      <c r="X179" s="68" t="s">
        <v>666</v>
      </c>
      <c r="Y179" s="68" t="s">
        <v>667</v>
      </c>
      <c r="Z179" s="68"/>
      <c r="AA179" s="62">
        <v>92</v>
      </c>
      <c r="AB179" s="62">
        <v>83</v>
      </c>
      <c r="AC179" s="62">
        <v>80</v>
      </c>
      <c r="AD179" s="62">
        <v>78</v>
      </c>
      <c r="AE179" s="62">
        <v>87</v>
      </c>
      <c r="AF179" s="63"/>
      <c r="AG179" s="62">
        <v>22</v>
      </c>
      <c r="AH179" s="62">
        <v>21</v>
      </c>
      <c r="AI179" s="62">
        <v>39</v>
      </c>
      <c r="AJ179" s="62">
        <v>23</v>
      </c>
      <c r="AK179" s="62">
        <v>40</v>
      </c>
      <c r="AL179" s="62">
        <v>23</v>
      </c>
      <c r="AM179" s="62">
        <v>43</v>
      </c>
      <c r="AN179" s="62">
        <v>9.8000000000000007</v>
      </c>
      <c r="AO179" s="62">
        <v>50</v>
      </c>
      <c r="AP179" s="12" t="str">
        <f t="shared" si="17"/>
        <v>PASS</v>
      </c>
      <c r="AQ179" s="12" t="str">
        <f t="shared" si="18"/>
        <v>PASS</v>
      </c>
      <c r="AR179" s="13" t="str">
        <f t="shared" si="19"/>
        <v>PASS</v>
      </c>
      <c r="AS179" s="13" t="str">
        <f t="shared" si="24"/>
        <v>PASS</v>
      </c>
      <c r="AT179" s="14" t="str">
        <f t="shared" si="20"/>
        <v>PASS</v>
      </c>
      <c r="AU179" s="14" t="str">
        <f t="shared" si="21"/>
        <v>PASS</v>
      </c>
      <c r="AV179" s="4" t="str">
        <f t="shared" si="22"/>
        <v>YES</v>
      </c>
      <c r="AW179" s="5" t="str">
        <f t="shared" si="23"/>
        <v>DIST</v>
      </c>
    </row>
    <row r="180" spans="1:49">
      <c r="A180" s="68" t="s">
        <v>898</v>
      </c>
      <c r="B180" s="68">
        <v>23357</v>
      </c>
      <c r="C180" s="68" t="s">
        <v>677</v>
      </c>
      <c r="D180" s="62" t="s">
        <v>678</v>
      </c>
      <c r="E180" s="68" t="s">
        <v>679</v>
      </c>
      <c r="F180" s="68"/>
      <c r="G180" s="62">
        <v>57</v>
      </c>
      <c r="H180" s="62">
        <v>40</v>
      </c>
      <c r="I180" s="62">
        <v>61</v>
      </c>
      <c r="J180" s="62">
        <v>48</v>
      </c>
      <c r="K180" s="62">
        <v>64</v>
      </c>
      <c r="L180" s="63"/>
      <c r="M180" s="62">
        <v>20</v>
      </c>
      <c r="N180" s="62">
        <v>20</v>
      </c>
      <c r="O180" s="62">
        <v>12</v>
      </c>
      <c r="P180" s="62" t="s">
        <v>67</v>
      </c>
      <c r="Q180" s="62">
        <v>15</v>
      </c>
      <c r="R180" s="62">
        <v>35</v>
      </c>
      <c r="S180" s="62">
        <v>19</v>
      </c>
      <c r="T180" s="67"/>
      <c r="U180" s="68" t="s">
        <v>905</v>
      </c>
      <c r="V180" s="68">
        <v>23357</v>
      </c>
      <c r="W180" s="68" t="s">
        <v>677</v>
      </c>
      <c r="X180" s="68" t="s">
        <v>678</v>
      </c>
      <c r="Y180" s="68" t="s">
        <v>679</v>
      </c>
      <c r="Z180" s="68"/>
      <c r="AA180" s="62">
        <v>47</v>
      </c>
      <c r="AB180" s="62">
        <v>71</v>
      </c>
      <c r="AC180" s="62">
        <v>65</v>
      </c>
      <c r="AD180" s="62">
        <v>59</v>
      </c>
      <c r="AE180" s="62">
        <v>71</v>
      </c>
      <c r="AF180" s="63"/>
      <c r="AG180" s="62">
        <v>15</v>
      </c>
      <c r="AH180" s="62">
        <v>18</v>
      </c>
      <c r="AI180" s="62">
        <v>37</v>
      </c>
      <c r="AJ180" s="62">
        <v>13</v>
      </c>
      <c r="AK180" s="62">
        <v>36</v>
      </c>
      <c r="AL180" s="62">
        <v>17</v>
      </c>
      <c r="AM180" s="62">
        <v>38</v>
      </c>
      <c r="AN180" s="62"/>
      <c r="AO180" s="62">
        <v>48</v>
      </c>
      <c r="AP180" s="12" t="str">
        <f t="shared" si="17"/>
        <v>PASS</v>
      </c>
      <c r="AQ180" s="12" t="str">
        <f t="shared" si="18"/>
        <v>PASS</v>
      </c>
      <c r="AR180" s="13" t="str">
        <f t="shared" si="19"/>
        <v>FAIL</v>
      </c>
      <c r="AS180" s="13" t="str">
        <f t="shared" si="24"/>
        <v>PASS</v>
      </c>
      <c r="AT180" s="14" t="str">
        <f t="shared" si="20"/>
        <v>PASS</v>
      </c>
      <c r="AU180" s="14" t="str">
        <f t="shared" si="21"/>
        <v>FAIL</v>
      </c>
      <c r="AV180" s="4" t="str">
        <f t="shared" si="22"/>
        <v>NO</v>
      </c>
      <c r="AW180" s="5" t="str">
        <f t="shared" si="23"/>
        <v>ATKT</v>
      </c>
    </row>
    <row r="181" spans="1:49">
      <c r="A181" s="68" t="s">
        <v>899</v>
      </c>
      <c r="B181" s="68">
        <v>23358</v>
      </c>
      <c r="C181" s="68" t="s">
        <v>683</v>
      </c>
      <c r="D181" s="62" t="s">
        <v>684</v>
      </c>
      <c r="E181" s="68" t="s">
        <v>685</v>
      </c>
      <c r="F181" s="68"/>
      <c r="G181" s="62">
        <v>89</v>
      </c>
      <c r="H181" s="62">
        <v>72</v>
      </c>
      <c r="I181" s="62">
        <v>83</v>
      </c>
      <c r="J181" s="62">
        <v>81</v>
      </c>
      <c r="K181" s="62">
        <v>84</v>
      </c>
      <c r="L181" s="63"/>
      <c r="M181" s="62">
        <v>22</v>
      </c>
      <c r="N181" s="62">
        <v>46</v>
      </c>
      <c r="O181" s="62">
        <v>24</v>
      </c>
      <c r="P181" s="62">
        <v>47</v>
      </c>
      <c r="Q181" s="62">
        <v>24</v>
      </c>
      <c r="R181" s="62">
        <v>45</v>
      </c>
      <c r="S181" s="62">
        <v>23</v>
      </c>
      <c r="T181" s="67"/>
      <c r="U181" s="68" t="s">
        <v>907</v>
      </c>
      <c r="V181" s="68">
        <v>23358</v>
      </c>
      <c r="W181" s="68" t="s">
        <v>683</v>
      </c>
      <c r="X181" s="68" t="s">
        <v>684</v>
      </c>
      <c r="Y181" s="68" t="s">
        <v>685</v>
      </c>
      <c r="Z181" s="68"/>
      <c r="AA181" s="62">
        <v>87</v>
      </c>
      <c r="AB181" s="62">
        <v>86</v>
      </c>
      <c r="AC181" s="62">
        <v>81</v>
      </c>
      <c r="AD181" s="62">
        <v>81</v>
      </c>
      <c r="AE181" s="62">
        <v>84</v>
      </c>
      <c r="AF181" s="63"/>
      <c r="AG181" s="62">
        <v>20</v>
      </c>
      <c r="AH181" s="62">
        <v>22</v>
      </c>
      <c r="AI181" s="62">
        <v>43</v>
      </c>
      <c r="AJ181" s="62">
        <v>21</v>
      </c>
      <c r="AK181" s="62">
        <v>45</v>
      </c>
      <c r="AL181" s="62">
        <v>24</v>
      </c>
      <c r="AM181" s="62">
        <v>43</v>
      </c>
      <c r="AN181" s="62">
        <v>9.92</v>
      </c>
      <c r="AO181" s="62">
        <v>50</v>
      </c>
      <c r="AP181" s="12" t="str">
        <f t="shared" si="17"/>
        <v>PASS</v>
      </c>
      <c r="AQ181" s="12" t="str">
        <f t="shared" si="18"/>
        <v>PASS</v>
      </c>
      <c r="AR181" s="13" t="str">
        <f t="shared" si="19"/>
        <v>PASS</v>
      </c>
      <c r="AS181" s="13" t="str">
        <f t="shared" si="24"/>
        <v>PASS</v>
      </c>
      <c r="AT181" s="14" t="str">
        <f t="shared" si="20"/>
        <v>PASS</v>
      </c>
      <c r="AU181" s="14" t="str">
        <f t="shared" si="21"/>
        <v>PASS</v>
      </c>
      <c r="AV181" s="4" t="str">
        <f t="shared" si="22"/>
        <v>YES</v>
      </c>
      <c r="AW181" s="5" t="str">
        <f t="shared" si="23"/>
        <v>DIST</v>
      </c>
    </row>
    <row r="182" spans="1:49">
      <c r="A182" s="68" t="s">
        <v>900</v>
      </c>
      <c r="B182" s="68">
        <v>23359</v>
      </c>
      <c r="C182" s="68" t="s">
        <v>689</v>
      </c>
      <c r="D182" s="62" t="s">
        <v>690</v>
      </c>
      <c r="E182" s="68" t="s">
        <v>691</v>
      </c>
      <c r="F182" s="68"/>
      <c r="G182" s="62">
        <v>92</v>
      </c>
      <c r="H182" s="62">
        <v>62</v>
      </c>
      <c r="I182" s="62">
        <v>73</v>
      </c>
      <c r="J182" s="62">
        <v>76</v>
      </c>
      <c r="K182" s="62">
        <v>80</v>
      </c>
      <c r="L182" s="63"/>
      <c r="M182" s="62">
        <v>22</v>
      </c>
      <c r="N182" s="62">
        <v>39</v>
      </c>
      <c r="O182" s="62">
        <v>20</v>
      </c>
      <c r="P182" s="62">
        <v>43</v>
      </c>
      <c r="Q182" s="62">
        <v>20</v>
      </c>
      <c r="R182" s="62">
        <v>41</v>
      </c>
      <c r="S182" s="62">
        <v>20</v>
      </c>
      <c r="T182" s="67"/>
      <c r="U182" s="68" t="s">
        <v>909</v>
      </c>
      <c r="V182" s="68">
        <v>23359</v>
      </c>
      <c r="W182" s="68" t="s">
        <v>689</v>
      </c>
      <c r="X182" s="68" t="s">
        <v>690</v>
      </c>
      <c r="Y182" s="68" t="s">
        <v>691</v>
      </c>
      <c r="Z182" s="68"/>
      <c r="AA182" s="62">
        <v>88</v>
      </c>
      <c r="AB182" s="62">
        <v>85</v>
      </c>
      <c r="AC182" s="62">
        <v>77</v>
      </c>
      <c r="AD182" s="62">
        <v>68</v>
      </c>
      <c r="AE182" s="62">
        <v>79</v>
      </c>
      <c r="AF182" s="63"/>
      <c r="AG182" s="62">
        <v>17</v>
      </c>
      <c r="AH182" s="62">
        <v>21</v>
      </c>
      <c r="AI182" s="62">
        <v>42</v>
      </c>
      <c r="AJ182" s="62">
        <v>16</v>
      </c>
      <c r="AK182" s="62">
        <v>39</v>
      </c>
      <c r="AL182" s="62">
        <v>22</v>
      </c>
      <c r="AM182" s="62">
        <v>43</v>
      </c>
      <c r="AN182" s="62">
        <v>9.2799999999999994</v>
      </c>
      <c r="AO182" s="62">
        <v>50</v>
      </c>
      <c r="AP182" s="12" t="str">
        <f t="shared" si="17"/>
        <v>PASS</v>
      </c>
      <c r="AQ182" s="12" t="str">
        <f t="shared" si="18"/>
        <v>PASS</v>
      </c>
      <c r="AR182" s="13" t="str">
        <f t="shared" si="19"/>
        <v>PASS</v>
      </c>
      <c r="AS182" s="13" t="str">
        <f t="shared" si="24"/>
        <v>PASS</v>
      </c>
      <c r="AT182" s="14" t="str">
        <f t="shared" si="20"/>
        <v>PASS</v>
      </c>
      <c r="AU182" s="14" t="str">
        <f t="shared" si="21"/>
        <v>PASS</v>
      </c>
      <c r="AV182" s="4" t="str">
        <f t="shared" si="22"/>
        <v>YES</v>
      </c>
      <c r="AW182" s="5" t="str">
        <f t="shared" si="23"/>
        <v>DIST</v>
      </c>
    </row>
    <row r="183" spans="1:49">
      <c r="A183" s="68" t="s">
        <v>901</v>
      </c>
      <c r="B183" s="68">
        <v>23360</v>
      </c>
      <c r="C183" s="68" t="s">
        <v>695</v>
      </c>
      <c r="D183" s="62" t="s">
        <v>696</v>
      </c>
      <c r="E183" s="68" t="s">
        <v>697</v>
      </c>
      <c r="F183" s="68"/>
      <c r="G183" s="62">
        <v>78</v>
      </c>
      <c r="H183" s="62">
        <v>62</v>
      </c>
      <c r="I183" s="62">
        <v>50</v>
      </c>
      <c r="J183" s="62">
        <v>66</v>
      </c>
      <c r="K183" s="62">
        <v>72</v>
      </c>
      <c r="L183" s="63"/>
      <c r="M183" s="62">
        <v>21</v>
      </c>
      <c r="N183" s="62">
        <v>33</v>
      </c>
      <c r="O183" s="62">
        <v>20</v>
      </c>
      <c r="P183" s="62">
        <v>37</v>
      </c>
      <c r="Q183" s="62">
        <v>21</v>
      </c>
      <c r="R183" s="62">
        <v>42</v>
      </c>
      <c r="S183" s="62">
        <v>21</v>
      </c>
      <c r="T183" s="67"/>
      <c r="U183" s="68" t="s">
        <v>911</v>
      </c>
      <c r="V183" s="68">
        <v>23360</v>
      </c>
      <c r="W183" s="68" t="s">
        <v>695</v>
      </c>
      <c r="X183" s="68" t="s">
        <v>696</v>
      </c>
      <c r="Y183" s="68" t="s">
        <v>697</v>
      </c>
      <c r="Z183" s="68"/>
      <c r="AA183" s="62">
        <v>86</v>
      </c>
      <c r="AB183" s="62">
        <v>77</v>
      </c>
      <c r="AC183" s="62">
        <v>76</v>
      </c>
      <c r="AD183" s="62">
        <v>74</v>
      </c>
      <c r="AE183" s="62">
        <v>77</v>
      </c>
      <c r="AF183" s="63"/>
      <c r="AG183" s="62">
        <v>17</v>
      </c>
      <c r="AH183" s="62">
        <v>21</v>
      </c>
      <c r="AI183" s="62">
        <v>40</v>
      </c>
      <c r="AJ183" s="62">
        <v>16</v>
      </c>
      <c r="AK183" s="62">
        <v>34</v>
      </c>
      <c r="AL183" s="62">
        <v>21</v>
      </c>
      <c r="AM183" s="62">
        <v>42</v>
      </c>
      <c r="AN183" s="62">
        <v>8.7200000000000006</v>
      </c>
      <c r="AO183" s="62">
        <v>50</v>
      </c>
      <c r="AP183" s="12" t="str">
        <f t="shared" si="17"/>
        <v>PASS</v>
      </c>
      <c r="AQ183" s="12" t="str">
        <f t="shared" si="18"/>
        <v>PASS</v>
      </c>
      <c r="AR183" s="13" t="str">
        <f t="shared" si="19"/>
        <v>PASS</v>
      </c>
      <c r="AS183" s="13" t="str">
        <f t="shared" si="24"/>
        <v>PASS</v>
      </c>
      <c r="AT183" s="14" t="str">
        <f t="shared" si="20"/>
        <v>PASS</v>
      </c>
      <c r="AU183" s="14" t="str">
        <f t="shared" si="21"/>
        <v>PASS</v>
      </c>
      <c r="AV183" s="4" t="str">
        <f t="shared" si="22"/>
        <v>YES</v>
      </c>
      <c r="AW183" s="5" t="str">
        <f t="shared" si="23"/>
        <v>DIST</v>
      </c>
    </row>
    <row r="184" spans="1:49">
      <c r="A184" s="68" t="s">
        <v>902</v>
      </c>
      <c r="B184" s="68">
        <v>23361</v>
      </c>
      <c r="C184" s="68" t="s">
        <v>397</v>
      </c>
      <c r="D184" s="62" t="s">
        <v>398</v>
      </c>
      <c r="E184" s="68" t="s">
        <v>399</v>
      </c>
      <c r="F184" s="68"/>
      <c r="G184" s="62">
        <v>76</v>
      </c>
      <c r="H184" s="62">
        <v>81</v>
      </c>
      <c r="I184" s="62">
        <v>87</v>
      </c>
      <c r="J184" s="62">
        <v>68</v>
      </c>
      <c r="K184" s="62">
        <v>80</v>
      </c>
      <c r="L184" s="63"/>
      <c r="M184" s="62">
        <v>23</v>
      </c>
      <c r="N184" s="62">
        <v>43</v>
      </c>
      <c r="O184" s="62">
        <v>24</v>
      </c>
      <c r="P184" s="62">
        <v>40</v>
      </c>
      <c r="Q184" s="62">
        <v>24</v>
      </c>
      <c r="R184" s="62">
        <v>42</v>
      </c>
      <c r="S184" s="62">
        <v>24</v>
      </c>
      <c r="T184" s="67"/>
      <c r="U184" s="68" t="s">
        <v>813</v>
      </c>
      <c r="V184" s="68">
        <v>23361</v>
      </c>
      <c r="W184" s="68" t="s">
        <v>397</v>
      </c>
      <c r="X184" s="68" t="s">
        <v>398</v>
      </c>
      <c r="Y184" s="68" t="s">
        <v>399</v>
      </c>
      <c r="Z184" s="68"/>
      <c r="AA184" s="62">
        <v>82</v>
      </c>
      <c r="AB184" s="62">
        <v>85</v>
      </c>
      <c r="AC184" s="62">
        <v>86</v>
      </c>
      <c r="AD184" s="62">
        <v>77</v>
      </c>
      <c r="AE184" s="62">
        <v>85</v>
      </c>
      <c r="AF184" s="63"/>
      <c r="AG184" s="62">
        <v>21</v>
      </c>
      <c r="AH184" s="62">
        <v>22</v>
      </c>
      <c r="AI184" s="62">
        <v>42</v>
      </c>
      <c r="AJ184" s="62">
        <v>20</v>
      </c>
      <c r="AK184" s="62">
        <v>40</v>
      </c>
      <c r="AL184" s="62">
        <v>24</v>
      </c>
      <c r="AM184" s="62">
        <v>44</v>
      </c>
      <c r="AN184" s="62">
        <v>9.68</v>
      </c>
      <c r="AO184" s="62">
        <v>50</v>
      </c>
      <c r="AP184" s="12" t="str">
        <f t="shared" si="17"/>
        <v>PASS</v>
      </c>
      <c r="AQ184" s="12" t="str">
        <f t="shared" si="18"/>
        <v>PASS</v>
      </c>
      <c r="AR184" s="13" t="str">
        <f t="shared" si="19"/>
        <v>PASS</v>
      </c>
      <c r="AS184" s="13" t="str">
        <f t="shared" si="24"/>
        <v>PASS</v>
      </c>
      <c r="AT184" s="14" t="str">
        <f t="shared" si="20"/>
        <v>PASS</v>
      </c>
      <c r="AU184" s="14" t="str">
        <f t="shared" si="21"/>
        <v>PASS</v>
      </c>
      <c r="AV184" s="4" t="str">
        <f t="shared" si="22"/>
        <v>YES</v>
      </c>
      <c r="AW184" s="5" t="str">
        <f t="shared" si="23"/>
        <v>DIST</v>
      </c>
    </row>
    <row r="185" spans="1:49">
      <c r="A185" s="68" t="s">
        <v>903</v>
      </c>
      <c r="B185" s="68">
        <v>23362</v>
      </c>
      <c r="C185" s="68" t="s">
        <v>215</v>
      </c>
      <c r="D185" s="62" t="s">
        <v>216</v>
      </c>
      <c r="E185" s="68" t="s">
        <v>217</v>
      </c>
      <c r="F185" s="68"/>
      <c r="G185" s="62">
        <v>55</v>
      </c>
      <c r="H185" s="62">
        <v>73</v>
      </c>
      <c r="I185" s="62">
        <v>58</v>
      </c>
      <c r="J185" s="62">
        <v>61</v>
      </c>
      <c r="K185" s="62">
        <v>71</v>
      </c>
      <c r="L185" s="63"/>
      <c r="M185" s="62">
        <v>22</v>
      </c>
      <c r="N185" s="62">
        <v>39</v>
      </c>
      <c r="O185" s="62">
        <v>21</v>
      </c>
      <c r="P185" s="62">
        <v>28</v>
      </c>
      <c r="Q185" s="62">
        <v>21</v>
      </c>
      <c r="R185" s="62">
        <v>39</v>
      </c>
      <c r="S185" s="62">
        <v>22</v>
      </c>
      <c r="T185" s="67"/>
      <c r="U185" s="68" t="s">
        <v>752</v>
      </c>
      <c r="V185" s="68">
        <v>23362</v>
      </c>
      <c r="W185" s="68" t="s">
        <v>215</v>
      </c>
      <c r="X185" s="68" t="s">
        <v>216</v>
      </c>
      <c r="Y185" s="68" t="s">
        <v>217</v>
      </c>
      <c r="Z185" s="68"/>
      <c r="AA185" s="62">
        <v>83</v>
      </c>
      <c r="AB185" s="62">
        <v>77</v>
      </c>
      <c r="AC185" s="62">
        <v>80</v>
      </c>
      <c r="AD185" s="62">
        <v>70</v>
      </c>
      <c r="AE185" s="62">
        <v>83</v>
      </c>
      <c r="AF185" s="63"/>
      <c r="AG185" s="62">
        <v>22</v>
      </c>
      <c r="AH185" s="62">
        <v>23</v>
      </c>
      <c r="AI185" s="62">
        <v>42</v>
      </c>
      <c r="AJ185" s="62">
        <v>22</v>
      </c>
      <c r="AK185" s="62">
        <v>40</v>
      </c>
      <c r="AL185" s="62">
        <v>21</v>
      </c>
      <c r="AM185" s="62">
        <v>40</v>
      </c>
      <c r="AN185" s="62">
        <v>8.98</v>
      </c>
      <c r="AO185" s="62">
        <v>50</v>
      </c>
      <c r="AP185" s="12" t="str">
        <f t="shared" si="17"/>
        <v>PASS</v>
      </c>
      <c r="AQ185" s="12" t="str">
        <f t="shared" si="18"/>
        <v>PASS</v>
      </c>
      <c r="AR185" s="13" t="str">
        <f t="shared" si="19"/>
        <v>PASS</v>
      </c>
      <c r="AS185" s="13" t="str">
        <f t="shared" si="24"/>
        <v>PASS</v>
      </c>
      <c r="AT185" s="14" t="str">
        <f t="shared" si="20"/>
        <v>PASS</v>
      </c>
      <c r="AU185" s="14" t="str">
        <f t="shared" si="21"/>
        <v>PASS</v>
      </c>
      <c r="AV185" s="4" t="str">
        <f t="shared" si="22"/>
        <v>YES</v>
      </c>
      <c r="AW185" s="5" t="str">
        <f t="shared" si="23"/>
        <v>DIST</v>
      </c>
    </row>
    <row r="186" spans="1:49">
      <c r="A186" s="68" t="s">
        <v>904</v>
      </c>
      <c r="B186" s="68">
        <v>23363</v>
      </c>
      <c r="C186" s="68" t="s">
        <v>647</v>
      </c>
      <c r="D186" s="62" t="s">
        <v>648</v>
      </c>
      <c r="E186" s="68" t="s">
        <v>649</v>
      </c>
      <c r="F186" s="68"/>
      <c r="G186" s="62">
        <v>66</v>
      </c>
      <c r="H186" s="62">
        <v>75</v>
      </c>
      <c r="I186" s="62">
        <v>71</v>
      </c>
      <c r="J186" s="62">
        <v>79</v>
      </c>
      <c r="K186" s="62">
        <v>71</v>
      </c>
      <c r="L186" s="63"/>
      <c r="M186" s="62">
        <v>22</v>
      </c>
      <c r="N186" s="62">
        <v>41</v>
      </c>
      <c r="O186" s="62">
        <v>23</v>
      </c>
      <c r="P186" s="62">
        <v>34</v>
      </c>
      <c r="Q186" s="62">
        <v>24</v>
      </c>
      <c r="R186" s="62">
        <v>47</v>
      </c>
      <c r="S186" s="62">
        <v>24</v>
      </c>
      <c r="T186" s="67"/>
      <c r="U186" s="68" t="s">
        <v>895</v>
      </c>
      <c r="V186" s="68">
        <v>23363</v>
      </c>
      <c r="W186" s="68" t="s">
        <v>647</v>
      </c>
      <c r="X186" s="68" t="s">
        <v>648</v>
      </c>
      <c r="Y186" s="68" t="s">
        <v>649</v>
      </c>
      <c r="Z186" s="68"/>
      <c r="AA186" s="62">
        <v>88</v>
      </c>
      <c r="AB186" s="62">
        <v>84</v>
      </c>
      <c r="AC186" s="62">
        <v>84</v>
      </c>
      <c r="AD186" s="62">
        <v>70</v>
      </c>
      <c r="AE186" s="62">
        <v>85</v>
      </c>
      <c r="AF186" s="63"/>
      <c r="AG186" s="62">
        <v>21</v>
      </c>
      <c r="AH186" s="62">
        <v>23</v>
      </c>
      <c r="AI186" s="62">
        <v>42</v>
      </c>
      <c r="AJ186" s="62">
        <v>20</v>
      </c>
      <c r="AK186" s="62">
        <v>39</v>
      </c>
      <c r="AL186" s="62">
        <v>22</v>
      </c>
      <c r="AM186" s="62">
        <v>42</v>
      </c>
      <c r="AN186" s="62">
        <v>9.36</v>
      </c>
      <c r="AO186" s="62">
        <v>50</v>
      </c>
      <c r="AP186" s="12" t="str">
        <f t="shared" si="17"/>
        <v>PASS</v>
      </c>
      <c r="AQ186" s="12" t="str">
        <f t="shared" si="18"/>
        <v>PASS</v>
      </c>
      <c r="AR186" s="13" t="str">
        <f t="shared" si="19"/>
        <v>PASS</v>
      </c>
      <c r="AS186" s="13" t="str">
        <f t="shared" si="24"/>
        <v>PASS</v>
      </c>
      <c r="AT186" s="14" t="str">
        <f t="shared" si="20"/>
        <v>PASS</v>
      </c>
      <c r="AU186" s="14" t="str">
        <f t="shared" si="21"/>
        <v>PASS</v>
      </c>
      <c r="AV186" s="4" t="str">
        <f t="shared" si="22"/>
        <v>YES</v>
      </c>
      <c r="AW186" s="5" t="str">
        <f t="shared" si="23"/>
        <v>DIST</v>
      </c>
    </row>
    <row r="187" spans="1:49">
      <c r="A187" s="68" t="s">
        <v>905</v>
      </c>
      <c r="B187" s="68">
        <v>23364</v>
      </c>
      <c r="C187" s="68" t="s">
        <v>301</v>
      </c>
      <c r="D187" s="62" t="s">
        <v>302</v>
      </c>
      <c r="E187" s="68" t="s">
        <v>303</v>
      </c>
      <c r="F187" s="68"/>
      <c r="G187" s="62">
        <v>83</v>
      </c>
      <c r="H187" s="62">
        <v>76</v>
      </c>
      <c r="I187" s="62">
        <v>85</v>
      </c>
      <c r="J187" s="62">
        <v>85</v>
      </c>
      <c r="K187" s="62">
        <v>84</v>
      </c>
      <c r="L187" s="63"/>
      <c r="M187" s="62">
        <v>22</v>
      </c>
      <c r="N187" s="62">
        <v>42</v>
      </c>
      <c r="O187" s="62">
        <v>23</v>
      </c>
      <c r="P187" s="62">
        <v>42</v>
      </c>
      <c r="Q187" s="62">
        <v>24</v>
      </c>
      <c r="R187" s="62">
        <v>48</v>
      </c>
      <c r="S187" s="62">
        <v>23</v>
      </c>
      <c r="T187" s="67"/>
      <c r="U187" s="68" t="s">
        <v>781</v>
      </c>
      <c r="V187" s="68">
        <v>23364</v>
      </c>
      <c r="W187" s="68" t="s">
        <v>301</v>
      </c>
      <c r="X187" s="68" t="s">
        <v>302</v>
      </c>
      <c r="Y187" s="68" t="s">
        <v>303</v>
      </c>
      <c r="Z187" s="68"/>
      <c r="AA187" s="62">
        <v>83</v>
      </c>
      <c r="AB187" s="62">
        <v>81</v>
      </c>
      <c r="AC187" s="62">
        <v>87</v>
      </c>
      <c r="AD187" s="62">
        <v>81</v>
      </c>
      <c r="AE187" s="62">
        <v>86</v>
      </c>
      <c r="AF187" s="63"/>
      <c r="AG187" s="62">
        <v>21</v>
      </c>
      <c r="AH187" s="62">
        <v>15</v>
      </c>
      <c r="AI187" s="62">
        <v>35</v>
      </c>
      <c r="AJ187" s="62">
        <v>22</v>
      </c>
      <c r="AK187" s="62">
        <v>44</v>
      </c>
      <c r="AL187" s="62">
        <v>23</v>
      </c>
      <c r="AM187" s="62">
        <v>41</v>
      </c>
      <c r="AN187" s="62">
        <v>9.48</v>
      </c>
      <c r="AO187" s="62">
        <v>50</v>
      </c>
      <c r="AP187" s="12" t="str">
        <f t="shared" si="17"/>
        <v>PASS</v>
      </c>
      <c r="AQ187" s="12" t="str">
        <f t="shared" si="18"/>
        <v>PASS</v>
      </c>
      <c r="AR187" s="13" t="str">
        <f t="shared" si="19"/>
        <v>PASS</v>
      </c>
      <c r="AS187" s="13" t="str">
        <f t="shared" si="24"/>
        <v>PASS</v>
      </c>
      <c r="AT187" s="14" t="str">
        <f t="shared" si="20"/>
        <v>PASS</v>
      </c>
      <c r="AU187" s="14" t="str">
        <f t="shared" si="21"/>
        <v>PASS</v>
      </c>
      <c r="AV187" s="4" t="str">
        <f t="shared" si="22"/>
        <v>YES</v>
      </c>
      <c r="AW187" s="5" t="str">
        <f t="shared" si="23"/>
        <v>DIST</v>
      </c>
    </row>
    <row r="188" spans="1:49">
      <c r="A188" s="68" t="s">
        <v>906</v>
      </c>
      <c r="B188" s="68">
        <v>23365</v>
      </c>
      <c r="C188" s="68" t="s">
        <v>484</v>
      </c>
      <c r="D188" s="62" t="s">
        <v>485</v>
      </c>
      <c r="E188" s="68" t="s">
        <v>486</v>
      </c>
      <c r="F188" s="68"/>
      <c r="G188" s="62">
        <v>66</v>
      </c>
      <c r="H188" s="62">
        <v>60</v>
      </c>
      <c r="I188" s="62">
        <v>57</v>
      </c>
      <c r="J188" s="62">
        <v>67</v>
      </c>
      <c r="K188" s="62">
        <v>70</v>
      </c>
      <c r="L188" s="63"/>
      <c r="M188" s="62">
        <v>21</v>
      </c>
      <c r="N188" s="62">
        <v>39</v>
      </c>
      <c r="O188" s="62">
        <v>20</v>
      </c>
      <c r="P188" s="62">
        <v>33</v>
      </c>
      <c r="Q188" s="62">
        <v>21</v>
      </c>
      <c r="R188" s="62">
        <v>40</v>
      </c>
      <c r="S188" s="62">
        <v>23</v>
      </c>
      <c r="T188" s="67"/>
      <c r="U188" s="68" t="s">
        <v>842</v>
      </c>
      <c r="V188" s="68">
        <v>23365</v>
      </c>
      <c r="W188" s="68" t="s">
        <v>484</v>
      </c>
      <c r="X188" s="68" t="s">
        <v>485</v>
      </c>
      <c r="Y188" s="68" t="s">
        <v>486</v>
      </c>
      <c r="Z188" s="68"/>
      <c r="AA188" s="62">
        <v>76</v>
      </c>
      <c r="AB188" s="62">
        <v>79</v>
      </c>
      <c r="AC188" s="62">
        <v>82</v>
      </c>
      <c r="AD188" s="62">
        <v>70</v>
      </c>
      <c r="AE188" s="62">
        <v>79</v>
      </c>
      <c r="AF188" s="63"/>
      <c r="AG188" s="62">
        <v>19</v>
      </c>
      <c r="AH188" s="62">
        <v>14</v>
      </c>
      <c r="AI188" s="62">
        <v>32</v>
      </c>
      <c r="AJ188" s="62">
        <v>20</v>
      </c>
      <c r="AK188" s="62">
        <v>42</v>
      </c>
      <c r="AL188" s="62">
        <v>21</v>
      </c>
      <c r="AM188" s="62">
        <v>41</v>
      </c>
      <c r="AN188" s="62">
        <v>8.76</v>
      </c>
      <c r="AO188" s="62">
        <v>50</v>
      </c>
      <c r="AP188" s="12" t="str">
        <f t="shared" si="17"/>
        <v>PASS</v>
      </c>
      <c r="AQ188" s="12" t="str">
        <f t="shared" si="18"/>
        <v>PASS</v>
      </c>
      <c r="AR188" s="13" t="str">
        <f t="shared" si="19"/>
        <v>PASS</v>
      </c>
      <c r="AS188" s="13" t="str">
        <f t="shared" si="24"/>
        <v>PASS</v>
      </c>
      <c r="AT188" s="14" t="str">
        <f t="shared" si="20"/>
        <v>PASS</v>
      </c>
      <c r="AU188" s="14" t="str">
        <f t="shared" si="21"/>
        <v>PASS</v>
      </c>
      <c r="AV188" s="4" t="str">
        <f t="shared" si="22"/>
        <v>YES</v>
      </c>
      <c r="AW188" s="5" t="str">
        <f t="shared" si="23"/>
        <v>DIST</v>
      </c>
    </row>
    <row r="189" spans="1:49">
      <c r="A189" s="68" t="s">
        <v>907</v>
      </c>
      <c r="B189" s="68">
        <v>23366</v>
      </c>
      <c r="C189" s="68" t="s">
        <v>511</v>
      </c>
      <c r="D189" s="62" t="s">
        <v>512</v>
      </c>
      <c r="E189" s="68" t="s">
        <v>513</v>
      </c>
      <c r="F189" s="68"/>
      <c r="G189" s="62">
        <v>70</v>
      </c>
      <c r="H189" s="62">
        <v>61</v>
      </c>
      <c r="I189" s="62">
        <v>82</v>
      </c>
      <c r="J189" s="62">
        <v>77</v>
      </c>
      <c r="K189" s="62">
        <v>67</v>
      </c>
      <c r="L189" s="63"/>
      <c r="M189" s="62">
        <v>21</v>
      </c>
      <c r="N189" s="62">
        <v>42</v>
      </c>
      <c r="O189" s="62">
        <v>19</v>
      </c>
      <c r="P189" s="62">
        <v>44</v>
      </c>
      <c r="Q189" s="62">
        <v>20</v>
      </c>
      <c r="R189" s="62">
        <v>43</v>
      </c>
      <c r="S189" s="62">
        <v>23</v>
      </c>
      <c r="T189" s="67"/>
      <c r="U189" s="68" t="s">
        <v>851</v>
      </c>
      <c r="V189" s="68">
        <v>23366</v>
      </c>
      <c r="W189" s="68" t="s">
        <v>511</v>
      </c>
      <c r="X189" s="68" t="s">
        <v>512</v>
      </c>
      <c r="Y189" s="68" t="s">
        <v>513</v>
      </c>
      <c r="Z189" s="68"/>
      <c r="AA189" s="62">
        <v>84</v>
      </c>
      <c r="AB189" s="62">
        <v>81</v>
      </c>
      <c r="AC189" s="62">
        <v>76</v>
      </c>
      <c r="AD189" s="62">
        <v>73</v>
      </c>
      <c r="AE189" s="62">
        <v>81</v>
      </c>
      <c r="AF189" s="63"/>
      <c r="AG189" s="62">
        <v>17</v>
      </c>
      <c r="AH189" s="62">
        <v>17</v>
      </c>
      <c r="AI189" s="62">
        <v>39</v>
      </c>
      <c r="AJ189" s="62">
        <v>19</v>
      </c>
      <c r="AK189" s="62">
        <v>38</v>
      </c>
      <c r="AL189" s="62">
        <v>21</v>
      </c>
      <c r="AM189" s="62">
        <v>41</v>
      </c>
      <c r="AN189" s="62">
        <v>9.24</v>
      </c>
      <c r="AO189" s="62">
        <v>50</v>
      </c>
      <c r="AP189" s="12" t="str">
        <f t="shared" si="17"/>
        <v>PASS</v>
      </c>
      <c r="AQ189" s="12" t="str">
        <f t="shared" si="18"/>
        <v>PASS</v>
      </c>
      <c r="AR189" s="13" t="str">
        <f t="shared" si="19"/>
        <v>PASS</v>
      </c>
      <c r="AS189" s="13" t="str">
        <f t="shared" si="24"/>
        <v>PASS</v>
      </c>
      <c r="AT189" s="14" t="str">
        <f t="shared" si="20"/>
        <v>PASS</v>
      </c>
      <c r="AU189" s="14" t="str">
        <f t="shared" si="21"/>
        <v>PASS</v>
      </c>
      <c r="AV189" s="4" t="str">
        <f t="shared" si="22"/>
        <v>YES</v>
      </c>
      <c r="AW189" s="5" t="str">
        <f t="shared" si="23"/>
        <v>DIST</v>
      </c>
    </row>
    <row r="190" spans="1:49">
      <c r="A190" s="68" t="s">
        <v>908</v>
      </c>
      <c r="B190" s="68">
        <v>23367</v>
      </c>
      <c r="C190" s="68" t="s">
        <v>722</v>
      </c>
      <c r="D190" s="62" t="s">
        <v>723</v>
      </c>
      <c r="E190" s="68" t="s">
        <v>724</v>
      </c>
      <c r="F190" s="68"/>
      <c r="G190" s="62">
        <v>74</v>
      </c>
      <c r="H190" s="62">
        <v>77</v>
      </c>
      <c r="I190" s="62">
        <v>58</v>
      </c>
      <c r="J190" s="62">
        <v>71</v>
      </c>
      <c r="K190" s="62">
        <v>71</v>
      </c>
      <c r="L190" s="63"/>
      <c r="M190" s="62">
        <v>21</v>
      </c>
      <c r="N190" s="62">
        <v>20</v>
      </c>
      <c r="O190" s="62">
        <v>19</v>
      </c>
      <c r="P190" s="62">
        <v>43</v>
      </c>
      <c r="Q190" s="62">
        <v>21</v>
      </c>
      <c r="R190" s="62">
        <v>45</v>
      </c>
      <c r="S190" s="62">
        <v>22</v>
      </c>
      <c r="T190" s="67"/>
      <c r="U190" s="68" t="s">
        <v>920</v>
      </c>
      <c r="V190" s="68">
        <v>23367</v>
      </c>
      <c r="W190" s="68" t="s">
        <v>722</v>
      </c>
      <c r="X190" s="68" t="s">
        <v>723</v>
      </c>
      <c r="Y190" s="68" t="s">
        <v>724</v>
      </c>
      <c r="Z190" s="68"/>
      <c r="AA190" s="62">
        <v>83</v>
      </c>
      <c r="AB190" s="62">
        <v>81</v>
      </c>
      <c r="AC190" s="62">
        <v>80</v>
      </c>
      <c r="AD190" s="62">
        <v>77</v>
      </c>
      <c r="AE190" s="62">
        <v>83</v>
      </c>
      <c r="AF190" s="63"/>
      <c r="AG190" s="62">
        <v>21</v>
      </c>
      <c r="AH190" s="62">
        <v>20</v>
      </c>
      <c r="AI190" s="62">
        <v>46</v>
      </c>
      <c r="AJ190" s="62">
        <v>21</v>
      </c>
      <c r="AK190" s="62">
        <v>41</v>
      </c>
      <c r="AL190" s="62">
        <v>21</v>
      </c>
      <c r="AM190" s="62">
        <v>42</v>
      </c>
      <c r="AN190" s="62">
        <v>9.2799999999999994</v>
      </c>
      <c r="AO190" s="62">
        <v>50</v>
      </c>
      <c r="AP190" s="12" t="str">
        <f t="shared" si="17"/>
        <v>PASS</v>
      </c>
      <c r="AQ190" s="12" t="str">
        <f t="shared" si="18"/>
        <v>PASS</v>
      </c>
      <c r="AR190" s="13" t="str">
        <f t="shared" si="19"/>
        <v>PASS</v>
      </c>
      <c r="AS190" s="13" t="str">
        <f t="shared" si="24"/>
        <v>PASS</v>
      </c>
      <c r="AT190" s="14" t="str">
        <f t="shared" si="20"/>
        <v>PASS</v>
      </c>
      <c r="AU190" s="14" t="str">
        <f t="shared" si="21"/>
        <v>PASS</v>
      </c>
      <c r="AV190" s="4" t="str">
        <f t="shared" si="22"/>
        <v>YES</v>
      </c>
      <c r="AW190" s="5" t="str">
        <f t="shared" si="23"/>
        <v>DIST</v>
      </c>
    </row>
    <row r="191" spans="1:49">
      <c r="A191" s="68" t="s">
        <v>909</v>
      </c>
      <c r="B191" s="68">
        <v>23368</v>
      </c>
      <c r="C191" s="68" t="s">
        <v>352</v>
      </c>
      <c r="D191" s="62" t="s">
        <v>353</v>
      </c>
      <c r="E191" s="68" t="s">
        <v>354</v>
      </c>
      <c r="F191" s="68"/>
      <c r="G191" s="62">
        <v>55</v>
      </c>
      <c r="H191" s="62">
        <v>49</v>
      </c>
      <c r="I191" s="62">
        <v>60</v>
      </c>
      <c r="J191" s="62">
        <v>62</v>
      </c>
      <c r="K191" s="62">
        <v>63</v>
      </c>
      <c r="L191" s="63"/>
      <c r="M191" s="62">
        <v>20</v>
      </c>
      <c r="N191" s="62">
        <v>25</v>
      </c>
      <c r="O191" s="62">
        <v>20</v>
      </c>
      <c r="P191" s="62">
        <v>37</v>
      </c>
      <c r="Q191" s="62">
        <v>20</v>
      </c>
      <c r="R191" s="62">
        <v>30</v>
      </c>
      <c r="S191" s="62">
        <v>23</v>
      </c>
      <c r="T191" s="67"/>
      <c r="U191" s="68" t="s">
        <v>798</v>
      </c>
      <c r="V191" s="68">
        <v>23368</v>
      </c>
      <c r="W191" s="68" t="s">
        <v>352</v>
      </c>
      <c r="X191" s="68" t="s">
        <v>353</v>
      </c>
      <c r="Y191" s="68" t="s">
        <v>354</v>
      </c>
      <c r="Z191" s="68"/>
      <c r="AA191" s="62">
        <v>77</v>
      </c>
      <c r="AB191" s="62">
        <v>75</v>
      </c>
      <c r="AC191" s="62">
        <v>80</v>
      </c>
      <c r="AD191" s="62">
        <v>66</v>
      </c>
      <c r="AE191" s="62">
        <v>78</v>
      </c>
      <c r="AF191" s="63"/>
      <c r="AG191" s="62">
        <v>20</v>
      </c>
      <c r="AH191" s="62">
        <v>17</v>
      </c>
      <c r="AI191" s="62">
        <v>39</v>
      </c>
      <c r="AJ191" s="62">
        <v>21</v>
      </c>
      <c r="AK191" s="62">
        <v>39</v>
      </c>
      <c r="AL191" s="62">
        <v>22</v>
      </c>
      <c r="AM191" s="62">
        <v>42</v>
      </c>
      <c r="AN191" s="62">
        <v>8.34</v>
      </c>
      <c r="AO191" s="62">
        <v>50</v>
      </c>
      <c r="AP191" s="12" t="str">
        <f t="shared" si="17"/>
        <v>PASS</v>
      </c>
      <c r="AQ191" s="12" t="str">
        <f t="shared" si="18"/>
        <v>PASS</v>
      </c>
      <c r="AR191" s="13" t="str">
        <f t="shared" si="19"/>
        <v>PASS</v>
      </c>
      <c r="AS191" s="13" t="str">
        <f t="shared" si="24"/>
        <v>PASS</v>
      </c>
      <c r="AT191" s="14" t="str">
        <f t="shared" si="20"/>
        <v>PASS</v>
      </c>
      <c r="AU191" s="14" t="str">
        <f t="shared" si="21"/>
        <v>PASS</v>
      </c>
      <c r="AV191" s="4" t="str">
        <f t="shared" si="22"/>
        <v>YES</v>
      </c>
      <c r="AW191" s="5" t="str">
        <f t="shared" si="23"/>
        <v>DIST</v>
      </c>
    </row>
    <row r="192" spans="1:49">
      <c r="A192" s="68" t="s">
        <v>910</v>
      </c>
      <c r="B192" s="68">
        <v>23369</v>
      </c>
      <c r="C192" s="68" t="s">
        <v>625</v>
      </c>
      <c r="D192" s="62" t="s">
        <v>626</v>
      </c>
      <c r="E192" s="68" t="s">
        <v>627</v>
      </c>
      <c r="F192" s="68"/>
      <c r="G192" s="62">
        <v>74</v>
      </c>
      <c r="H192" s="62">
        <v>71</v>
      </c>
      <c r="I192" s="62">
        <v>72</v>
      </c>
      <c r="J192" s="62">
        <v>72</v>
      </c>
      <c r="K192" s="62">
        <v>80</v>
      </c>
      <c r="L192" s="63"/>
      <c r="M192" s="62">
        <v>19</v>
      </c>
      <c r="N192" s="62">
        <v>35</v>
      </c>
      <c r="O192" s="62">
        <v>20</v>
      </c>
      <c r="P192" s="62">
        <v>40</v>
      </c>
      <c r="Q192" s="62">
        <v>21</v>
      </c>
      <c r="R192" s="62">
        <v>41</v>
      </c>
      <c r="S192" s="62">
        <v>22</v>
      </c>
      <c r="T192" s="67"/>
      <c r="U192" s="68" t="s">
        <v>889</v>
      </c>
      <c r="V192" s="68">
        <v>23369</v>
      </c>
      <c r="W192" s="68" t="s">
        <v>625</v>
      </c>
      <c r="X192" s="68" t="s">
        <v>626</v>
      </c>
      <c r="Y192" s="68" t="s">
        <v>627</v>
      </c>
      <c r="Z192" s="68"/>
      <c r="AA192" s="62">
        <v>91</v>
      </c>
      <c r="AB192" s="62">
        <v>81</v>
      </c>
      <c r="AC192" s="62">
        <v>84</v>
      </c>
      <c r="AD192" s="62">
        <v>73</v>
      </c>
      <c r="AE192" s="62">
        <v>81</v>
      </c>
      <c r="AF192" s="63"/>
      <c r="AG192" s="62">
        <v>20</v>
      </c>
      <c r="AH192" s="62">
        <v>18</v>
      </c>
      <c r="AI192" s="62">
        <v>41</v>
      </c>
      <c r="AJ192" s="62">
        <v>20</v>
      </c>
      <c r="AK192" s="62">
        <v>41</v>
      </c>
      <c r="AL192" s="62">
        <v>21</v>
      </c>
      <c r="AM192" s="62">
        <v>42</v>
      </c>
      <c r="AN192" s="62">
        <v>9.5399999999999991</v>
      </c>
      <c r="AO192" s="62">
        <v>50</v>
      </c>
      <c r="AP192" s="12" t="str">
        <f t="shared" si="17"/>
        <v>PASS</v>
      </c>
      <c r="AQ192" s="12" t="str">
        <f t="shared" si="18"/>
        <v>PASS</v>
      </c>
      <c r="AR192" s="13" t="str">
        <f t="shared" si="19"/>
        <v>PASS</v>
      </c>
      <c r="AS192" s="13" t="str">
        <f t="shared" si="24"/>
        <v>PASS</v>
      </c>
      <c r="AT192" s="14" t="str">
        <f t="shared" si="20"/>
        <v>PASS</v>
      </c>
      <c r="AU192" s="14" t="str">
        <f t="shared" si="21"/>
        <v>PASS</v>
      </c>
      <c r="AV192" s="4" t="str">
        <f t="shared" si="22"/>
        <v>YES</v>
      </c>
      <c r="AW192" s="5" t="str">
        <f t="shared" si="23"/>
        <v>DIST</v>
      </c>
    </row>
    <row r="193" spans="1:49">
      <c r="A193" s="68" t="s">
        <v>911</v>
      </c>
      <c r="B193" s="68">
        <v>23370</v>
      </c>
      <c r="C193" s="68" t="s">
        <v>185</v>
      </c>
      <c r="D193" s="62" t="s">
        <v>186</v>
      </c>
      <c r="E193" s="68" t="s">
        <v>187</v>
      </c>
      <c r="F193" s="68"/>
      <c r="G193" s="62">
        <v>81</v>
      </c>
      <c r="H193" s="62">
        <v>82</v>
      </c>
      <c r="I193" s="62">
        <v>75</v>
      </c>
      <c r="J193" s="62">
        <v>86</v>
      </c>
      <c r="K193" s="62">
        <v>87</v>
      </c>
      <c r="L193" s="63"/>
      <c r="M193" s="62">
        <v>22</v>
      </c>
      <c r="N193" s="62">
        <v>23</v>
      </c>
      <c r="O193" s="62">
        <v>22</v>
      </c>
      <c r="P193" s="62">
        <v>44</v>
      </c>
      <c r="Q193" s="62">
        <v>24</v>
      </c>
      <c r="R193" s="62">
        <v>47</v>
      </c>
      <c r="S193" s="62">
        <v>23</v>
      </c>
      <c r="T193" s="67"/>
      <c r="U193" s="68" t="s">
        <v>742</v>
      </c>
      <c r="V193" s="68">
        <v>23370</v>
      </c>
      <c r="W193" s="68" t="s">
        <v>185</v>
      </c>
      <c r="X193" s="68" t="s">
        <v>186</v>
      </c>
      <c r="Y193" s="68" t="s">
        <v>187</v>
      </c>
      <c r="Z193" s="68"/>
      <c r="AA193" s="62">
        <v>75</v>
      </c>
      <c r="AB193" s="62">
        <v>83</v>
      </c>
      <c r="AC193" s="62">
        <v>77</v>
      </c>
      <c r="AD193" s="62">
        <v>81</v>
      </c>
      <c r="AE193" s="62">
        <v>84</v>
      </c>
      <c r="AF193" s="63"/>
      <c r="AG193" s="62">
        <v>20</v>
      </c>
      <c r="AH193" s="62">
        <v>19</v>
      </c>
      <c r="AI193" s="62">
        <v>44</v>
      </c>
      <c r="AJ193" s="62">
        <v>21</v>
      </c>
      <c r="AK193" s="62">
        <v>45</v>
      </c>
      <c r="AL193" s="62">
        <v>23</v>
      </c>
      <c r="AM193" s="62">
        <v>42</v>
      </c>
      <c r="AN193" s="62">
        <v>9.7200000000000006</v>
      </c>
      <c r="AO193" s="62">
        <v>50</v>
      </c>
      <c r="AP193" s="12" t="str">
        <f t="shared" si="17"/>
        <v>PASS</v>
      </c>
      <c r="AQ193" s="12" t="str">
        <f t="shared" si="18"/>
        <v>PASS</v>
      </c>
      <c r="AR193" s="13" t="str">
        <f t="shared" si="19"/>
        <v>PASS</v>
      </c>
      <c r="AS193" s="13" t="str">
        <f t="shared" si="24"/>
        <v>PASS</v>
      </c>
      <c r="AT193" s="14" t="str">
        <f t="shared" si="20"/>
        <v>PASS</v>
      </c>
      <c r="AU193" s="14" t="str">
        <f t="shared" si="21"/>
        <v>PASS</v>
      </c>
      <c r="AV193" s="4" t="str">
        <f t="shared" si="22"/>
        <v>YES</v>
      </c>
      <c r="AW193" s="5" t="str">
        <f t="shared" si="23"/>
        <v>DIST</v>
      </c>
    </row>
    <row r="194" spans="1:49">
      <c r="A194" s="68" t="s">
        <v>912</v>
      </c>
      <c r="B194" s="68">
        <v>23371</v>
      </c>
      <c r="C194" s="68" t="s">
        <v>286</v>
      </c>
      <c r="D194" s="62" t="s">
        <v>287</v>
      </c>
      <c r="E194" s="68" t="s">
        <v>288</v>
      </c>
      <c r="F194" s="68"/>
      <c r="G194" s="62">
        <v>61</v>
      </c>
      <c r="H194" s="62">
        <v>69</v>
      </c>
      <c r="I194" s="62">
        <v>56</v>
      </c>
      <c r="J194" s="62">
        <v>66</v>
      </c>
      <c r="K194" s="62">
        <v>69</v>
      </c>
      <c r="L194" s="63"/>
      <c r="M194" s="62">
        <v>21</v>
      </c>
      <c r="N194" s="62">
        <v>39</v>
      </c>
      <c r="O194" s="62">
        <v>20</v>
      </c>
      <c r="P194" s="62">
        <v>28</v>
      </c>
      <c r="Q194" s="62">
        <v>23</v>
      </c>
      <c r="R194" s="62">
        <v>43</v>
      </c>
      <c r="S194" s="62">
        <v>22</v>
      </c>
      <c r="T194" s="67"/>
      <c r="U194" s="68" t="s">
        <v>776</v>
      </c>
      <c r="V194" s="68">
        <v>23371</v>
      </c>
      <c r="W194" s="68" t="s">
        <v>286</v>
      </c>
      <c r="X194" s="68" t="s">
        <v>287</v>
      </c>
      <c r="Y194" s="68" t="s">
        <v>288</v>
      </c>
      <c r="Z194" s="68"/>
      <c r="AA194" s="62">
        <v>79</v>
      </c>
      <c r="AB194" s="62">
        <v>79</v>
      </c>
      <c r="AC194" s="62">
        <v>80</v>
      </c>
      <c r="AD194" s="62">
        <v>77</v>
      </c>
      <c r="AE194" s="62">
        <v>85</v>
      </c>
      <c r="AF194" s="63"/>
      <c r="AG194" s="62">
        <v>23</v>
      </c>
      <c r="AH194" s="62">
        <v>22</v>
      </c>
      <c r="AI194" s="62">
        <v>48</v>
      </c>
      <c r="AJ194" s="62">
        <v>23</v>
      </c>
      <c r="AK194" s="62">
        <v>43</v>
      </c>
      <c r="AL194" s="62">
        <v>23</v>
      </c>
      <c r="AM194" s="62">
        <v>43</v>
      </c>
      <c r="AN194" s="62">
        <v>8.82</v>
      </c>
      <c r="AO194" s="62">
        <v>50</v>
      </c>
      <c r="AP194" s="12" t="str">
        <f t="shared" si="17"/>
        <v>PASS</v>
      </c>
      <c r="AQ194" s="12" t="str">
        <f t="shared" si="18"/>
        <v>PASS</v>
      </c>
      <c r="AR194" s="13" t="str">
        <f t="shared" si="19"/>
        <v>PASS</v>
      </c>
      <c r="AS194" s="13" t="str">
        <f t="shared" si="24"/>
        <v>PASS</v>
      </c>
      <c r="AT194" s="14" t="str">
        <f t="shared" si="20"/>
        <v>PASS</v>
      </c>
      <c r="AU194" s="14" t="str">
        <f t="shared" si="21"/>
        <v>PASS</v>
      </c>
      <c r="AV194" s="4" t="str">
        <f t="shared" si="22"/>
        <v>YES</v>
      </c>
      <c r="AW194" s="5" t="str">
        <f t="shared" si="23"/>
        <v>DIST</v>
      </c>
    </row>
    <row r="195" spans="1:49">
      <c r="A195" s="68" t="s">
        <v>913</v>
      </c>
      <c r="B195" s="68">
        <v>23372</v>
      </c>
      <c r="C195" s="68" t="s">
        <v>433</v>
      </c>
      <c r="D195" s="62" t="s">
        <v>434</v>
      </c>
      <c r="E195" s="68" t="s">
        <v>435</v>
      </c>
      <c r="F195" s="68"/>
      <c r="G195" s="62">
        <v>48</v>
      </c>
      <c r="H195" s="62">
        <v>53</v>
      </c>
      <c r="I195" s="62" t="s">
        <v>56</v>
      </c>
      <c r="J195" s="62">
        <v>68</v>
      </c>
      <c r="K195" s="62">
        <v>69</v>
      </c>
      <c r="L195" s="63"/>
      <c r="M195" s="62">
        <v>20</v>
      </c>
      <c r="N195" s="62">
        <v>30</v>
      </c>
      <c r="O195" s="62">
        <v>17</v>
      </c>
      <c r="P195" s="62">
        <v>28</v>
      </c>
      <c r="Q195" s="62">
        <v>20</v>
      </c>
      <c r="R195" s="62">
        <v>43</v>
      </c>
      <c r="S195" s="62">
        <v>22</v>
      </c>
      <c r="T195" s="67"/>
      <c r="U195" s="68" t="s">
        <v>825</v>
      </c>
      <c r="V195" s="68">
        <v>23372</v>
      </c>
      <c r="W195" s="68" t="s">
        <v>433</v>
      </c>
      <c r="X195" s="68" t="s">
        <v>434</v>
      </c>
      <c r="Y195" s="68" t="s">
        <v>435</v>
      </c>
      <c r="Z195" s="68"/>
      <c r="AA195" s="62">
        <v>74</v>
      </c>
      <c r="AB195" s="62">
        <v>75</v>
      </c>
      <c r="AC195" s="62">
        <v>72</v>
      </c>
      <c r="AD195" s="62">
        <v>69</v>
      </c>
      <c r="AE195" s="62">
        <v>77</v>
      </c>
      <c r="AF195" s="63"/>
      <c r="AG195" s="62">
        <v>20</v>
      </c>
      <c r="AH195" s="62">
        <v>13</v>
      </c>
      <c r="AI195" s="62">
        <v>30</v>
      </c>
      <c r="AJ195" s="62">
        <v>20</v>
      </c>
      <c r="AK195" s="62">
        <v>39</v>
      </c>
      <c r="AL195" s="62">
        <v>22</v>
      </c>
      <c r="AM195" s="62">
        <v>43</v>
      </c>
      <c r="AN195" s="62"/>
      <c r="AO195" s="62">
        <v>46</v>
      </c>
      <c r="AP195" s="12" t="str">
        <f t="shared" si="17"/>
        <v>FAIL</v>
      </c>
      <c r="AQ195" s="12" t="str">
        <f t="shared" si="18"/>
        <v>PASS</v>
      </c>
      <c r="AR195" s="13" t="str">
        <f t="shared" si="19"/>
        <v>PASS</v>
      </c>
      <c r="AS195" s="13" t="str">
        <f t="shared" si="24"/>
        <v>PASS</v>
      </c>
      <c r="AT195" s="14" t="str">
        <f t="shared" si="20"/>
        <v>FAIL</v>
      </c>
      <c r="AU195" s="14" t="str">
        <f t="shared" si="21"/>
        <v>PASS</v>
      </c>
      <c r="AV195" s="4" t="str">
        <f t="shared" si="22"/>
        <v>NO</v>
      </c>
      <c r="AW195" s="5" t="str">
        <f t="shared" si="23"/>
        <v>ATKT</v>
      </c>
    </row>
    <row r="196" spans="1:49">
      <c r="A196" s="68" t="s">
        <v>914</v>
      </c>
      <c r="B196" s="68">
        <v>23373</v>
      </c>
      <c r="C196" s="68" t="s">
        <v>562</v>
      </c>
      <c r="D196" s="62" t="s">
        <v>563</v>
      </c>
      <c r="E196" s="68" t="s">
        <v>564</v>
      </c>
      <c r="F196" s="68"/>
      <c r="G196" s="62">
        <v>71</v>
      </c>
      <c r="H196" s="62">
        <v>81</v>
      </c>
      <c r="I196" s="62">
        <v>77</v>
      </c>
      <c r="J196" s="62">
        <v>72</v>
      </c>
      <c r="K196" s="62">
        <v>75</v>
      </c>
      <c r="L196" s="63"/>
      <c r="M196" s="62">
        <v>22</v>
      </c>
      <c r="N196" s="62">
        <v>35</v>
      </c>
      <c r="O196" s="62">
        <v>23</v>
      </c>
      <c r="P196" s="62">
        <v>35</v>
      </c>
      <c r="Q196" s="62">
        <v>24</v>
      </c>
      <c r="R196" s="62">
        <v>44</v>
      </c>
      <c r="S196" s="62">
        <v>24</v>
      </c>
      <c r="T196" s="67"/>
      <c r="U196" s="68" t="s">
        <v>868</v>
      </c>
      <c r="V196" s="68">
        <v>23373</v>
      </c>
      <c r="W196" s="68" t="s">
        <v>562</v>
      </c>
      <c r="X196" s="68" t="s">
        <v>563</v>
      </c>
      <c r="Y196" s="68" t="s">
        <v>564</v>
      </c>
      <c r="Z196" s="68"/>
      <c r="AA196" s="62">
        <v>85</v>
      </c>
      <c r="AB196" s="62">
        <v>81</v>
      </c>
      <c r="AC196" s="62">
        <v>79</v>
      </c>
      <c r="AD196" s="62">
        <v>75</v>
      </c>
      <c r="AE196" s="62">
        <v>84</v>
      </c>
      <c r="AF196" s="63"/>
      <c r="AG196" s="62">
        <v>20</v>
      </c>
      <c r="AH196" s="62">
        <v>19</v>
      </c>
      <c r="AI196" s="62">
        <v>44</v>
      </c>
      <c r="AJ196" s="62">
        <v>22</v>
      </c>
      <c r="AK196" s="62">
        <v>43</v>
      </c>
      <c r="AL196" s="62">
        <v>24</v>
      </c>
      <c r="AM196" s="62">
        <v>43</v>
      </c>
      <c r="AN196" s="62">
        <v>9.4600000000000009</v>
      </c>
      <c r="AO196" s="62">
        <v>50</v>
      </c>
      <c r="AP196" s="12" t="str">
        <f t="shared" ref="AP196:AP206" si="25">IF(COUNTIF(G196:K196,"FF"),"FAIL",IF(COUNTIF(G196:K196,"AB"),"FAIL","PASS"))</f>
        <v>PASS</v>
      </c>
      <c r="AQ196" s="12" t="str">
        <f t="shared" ref="AQ196:AQ206" si="26">IF(COUNTIF(AA196:AE196,"FF"),"FAIL",IF(COUNTIF(AA196:AE196,"AB"),"FAIL","PASS"))</f>
        <v>PASS</v>
      </c>
      <c r="AR196" s="13" t="str">
        <f t="shared" ref="AR196:AR206" si="27">IF(COUNTIF(M196:S196,"FF"),"FAIL",IF(COUNTIF(M196:S196,"AB"),"FAIL","PASS"))</f>
        <v>PASS</v>
      </c>
      <c r="AS196" s="13" t="str">
        <f t="shared" si="24"/>
        <v>PASS</v>
      </c>
      <c r="AT196" s="14" t="str">
        <f t="shared" ref="AT196:AT206" si="28">IF(AND(AP196="PASS",AQ196="PASS"),"PASS","FAIL")</f>
        <v>PASS</v>
      </c>
      <c r="AU196" s="14" t="str">
        <f t="shared" ref="AU196:AU206" si="29">IF(AND(AR196="PASS",AS196="PASS"),"PASS","FAIL")</f>
        <v>PASS</v>
      </c>
      <c r="AV196" s="4" t="str">
        <f t="shared" ref="AV196:AV206" si="30">IF(AW196="ATKT","NO",IF(AW196="FAIL","NO","YES"))</f>
        <v>YES</v>
      </c>
      <c r="AW196" s="5" t="str">
        <f t="shared" ref="AW196:AW206" si="31">IF(AO196=50,IF(AN196&gt;=7.75,"DIST",IF(AN196&gt;=6.75,"FIRST",IF(AN196&gt;=6.25,"HSC",IF(AN196&gt;=5.5,"SC","FAIL")))),IF(AO196&gt;=25,"ATKT","FAIL"))</f>
        <v>DIST</v>
      </c>
    </row>
    <row r="197" spans="1:49">
      <c r="A197" s="68" t="s">
        <v>915</v>
      </c>
      <c r="B197" s="68">
        <v>23374</v>
      </c>
      <c r="C197" s="68" t="s">
        <v>710</v>
      </c>
      <c r="D197" s="62" t="s">
        <v>711</v>
      </c>
      <c r="E197" s="68" t="s">
        <v>712</v>
      </c>
      <c r="F197" s="68"/>
      <c r="G197" s="62">
        <v>49</v>
      </c>
      <c r="H197" s="62">
        <v>62</v>
      </c>
      <c r="I197" s="62" t="s">
        <v>56</v>
      </c>
      <c r="J197" s="62">
        <v>62</v>
      </c>
      <c r="K197" s="62">
        <v>75</v>
      </c>
      <c r="L197" s="63"/>
      <c r="M197" s="62">
        <v>19</v>
      </c>
      <c r="N197" s="62">
        <v>35</v>
      </c>
      <c r="O197" s="62">
        <v>14</v>
      </c>
      <c r="P197" s="62" t="s">
        <v>67</v>
      </c>
      <c r="Q197" s="62">
        <v>17</v>
      </c>
      <c r="R197" s="62">
        <v>43</v>
      </c>
      <c r="S197" s="62">
        <v>22</v>
      </c>
      <c r="T197" s="67"/>
      <c r="U197" s="68" t="s">
        <v>916</v>
      </c>
      <c r="V197" s="68">
        <v>23374</v>
      </c>
      <c r="W197" s="68" t="s">
        <v>710</v>
      </c>
      <c r="X197" s="68" t="s">
        <v>711</v>
      </c>
      <c r="Y197" s="68" t="s">
        <v>712</v>
      </c>
      <c r="Z197" s="68"/>
      <c r="AA197" s="62">
        <v>54</v>
      </c>
      <c r="AB197" s="62">
        <v>68</v>
      </c>
      <c r="AC197" s="62">
        <v>68</v>
      </c>
      <c r="AD197" s="62">
        <v>57</v>
      </c>
      <c r="AE197" s="62">
        <v>72</v>
      </c>
      <c r="AF197" s="63"/>
      <c r="AG197" s="62">
        <v>14</v>
      </c>
      <c r="AH197" s="62">
        <v>10</v>
      </c>
      <c r="AI197" s="62">
        <v>23</v>
      </c>
      <c r="AJ197" s="62">
        <v>12</v>
      </c>
      <c r="AK197" s="62">
        <v>33</v>
      </c>
      <c r="AL197" s="62">
        <v>15</v>
      </c>
      <c r="AM197" s="62">
        <v>37</v>
      </c>
      <c r="AN197" s="62"/>
      <c r="AO197" s="62">
        <v>44</v>
      </c>
      <c r="AP197" s="12" t="str">
        <f t="shared" si="25"/>
        <v>FAIL</v>
      </c>
      <c r="AQ197" s="12" t="str">
        <f t="shared" si="26"/>
        <v>PASS</v>
      </c>
      <c r="AR197" s="13" t="str">
        <f t="shared" si="27"/>
        <v>FAIL</v>
      </c>
      <c r="AS197" s="13" t="str">
        <f t="shared" si="24"/>
        <v>PASS</v>
      </c>
      <c r="AT197" s="14" t="str">
        <f t="shared" si="28"/>
        <v>FAIL</v>
      </c>
      <c r="AU197" s="14" t="str">
        <f t="shared" si="29"/>
        <v>FAIL</v>
      </c>
      <c r="AV197" s="4" t="str">
        <f t="shared" si="30"/>
        <v>NO</v>
      </c>
      <c r="AW197" s="5" t="str">
        <f t="shared" si="31"/>
        <v>ATKT</v>
      </c>
    </row>
    <row r="198" spans="1:49">
      <c r="A198" s="68" t="s">
        <v>916</v>
      </c>
      <c r="B198" s="68">
        <v>23375</v>
      </c>
      <c r="C198" s="68" t="s">
        <v>257</v>
      </c>
      <c r="D198" s="62" t="s">
        <v>258</v>
      </c>
      <c r="E198" s="68" t="s">
        <v>259</v>
      </c>
      <c r="F198" s="68"/>
      <c r="G198" s="62">
        <v>53</v>
      </c>
      <c r="H198" s="62">
        <v>53</v>
      </c>
      <c r="I198" s="62">
        <v>63</v>
      </c>
      <c r="J198" s="62">
        <v>64</v>
      </c>
      <c r="K198" s="62">
        <v>73</v>
      </c>
      <c r="L198" s="63"/>
      <c r="M198" s="62">
        <v>21</v>
      </c>
      <c r="N198" s="62" t="s">
        <v>67</v>
      </c>
      <c r="O198" s="62">
        <v>19</v>
      </c>
      <c r="P198" s="62">
        <v>20</v>
      </c>
      <c r="Q198" s="62">
        <v>23</v>
      </c>
      <c r="R198" s="62">
        <v>39</v>
      </c>
      <c r="S198" s="62">
        <v>23</v>
      </c>
      <c r="T198" s="67"/>
      <c r="U198" s="68" t="s">
        <v>766</v>
      </c>
      <c r="V198" s="68">
        <v>23375</v>
      </c>
      <c r="W198" s="68" t="s">
        <v>257</v>
      </c>
      <c r="X198" s="68" t="s">
        <v>258</v>
      </c>
      <c r="Y198" s="68" t="s">
        <v>259</v>
      </c>
      <c r="Z198" s="68"/>
      <c r="AA198" s="62">
        <v>77</v>
      </c>
      <c r="AB198" s="62">
        <v>77</v>
      </c>
      <c r="AC198" s="62">
        <v>81</v>
      </c>
      <c r="AD198" s="62">
        <v>63</v>
      </c>
      <c r="AE198" s="62">
        <v>75</v>
      </c>
      <c r="AF198" s="63"/>
      <c r="AG198" s="62">
        <v>19</v>
      </c>
      <c r="AH198" s="62">
        <v>14</v>
      </c>
      <c r="AI198" s="62">
        <v>36</v>
      </c>
      <c r="AJ198" s="62">
        <v>19</v>
      </c>
      <c r="AK198" s="62">
        <v>42</v>
      </c>
      <c r="AL198" s="62">
        <v>20</v>
      </c>
      <c r="AM198" s="62">
        <v>41</v>
      </c>
      <c r="AN198" s="62"/>
      <c r="AO198" s="62">
        <v>49</v>
      </c>
      <c r="AP198" s="12" t="str">
        <f t="shared" si="25"/>
        <v>PASS</v>
      </c>
      <c r="AQ198" s="12" t="str">
        <f t="shared" si="26"/>
        <v>PASS</v>
      </c>
      <c r="AR198" s="13" t="str">
        <f t="shared" si="27"/>
        <v>FAIL</v>
      </c>
      <c r="AS198" s="13" t="str">
        <f>IF(COUNTIF(AG199:AM199,"FF"),"FAIL",IF(COUNTIF(AG199:AM199,"AB"),"FAIL","PASS"))</f>
        <v>PASS</v>
      </c>
      <c r="AT198" s="14" t="str">
        <f t="shared" si="28"/>
        <v>PASS</v>
      </c>
      <c r="AU198" s="14" t="str">
        <f t="shared" si="29"/>
        <v>FAIL</v>
      </c>
      <c r="AV198" s="4" t="str">
        <f t="shared" si="30"/>
        <v>NO</v>
      </c>
      <c r="AW198" s="5" t="str">
        <f t="shared" si="31"/>
        <v>ATKT</v>
      </c>
    </row>
    <row r="199" spans="1:49">
      <c r="A199" s="68" t="s">
        <v>917</v>
      </c>
      <c r="B199" s="68">
        <v>23376</v>
      </c>
      <c r="C199" s="68" t="s">
        <v>580</v>
      </c>
      <c r="D199" s="62" t="s">
        <v>581</v>
      </c>
      <c r="E199" s="68" t="s">
        <v>582</v>
      </c>
      <c r="F199" s="68"/>
      <c r="G199" s="62">
        <v>42</v>
      </c>
      <c r="H199" s="62">
        <v>61</v>
      </c>
      <c r="I199" s="62">
        <v>67</v>
      </c>
      <c r="J199" s="62">
        <v>63</v>
      </c>
      <c r="K199" s="62">
        <v>66</v>
      </c>
      <c r="L199" s="63"/>
      <c r="M199" s="62">
        <v>23</v>
      </c>
      <c r="N199" s="62">
        <v>39</v>
      </c>
      <c r="O199" s="62">
        <v>24</v>
      </c>
      <c r="P199" s="62">
        <v>20</v>
      </c>
      <c r="Q199" s="62">
        <v>24</v>
      </c>
      <c r="R199" s="62">
        <v>45</v>
      </c>
      <c r="S199" s="62">
        <v>23</v>
      </c>
      <c r="T199" s="67"/>
      <c r="U199" s="68" t="s">
        <v>874</v>
      </c>
      <c r="V199" s="68">
        <v>23376</v>
      </c>
      <c r="W199" s="68" t="s">
        <v>580</v>
      </c>
      <c r="X199" s="68" t="s">
        <v>581</v>
      </c>
      <c r="Y199" s="68" t="s">
        <v>582</v>
      </c>
      <c r="Z199" s="68"/>
      <c r="AA199" s="62">
        <v>71</v>
      </c>
      <c r="AB199" s="62">
        <v>82</v>
      </c>
      <c r="AC199" s="62">
        <v>82</v>
      </c>
      <c r="AD199" s="62">
        <v>74</v>
      </c>
      <c r="AE199" s="62">
        <v>83</v>
      </c>
      <c r="AF199" s="63"/>
      <c r="AG199" s="62">
        <v>22</v>
      </c>
      <c r="AH199" s="62">
        <v>20</v>
      </c>
      <c r="AI199" s="62">
        <v>46</v>
      </c>
      <c r="AJ199" s="62">
        <v>23</v>
      </c>
      <c r="AK199" s="62">
        <v>40</v>
      </c>
      <c r="AL199" s="62">
        <v>24</v>
      </c>
      <c r="AM199" s="62">
        <v>44</v>
      </c>
      <c r="AN199" s="62">
        <v>8.6</v>
      </c>
      <c r="AO199" s="62">
        <v>50</v>
      </c>
      <c r="AP199" s="12" t="str">
        <f t="shared" si="25"/>
        <v>PASS</v>
      </c>
      <c r="AQ199" s="12" t="str">
        <f t="shared" si="26"/>
        <v>PASS</v>
      </c>
      <c r="AR199" s="13" t="str">
        <f t="shared" si="27"/>
        <v>PASS</v>
      </c>
      <c r="AS199" s="13" t="str">
        <f t="shared" ref="AS199:AS206" si="32">IF(COUNTIF(AG199:AM199,"FF"),"FAIL",IF(COUNTIF(AG199:AM199,"AB"),"FAIL","PASS"))</f>
        <v>PASS</v>
      </c>
      <c r="AT199" s="14" t="str">
        <f t="shared" si="28"/>
        <v>PASS</v>
      </c>
      <c r="AU199" s="14" t="str">
        <f t="shared" si="29"/>
        <v>PASS</v>
      </c>
      <c r="AV199" s="4" t="str">
        <f t="shared" si="30"/>
        <v>YES</v>
      </c>
      <c r="AW199" s="5" t="str">
        <f t="shared" si="31"/>
        <v>DIST</v>
      </c>
    </row>
    <row r="200" spans="1:49">
      <c r="A200" s="68" t="s">
        <v>918</v>
      </c>
      <c r="B200" s="68">
        <v>23377</v>
      </c>
      <c r="C200" s="68" t="s">
        <v>307</v>
      </c>
      <c r="D200" s="62" t="s">
        <v>308</v>
      </c>
      <c r="E200" s="68" t="s">
        <v>309</v>
      </c>
      <c r="F200" s="68"/>
      <c r="G200" s="62">
        <v>47</v>
      </c>
      <c r="H200" s="62">
        <v>64</v>
      </c>
      <c r="I200" s="62">
        <v>75</v>
      </c>
      <c r="J200" s="62">
        <v>60</v>
      </c>
      <c r="K200" s="62">
        <v>71</v>
      </c>
      <c r="L200" s="63"/>
      <c r="M200" s="62">
        <v>22</v>
      </c>
      <c r="N200" s="62">
        <v>41</v>
      </c>
      <c r="O200" s="62">
        <v>21</v>
      </c>
      <c r="P200" s="62">
        <v>25</v>
      </c>
      <c r="Q200" s="62">
        <v>23</v>
      </c>
      <c r="R200" s="62">
        <v>43</v>
      </c>
      <c r="S200" s="62">
        <v>22</v>
      </c>
      <c r="T200" s="67"/>
      <c r="U200" s="68" t="s">
        <v>783</v>
      </c>
      <c r="V200" s="68">
        <v>23377</v>
      </c>
      <c r="W200" s="68" t="s">
        <v>307</v>
      </c>
      <c r="X200" s="68" t="s">
        <v>308</v>
      </c>
      <c r="Y200" s="68" t="s">
        <v>309</v>
      </c>
      <c r="Z200" s="68"/>
      <c r="AA200" s="62">
        <v>89</v>
      </c>
      <c r="AB200" s="62">
        <v>83</v>
      </c>
      <c r="AC200" s="62">
        <v>80</v>
      </c>
      <c r="AD200" s="62">
        <v>71</v>
      </c>
      <c r="AE200" s="62">
        <v>83</v>
      </c>
      <c r="AF200" s="63"/>
      <c r="AG200" s="62">
        <v>22</v>
      </c>
      <c r="AH200" s="62">
        <v>19</v>
      </c>
      <c r="AI200" s="62">
        <v>44</v>
      </c>
      <c r="AJ200" s="62">
        <v>23</v>
      </c>
      <c r="AK200" s="62">
        <v>43</v>
      </c>
      <c r="AL200" s="62">
        <v>22</v>
      </c>
      <c r="AM200" s="62">
        <v>42</v>
      </c>
      <c r="AN200" s="62">
        <v>8.9600000000000009</v>
      </c>
      <c r="AO200" s="62">
        <v>50</v>
      </c>
      <c r="AP200" s="12" t="str">
        <f t="shared" si="25"/>
        <v>PASS</v>
      </c>
      <c r="AQ200" s="12" t="str">
        <f t="shared" si="26"/>
        <v>PASS</v>
      </c>
      <c r="AR200" s="13" t="str">
        <f t="shared" si="27"/>
        <v>PASS</v>
      </c>
      <c r="AS200" s="13" t="str">
        <f t="shared" si="32"/>
        <v>PASS</v>
      </c>
      <c r="AT200" s="14" t="str">
        <f t="shared" si="28"/>
        <v>PASS</v>
      </c>
      <c r="AU200" s="14" t="str">
        <f t="shared" si="29"/>
        <v>PASS</v>
      </c>
      <c r="AV200" s="4" t="str">
        <f t="shared" si="30"/>
        <v>YES</v>
      </c>
      <c r="AW200" s="5" t="str">
        <f t="shared" si="31"/>
        <v>DIST</v>
      </c>
    </row>
    <row r="201" spans="1:49">
      <c r="A201" s="68" t="s">
        <v>919</v>
      </c>
      <c r="B201" s="69">
        <v>23378</v>
      </c>
      <c r="C201" s="69" t="s">
        <v>508</v>
      </c>
      <c r="D201" s="75" t="s">
        <v>509</v>
      </c>
      <c r="E201" s="69" t="s">
        <v>510</v>
      </c>
      <c r="F201" s="68"/>
      <c r="G201" s="62">
        <v>67</v>
      </c>
      <c r="H201" s="62">
        <v>66</v>
      </c>
      <c r="I201" s="62">
        <v>66</v>
      </c>
      <c r="J201" s="62">
        <v>75</v>
      </c>
      <c r="K201" s="62">
        <v>75</v>
      </c>
      <c r="L201" s="63"/>
      <c r="M201" s="62">
        <v>20</v>
      </c>
      <c r="N201" s="62">
        <v>23</v>
      </c>
      <c r="O201" s="62">
        <v>18</v>
      </c>
      <c r="P201" s="62">
        <v>43</v>
      </c>
      <c r="Q201" s="62">
        <v>22</v>
      </c>
      <c r="R201" s="62">
        <v>46</v>
      </c>
      <c r="S201" s="62">
        <v>22</v>
      </c>
      <c r="T201" s="67"/>
      <c r="U201" s="68" t="s">
        <v>850</v>
      </c>
      <c r="V201" s="68">
        <v>23378</v>
      </c>
      <c r="W201" s="68" t="s">
        <v>508</v>
      </c>
      <c r="X201" s="68" t="s">
        <v>509</v>
      </c>
      <c r="Y201" s="68" t="s">
        <v>510</v>
      </c>
      <c r="Z201" s="68"/>
      <c r="AA201" s="62">
        <v>93</v>
      </c>
      <c r="AB201" s="62">
        <v>80</v>
      </c>
      <c r="AC201" s="62">
        <v>81</v>
      </c>
      <c r="AD201" s="62">
        <v>72</v>
      </c>
      <c r="AE201" s="62">
        <v>83</v>
      </c>
      <c r="AF201" s="63"/>
      <c r="AG201" s="62">
        <v>19</v>
      </c>
      <c r="AH201" s="62">
        <v>18</v>
      </c>
      <c r="AI201" s="62">
        <v>41</v>
      </c>
      <c r="AJ201" s="62">
        <v>20</v>
      </c>
      <c r="AK201" s="62">
        <v>38</v>
      </c>
      <c r="AL201" s="62">
        <v>21</v>
      </c>
      <c r="AM201" s="62">
        <v>42</v>
      </c>
      <c r="AN201" s="62"/>
      <c r="AO201" s="76">
        <v>49</v>
      </c>
      <c r="AP201" s="12" t="str">
        <f t="shared" si="25"/>
        <v>PASS</v>
      </c>
      <c r="AQ201" s="12" t="str">
        <f t="shared" si="26"/>
        <v>PASS</v>
      </c>
      <c r="AR201" s="13" t="str">
        <f t="shared" si="27"/>
        <v>PASS</v>
      </c>
      <c r="AS201" s="13" t="str">
        <f t="shared" si="32"/>
        <v>PASS</v>
      </c>
      <c r="AT201" s="14" t="str">
        <f t="shared" si="28"/>
        <v>PASS</v>
      </c>
      <c r="AU201" s="14" t="str">
        <f t="shared" si="29"/>
        <v>PASS</v>
      </c>
      <c r="AV201" s="4" t="str">
        <f t="shared" si="30"/>
        <v>NO</v>
      </c>
      <c r="AW201" s="5" t="str">
        <f t="shared" si="31"/>
        <v>ATKT</v>
      </c>
    </row>
    <row r="202" spans="1:49">
      <c r="A202" s="68" t="s">
        <v>920</v>
      </c>
      <c r="B202" s="68">
        <v>23379</v>
      </c>
      <c r="C202" s="68" t="s">
        <v>725</v>
      </c>
      <c r="D202" s="62" t="s">
        <v>726</v>
      </c>
      <c r="E202" s="68" t="s">
        <v>727</v>
      </c>
      <c r="F202" s="68"/>
      <c r="G202" s="62">
        <v>78</v>
      </c>
      <c r="H202" s="62">
        <v>65</v>
      </c>
      <c r="I202" s="62">
        <v>63</v>
      </c>
      <c r="J202" s="62">
        <v>70</v>
      </c>
      <c r="K202" s="62">
        <v>79</v>
      </c>
      <c r="L202" s="63"/>
      <c r="M202" s="62">
        <v>22</v>
      </c>
      <c r="N202" s="62">
        <v>39</v>
      </c>
      <c r="O202" s="62">
        <v>19</v>
      </c>
      <c r="P202" s="62">
        <v>47</v>
      </c>
      <c r="Q202" s="62">
        <v>19</v>
      </c>
      <c r="R202" s="62">
        <v>45</v>
      </c>
      <c r="S202" s="62">
        <v>22</v>
      </c>
      <c r="T202" s="67"/>
      <c r="U202" s="68" t="s">
        <v>921</v>
      </c>
      <c r="V202" s="68">
        <v>23379</v>
      </c>
      <c r="W202" s="68" t="s">
        <v>725</v>
      </c>
      <c r="X202" s="68" t="s">
        <v>726</v>
      </c>
      <c r="Y202" s="68" t="s">
        <v>727</v>
      </c>
      <c r="Z202" s="68"/>
      <c r="AA202" s="62">
        <v>88</v>
      </c>
      <c r="AB202" s="62">
        <v>81</v>
      </c>
      <c r="AC202" s="62">
        <v>75</v>
      </c>
      <c r="AD202" s="62">
        <v>72</v>
      </c>
      <c r="AE202" s="62">
        <v>79</v>
      </c>
      <c r="AF202" s="63"/>
      <c r="AG202" s="62">
        <v>16</v>
      </c>
      <c r="AH202" s="62">
        <v>16</v>
      </c>
      <c r="AI202" s="62">
        <v>37</v>
      </c>
      <c r="AJ202" s="62">
        <v>19</v>
      </c>
      <c r="AK202" s="62">
        <v>43</v>
      </c>
      <c r="AL202" s="62">
        <v>20</v>
      </c>
      <c r="AM202" s="62">
        <v>40</v>
      </c>
      <c r="AN202" s="62">
        <v>9.1199999999999992</v>
      </c>
      <c r="AO202" s="62">
        <v>50</v>
      </c>
      <c r="AP202" s="12" t="str">
        <f t="shared" si="25"/>
        <v>PASS</v>
      </c>
      <c r="AQ202" s="12" t="str">
        <f t="shared" si="26"/>
        <v>PASS</v>
      </c>
      <c r="AR202" s="13" t="str">
        <f t="shared" si="27"/>
        <v>PASS</v>
      </c>
      <c r="AS202" s="13" t="str">
        <f t="shared" si="32"/>
        <v>PASS</v>
      </c>
      <c r="AT202" s="14" t="str">
        <f t="shared" si="28"/>
        <v>PASS</v>
      </c>
      <c r="AU202" s="14" t="str">
        <f t="shared" si="29"/>
        <v>PASS</v>
      </c>
      <c r="AV202" s="4" t="str">
        <f t="shared" si="30"/>
        <v>YES</v>
      </c>
      <c r="AW202" s="5" t="str">
        <f t="shared" si="31"/>
        <v>DIST</v>
      </c>
    </row>
    <row r="203" spans="1:49">
      <c r="A203" s="68" t="s">
        <v>921</v>
      </c>
      <c r="B203" s="68">
        <v>23380</v>
      </c>
      <c r="C203" s="68" t="s">
        <v>343</v>
      </c>
      <c r="D203" s="62" t="s">
        <v>344</v>
      </c>
      <c r="E203" s="68" t="s">
        <v>345</v>
      </c>
      <c r="F203" s="68"/>
      <c r="G203" s="62">
        <v>58</v>
      </c>
      <c r="H203" s="62">
        <v>70</v>
      </c>
      <c r="I203" s="62">
        <v>62</v>
      </c>
      <c r="J203" s="62">
        <v>66</v>
      </c>
      <c r="K203" s="62">
        <v>74</v>
      </c>
      <c r="L203" s="63"/>
      <c r="M203" s="62">
        <v>21</v>
      </c>
      <c r="N203" s="62">
        <v>30</v>
      </c>
      <c r="O203" s="62">
        <v>19</v>
      </c>
      <c r="P203" s="62">
        <v>46</v>
      </c>
      <c r="Q203" s="62">
        <v>20</v>
      </c>
      <c r="R203" s="62">
        <v>45</v>
      </c>
      <c r="S203" s="62">
        <v>22</v>
      </c>
      <c r="T203" s="67"/>
      <c r="U203" s="68" t="s">
        <v>795</v>
      </c>
      <c r="V203" s="68">
        <v>23380</v>
      </c>
      <c r="W203" s="68" t="s">
        <v>343</v>
      </c>
      <c r="X203" s="68" t="s">
        <v>344</v>
      </c>
      <c r="Y203" s="68" t="s">
        <v>345</v>
      </c>
      <c r="Z203" s="68"/>
      <c r="AA203" s="62">
        <v>87</v>
      </c>
      <c r="AB203" s="62">
        <v>78</v>
      </c>
      <c r="AC203" s="62">
        <v>78</v>
      </c>
      <c r="AD203" s="62">
        <v>72</v>
      </c>
      <c r="AE203" s="62">
        <v>78</v>
      </c>
      <c r="AF203" s="63"/>
      <c r="AG203" s="62">
        <v>18</v>
      </c>
      <c r="AH203" s="62">
        <v>13</v>
      </c>
      <c r="AI203" s="62">
        <v>30</v>
      </c>
      <c r="AJ203" s="62">
        <v>20</v>
      </c>
      <c r="AK203" s="62">
        <v>39</v>
      </c>
      <c r="AL203" s="62">
        <v>18</v>
      </c>
      <c r="AM203" s="62">
        <v>40</v>
      </c>
      <c r="AN203" s="62">
        <v>8.74</v>
      </c>
      <c r="AO203" s="62">
        <v>50</v>
      </c>
      <c r="AP203" s="12" t="str">
        <f t="shared" si="25"/>
        <v>PASS</v>
      </c>
      <c r="AQ203" s="12" t="str">
        <f t="shared" si="26"/>
        <v>PASS</v>
      </c>
      <c r="AR203" s="13" t="str">
        <f t="shared" si="27"/>
        <v>PASS</v>
      </c>
      <c r="AS203" s="13" t="str">
        <f t="shared" si="32"/>
        <v>PASS</v>
      </c>
      <c r="AT203" s="14" t="str">
        <f t="shared" si="28"/>
        <v>PASS</v>
      </c>
      <c r="AU203" s="14" t="str">
        <f t="shared" si="29"/>
        <v>PASS</v>
      </c>
      <c r="AV203" s="4" t="str">
        <f t="shared" si="30"/>
        <v>YES</v>
      </c>
      <c r="AW203" s="5" t="str">
        <f t="shared" si="31"/>
        <v>DIST</v>
      </c>
    </row>
    <row r="204" spans="1:49">
      <c r="A204" s="68" t="s">
        <v>922</v>
      </c>
      <c r="B204" s="68">
        <v>23381</v>
      </c>
      <c r="C204" s="68" t="s">
        <v>541</v>
      </c>
      <c r="D204" s="62" t="s">
        <v>542</v>
      </c>
      <c r="E204" s="68" t="s">
        <v>543</v>
      </c>
      <c r="F204" s="68"/>
      <c r="G204" s="62">
        <v>74</v>
      </c>
      <c r="H204" s="62">
        <v>68</v>
      </c>
      <c r="I204" s="62">
        <v>77</v>
      </c>
      <c r="J204" s="62">
        <v>63</v>
      </c>
      <c r="K204" s="62">
        <v>73</v>
      </c>
      <c r="L204" s="63"/>
      <c r="M204" s="62">
        <v>23</v>
      </c>
      <c r="N204" s="62">
        <v>43</v>
      </c>
      <c r="O204" s="62">
        <v>24</v>
      </c>
      <c r="P204" s="62">
        <v>42</v>
      </c>
      <c r="Q204" s="62">
        <v>24</v>
      </c>
      <c r="R204" s="62">
        <v>45</v>
      </c>
      <c r="S204" s="62">
        <v>24</v>
      </c>
      <c r="T204" s="67"/>
      <c r="U204" s="68" t="s">
        <v>861</v>
      </c>
      <c r="V204" s="68">
        <v>23381</v>
      </c>
      <c r="W204" s="68" t="s">
        <v>541</v>
      </c>
      <c r="X204" s="68" t="s">
        <v>542</v>
      </c>
      <c r="Y204" s="68" t="s">
        <v>543</v>
      </c>
      <c r="Z204" s="68"/>
      <c r="AA204" s="62">
        <v>79</v>
      </c>
      <c r="AB204" s="62">
        <v>84</v>
      </c>
      <c r="AC204" s="62">
        <v>84</v>
      </c>
      <c r="AD204" s="62">
        <v>82</v>
      </c>
      <c r="AE204" s="62">
        <v>85</v>
      </c>
      <c r="AF204" s="63"/>
      <c r="AG204" s="62">
        <v>21</v>
      </c>
      <c r="AH204" s="62">
        <v>21</v>
      </c>
      <c r="AI204" s="62">
        <v>48</v>
      </c>
      <c r="AJ204" s="62">
        <v>23</v>
      </c>
      <c r="AK204" s="62">
        <v>43</v>
      </c>
      <c r="AL204" s="62">
        <v>23</v>
      </c>
      <c r="AM204" s="62">
        <v>42</v>
      </c>
      <c r="AN204" s="62">
        <v>9.36</v>
      </c>
      <c r="AO204" s="62">
        <v>50</v>
      </c>
      <c r="AP204" s="12" t="str">
        <f t="shared" si="25"/>
        <v>PASS</v>
      </c>
      <c r="AQ204" s="12" t="str">
        <f t="shared" si="26"/>
        <v>PASS</v>
      </c>
      <c r="AR204" s="13" t="str">
        <f t="shared" si="27"/>
        <v>PASS</v>
      </c>
      <c r="AS204" s="13" t="str">
        <f t="shared" si="32"/>
        <v>PASS</v>
      </c>
      <c r="AT204" s="14" t="str">
        <f t="shared" si="28"/>
        <v>PASS</v>
      </c>
      <c r="AU204" s="14" t="str">
        <f t="shared" si="29"/>
        <v>PASS</v>
      </c>
      <c r="AV204" s="4" t="str">
        <f t="shared" si="30"/>
        <v>YES</v>
      </c>
      <c r="AW204" s="5" t="str">
        <f t="shared" si="31"/>
        <v>DIST</v>
      </c>
    </row>
    <row r="205" spans="1:49">
      <c r="A205" s="68" t="s">
        <v>967</v>
      </c>
      <c r="B205" s="68">
        <v>23382</v>
      </c>
      <c r="C205" s="68" t="s">
        <v>364</v>
      </c>
      <c r="D205" s="62" t="s">
        <v>365</v>
      </c>
      <c r="E205" s="68" t="s">
        <v>366</v>
      </c>
      <c r="F205" s="68"/>
      <c r="G205" s="62">
        <v>67</v>
      </c>
      <c r="H205" s="62">
        <v>80</v>
      </c>
      <c r="I205" s="62">
        <v>62</v>
      </c>
      <c r="J205" s="62">
        <v>62</v>
      </c>
      <c r="K205" s="62">
        <v>77</v>
      </c>
      <c r="L205" s="63"/>
      <c r="M205" s="62">
        <v>20</v>
      </c>
      <c r="N205" s="62">
        <v>41</v>
      </c>
      <c r="O205" s="62">
        <v>20</v>
      </c>
      <c r="P205" s="62">
        <v>35</v>
      </c>
      <c r="Q205" s="62">
        <v>19</v>
      </c>
      <c r="R205" s="62">
        <v>36</v>
      </c>
      <c r="S205" s="62">
        <v>22</v>
      </c>
      <c r="T205" s="67"/>
      <c r="U205" s="68" t="s">
        <v>802</v>
      </c>
      <c r="V205" s="68">
        <v>23382</v>
      </c>
      <c r="W205" s="68" t="s">
        <v>364</v>
      </c>
      <c r="X205" s="68" t="s">
        <v>365</v>
      </c>
      <c r="Y205" s="68" t="s">
        <v>366</v>
      </c>
      <c r="Z205" s="68"/>
      <c r="AA205" s="62">
        <v>75</v>
      </c>
      <c r="AB205" s="62">
        <v>83</v>
      </c>
      <c r="AC205" s="62">
        <v>80</v>
      </c>
      <c r="AD205" s="62">
        <v>69</v>
      </c>
      <c r="AE205" s="62">
        <v>80</v>
      </c>
      <c r="AF205" s="63"/>
      <c r="AG205" s="62">
        <v>17</v>
      </c>
      <c r="AH205" s="62">
        <v>15</v>
      </c>
      <c r="AI205" s="62">
        <v>38</v>
      </c>
      <c r="AJ205" s="62">
        <v>20</v>
      </c>
      <c r="AK205" s="62">
        <v>38</v>
      </c>
      <c r="AL205" s="62">
        <v>22</v>
      </c>
      <c r="AM205" s="62">
        <v>41</v>
      </c>
      <c r="AN205" s="62">
        <v>9.02</v>
      </c>
      <c r="AO205" s="62">
        <v>50</v>
      </c>
      <c r="AP205" s="12" t="str">
        <f t="shared" si="25"/>
        <v>PASS</v>
      </c>
      <c r="AQ205" s="12" t="str">
        <f t="shared" si="26"/>
        <v>PASS</v>
      </c>
      <c r="AR205" s="13" t="str">
        <f t="shared" si="27"/>
        <v>PASS</v>
      </c>
      <c r="AS205" s="13" t="str">
        <f t="shared" si="32"/>
        <v>PASS</v>
      </c>
      <c r="AT205" s="14" t="str">
        <f t="shared" si="28"/>
        <v>PASS</v>
      </c>
      <c r="AU205" s="14" t="str">
        <f t="shared" si="29"/>
        <v>PASS</v>
      </c>
      <c r="AV205" s="4" t="str">
        <f t="shared" si="30"/>
        <v>YES</v>
      </c>
      <c r="AW205" s="5" t="str">
        <f t="shared" si="31"/>
        <v>DIST</v>
      </c>
    </row>
    <row r="206" spans="1:49">
      <c r="A206" s="68" t="s">
        <v>968</v>
      </c>
      <c r="B206" s="68">
        <v>23384</v>
      </c>
      <c r="C206" s="68" t="s">
        <v>598</v>
      </c>
      <c r="D206" s="62" t="s">
        <v>599</v>
      </c>
      <c r="E206" s="68" t="s">
        <v>600</v>
      </c>
      <c r="F206" s="68"/>
      <c r="G206" s="62">
        <v>79</v>
      </c>
      <c r="H206" s="62">
        <v>70</v>
      </c>
      <c r="I206" s="62">
        <v>87</v>
      </c>
      <c r="J206" s="62">
        <v>77</v>
      </c>
      <c r="K206" s="62">
        <v>82</v>
      </c>
      <c r="L206" s="63"/>
      <c r="M206" s="62">
        <v>22</v>
      </c>
      <c r="N206" s="62">
        <v>35</v>
      </c>
      <c r="O206" s="62">
        <v>22</v>
      </c>
      <c r="P206" s="62">
        <v>46</v>
      </c>
      <c r="Q206" s="62">
        <v>24</v>
      </c>
      <c r="R206" s="62">
        <v>46</v>
      </c>
      <c r="S206" s="62">
        <v>23</v>
      </c>
      <c r="T206" s="67"/>
      <c r="U206" s="68" t="s">
        <v>880</v>
      </c>
      <c r="V206" s="68">
        <v>23384</v>
      </c>
      <c r="W206" s="68" t="s">
        <v>598</v>
      </c>
      <c r="X206" s="68" t="s">
        <v>599</v>
      </c>
      <c r="Y206" s="68" t="s">
        <v>600</v>
      </c>
      <c r="Z206" s="68"/>
      <c r="AA206" s="62">
        <v>85</v>
      </c>
      <c r="AB206" s="62">
        <v>83</v>
      </c>
      <c r="AC206" s="62">
        <v>88</v>
      </c>
      <c r="AD206" s="62">
        <v>82</v>
      </c>
      <c r="AE206" s="62">
        <v>86</v>
      </c>
      <c r="AF206" s="63"/>
      <c r="AG206" s="62">
        <v>20</v>
      </c>
      <c r="AH206" s="62">
        <v>20</v>
      </c>
      <c r="AI206" s="62">
        <v>48</v>
      </c>
      <c r="AJ206" s="62">
        <v>23</v>
      </c>
      <c r="AK206" s="62">
        <v>45</v>
      </c>
      <c r="AL206" s="62">
        <v>24</v>
      </c>
      <c r="AM206" s="62">
        <v>45</v>
      </c>
      <c r="AN206" s="62">
        <v>9.74</v>
      </c>
      <c r="AO206" s="62">
        <v>50</v>
      </c>
      <c r="AP206" s="12" t="str">
        <f t="shared" si="25"/>
        <v>PASS</v>
      </c>
      <c r="AQ206" s="12" t="str">
        <f t="shared" si="26"/>
        <v>PASS</v>
      </c>
      <c r="AR206" s="13" t="str">
        <f t="shared" si="27"/>
        <v>PASS</v>
      </c>
      <c r="AS206" s="13" t="str">
        <f t="shared" si="32"/>
        <v>PASS</v>
      </c>
      <c r="AT206" s="14" t="str">
        <f t="shared" si="28"/>
        <v>PASS</v>
      </c>
      <c r="AU206" s="14" t="str">
        <f t="shared" si="29"/>
        <v>PASS</v>
      </c>
      <c r="AV206" s="4" t="str">
        <f t="shared" si="30"/>
        <v>YES</v>
      </c>
      <c r="AW206" s="5" t="str">
        <f t="shared" si="31"/>
        <v>DIST</v>
      </c>
    </row>
    <row r="207" spans="1:49" s="65" customFormat="1">
      <c r="D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7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spans="1:49" s="65" customFormat="1">
      <c r="D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7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</row>
    <row r="209" spans="4:41" s="65" customFormat="1">
      <c r="D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7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</row>
    <row r="210" spans="4:41" s="65" customFormat="1">
      <c r="D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7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spans="4:41" s="65" customFormat="1">
      <c r="D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7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spans="4:41" s="65" customFormat="1">
      <c r="D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7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spans="4:41" s="65" customFormat="1">
      <c r="D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7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spans="4:41" s="65" customFormat="1">
      <c r="D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7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4:41" s="65" customFormat="1">
      <c r="D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7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4:41" s="65" customFormat="1">
      <c r="D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7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spans="4:41" s="65" customFormat="1">
      <c r="D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7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spans="4:41" s="65" customFormat="1">
      <c r="D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7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spans="4:41" s="65" customFormat="1">
      <c r="D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7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spans="4:41" s="65" customFormat="1">
      <c r="D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7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spans="4:41" s="65" customFormat="1">
      <c r="D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7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spans="4:41" s="65" customFormat="1">
      <c r="D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7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spans="4:41" s="65" customFormat="1">
      <c r="D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7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spans="4:41" s="65" customFormat="1">
      <c r="D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7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spans="4:41" s="65" customFormat="1">
      <c r="D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7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4:41" s="65" customFormat="1">
      <c r="D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7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4:41" s="65" customFormat="1">
      <c r="D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7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spans="4:41" s="65" customFormat="1">
      <c r="D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7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spans="4:41" s="65" customFormat="1">
      <c r="D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7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spans="4:41" s="65" customFormat="1">
      <c r="D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7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spans="4:41" s="65" customFormat="1">
      <c r="D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7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spans="4:41" s="65" customFormat="1">
      <c r="D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7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spans="4:41" s="65" customFormat="1">
      <c r="D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7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spans="4:41" s="65" customFormat="1">
      <c r="D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7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spans="4:41" s="65" customFormat="1">
      <c r="D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7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spans="4:41" s="65" customFormat="1">
      <c r="D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7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4:41" s="65" customFormat="1">
      <c r="D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7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4:41" s="65" customFormat="1">
      <c r="D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7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spans="4:41" s="65" customFormat="1">
      <c r="D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7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</row>
    <row r="240" spans="4:41" s="65" customFormat="1">
      <c r="D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7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</row>
    <row r="241" spans="4:41" s="65" customFormat="1">
      <c r="D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7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</row>
    <row r="242" spans="4:41" s="65" customFormat="1">
      <c r="D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7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</row>
    <row r="243" spans="4:41" s="65" customFormat="1">
      <c r="D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7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</row>
    <row r="244" spans="4:41" s="65" customFormat="1">
      <c r="D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7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</row>
    <row r="245" spans="4:41" s="65" customFormat="1">
      <c r="D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7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</row>
    <row r="246" spans="4:41" s="65" customFormat="1">
      <c r="D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7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</row>
    <row r="247" spans="4:41" s="65" customFormat="1">
      <c r="D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7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4:41" s="65" customFormat="1">
      <c r="D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7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4:41" s="65" customFormat="1">
      <c r="D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7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</row>
    <row r="250" spans="4:41" s="65" customFormat="1">
      <c r="D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7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</row>
    <row r="251" spans="4:41" s="65" customFormat="1">
      <c r="D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7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</row>
    <row r="252" spans="4:41" s="65" customFormat="1">
      <c r="D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7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</row>
    <row r="253" spans="4:41" s="65" customFormat="1">
      <c r="D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7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</row>
    <row r="254" spans="4:41" s="65" customFormat="1">
      <c r="D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7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</row>
    <row r="255" spans="4:41" s="65" customFormat="1">
      <c r="D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7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</row>
    <row r="256" spans="4:41" s="65" customFormat="1">
      <c r="D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7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</row>
    <row r="257" spans="4:41" s="65" customFormat="1">
      <c r="D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7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</row>
    <row r="258" spans="4:41" s="65" customFormat="1">
      <c r="D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7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4:41" s="65" customFormat="1">
      <c r="D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7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4:41" s="65" customFormat="1">
      <c r="D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7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</row>
    <row r="261" spans="4:41" s="65" customFormat="1">
      <c r="D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7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</row>
    <row r="262" spans="4:41" s="65" customFormat="1">
      <c r="D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7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</row>
    <row r="263" spans="4:41" s="65" customFormat="1">
      <c r="D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7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</row>
    <row r="264" spans="4:41" s="65" customFormat="1">
      <c r="D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7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</row>
    <row r="265" spans="4:41" s="65" customFormat="1">
      <c r="D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7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</row>
    <row r="266" spans="4:41" s="65" customFormat="1">
      <c r="D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7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</row>
    <row r="267" spans="4:41" s="65" customFormat="1">
      <c r="D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7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</row>
    <row r="268" spans="4:41" s="65" customFormat="1">
      <c r="D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7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</row>
    <row r="269" spans="4:41" s="65" customFormat="1">
      <c r="D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7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4:41" s="65" customFormat="1">
      <c r="D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7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4:41" s="65" customFormat="1">
      <c r="D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7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</row>
    <row r="272" spans="4:41" s="65" customFormat="1">
      <c r="D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7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</row>
    <row r="273" spans="4:41" s="65" customFormat="1">
      <c r="D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7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</row>
    <row r="274" spans="4:41" s="65" customFormat="1">
      <c r="D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7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</row>
    <row r="275" spans="4:41" s="65" customFormat="1">
      <c r="D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7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</row>
    <row r="276" spans="4:41" s="65" customFormat="1">
      <c r="D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7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</row>
    <row r="277" spans="4:41" s="65" customFormat="1">
      <c r="D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7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</row>
    <row r="278" spans="4:41" s="65" customFormat="1">
      <c r="D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7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</row>
    <row r="279" spans="4:41" s="65" customFormat="1">
      <c r="D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7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</row>
    <row r="280" spans="4:41" s="65" customFormat="1">
      <c r="D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7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4:41" s="65" customFormat="1">
      <c r="D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7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4:41" s="65" customFormat="1">
      <c r="D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7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</row>
    <row r="283" spans="4:41" s="65" customFormat="1">
      <c r="D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7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</row>
    <row r="284" spans="4:41" s="65" customFormat="1">
      <c r="D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7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</row>
    <row r="285" spans="4:41" s="65" customFormat="1">
      <c r="D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7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</row>
    <row r="286" spans="4:41" s="65" customFormat="1">
      <c r="D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7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</row>
    <row r="287" spans="4:41" s="65" customFormat="1">
      <c r="D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7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</row>
    <row r="288" spans="4:41" s="65" customFormat="1">
      <c r="D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7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</row>
    <row r="289" spans="4:41" s="65" customFormat="1">
      <c r="D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7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</row>
    <row r="290" spans="4:41" s="65" customFormat="1">
      <c r="D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7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</row>
    <row r="291" spans="4:41" s="65" customFormat="1">
      <c r="D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7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4:41" s="65" customFormat="1">
      <c r="D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7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4:41" s="65" customFormat="1">
      <c r="D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7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</row>
    <row r="294" spans="4:41" s="65" customFormat="1">
      <c r="D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7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</row>
    <row r="295" spans="4:41" s="65" customFormat="1">
      <c r="D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7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</row>
    <row r="296" spans="4:41" s="65" customFormat="1">
      <c r="D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7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</row>
    <row r="297" spans="4:41" s="65" customFormat="1">
      <c r="D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7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</row>
    <row r="298" spans="4:41" s="65" customFormat="1">
      <c r="D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7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</row>
    <row r="299" spans="4:41" s="65" customFormat="1">
      <c r="D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7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</row>
    <row r="300" spans="4:41" s="65" customFormat="1">
      <c r="D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7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</row>
    <row r="301" spans="4:41" s="65" customFormat="1">
      <c r="D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7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</row>
    <row r="302" spans="4:41" s="65" customFormat="1">
      <c r="D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7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4:41" s="65" customFormat="1">
      <c r="D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7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4:41" s="65" customFormat="1">
      <c r="D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7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</row>
    <row r="305" spans="4:41" s="65" customFormat="1">
      <c r="D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7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</row>
    <row r="306" spans="4:41" s="65" customFormat="1">
      <c r="D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7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</row>
    <row r="307" spans="4:41" s="65" customFormat="1">
      <c r="D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7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</row>
    <row r="308" spans="4:41" s="65" customFormat="1">
      <c r="D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7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</row>
    <row r="309" spans="4:41" s="65" customFormat="1">
      <c r="D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7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</row>
    <row r="310" spans="4:41" s="65" customFormat="1">
      <c r="D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7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</row>
    <row r="311" spans="4:41" s="65" customFormat="1">
      <c r="D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7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</row>
    <row r="312" spans="4:41" s="65" customFormat="1">
      <c r="D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7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</row>
    <row r="313" spans="4:41" s="65" customFormat="1">
      <c r="D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7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4:41" s="65" customFormat="1">
      <c r="D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7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4:41" s="65" customFormat="1">
      <c r="D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7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</row>
    <row r="316" spans="4:41" s="65" customFormat="1">
      <c r="D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7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</row>
    <row r="317" spans="4:41" s="65" customFormat="1">
      <c r="D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7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</row>
    <row r="318" spans="4:41" s="65" customFormat="1">
      <c r="D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7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</row>
    <row r="319" spans="4:41" s="65" customFormat="1">
      <c r="D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7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</row>
    <row r="320" spans="4:41" s="65" customFormat="1">
      <c r="D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7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</row>
    <row r="321" spans="4:41" s="65" customFormat="1">
      <c r="D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7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</row>
    <row r="322" spans="4:41" s="65" customFormat="1">
      <c r="D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7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</row>
    <row r="323" spans="4:41" s="65" customFormat="1">
      <c r="D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7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</row>
    <row r="324" spans="4:41" s="65" customFormat="1">
      <c r="D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7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4:41" s="65" customFormat="1">
      <c r="D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7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4:41" s="65" customFormat="1">
      <c r="D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7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</row>
    <row r="327" spans="4:41" s="65" customFormat="1">
      <c r="D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7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</row>
    <row r="328" spans="4:41" s="65" customFormat="1">
      <c r="D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7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</row>
    <row r="329" spans="4:41" s="65" customFormat="1">
      <c r="D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7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</row>
    <row r="330" spans="4:41" s="65" customFormat="1">
      <c r="D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7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</row>
    <row r="331" spans="4:41" s="65" customFormat="1">
      <c r="D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7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</row>
    <row r="332" spans="4:41" s="65" customFormat="1">
      <c r="D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7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</row>
    <row r="333" spans="4:41" s="65" customFormat="1">
      <c r="D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7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</row>
    <row r="334" spans="4:41" s="65" customFormat="1">
      <c r="D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7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</row>
    <row r="335" spans="4:41" s="65" customFormat="1">
      <c r="D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7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4:41" s="65" customFormat="1">
      <c r="D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7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4:41" s="65" customFormat="1">
      <c r="D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7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</row>
    <row r="338" spans="4:41" s="65" customFormat="1">
      <c r="D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7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</row>
    <row r="339" spans="4:41" s="65" customFormat="1">
      <c r="D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7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</row>
    <row r="340" spans="4:41" s="65" customFormat="1">
      <c r="D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7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</row>
    <row r="341" spans="4:41" s="65" customFormat="1">
      <c r="D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7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</row>
    <row r="342" spans="4:41" s="65" customFormat="1">
      <c r="D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7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</row>
    <row r="343" spans="4:41" s="65" customFormat="1">
      <c r="D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7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</row>
    <row r="344" spans="4:41" s="65" customFormat="1">
      <c r="D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7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</row>
    <row r="345" spans="4:41" s="65" customFormat="1">
      <c r="D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7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</row>
    <row r="346" spans="4:41" s="65" customFormat="1">
      <c r="D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7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4:41" s="65" customFormat="1">
      <c r="D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7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4:41" s="65" customFormat="1">
      <c r="D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7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</row>
    <row r="349" spans="4:41" s="65" customFormat="1">
      <c r="D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7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</row>
    <row r="350" spans="4:41" s="65" customFormat="1">
      <c r="D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7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</row>
    <row r="351" spans="4:41" s="65" customFormat="1">
      <c r="D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7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</row>
    <row r="352" spans="4:41" s="65" customFormat="1">
      <c r="D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7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</row>
    <row r="353" spans="4:41" s="65" customFormat="1">
      <c r="D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7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</row>
    <row r="354" spans="4:41" s="65" customFormat="1">
      <c r="D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7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</row>
    <row r="355" spans="4:41" s="65" customFormat="1">
      <c r="D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7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</row>
    <row r="356" spans="4:41" s="65" customFormat="1">
      <c r="D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7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</row>
    <row r="357" spans="4:41" s="65" customFormat="1">
      <c r="D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7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4:41" s="65" customFormat="1">
      <c r="D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7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4:41" s="65" customFormat="1">
      <c r="D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7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</row>
    <row r="360" spans="4:41" s="65" customFormat="1">
      <c r="D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7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</row>
    <row r="361" spans="4:41" s="65" customFormat="1">
      <c r="D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7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</row>
    <row r="362" spans="4:41" s="65" customFormat="1">
      <c r="D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7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</row>
    <row r="363" spans="4:41" s="65" customFormat="1">
      <c r="D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7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</row>
    <row r="364" spans="4:41" s="65" customFormat="1">
      <c r="D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7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</row>
    <row r="365" spans="4:41" s="65" customFormat="1">
      <c r="D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7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</row>
    <row r="366" spans="4:41" s="65" customFormat="1">
      <c r="D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7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</row>
    <row r="367" spans="4:41" s="65" customFormat="1">
      <c r="D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7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</row>
    <row r="368" spans="4:41" s="65" customFormat="1">
      <c r="D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7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4:41" s="65" customFormat="1">
      <c r="D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7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4:41" s="65" customFormat="1">
      <c r="D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7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</row>
    <row r="371" spans="4:41" s="65" customFormat="1">
      <c r="D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7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</row>
    <row r="372" spans="4:41" s="65" customFormat="1">
      <c r="D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7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</row>
    <row r="373" spans="4:41" s="65" customFormat="1">
      <c r="D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7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</row>
    <row r="374" spans="4:41" s="65" customFormat="1">
      <c r="D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7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</row>
    <row r="375" spans="4:41" s="65" customFormat="1">
      <c r="D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7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</row>
    <row r="376" spans="4:41" s="65" customFormat="1">
      <c r="D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7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</row>
    <row r="377" spans="4:41" s="65" customFormat="1">
      <c r="D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7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</row>
    <row r="378" spans="4:41" s="65" customFormat="1">
      <c r="D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7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</row>
    <row r="379" spans="4:41" s="65" customFormat="1">
      <c r="D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7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4:41" s="65" customFormat="1">
      <c r="D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7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4:41" s="65" customFormat="1">
      <c r="D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7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</row>
    <row r="382" spans="4:41" s="65" customFormat="1">
      <c r="D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7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</row>
    <row r="383" spans="4:41" s="65" customFormat="1">
      <c r="D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7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</row>
    <row r="384" spans="4:41" s="65" customFormat="1">
      <c r="D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7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</row>
    <row r="385" spans="4:41" s="65" customFormat="1">
      <c r="D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7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</row>
    <row r="386" spans="4:41" s="65" customFormat="1">
      <c r="D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7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</row>
    <row r="387" spans="4:41" s="65" customFormat="1">
      <c r="D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7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</row>
    <row r="388" spans="4:41" s="65" customFormat="1">
      <c r="D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7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</row>
    <row r="389" spans="4:41" s="65" customFormat="1">
      <c r="D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7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</row>
    <row r="390" spans="4:41" s="65" customFormat="1">
      <c r="D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7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4:41" s="65" customFormat="1">
      <c r="D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7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4:41" s="65" customFormat="1">
      <c r="D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7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</row>
    <row r="393" spans="4:41" s="65" customFormat="1">
      <c r="D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7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</row>
    <row r="394" spans="4:41" s="65" customFormat="1">
      <c r="D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7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</row>
    <row r="395" spans="4:41" s="65" customFormat="1">
      <c r="D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7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</row>
    <row r="396" spans="4:41" s="65" customFormat="1">
      <c r="D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7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</row>
    <row r="397" spans="4:41" s="65" customFormat="1">
      <c r="D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7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</row>
    <row r="398" spans="4:41" s="65" customFormat="1">
      <c r="D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7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</row>
    <row r="399" spans="4:41" s="65" customFormat="1">
      <c r="D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7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</row>
    <row r="400" spans="4:41" s="65" customFormat="1">
      <c r="D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7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</row>
    <row r="401" spans="4:41" s="65" customFormat="1">
      <c r="D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7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4:41" s="65" customFormat="1">
      <c r="D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7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4:41" s="65" customFormat="1">
      <c r="D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7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</row>
    <row r="404" spans="4:41" s="65" customFormat="1">
      <c r="D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7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</row>
    <row r="405" spans="4:41" s="65" customFormat="1">
      <c r="D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7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</row>
    <row r="406" spans="4:41" s="65" customFormat="1">
      <c r="D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7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</row>
    <row r="407" spans="4:41" s="65" customFormat="1">
      <c r="D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7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</row>
    <row r="408" spans="4:41" s="65" customFormat="1">
      <c r="D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7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</row>
    <row r="409" spans="4:41" s="65" customFormat="1">
      <c r="D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7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</row>
    <row r="410" spans="4:41" s="65" customFormat="1">
      <c r="D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7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</row>
    <row r="411" spans="4:41" s="65" customFormat="1">
      <c r="D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7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</row>
    <row r="412" spans="4:41" s="65" customFormat="1">
      <c r="D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7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4:41" s="65" customFormat="1">
      <c r="D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7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4:41" s="65" customFormat="1">
      <c r="D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7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</row>
    <row r="415" spans="4:41" s="65" customFormat="1">
      <c r="D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7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</row>
    <row r="416" spans="4:41" s="65" customFormat="1">
      <c r="D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7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</row>
    <row r="417" spans="4:41" s="65" customFormat="1">
      <c r="D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7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</row>
    <row r="418" spans="4:41" s="65" customFormat="1">
      <c r="D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7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</row>
    <row r="419" spans="4:41" s="65" customFormat="1">
      <c r="D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7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</row>
    <row r="420" spans="4:41" s="65" customFormat="1">
      <c r="D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7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</row>
    <row r="421" spans="4:41" s="65" customFormat="1">
      <c r="D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7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</row>
    <row r="422" spans="4:41" s="65" customFormat="1">
      <c r="D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7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</row>
    <row r="423" spans="4:41" s="65" customFormat="1">
      <c r="D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7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4:41" s="65" customFormat="1">
      <c r="D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7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4:41" s="65" customFormat="1">
      <c r="D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7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</row>
    <row r="426" spans="4:41" s="65" customFormat="1">
      <c r="D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7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</row>
    <row r="427" spans="4:41" s="65" customFormat="1">
      <c r="D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7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</row>
    <row r="428" spans="4:41" s="65" customFormat="1">
      <c r="D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7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</row>
    <row r="429" spans="4:41" s="65" customFormat="1">
      <c r="D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7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</row>
    <row r="430" spans="4:41" s="65" customFormat="1">
      <c r="D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7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</row>
    <row r="431" spans="4:41" s="65" customFormat="1">
      <c r="D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7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</row>
    <row r="432" spans="4:41" s="65" customFormat="1">
      <c r="D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7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</row>
    <row r="433" spans="4:41" s="65" customFormat="1">
      <c r="D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7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</row>
    <row r="434" spans="4:41" s="65" customFormat="1">
      <c r="D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7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4:41" s="65" customFormat="1">
      <c r="D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7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4:41" s="65" customFormat="1">
      <c r="D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7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</row>
    <row r="437" spans="4:41" s="65" customFormat="1">
      <c r="D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7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</row>
    <row r="438" spans="4:41" s="65" customFormat="1">
      <c r="D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7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</row>
    <row r="439" spans="4:41" s="65" customFormat="1">
      <c r="D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7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</row>
    <row r="440" spans="4:41" s="65" customFormat="1">
      <c r="D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7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</row>
    <row r="441" spans="4:41" s="65" customFormat="1">
      <c r="D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7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</row>
    <row r="442" spans="4:41" s="65" customFormat="1">
      <c r="D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7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</row>
    <row r="443" spans="4:41" s="65" customFormat="1">
      <c r="D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7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</row>
    <row r="444" spans="4:41" s="65" customFormat="1">
      <c r="D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7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</row>
    <row r="445" spans="4:41" s="65" customFormat="1">
      <c r="D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7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</row>
    <row r="446" spans="4:41" s="65" customFormat="1">
      <c r="D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7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</row>
    <row r="447" spans="4:41" s="65" customFormat="1">
      <c r="D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7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</row>
    <row r="448" spans="4:41" s="65" customFormat="1">
      <c r="D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7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</row>
    <row r="449" spans="4:41" s="65" customFormat="1">
      <c r="D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7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</row>
    <row r="450" spans="4:41" s="65" customFormat="1">
      <c r="D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7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</row>
    <row r="451" spans="4:41" s="65" customFormat="1">
      <c r="D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7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</row>
    <row r="452" spans="4:41" s="65" customFormat="1">
      <c r="D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7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</row>
    <row r="453" spans="4:41" s="65" customFormat="1">
      <c r="D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7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</row>
    <row r="454" spans="4:41" s="65" customFormat="1">
      <c r="D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7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</row>
    <row r="455" spans="4:41" s="65" customFormat="1">
      <c r="D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7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</row>
    <row r="456" spans="4:41" s="65" customFormat="1">
      <c r="D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7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</row>
    <row r="457" spans="4:41" s="65" customFormat="1">
      <c r="D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7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</row>
    <row r="458" spans="4:41" s="65" customFormat="1">
      <c r="D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7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</row>
    <row r="459" spans="4:41" s="65" customFormat="1">
      <c r="D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7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</row>
    <row r="460" spans="4:41" s="65" customFormat="1">
      <c r="D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7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</row>
    <row r="461" spans="4:41" s="65" customFormat="1">
      <c r="D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7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</row>
    <row r="462" spans="4:41" s="65" customFormat="1">
      <c r="D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7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</row>
    <row r="463" spans="4:41" s="65" customFormat="1">
      <c r="D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7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</row>
    <row r="464" spans="4:41" s="65" customFormat="1">
      <c r="D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7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</row>
    <row r="465" spans="4:41" s="65" customFormat="1">
      <c r="D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7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</row>
    <row r="466" spans="4:41" s="65" customFormat="1">
      <c r="D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7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</row>
    <row r="467" spans="4:41" s="65" customFormat="1">
      <c r="D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7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</row>
    <row r="468" spans="4:41" s="65" customFormat="1">
      <c r="D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7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</row>
    <row r="469" spans="4:41" s="65" customFormat="1">
      <c r="D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7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</row>
    <row r="470" spans="4:41" s="65" customFormat="1">
      <c r="D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7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</row>
    <row r="471" spans="4:41" s="65" customFormat="1">
      <c r="D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7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</row>
    <row r="472" spans="4:41" s="65" customFormat="1">
      <c r="D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7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</row>
    <row r="473" spans="4:41" s="65" customFormat="1">
      <c r="D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7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</row>
    <row r="474" spans="4:41" s="65" customFormat="1">
      <c r="D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7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</row>
    <row r="475" spans="4:41" s="65" customFormat="1">
      <c r="D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7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</row>
    <row r="476" spans="4:41" s="65" customFormat="1">
      <c r="D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7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</row>
    <row r="477" spans="4:41" s="65" customFormat="1">
      <c r="D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7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</row>
    <row r="478" spans="4:41" s="65" customFormat="1">
      <c r="D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7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</row>
    <row r="479" spans="4:41" s="65" customFormat="1">
      <c r="D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7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</row>
    <row r="480" spans="4:41" s="65" customFormat="1">
      <c r="D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7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</row>
    <row r="481" spans="4:41" s="65" customFormat="1">
      <c r="D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7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</row>
    <row r="482" spans="4:41" s="65" customFormat="1">
      <c r="D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7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</row>
    <row r="483" spans="4:41" s="65" customFormat="1">
      <c r="D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7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</row>
    <row r="484" spans="4:41" s="65" customFormat="1">
      <c r="D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7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</row>
    <row r="485" spans="4:41" s="65" customFormat="1">
      <c r="D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7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</row>
    <row r="486" spans="4:41" s="65" customFormat="1">
      <c r="D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7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</row>
    <row r="487" spans="4:41" s="65" customFormat="1">
      <c r="D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7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</row>
    <row r="488" spans="4:41" s="65" customFormat="1">
      <c r="D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7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</row>
    <row r="489" spans="4:41" s="65" customFormat="1">
      <c r="D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7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</row>
    <row r="490" spans="4:41" s="65" customFormat="1">
      <c r="D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7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</row>
    <row r="491" spans="4:41" s="65" customFormat="1">
      <c r="D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7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</row>
    <row r="492" spans="4:41" s="65" customFormat="1">
      <c r="D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7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</row>
    <row r="493" spans="4:41" s="65" customFormat="1">
      <c r="D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7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</row>
    <row r="494" spans="4:41" s="65" customFormat="1">
      <c r="D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7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</row>
    <row r="495" spans="4:41" s="65" customFormat="1">
      <c r="D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7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</row>
    <row r="496" spans="4:41" s="65" customFormat="1">
      <c r="D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7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</row>
    <row r="497" spans="4:41" s="65" customFormat="1">
      <c r="D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7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</row>
    <row r="498" spans="4:41" s="65" customFormat="1">
      <c r="D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7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</row>
    <row r="499" spans="4:41" s="65" customFormat="1">
      <c r="D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7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</row>
    <row r="500" spans="4:41" s="65" customFormat="1">
      <c r="D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7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</row>
    <row r="501" spans="4:41" s="65" customFormat="1">
      <c r="D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7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</row>
    <row r="502" spans="4:41" s="65" customFormat="1">
      <c r="D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7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</row>
    <row r="503" spans="4:41" s="65" customFormat="1">
      <c r="D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7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</row>
    <row r="504" spans="4:41" s="65" customFormat="1">
      <c r="D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7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</row>
    <row r="505" spans="4:41" s="65" customFormat="1">
      <c r="D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7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</row>
    <row r="506" spans="4:41" s="65" customFormat="1">
      <c r="D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7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</row>
    <row r="507" spans="4:41" s="65" customFormat="1">
      <c r="D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7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</row>
    <row r="508" spans="4:41" s="65" customFormat="1">
      <c r="D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7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</row>
    <row r="509" spans="4:41" s="65" customFormat="1">
      <c r="D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7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</row>
    <row r="510" spans="4:41" s="65" customFormat="1">
      <c r="D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7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</row>
    <row r="511" spans="4:41" s="65" customFormat="1">
      <c r="D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7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</row>
    <row r="512" spans="4:41" s="65" customFormat="1">
      <c r="D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7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</row>
    <row r="513" spans="4:41" s="65" customFormat="1">
      <c r="D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7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</row>
    <row r="514" spans="4:41" s="65" customFormat="1">
      <c r="D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7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</row>
    <row r="515" spans="4:41" s="65" customFormat="1">
      <c r="D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7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</row>
    <row r="516" spans="4:41" s="65" customFormat="1">
      <c r="D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7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</row>
    <row r="517" spans="4:41" s="65" customFormat="1">
      <c r="D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7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</row>
    <row r="518" spans="4:41" s="65" customFormat="1">
      <c r="D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7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</row>
    <row r="519" spans="4:41" s="65" customFormat="1">
      <c r="D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7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</row>
    <row r="520" spans="4:41" s="65" customFormat="1">
      <c r="D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7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</row>
    <row r="521" spans="4:41" s="65" customFormat="1">
      <c r="D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7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</row>
    <row r="522" spans="4:41" s="65" customFormat="1">
      <c r="D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7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</row>
    <row r="523" spans="4:41" s="65" customFormat="1">
      <c r="D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7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</row>
    <row r="524" spans="4:41" s="65" customFormat="1">
      <c r="D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7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</row>
    <row r="525" spans="4:41" s="65" customFormat="1">
      <c r="D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7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</row>
    <row r="526" spans="4:41" s="65" customFormat="1">
      <c r="D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7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</row>
    <row r="527" spans="4:41" s="65" customFormat="1">
      <c r="D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7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</row>
    <row r="528" spans="4:41" s="65" customFormat="1">
      <c r="D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7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</row>
    <row r="529" spans="4:41" s="65" customFormat="1">
      <c r="D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7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</row>
    <row r="530" spans="4:41" s="65" customFormat="1">
      <c r="D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7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</row>
    <row r="531" spans="4:41" s="65" customFormat="1">
      <c r="D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7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</row>
    <row r="532" spans="4:41" s="65" customFormat="1">
      <c r="D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7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</row>
    <row r="533" spans="4:41" s="65" customFormat="1">
      <c r="D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7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</row>
    <row r="534" spans="4:41" s="65" customFormat="1">
      <c r="D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7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</row>
    <row r="535" spans="4:41" s="65" customFormat="1">
      <c r="D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7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</row>
    <row r="536" spans="4:41" s="65" customFormat="1">
      <c r="D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7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</row>
  </sheetData>
  <mergeCells count="4">
    <mergeCell ref="A1:S1"/>
    <mergeCell ref="U1:AO1"/>
    <mergeCell ref="AP2:AQ2"/>
    <mergeCell ref="AR2:AS2"/>
  </mergeCells>
  <conditionalFormatting sqref="AV4:AV206">
    <cfRule type="cellIs" dxfId="9" priority="3" stopIfTrue="1" operator="equal">
      <formula>"NO"</formula>
    </cfRule>
  </conditionalFormatting>
  <conditionalFormatting sqref="AW4:AW206">
    <cfRule type="cellIs" dxfId="8" priority="2" stopIfTrue="1" operator="equal">
      <formula>"FAIL"</formula>
    </cfRule>
  </conditionalFormatting>
  <conditionalFormatting sqref="G4:S206">
    <cfRule type="cellIs" dxfId="7" priority="10" stopIfTrue="1" operator="equal">
      <formula>"FF"</formula>
    </cfRule>
  </conditionalFormatting>
  <conditionalFormatting sqref="AA4:AM47 AA48:AF48 AA49:AM206">
    <cfRule type="cellIs" dxfId="6" priority="8" stopIfTrue="1" operator="equal">
      <formula>"AB"</formula>
    </cfRule>
    <cfRule type="cellIs" dxfId="5" priority="9" stopIfTrue="1" operator="equal">
      <formula>"FF"</formula>
    </cfRule>
  </conditionalFormatting>
  <conditionalFormatting sqref="AP4:AU206">
    <cfRule type="cellIs" dxfId="4" priority="7" stopIfTrue="1" operator="equal">
      <formula>"FAIL"</formula>
    </cfRule>
  </conditionalFormatting>
  <conditionalFormatting sqref="G4:S206">
    <cfRule type="cellIs" dxfId="0" priority="1" stopIfTrue="1" operator="equal">
      <formula>"AB"</formula>
    </cfRule>
  </conditionalFormatting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 OVERALL</vt:lpstr>
      <vt:lpstr>SE-09</vt:lpstr>
      <vt:lpstr>SE-10</vt:lpstr>
      <vt:lpstr>SE-11</vt:lpstr>
      <vt:lpstr>TOP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Germany is calling</dc:creator>
  <cp:lastModifiedBy>Abhinay</cp:lastModifiedBy>
  <dcterms:created xsi:type="dcterms:W3CDTF">2019-08-05T13:23:13Z</dcterms:created>
  <dcterms:modified xsi:type="dcterms:W3CDTF">2020-10-15T13:10:06Z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