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AGD Result Analysis\ITDept Result Analysis 2014-15 To 2020-21\20-21\MAY-21\TE\"/>
    </mc:Choice>
  </mc:AlternateContent>
  <xr:revisionPtr revIDLastSave="0" documentId="13_ncr:1_{BF88FA18-4D0D-45D7-BD95-00F33DE782BB}" xr6:coauthVersionLast="47" xr6:coauthVersionMax="47" xr10:uidLastSave="{00000000-0000-0000-0000-000000000000}"/>
  <bookViews>
    <workbookView xWindow="-108" yWindow="-108" windowWidth="23256" windowHeight="12456" tabRatio="396" xr2:uid="{00000000-000D-0000-FFFF-FFFF00000000}"/>
  </bookViews>
  <sheets>
    <sheet name="TE-OVERALL" sheetId="1" r:id="rId1"/>
    <sheet name="HONOR COURSE" sheetId="2" r:id="rId2"/>
    <sheet name="TE-09" sheetId="3" r:id="rId3"/>
    <sheet name="TE-10" sheetId="4" r:id="rId4"/>
    <sheet name="TE-11" sheetId="5" r:id="rId5"/>
    <sheet name="TOPPERS" sheetId="6" r:id="rId6"/>
  </sheets>
  <definedNames>
    <definedName name="__xlfn_COUNTIFS">#N/A</definedName>
    <definedName name="__xlfn_SINGLE">NA()</definedName>
    <definedName name="Excel_BuiltIn__FilterDatabase" localSheetId="2">'TE-09'!#REF!</definedName>
    <definedName name="Excel_BuiltIn__FilterDatabase" localSheetId="3">'TE-10'!#REF!</definedName>
    <definedName name="Excel_BuiltIn__FilterDatabase" localSheetId="4">'TE-11'!#REF!</definedName>
    <definedName name="Excel_BuiltIn__FilterDatabase" localSheetId="0">'TE-OVERALL'!#REF!</definedName>
    <definedName name="Excel_BuiltIn__FilterDatabase" localSheetId="5">TOPPERS!#REF!</definedName>
    <definedName name="_xlnm.Print_Area" localSheetId="0">'TE-OVERALL'!$A$1:$AW$243</definedName>
    <definedName name="_xlnm.Print_Titles" localSheetId="0">'TE-OVERALL'!$1:$3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61" i="6" l="1"/>
  <c r="X261" i="6"/>
  <c r="W261" i="6"/>
  <c r="V261" i="6"/>
  <c r="Y260" i="6"/>
  <c r="X260" i="6"/>
  <c r="W260" i="6"/>
  <c r="V260" i="6"/>
  <c r="AO259" i="6"/>
  <c r="AN259" i="6"/>
  <c r="AM259" i="6"/>
  <c r="AL259" i="6"/>
  <c r="AK259" i="6"/>
  <c r="AJ259" i="6"/>
  <c r="AI259" i="6"/>
  <c r="AH259" i="6"/>
  <c r="AG259" i="6"/>
  <c r="AF259" i="6"/>
  <c r="AE259" i="6"/>
  <c r="AD259" i="6"/>
  <c r="AC259" i="6"/>
  <c r="AB259" i="6"/>
  <c r="AA259" i="6"/>
  <c r="Z259" i="6"/>
  <c r="Y259" i="6"/>
  <c r="X259" i="6"/>
  <c r="W259" i="6"/>
  <c r="V259" i="6"/>
  <c r="U259" i="6"/>
  <c r="T259" i="6"/>
  <c r="S259" i="6"/>
  <c r="R259" i="6"/>
  <c r="Q259" i="6"/>
  <c r="P259" i="6"/>
  <c r="O259" i="6"/>
  <c r="N259" i="6"/>
  <c r="M259" i="6"/>
  <c r="L259" i="6"/>
  <c r="K259" i="6"/>
  <c r="J259" i="6"/>
  <c r="I259" i="6"/>
  <c r="H259" i="6"/>
  <c r="G259" i="6"/>
  <c r="F259" i="6"/>
  <c r="E259" i="6"/>
  <c r="D259" i="6"/>
  <c r="C259" i="6"/>
  <c r="B259" i="6"/>
  <c r="A259" i="6"/>
  <c r="AO258" i="6"/>
  <c r="AN258" i="6"/>
  <c r="AM258" i="6"/>
  <c r="AL258" i="6"/>
  <c r="AK258" i="6"/>
  <c r="AJ258" i="6"/>
  <c r="AI258" i="6"/>
  <c r="AH258" i="6"/>
  <c r="AG258" i="6"/>
  <c r="AF258" i="6"/>
  <c r="AE258" i="6"/>
  <c r="AD258" i="6"/>
  <c r="AC258" i="6"/>
  <c r="AB258" i="6"/>
  <c r="AA258" i="6"/>
  <c r="Z258" i="6"/>
  <c r="Y258" i="6"/>
  <c r="X258" i="6"/>
  <c r="W258" i="6"/>
  <c r="V258" i="6"/>
  <c r="U258" i="6"/>
  <c r="T258" i="6"/>
  <c r="S258" i="6"/>
  <c r="R258" i="6"/>
  <c r="Q258" i="6"/>
  <c r="P258" i="6"/>
  <c r="O258" i="6"/>
  <c r="N258" i="6"/>
  <c r="M258" i="6"/>
  <c r="L258" i="6"/>
  <c r="K258" i="6"/>
  <c r="J258" i="6"/>
  <c r="I258" i="6"/>
  <c r="H258" i="6"/>
  <c r="G258" i="6"/>
  <c r="F258" i="6"/>
  <c r="E258" i="6"/>
  <c r="D258" i="6"/>
  <c r="C258" i="6"/>
  <c r="B258" i="6"/>
  <c r="A258" i="6"/>
  <c r="AW255" i="6"/>
  <c r="AV255" i="6" s="1"/>
  <c r="AS255" i="6"/>
  <c r="AR255" i="6"/>
  <c r="AQ255" i="6"/>
  <c r="AP255" i="6"/>
  <c r="AT255" i="6" s="1"/>
  <c r="AM226" i="6"/>
  <c r="AL226" i="6"/>
  <c r="AL227" i="6" s="1"/>
  <c r="AK226" i="6"/>
  <c r="AJ226" i="6"/>
  <c r="AI226" i="6"/>
  <c r="AH226" i="6"/>
  <c r="AG226" i="6"/>
  <c r="AE226" i="6"/>
  <c r="AD226" i="6"/>
  <c r="AC226" i="6"/>
  <c r="AC227" i="6" s="1"/>
  <c r="AC228" i="6" s="1"/>
  <c r="AB226" i="6"/>
  <c r="AA226" i="6"/>
  <c r="R226" i="6"/>
  <c r="Q226" i="6"/>
  <c r="P226" i="6"/>
  <c r="O226" i="6"/>
  <c r="N226" i="6"/>
  <c r="N227" i="6" s="1"/>
  <c r="N228" i="6" s="1"/>
  <c r="N229" i="6" s="1"/>
  <c r="M226" i="6"/>
  <c r="M227" i="6" s="1"/>
  <c r="K226" i="6"/>
  <c r="J226" i="6"/>
  <c r="J227" i="6" s="1"/>
  <c r="I226" i="6"/>
  <c r="H226" i="6"/>
  <c r="G226" i="6"/>
  <c r="AM225" i="6"/>
  <c r="AL225" i="6"/>
  <c r="AK225" i="6"/>
  <c r="AJ225" i="6"/>
  <c r="AI225" i="6"/>
  <c r="AH225" i="6"/>
  <c r="AG225" i="6"/>
  <c r="AE225" i="6"/>
  <c r="AE227" i="6" s="1"/>
  <c r="AD225" i="6"/>
  <c r="AC225" i="6"/>
  <c r="AC229" i="6"/>
  <c r="AB225" i="6"/>
  <c r="AA225" i="6"/>
  <c r="AA227" i="6" s="1"/>
  <c r="R225" i="6"/>
  <c r="Q225" i="6"/>
  <c r="P225" i="6"/>
  <c r="O225" i="6"/>
  <c r="O227" i="6"/>
  <c r="N225" i="6"/>
  <c r="M225" i="6"/>
  <c r="K225" i="6"/>
  <c r="J225" i="6"/>
  <c r="I225" i="6"/>
  <c r="H225" i="6"/>
  <c r="G225" i="6"/>
  <c r="G227" i="6" s="1"/>
  <c r="G228" i="6" s="1"/>
  <c r="G229" i="6" s="1"/>
  <c r="AM224" i="6"/>
  <c r="AL224" i="6"/>
  <c r="AK224" i="6"/>
  <c r="AJ224" i="6"/>
  <c r="AI224" i="6"/>
  <c r="AH224" i="6"/>
  <c r="AG224" i="6"/>
  <c r="AE224" i="6"/>
  <c r="AD224" i="6"/>
  <c r="AC224" i="6"/>
  <c r="AB224" i="6"/>
  <c r="AA224" i="6"/>
  <c r="R224" i="6"/>
  <c r="Q224" i="6"/>
  <c r="P224" i="6"/>
  <c r="O224" i="6"/>
  <c r="O228" i="6" s="1"/>
  <c r="O229" i="6" s="1"/>
  <c r="N224" i="6"/>
  <c r="M224" i="6"/>
  <c r="K224" i="6"/>
  <c r="J224" i="6"/>
  <c r="I224" i="6"/>
  <c r="H224" i="6"/>
  <c r="G224" i="6"/>
  <c r="AE223" i="6"/>
  <c r="AD223" i="6"/>
  <c r="AC223" i="6"/>
  <c r="AB223" i="6"/>
  <c r="AA223" i="6"/>
  <c r="K223" i="6"/>
  <c r="J223" i="6"/>
  <c r="I223" i="6"/>
  <c r="H223" i="6"/>
  <c r="G223" i="6"/>
  <c r="AE222" i="6"/>
  <c r="AD222" i="6"/>
  <c r="AC222" i="6"/>
  <c r="AB222" i="6"/>
  <c r="AA222" i="6"/>
  <c r="K222" i="6"/>
  <c r="J222" i="6"/>
  <c r="I222" i="6"/>
  <c r="H222" i="6"/>
  <c r="G222" i="6"/>
  <c r="AE221" i="6"/>
  <c r="AD221" i="6"/>
  <c r="AC221" i="6"/>
  <c r="AB221" i="6"/>
  <c r="AA221" i="6"/>
  <c r="K221" i="6"/>
  <c r="J221" i="6"/>
  <c r="I221" i="6"/>
  <c r="H221" i="6"/>
  <c r="G221" i="6"/>
  <c r="AE220" i="6"/>
  <c r="AD220" i="6"/>
  <c r="AC220" i="6"/>
  <c r="AB220" i="6"/>
  <c r="AA220" i="6"/>
  <c r="K220" i="6"/>
  <c r="J220" i="6"/>
  <c r="I220" i="6"/>
  <c r="H220" i="6"/>
  <c r="G220" i="6"/>
  <c r="AE219" i="6"/>
  <c r="AD219" i="6"/>
  <c r="AC219" i="6"/>
  <c r="AB219" i="6"/>
  <c r="AA219" i="6"/>
  <c r="K219" i="6"/>
  <c r="J219" i="6"/>
  <c r="I219" i="6"/>
  <c r="H219" i="6"/>
  <c r="G219" i="6"/>
  <c r="AE218" i="6"/>
  <c r="AD218" i="6"/>
  <c r="AC218" i="6"/>
  <c r="AB218" i="6"/>
  <c r="AA218" i="6"/>
  <c r="K218" i="6"/>
  <c r="J218" i="6"/>
  <c r="I218" i="6"/>
  <c r="H218" i="6"/>
  <c r="G218" i="6"/>
  <c r="AM217" i="6"/>
  <c r="AL217" i="6"/>
  <c r="AK217" i="6"/>
  <c r="AJ217" i="6"/>
  <c r="AI217" i="6"/>
  <c r="AH217" i="6"/>
  <c r="AG217" i="6"/>
  <c r="AF217" i="6"/>
  <c r="AE217" i="6"/>
  <c r="AD217" i="6"/>
  <c r="AC217" i="6"/>
  <c r="AB217" i="6"/>
  <c r="AA217" i="6"/>
  <c r="R217" i="6"/>
  <c r="Q217" i="6"/>
  <c r="P217" i="6"/>
  <c r="O217" i="6"/>
  <c r="N217" i="6"/>
  <c r="M217" i="6"/>
  <c r="L217" i="6"/>
  <c r="K217" i="6"/>
  <c r="J217" i="6"/>
  <c r="I217" i="6"/>
  <c r="H217" i="6"/>
  <c r="G217" i="6"/>
  <c r="AM216" i="6"/>
  <c r="AL216" i="6"/>
  <c r="AK216" i="6"/>
  <c r="AJ216" i="6"/>
  <c r="AI216" i="6"/>
  <c r="AH216" i="6"/>
  <c r="AG216" i="6"/>
  <c r="AF216" i="6"/>
  <c r="AE216" i="6"/>
  <c r="AD216" i="6"/>
  <c r="AC216" i="6"/>
  <c r="AB216" i="6"/>
  <c r="AA216" i="6"/>
  <c r="R216" i="6"/>
  <c r="Q216" i="6"/>
  <c r="P216" i="6"/>
  <c r="O216" i="6"/>
  <c r="N216" i="6"/>
  <c r="M216" i="6"/>
  <c r="L216" i="6"/>
  <c r="K216" i="6"/>
  <c r="J216" i="6"/>
  <c r="I216" i="6"/>
  <c r="H216" i="6"/>
  <c r="G216" i="6"/>
  <c r="AN213" i="6"/>
  <c r="S213" i="6"/>
  <c r="AW207" i="6"/>
  <c r="AV207" i="6" s="1"/>
  <c r="AS207" i="6"/>
  <c r="AR207" i="6"/>
  <c r="AQ207" i="6"/>
  <c r="AT207" i="6" s="1"/>
  <c r="AP207" i="6"/>
  <c r="Z207" i="6"/>
  <c r="Y207" i="6"/>
  <c r="X207" i="6"/>
  <c r="W207" i="6"/>
  <c r="V207" i="6"/>
  <c r="AW132" i="6"/>
  <c r="AV132" i="6" s="1"/>
  <c r="AS132" i="6"/>
  <c r="AR132" i="6"/>
  <c r="AQ132" i="6"/>
  <c r="AP132" i="6"/>
  <c r="Z132" i="6"/>
  <c r="Y132" i="6"/>
  <c r="X132" i="6"/>
  <c r="W132" i="6"/>
  <c r="V132" i="6"/>
  <c r="AW162" i="6"/>
  <c r="AV162" i="6"/>
  <c r="AS162" i="6"/>
  <c r="AR162" i="6"/>
  <c r="AQ162" i="6"/>
  <c r="AP162" i="6"/>
  <c r="Z162" i="6"/>
  <c r="Y162" i="6"/>
  <c r="X162" i="6"/>
  <c r="W162" i="6"/>
  <c r="V162" i="6"/>
  <c r="AW102" i="6"/>
  <c r="AV102" i="6"/>
  <c r="AS102" i="6"/>
  <c r="AR102" i="6"/>
  <c r="AU102" i="6" s="1"/>
  <c r="AQ102" i="6"/>
  <c r="AP102" i="6"/>
  <c r="AT102" i="6" s="1"/>
  <c r="Z102" i="6"/>
  <c r="Y102" i="6"/>
  <c r="X102" i="6"/>
  <c r="W102" i="6"/>
  <c r="V102" i="6"/>
  <c r="AW101" i="6"/>
  <c r="AV101" i="6"/>
  <c r="AS101" i="6"/>
  <c r="AU101" i="6" s="1"/>
  <c r="AR101" i="6"/>
  <c r="AQ101" i="6"/>
  <c r="AP101" i="6"/>
  <c r="Z101" i="6"/>
  <c r="Y101" i="6"/>
  <c r="X101" i="6"/>
  <c r="W101" i="6"/>
  <c r="V101" i="6"/>
  <c r="AW150" i="6"/>
  <c r="AV150" i="6"/>
  <c r="AS150" i="6"/>
  <c r="AR150" i="6"/>
  <c r="AU150" i="6" s="1"/>
  <c r="AQ150" i="6"/>
  <c r="AP150" i="6"/>
  <c r="Z150" i="6"/>
  <c r="Y150" i="6"/>
  <c r="X150" i="6"/>
  <c r="W150" i="6"/>
  <c r="V150" i="6"/>
  <c r="AW131" i="6"/>
  <c r="AV131" i="6"/>
  <c r="AS131" i="6"/>
  <c r="AU131" i="6" s="1"/>
  <c r="AR131" i="6"/>
  <c r="AQ131" i="6"/>
  <c r="AT131" i="6" s="1"/>
  <c r="AP131" i="6"/>
  <c r="Z131" i="6"/>
  <c r="Y131" i="6"/>
  <c r="X131" i="6"/>
  <c r="W131" i="6"/>
  <c r="V131" i="6"/>
  <c r="AW169" i="6"/>
  <c r="AV169" i="6" s="1"/>
  <c r="AS169" i="6"/>
  <c r="AR169" i="6"/>
  <c r="AU169" i="6"/>
  <c r="AQ169" i="6"/>
  <c r="AP169" i="6"/>
  <c r="Z169" i="6"/>
  <c r="Y169" i="6"/>
  <c r="X169" i="6"/>
  <c r="W169" i="6"/>
  <c r="V169" i="6"/>
  <c r="AW161" i="6"/>
  <c r="AV161" i="6" s="1"/>
  <c r="AS161" i="6"/>
  <c r="AR161" i="6"/>
  <c r="AQ161" i="6"/>
  <c r="AT161" i="6" s="1"/>
  <c r="AP161" i="6"/>
  <c r="Z161" i="6"/>
  <c r="Y161" i="6"/>
  <c r="X161" i="6"/>
  <c r="W161" i="6"/>
  <c r="V161" i="6"/>
  <c r="AW130" i="6"/>
  <c r="AV130" i="6" s="1"/>
  <c r="AS130" i="6"/>
  <c r="AR130" i="6"/>
  <c r="AQ130" i="6"/>
  <c r="AT130" i="6" s="1"/>
  <c r="AP130" i="6"/>
  <c r="Z130" i="6"/>
  <c r="Y130" i="6"/>
  <c r="X130" i="6"/>
  <c r="W130" i="6"/>
  <c r="V130" i="6"/>
  <c r="AW192" i="6"/>
  <c r="AV192" i="6" s="1"/>
  <c r="AS192" i="6"/>
  <c r="AR192" i="6"/>
  <c r="AU192" i="6"/>
  <c r="AQ192" i="6"/>
  <c r="AP192" i="6"/>
  <c r="Z192" i="6"/>
  <c r="Y192" i="6"/>
  <c r="X192" i="6"/>
  <c r="W192" i="6"/>
  <c r="V192" i="6"/>
  <c r="AW182" i="6"/>
  <c r="AV182" i="6" s="1"/>
  <c r="AS182" i="6"/>
  <c r="AR182" i="6"/>
  <c r="AQ182" i="6"/>
  <c r="AP182" i="6"/>
  <c r="Z182" i="6"/>
  <c r="Y182" i="6"/>
  <c r="X182" i="6"/>
  <c r="W182" i="6"/>
  <c r="V182" i="6"/>
  <c r="AW100" i="6"/>
  <c r="AV100" i="6" s="1"/>
  <c r="AS100" i="6"/>
  <c r="AR100" i="6"/>
  <c r="AQ100" i="6"/>
  <c r="AT100" i="6" s="1"/>
  <c r="AP100" i="6"/>
  <c r="Z100" i="6"/>
  <c r="Y100" i="6"/>
  <c r="X100" i="6"/>
  <c r="W100" i="6"/>
  <c r="V100" i="6"/>
  <c r="AW175" i="6"/>
  <c r="AV175" i="6" s="1"/>
  <c r="AS175" i="6"/>
  <c r="AR175" i="6"/>
  <c r="AU175" i="6" s="1"/>
  <c r="AQ175" i="6"/>
  <c r="AT175" i="6" s="1"/>
  <c r="AP175" i="6"/>
  <c r="Z175" i="6"/>
  <c r="Y175" i="6"/>
  <c r="X175" i="6"/>
  <c r="W175" i="6"/>
  <c r="V175" i="6"/>
  <c r="AW99" i="6"/>
  <c r="AV99" i="6" s="1"/>
  <c r="AS99" i="6"/>
  <c r="AR99" i="6"/>
  <c r="AU99" i="6" s="1"/>
  <c r="AQ99" i="6"/>
  <c r="AP99" i="6"/>
  <c r="AT99" i="6" s="1"/>
  <c r="Z99" i="6"/>
  <c r="Y99" i="6"/>
  <c r="X99" i="6"/>
  <c r="W99" i="6"/>
  <c r="V99" i="6"/>
  <c r="AW160" i="6"/>
  <c r="AV160" i="6"/>
  <c r="AS160" i="6"/>
  <c r="AR160" i="6"/>
  <c r="AQ160" i="6"/>
  <c r="AP160" i="6"/>
  <c r="AT160" i="6" s="1"/>
  <c r="Z160" i="6"/>
  <c r="Y160" i="6"/>
  <c r="X160" i="6"/>
  <c r="W160" i="6"/>
  <c r="V160" i="6"/>
  <c r="AW98" i="6"/>
  <c r="AV98" i="6"/>
  <c r="AS98" i="6"/>
  <c r="AU98" i="6" s="1"/>
  <c r="AR98" i="6"/>
  <c r="AQ98" i="6"/>
  <c r="AP98" i="6"/>
  <c r="AT98" i="6" s="1"/>
  <c r="Z98" i="6"/>
  <c r="Y98" i="6"/>
  <c r="X98" i="6"/>
  <c r="W98" i="6"/>
  <c r="V98" i="6"/>
  <c r="AW97" i="6"/>
  <c r="AV97" i="6"/>
  <c r="AS97" i="6"/>
  <c r="AR97" i="6"/>
  <c r="AU97" i="6" s="1"/>
  <c r="AQ97" i="6"/>
  <c r="AP97" i="6"/>
  <c r="Z97" i="6"/>
  <c r="Y97" i="6"/>
  <c r="X97" i="6"/>
  <c r="W97" i="6"/>
  <c r="V97" i="6"/>
  <c r="AW129" i="6"/>
  <c r="AV129" i="6"/>
  <c r="AS129" i="6"/>
  <c r="AR129" i="6"/>
  <c r="AQ129" i="6"/>
  <c r="AP129" i="6"/>
  <c r="AT129" i="6" s="1"/>
  <c r="Z129" i="6"/>
  <c r="Y129" i="6"/>
  <c r="X129" i="6"/>
  <c r="W129" i="6"/>
  <c r="V129" i="6"/>
  <c r="AW187" i="6"/>
  <c r="AV187" i="6"/>
  <c r="AS187" i="6"/>
  <c r="AU187" i="6" s="1"/>
  <c r="AR187" i="6"/>
  <c r="AQ187" i="6"/>
  <c r="AP187" i="6"/>
  <c r="Z187" i="6"/>
  <c r="Y187" i="6"/>
  <c r="X187" i="6"/>
  <c r="W187" i="6"/>
  <c r="V187" i="6"/>
  <c r="AW159" i="6"/>
  <c r="AV159" i="6"/>
  <c r="AS159" i="6"/>
  <c r="AR159" i="6"/>
  <c r="AU159" i="6"/>
  <c r="AQ159" i="6"/>
  <c r="AP159" i="6"/>
  <c r="AT159" i="6" s="1"/>
  <c r="Z159" i="6"/>
  <c r="Y159" i="6"/>
  <c r="X159" i="6"/>
  <c r="W159" i="6"/>
  <c r="V159" i="6"/>
  <c r="AW199" i="6"/>
  <c r="AV199" i="6" s="1"/>
  <c r="AS199" i="6"/>
  <c r="AR199" i="6"/>
  <c r="AU199" i="6"/>
  <c r="AQ199" i="6"/>
  <c r="AP199" i="6"/>
  <c r="AT199" i="6"/>
  <c r="Z199" i="6"/>
  <c r="Y199" i="6"/>
  <c r="X199" i="6"/>
  <c r="W199" i="6"/>
  <c r="V199" i="6"/>
  <c r="AW96" i="6"/>
  <c r="AV96" i="6"/>
  <c r="AT96" i="6"/>
  <c r="AS96" i="6"/>
  <c r="AR96" i="6"/>
  <c r="AQ96" i="6"/>
  <c r="AP96" i="6"/>
  <c r="Z96" i="6"/>
  <c r="Y96" i="6"/>
  <c r="X96" i="6"/>
  <c r="W96" i="6"/>
  <c r="V96" i="6"/>
  <c r="AW95" i="6"/>
  <c r="AV95" i="6" s="1"/>
  <c r="AS95" i="6"/>
  <c r="AR95" i="6"/>
  <c r="AQ95" i="6"/>
  <c r="AP95" i="6"/>
  <c r="Z95" i="6"/>
  <c r="Y95" i="6"/>
  <c r="X95" i="6"/>
  <c r="W95" i="6"/>
  <c r="V95" i="6"/>
  <c r="AW94" i="6"/>
  <c r="AV94" i="6" s="1"/>
  <c r="AS94" i="6"/>
  <c r="AR94" i="6"/>
  <c r="AU94" i="6"/>
  <c r="AQ94" i="6"/>
  <c r="AP94" i="6"/>
  <c r="AT94" i="6" s="1"/>
  <c r="Z94" i="6"/>
  <c r="Y94" i="6"/>
  <c r="X94" i="6"/>
  <c r="W94" i="6"/>
  <c r="V94" i="6"/>
  <c r="AW93" i="6"/>
  <c r="AV93" i="6" s="1"/>
  <c r="AS93" i="6"/>
  <c r="AR93" i="6"/>
  <c r="AQ93" i="6"/>
  <c r="AP93" i="6"/>
  <c r="Z93" i="6"/>
  <c r="Y93" i="6"/>
  <c r="X93" i="6"/>
  <c r="W93" i="6"/>
  <c r="V93" i="6"/>
  <c r="AW92" i="6"/>
  <c r="AV92" i="6" s="1"/>
  <c r="AS92" i="6"/>
  <c r="AR92" i="6"/>
  <c r="AU92" i="6"/>
  <c r="AQ92" i="6"/>
  <c r="AT92" i="6" s="1"/>
  <c r="AP92" i="6"/>
  <c r="Z92" i="6"/>
  <c r="Y92" i="6"/>
  <c r="X92" i="6"/>
  <c r="W92" i="6"/>
  <c r="V92" i="6"/>
  <c r="AW91" i="6"/>
  <c r="AV91" i="6" s="1"/>
  <c r="AS91" i="6"/>
  <c r="AU91" i="6" s="1"/>
  <c r="AR91" i="6"/>
  <c r="AQ91" i="6"/>
  <c r="AP91" i="6"/>
  <c r="Z91" i="6"/>
  <c r="Y91" i="6"/>
  <c r="X91" i="6"/>
  <c r="W91" i="6"/>
  <c r="V91" i="6"/>
  <c r="AW90" i="6"/>
  <c r="AV90" i="6"/>
  <c r="AS90" i="6"/>
  <c r="AR90" i="6"/>
  <c r="AU90" i="6"/>
  <c r="AQ90" i="6"/>
  <c r="AP90" i="6"/>
  <c r="AT90" i="6"/>
  <c r="Z90" i="6"/>
  <c r="Y90" i="6"/>
  <c r="X90" i="6"/>
  <c r="W90" i="6"/>
  <c r="V90" i="6"/>
  <c r="AW89" i="6"/>
  <c r="AV89" i="6"/>
  <c r="AS89" i="6"/>
  <c r="AU89" i="6" s="1"/>
  <c r="AR89" i="6"/>
  <c r="AQ89" i="6"/>
  <c r="AP89" i="6"/>
  <c r="Z89" i="6"/>
  <c r="Y89" i="6"/>
  <c r="X89" i="6"/>
  <c r="W89" i="6"/>
  <c r="V89" i="6"/>
  <c r="AW88" i="6"/>
  <c r="AV88" i="6"/>
  <c r="AS88" i="6"/>
  <c r="AR88" i="6"/>
  <c r="AQ88" i="6"/>
  <c r="AP88" i="6"/>
  <c r="AT88" i="6"/>
  <c r="Z88" i="6"/>
  <c r="Y88" i="6"/>
  <c r="X88" i="6"/>
  <c r="W88" i="6"/>
  <c r="V88" i="6"/>
  <c r="AW149" i="6"/>
  <c r="AV149" i="6"/>
  <c r="AS149" i="6"/>
  <c r="AU149" i="6" s="1"/>
  <c r="AR149" i="6"/>
  <c r="AQ149" i="6"/>
  <c r="AP149" i="6"/>
  <c r="Z149" i="6"/>
  <c r="Y149" i="6"/>
  <c r="X149" i="6"/>
  <c r="W149" i="6"/>
  <c r="V149" i="6"/>
  <c r="AW87" i="6"/>
  <c r="AV87" i="6"/>
  <c r="AT87" i="6"/>
  <c r="AS87" i="6"/>
  <c r="AR87" i="6"/>
  <c r="AQ87" i="6"/>
  <c r="AP87" i="6"/>
  <c r="Z87" i="6"/>
  <c r="Y87" i="6"/>
  <c r="X87" i="6"/>
  <c r="W87" i="6"/>
  <c r="V87" i="6"/>
  <c r="AW86" i="6"/>
  <c r="AV86" i="6"/>
  <c r="AS86" i="6"/>
  <c r="AR86" i="6"/>
  <c r="AQ86" i="6"/>
  <c r="AP86" i="6"/>
  <c r="Z86" i="6"/>
  <c r="Y86" i="6"/>
  <c r="X86" i="6"/>
  <c r="W86" i="6"/>
  <c r="V86" i="6"/>
  <c r="AW85" i="6"/>
  <c r="AV85" i="6"/>
  <c r="AS85" i="6"/>
  <c r="AR85" i="6"/>
  <c r="AU85" i="6"/>
  <c r="AQ85" i="6"/>
  <c r="AP85" i="6"/>
  <c r="Z85" i="6"/>
  <c r="Y85" i="6"/>
  <c r="X85" i="6"/>
  <c r="W85" i="6"/>
  <c r="V85" i="6"/>
  <c r="AW84" i="6"/>
  <c r="AV84" i="6" s="1"/>
  <c r="AS84" i="6"/>
  <c r="AR84" i="6"/>
  <c r="AU84" i="6" s="1"/>
  <c r="AQ84" i="6"/>
  <c r="AP84" i="6"/>
  <c r="AT84" i="6"/>
  <c r="Z84" i="6"/>
  <c r="Y84" i="6"/>
  <c r="X84" i="6"/>
  <c r="W84" i="6"/>
  <c r="V84" i="6"/>
  <c r="AW148" i="6"/>
  <c r="AV148" i="6"/>
  <c r="AS148" i="6"/>
  <c r="AR148" i="6"/>
  <c r="AU148" i="6" s="1"/>
  <c r="AQ148" i="6"/>
  <c r="AP148" i="6"/>
  <c r="AT148" i="6"/>
  <c r="Z148" i="6"/>
  <c r="Y148" i="6"/>
  <c r="X148" i="6"/>
  <c r="W148" i="6"/>
  <c r="V148" i="6"/>
  <c r="AW83" i="6"/>
  <c r="AV83" i="6"/>
  <c r="AS83" i="6"/>
  <c r="AU83" i="6" s="1"/>
  <c r="AR83" i="6"/>
  <c r="AQ83" i="6"/>
  <c r="AP83" i="6"/>
  <c r="AT83" i="6"/>
  <c r="Z83" i="6"/>
  <c r="Y83" i="6"/>
  <c r="X83" i="6"/>
  <c r="W83" i="6"/>
  <c r="V83" i="6"/>
  <c r="AW82" i="6"/>
  <c r="AV82" i="6"/>
  <c r="AS82" i="6"/>
  <c r="AU82" i="6" s="1"/>
  <c r="AR82" i="6"/>
  <c r="AQ82" i="6"/>
  <c r="AT82" i="6" s="1"/>
  <c r="AP82" i="6"/>
  <c r="Z82" i="6"/>
  <c r="Y82" i="6"/>
  <c r="X82" i="6"/>
  <c r="W82" i="6"/>
  <c r="V82" i="6"/>
  <c r="AW128" i="6"/>
  <c r="AV128" i="6" s="1"/>
  <c r="AS128" i="6"/>
  <c r="AR128" i="6"/>
  <c r="AU128" i="6"/>
  <c r="AQ128" i="6"/>
  <c r="AP128" i="6"/>
  <c r="AT128" i="6" s="1"/>
  <c r="Z128" i="6"/>
  <c r="Y128" i="6"/>
  <c r="X128" i="6"/>
  <c r="W128" i="6"/>
  <c r="V128" i="6"/>
  <c r="AW158" i="6"/>
  <c r="AV158" i="6" s="1"/>
  <c r="AS158" i="6"/>
  <c r="AU158" i="6" s="1"/>
  <c r="AR158" i="6"/>
  <c r="AQ158" i="6"/>
  <c r="AP158" i="6"/>
  <c r="AT158" i="6" s="1"/>
  <c r="Z158" i="6"/>
  <c r="Y158" i="6"/>
  <c r="X158" i="6"/>
  <c r="W158" i="6"/>
  <c r="V158" i="6"/>
  <c r="AW168" i="6"/>
  <c r="AV168" i="6"/>
  <c r="AS168" i="6"/>
  <c r="AR168" i="6"/>
  <c r="AQ168" i="6"/>
  <c r="AP168" i="6"/>
  <c r="Z168" i="6"/>
  <c r="Y168" i="6"/>
  <c r="X168" i="6"/>
  <c r="W168" i="6"/>
  <c r="V168" i="6"/>
  <c r="AW157" i="6"/>
  <c r="AV157" i="6" s="1"/>
  <c r="AS157" i="6"/>
  <c r="AR157" i="6"/>
  <c r="AQ157" i="6"/>
  <c r="AP157" i="6"/>
  <c r="AT157" i="6"/>
  <c r="Z157" i="6"/>
  <c r="Y157" i="6"/>
  <c r="X157" i="6"/>
  <c r="W157" i="6"/>
  <c r="V157" i="6"/>
  <c r="AW81" i="6"/>
  <c r="AV81" i="6"/>
  <c r="AS81" i="6"/>
  <c r="AR81" i="6"/>
  <c r="AQ81" i="6"/>
  <c r="AP81" i="6"/>
  <c r="AT81" i="6"/>
  <c r="Z81" i="6"/>
  <c r="Y81" i="6"/>
  <c r="X81" i="6"/>
  <c r="W81" i="6"/>
  <c r="V81" i="6"/>
  <c r="AW80" i="6"/>
  <c r="AV80" i="6"/>
  <c r="AS80" i="6"/>
  <c r="AU80" i="6" s="1"/>
  <c r="AR80" i="6"/>
  <c r="AQ80" i="6"/>
  <c r="AP80" i="6"/>
  <c r="Z80" i="6"/>
  <c r="Y80" i="6"/>
  <c r="X80" i="6"/>
  <c r="W80" i="6"/>
  <c r="V80" i="6"/>
  <c r="AW127" i="6"/>
  <c r="AV127" i="6"/>
  <c r="AS127" i="6"/>
  <c r="AU127" i="6" s="1"/>
  <c r="AR127" i="6"/>
  <c r="AQ127" i="6"/>
  <c r="AP127" i="6"/>
  <c r="AT127" i="6" s="1"/>
  <c r="Z127" i="6"/>
  <c r="Y127" i="6"/>
  <c r="X127" i="6"/>
  <c r="W127" i="6"/>
  <c r="V127" i="6"/>
  <c r="AW181" i="6"/>
  <c r="AV181" i="6"/>
  <c r="AS181" i="6"/>
  <c r="AR181" i="6"/>
  <c r="AU181" i="6"/>
  <c r="AQ181" i="6"/>
  <c r="AP181" i="6"/>
  <c r="Z181" i="6"/>
  <c r="Y181" i="6"/>
  <c r="X181" i="6"/>
  <c r="W181" i="6"/>
  <c r="V181" i="6"/>
  <c r="AW79" i="6"/>
  <c r="AV79" i="6"/>
  <c r="AS79" i="6"/>
  <c r="AR79" i="6"/>
  <c r="AQ79" i="6"/>
  <c r="AP79" i="6"/>
  <c r="Z79" i="6"/>
  <c r="Y79" i="6"/>
  <c r="X79" i="6"/>
  <c r="W79" i="6"/>
  <c r="V79" i="6"/>
  <c r="AW78" i="6"/>
  <c r="AV78" i="6"/>
  <c r="AS78" i="6"/>
  <c r="AR78" i="6"/>
  <c r="AU78" i="6"/>
  <c r="AQ78" i="6"/>
  <c r="AP78" i="6"/>
  <c r="AT78" i="6" s="1"/>
  <c r="Z78" i="6"/>
  <c r="Y78" i="6"/>
  <c r="X78" i="6"/>
  <c r="W78" i="6"/>
  <c r="V78" i="6"/>
  <c r="AW209" i="6"/>
  <c r="AV209" i="6"/>
  <c r="AS209" i="6"/>
  <c r="AR209" i="6"/>
  <c r="AQ209" i="6"/>
  <c r="AP209" i="6"/>
  <c r="Z209" i="6"/>
  <c r="Y209" i="6"/>
  <c r="X209" i="6"/>
  <c r="W209" i="6"/>
  <c r="V209" i="6"/>
  <c r="AW191" i="6"/>
  <c r="AV191" i="6" s="1"/>
  <c r="AS191" i="6"/>
  <c r="AR191" i="6"/>
  <c r="AU191" i="6"/>
  <c r="AQ191" i="6"/>
  <c r="AT191" i="6" s="1"/>
  <c r="AP191" i="6"/>
  <c r="Z191" i="6"/>
  <c r="Y191" i="6"/>
  <c r="X191" i="6"/>
  <c r="W191" i="6"/>
  <c r="V191" i="6"/>
  <c r="AW77" i="6"/>
  <c r="AV77" i="6" s="1"/>
  <c r="AS77" i="6"/>
  <c r="AR77" i="6"/>
  <c r="AU77" i="6" s="1"/>
  <c r="AQ77" i="6"/>
  <c r="AP77" i="6"/>
  <c r="Z77" i="6"/>
  <c r="Y77" i="6"/>
  <c r="X77" i="6"/>
  <c r="W77" i="6"/>
  <c r="V77" i="6"/>
  <c r="AW126" i="6"/>
  <c r="AV126" i="6"/>
  <c r="AS126" i="6"/>
  <c r="AR126" i="6"/>
  <c r="AQ126" i="6"/>
  <c r="AP126" i="6"/>
  <c r="Z126" i="6"/>
  <c r="Y126" i="6"/>
  <c r="X126" i="6"/>
  <c r="W126" i="6"/>
  <c r="V126" i="6"/>
  <c r="AW76" i="6"/>
  <c r="AV76" i="6"/>
  <c r="AS76" i="6"/>
  <c r="AR76" i="6"/>
  <c r="AU76" i="6" s="1"/>
  <c r="AQ76" i="6"/>
  <c r="AP76" i="6"/>
  <c r="AT76" i="6"/>
  <c r="Z76" i="6"/>
  <c r="Y76" i="6"/>
  <c r="X76" i="6"/>
  <c r="W76" i="6"/>
  <c r="V76" i="6"/>
  <c r="AW198" i="6"/>
  <c r="AV198" i="6"/>
  <c r="AT198" i="6"/>
  <c r="AS198" i="6"/>
  <c r="AR198" i="6"/>
  <c r="AQ198" i="6"/>
  <c r="AP198" i="6"/>
  <c r="Z198" i="6"/>
  <c r="Y198" i="6"/>
  <c r="X198" i="6"/>
  <c r="W198" i="6"/>
  <c r="V198" i="6"/>
  <c r="AW186" i="6"/>
  <c r="AV186" i="6" s="1"/>
  <c r="AS186" i="6"/>
  <c r="AR186" i="6"/>
  <c r="AU186" i="6" s="1"/>
  <c r="AQ186" i="6"/>
  <c r="AP186" i="6"/>
  <c r="Z186" i="6"/>
  <c r="Y186" i="6"/>
  <c r="X186" i="6"/>
  <c r="W186" i="6"/>
  <c r="V186" i="6"/>
  <c r="AW75" i="6"/>
  <c r="AV75" i="6"/>
  <c r="AS75" i="6"/>
  <c r="AR75" i="6"/>
  <c r="AU75" i="6"/>
  <c r="AQ75" i="6"/>
  <c r="AP75" i="6"/>
  <c r="AT75" i="6"/>
  <c r="Z75" i="6"/>
  <c r="Y75" i="6"/>
  <c r="X75" i="6"/>
  <c r="W75" i="6"/>
  <c r="V75" i="6"/>
  <c r="AW195" i="6"/>
  <c r="AV195" i="6"/>
  <c r="AS195" i="6"/>
  <c r="AR195" i="6"/>
  <c r="AQ195" i="6"/>
  <c r="AP195" i="6"/>
  <c r="AT195" i="6" s="1"/>
  <c r="Z195" i="6"/>
  <c r="Y195" i="6"/>
  <c r="X195" i="6"/>
  <c r="W195" i="6"/>
  <c r="V195" i="6"/>
  <c r="AW74" i="6"/>
  <c r="AV74" i="6"/>
  <c r="AS74" i="6"/>
  <c r="AU74" i="6" s="1"/>
  <c r="AR74" i="6"/>
  <c r="AQ74" i="6"/>
  <c r="AT74" i="6" s="1"/>
  <c r="AP74" i="6"/>
  <c r="Y74" i="6"/>
  <c r="X74" i="6"/>
  <c r="W74" i="6"/>
  <c r="V74" i="6"/>
  <c r="AW73" i="6"/>
  <c r="AV73" i="6"/>
  <c r="AS73" i="6"/>
  <c r="AR73" i="6"/>
  <c r="AU73" i="6"/>
  <c r="AQ73" i="6"/>
  <c r="AT73" i="6"/>
  <c r="AP73" i="6"/>
  <c r="Z73" i="6"/>
  <c r="Y73" i="6"/>
  <c r="X73" i="6"/>
  <c r="W73" i="6"/>
  <c r="V73" i="6"/>
  <c r="AW72" i="6"/>
  <c r="AV72" i="6"/>
  <c r="AS72" i="6"/>
  <c r="AR72" i="6"/>
  <c r="AQ72" i="6"/>
  <c r="AP72" i="6"/>
  <c r="AT72" i="6" s="1"/>
  <c r="Z72" i="6"/>
  <c r="Y72" i="6"/>
  <c r="X72" i="6"/>
  <c r="W72" i="6"/>
  <c r="V72" i="6"/>
  <c r="AW71" i="6"/>
  <c r="AV71" i="6" s="1"/>
  <c r="AS71" i="6"/>
  <c r="AR71" i="6"/>
  <c r="AU71" i="6"/>
  <c r="AQ71" i="6"/>
  <c r="AT71" i="6" s="1"/>
  <c r="AP71" i="6"/>
  <c r="Z71" i="6"/>
  <c r="Y71" i="6"/>
  <c r="X71" i="6"/>
  <c r="W71" i="6"/>
  <c r="V71" i="6"/>
  <c r="AW70" i="6"/>
  <c r="AV70" i="6" s="1"/>
  <c r="AS70" i="6"/>
  <c r="AU70" i="6"/>
  <c r="AR70" i="6"/>
  <c r="AQ70" i="6"/>
  <c r="AP70" i="6"/>
  <c r="Z70" i="6"/>
  <c r="Y70" i="6"/>
  <c r="X70" i="6"/>
  <c r="W70" i="6"/>
  <c r="V70" i="6"/>
  <c r="AW69" i="6"/>
  <c r="AV69" i="6"/>
  <c r="AS69" i="6"/>
  <c r="AR69" i="6"/>
  <c r="AQ69" i="6"/>
  <c r="AT69" i="6" s="1"/>
  <c r="AP69" i="6"/>
  <c r="Z69" i="6"/>
  <c r="Y69" i="6"/>
  <c r="X69" i="6"/>
  <c r="W69" i="6"/>
  <c r="V69" i="6"/>
  <c r="AW180" i="6"/>
  <c r="AV180" i="6" s="1"/>
  <c r="AS180" i="6"/>
  <c r="AR180" i="6"/>
  <c r="AQ180" i="6"/>
  <c r="AP180" i="6"/>
  <c r="Z180" i="6"/>
  <c r="Y180" i="6"/>
  <c r="X180" i="6"/>
  <c r="W180" i="6"/>
  <c r="V180" i="6"/>
  <c r="AW125" i="6"/>
  <c r="AV125" i="6" s="1"/>
  <c r="AS125" i="6"/>
  <c r="AR125" i="6"/>
  <c r="AQ125" i="6"/>
  <c r="AP125" i="6"/>
  <c r="Z125" i="6"/>
  <c r="Y125" i="6"/>
  <c r="X125" i="6"/>
  <c r="W125" i="6"/>
  <c r="V125" i="6"/>
  <c r="AW68" i="6"/>
  <c r="AV68" i="6"/>
  <c r="AU68" i="6"/>
  <c r="AS68" i="6"/>
  <c r="AR68" i="6"/>
  <c r="AQ68" i="6"/>
  <c r="AT68" i="6" s="1"/>
  <c r="AP68" i="6"/>
  <c r="Z68" i="6"/>
  <c r="Y68" i="6"/>
  <c r="X68" i="6"/>
  <c r="W68" i="6"/>
  <c r="V68" i="6"/>
  <c r="AW67" i="6"/>
  <c r="AV67" i="6" s="1"/>
  <c r="AS67" i="6"/>
  <c r="AR67" i="6"/>
  <c r="AQ67" i="6"/>
  <c r="AT67" i="6" s="1"/>
  <c r="AP67" i="6"/>
  <c r="Z67" i="6"/>
  <c r="Y67" i="6"/>
  <c r="X67" i="6"/>
  <c r="W67" i="6"/>
  <c r="V67" i="6"/>
  <c r="AW190" i="6"/>
  <c r="AV190" i="6"/>
  <c r="AS190" i="6"/>
  <c r="AR190" i="6"/>
  <c r="AU190" i="6"/>
  <c r="AQ190" i="6"/>
  <c r="AP190" i="6"/>
  <c r="Z190" i="6"/>
  <c r="Y190" i="6"/>
  <c r="X190" i="6"/>
  <c r="W190" i="6"/>
  <c r="V190" i="6"/>
  <c r="AW147" i="6"/>
  <c r="AV147" i="6" s="1"/>
  <c r="AS147" i="6"/>
  <c r="AR147" i="6"/>
  <c r="AU147" i="6"/>
  <c r="AQ147" i="6"/>
  <c r="AT147" i="6" s="1"/>
  <c r="AP147" i="6"/>
  <c r="Z147" i="6"/>
  <c r="Y147" i="6"/>
  <c r="X147" i="6"/>
  <c r="W147" i="6"/>
  <c r="V147" i="6"/>
  <c r="AW66" i="6"/>
  <c r="AV66" i="6" s="1"/>
  <c r="AS66" i="6"/>
  <c r="AU66" i="6"/>
  <c r="AR66" i="6"/>
  <c r="AQ66" i="6"/>
  <c r="AP66" i="6"/>
  <c r="AT66" i="6" s="1"/>
  <c r="Z66" i="6"/>
  <c r="Y66" i="6"/>
  <c r="X66" i="6"/>
  <c r="W66" i="6"/>
  <c r="V66" i="6"/>
  <c r="AW65" i="6"/>
  <c r="AV65" i="6"/>
  <c r="AS65" i="6"/>
  <c r="AR65" i="6"/>
  <c r="AU65" i="6" s="1"/>
  <c r="AQ65" i="6"/>
  <c r="AP65" i="6"/>
  <c r="AT65" i="6" s="1"/>
  <c r="Z65" i="6"/>
  <c r="Y65" i="6"/>
  <c r="X65" i="6"/>
  <c r="W65" i="6"/>
  <c r="V65" i="6"/>
  <c r="AW64" i="6"/>
  <c r="AV64" i="6"/>
  <c r="AS64" i="6"/>
  <c r="AR64" i="6"/>
  <c r="AU64" i="6"/>
  <c r="AQ64" i="6"/>
  <c r="AP64" i="6"/>
  <c r="AT64" i="6" s="1"/>
  <c r="Z64" i="6"/>
  <c r="Y64" i="6"/>
  <c r="X64" i="6"/>
  <c r="W64" i="6"/>
  <c r="V64" i="6"/>
  <c r="AW63" i="6"/>
  <c r="AV63" i="6" s="1"/>
  <c r="AS63" i="6"/>
  <c r="AR63" i="6"/>
  <c r="AQ63" i="6"/>
  <c r="AT63" i="6" s="1"/>
  <c r="AP63" i="6"/>
  <c r="Z63" i="6"/>
  <c r="Y63" i="6"/>
  <c r="X63" i="6"/>
  <c r="W63" i="6"/>
  <c r="V63" i="6"/>
  <c r="AW62" i="6"/>
  <c r="AV62" i="6" s="1"/>
  <c r="AS62" i="6"/>
  <c r="AR62" i="6"/>
  <c r="AU62" i="6"/>
  <c r="AQ62" i="6"/>
  <c r="AP62" i="6"/>
  <c r="Z62" i="6"/>
  <c r="Y62" i="6"/>
  <c r="X62" i="6"/>
  <c r="W62" i="6"/>
  <c r="V62" i="6"/>
  <c r="AW61" i="6"/>
  <c r="AV61" i="6" s="1"/>
  <c r="AS61" i="6"/>
  <c r="AR61" i="6"/>
  <c r="AU61" i="6" s="1"/>
  <c r="AQ61" i="6"/>
  <c r="AP61" i="6"/>
  <c r="AT61" i="6" s="1"/>
  <c r="Z61" i="6"/>
  <c r="Y61" i="6"/>
  <c r="X61" i="6"/>
  <c r="W61" i="6"/>
  <c r="V61" i="6"/>
  <c r="AW60" i="6"/>
  <c r="AV60" i="6"/>
  <c r="AS60" i="6"/>
  <c r="AR60" i="6"/>
  <c r="AU60" i="6"/>
  <c r="AQ60" i="6"/>
  <c r="AP60" i="6"/>
  <c r="Z60" i="6"/>
  <c r="Y60" i="6"/>
  <c r="X60" i="6"/>
  <c r="W60" i="6"/>
  <c r="V60" i="6"/>
  <c r="AW59" i="6"/>
  <c r="AV59" i="6" s="1"/>
  <c r="AS59" i="6"/>
  <c r="AR59" i="6"/>
  <c r="AQ59" i="6"/>
  <c r="AP59" i="6"/>
  <c r="AT59" i="6" s="1"/>
  <c r="Z59" i="6"/>
  <c r="Y59" i="6"/>
  <c r="X59" i="6"/>
  <c r="W59" i="6"/>
  <c r="V59" i="6"/>
  <c r="AW167" i="6"/>
  <c r="AV167" i="6"/>
  <c r="AS167" i="6"/>
  <c r="AU167" i="6"/>
  <c r="AR167" i="6"/>
  <c r="AQ167" i="6"/>
  <c r="AP167" i="6"/>
  <c r="Z167" i="6"/>
  <c r="Y167" i="6"/>
  <c r="X167" i="6"/>
  <c r="W167" i="6"/>
  <c r="V167" i="6"/>
  <c r="AW58" i="6"/>
  <c r="AV58" i="6" s="1"/>
  <c r="AS58" i="6"/>
  <c r="AR58" i="6"/>
  <c r="AU58" i="6" s="1"/>
  <c r="AQ58" i="6"/>
  <c r="AP58" i="6"/>
  <c r="Z58" i="6"/>
  <c r="Y58" i="6"/>
  <c r="X58" i="6"/>
  <c r="W58" i="6"/>
  <c r="V58" i="6"/>
  <c r="AW208" i="6"/>
  <c r="AV208" i="6"/>
  <c r="AS208" i="6"/>
  <c r="AR208" i="6"/>
  <c r="AU208" i="6" s="1"/>
  <c r="AQ208" i="6"/>
  <c r="AP208" i="6"/>
  <c r="AT208" i="6"/>
  <c r="Z208" i="6"/>
  <c r="Y208" i="6"/>
  <c r="X208" i="6"/>
  <c r="W208" i="6"/>
  <c r="V208" i="6"/>
  <c r="AW211" i="6"/>
  <c r="AV211" i="6"/>
  <c r="AS211" i="6"/>
  <c r="AU211" i="6" s="1"/>
  <c r="AR211" i="6"/>
  <c r="AQ211" i="6"/>
  <c r="AP211" i="6"/>
  <c r="AT211" i="6" s="1"/>
  <c r="Z211" i="6"/>
  <c r="Y211" i="6"/>
  <c r="X211" i="6"/>
  <c r="W211" i="6"/>
  <c r="V211" i="6"/>
  <c r="AW174" i="6"/>
  <c r="AV174" i="6"/>
  <c r="AS174" i="6"/>
  <c r="AU174" i="6" s="1"/>
  <c r="AR174" i="6"/>
  <c r="AQ174" i="6"/>
  <c r="AT174" i="6" s="1"/>
  <c r="AP174" i="6"/>
  <c r="Z174" i="6"/>
  <c r="Y174" i="6"/>
  <c r="X174" i="6"/>
  <c r="W174" i="6"/>
  <c r="V174" i="6"/>
  <c r="AW140" i="6"/>
  <c r="AV140" i="6" s="1"/>
  <c r="AS140" i="6"/>
  <c r="AR140" i="6"/>
  <c r="AU140" i="6"/>
  <c r="AQ140" i="6"/>
  <c r="AT140" i="6" s="1"/>
  <c r="AP140" i="6"/>
  <c r="Z140" i="6"/>
  <c r="Y140" i="6"/>
  <c r="X140" i="6"/>
  <c r="W140" i="6"/>
  <c r="V140" i="6"/>
  <c r="AW210" i="6"/>
  <c r="AV210" i="6" s="1"/>
  <c r="AS210" i="6"/>
  <c r="AR210" i="6"/>
  <c r="AU210" i="6" s="1"/>
  <c r="AQ210" i="6"/>
  <c r="AP210" i="6"/>
  <c r="AT210" i="6" s="1"/>
  <c r="Z210" i="6"/>
  <c r="Y210" i="6"/>
  <c r="X210" i="6"/>
  <c r="W210" i="6"/>
  <c r="V210" i="6"/>
  <c r="AW57" i="6"/>
  <c r="AV57" i="6"/>
  <c r="AS57" i="6"/>
  <c r="AU57" i="6" s="1"/>
  <c r="AR57" i="6"/>
  <c r="AQ57" i="6"/>
  <c r="AT57" i="6" s="1"/>
  <c r="AP57" i="6"/>
  <c r="Z57" i="6"/>
  <c r="Y57" i="6"/>
  <c r="X57" i="6"/>
  <c r="W57" i="6"/>
  <c r="V57" i="6"/>
  <c r="AW197" i="6"/>
  <c r="AV197" i="6"/>
  <c r="AS197" i="6"/>
  <c r="AR197" i="6"/>
  <c r="AQ197" i="6"/>
  <c r="AP197" i="6"/>
  <c r="AT197" i="6" s="1"/>
  <c r="Z197" i="6"/>
  <c r="Y197" i="6"/>
  <c r="X197" i="6"/>
  <c r="W197" i="6"/>
  <c r="V197" i="6"/>
  <c r="AW185" i="6"/>
  <c r="AV185" i="6"/>
  <c r="AS185" i="6"/>
  <c r="AR185" i="6"/>
  <c r="AQ185" i="6"/>
  <c r="AP185" i="6"/>
  <c r="AT185" i="6"/>
  <c r="Z185" i="6"/>
  <c r="Y185" i="6"/>
  <c r="X185" i="6"/>
  <c r="W185" i="6"/>
  <c r="V185" i="6"/>
  <c r="AW56" i="6"/>
  <c r="AV56" i="6"/>
  <c r="AS56" i="6"/>
  <c r="AR56" i="6"/>
  <c r="AQ56" i="6"/>
  <c r="AP56" i="6"/>
  <c r="AT56" i="6"/>
  <c r="Z56" i="6"/>
  <c r="Y56" i="6"/>
  <c r="X56" i="6"/>
  <c r="W56" i="6"/>
  <c r="V56" i="6"/>
  <c r="AW55" i="6"/>
  <c r="AV55" i="6"/>
  <c r="AS55" i="6"/>
  <c r="AU55" i="6" s="1"/>
  <c r="AR55" i="6"/>
  <c r="AQ55" i="6"/>
  <c r="AP55" i="6"/>
  <c r="Z55" i="6"/>
  <c r="Y55" i="6"/>
  <c r="X55" i="6"/>
  <c r="W55" i="6"/>
  <c r="V55" i="6"/>
  <c r="AW54" i="6"/>
  <c r="AV54" i="6"/>
  <c r="AS54" i="6"/>
  <c r="AR54" i="6"/>
  <c r="AU54" i="6" s="1"/>
  <c r="AQ54" i="6"/>
  <c r="AP54" i="6"/>
  <c r="Z54" i="6"/>
  <c r="Y54" i="6"/>
  <c r="X54" i="6"/>
  <c r="W54" i="6"/>
  <c r="V54" i="6"/>
  <c r="AW124" i="6"/>
  <c r="AV124" i="6"/>
  <c r="AS124" i="6"/>
  <c r="AU124" i="6" s="1"/>
  <c r="AR124" i="6"/>
  <c r="AQ124" i="6"/>
  <c r="AT124" i="6" s="1"/>
  <c r="AP124" i="6"/>
  <c r="Z124" i="6"/>
  <c r="Y124" i="6"/>
  <c r="X124" i="6"/>
  <c r="W124" i="6"/>
  <c r="V124" i="6"/>
  <c r="AW146" i="6"/>
  <c r="AV146" i="6" s="1"/>
  <c r="AS146" i="6"/>
  <c r="AR146" i="6"/>
  <c r="AQ146" i="6"/>
  <c r="AP146" i="6"/>
  <c r="Z146" i="6"/>
  <c r="Y146" i="6"/>
  <c r="X146" i="6"/>
  <c r="W146" i="6"/>
  <c r="V146" i="6"/>
  <c r="AW139" i="6"/>
  <c r="AV139" i="6"/>
  <c r="AS139" i="6"/>
  <c r="AU139" i="6" s="1"/>
  <c r="AR139" i="6"/>
  <c r="AQ139" i="6"/>
  <c r="AT139" i="6" s="1"/>
  <c r="AP139" i="6"/>
  <c r="Z139" i="6"/>
  <c r="Y139" i="6"/>
  <c r="X139" i="6"/>
  <c r="W139" i="6"/>
  <c r="V139" i="6"/>
  <c r="AW53" i="6"/>
  <c r="AV53" i="6" s="1"/>
  <c r="AS53" i="6"/>
  <c r="AR53" i="6"/>
  <c r="AQ53" i="6"/>
  <c r="AT53" i="6"/>
  <c r="AP53" i="6"/>
  <c r="Z53" i="6"/>
  <c r="Y53" i="6"/>
  <c r="X53" i="6"/>
  <c r="W53" i="6"/>
  <c r="V53" i="6"/>
  <c r="AW52" i="6"/>
  <c r="AV52" i="6"/>
  <c r="AV213" i="6" s="1"/>
  <c r="AS52" i="6"/>
  <c r="AR52" i="6"/>
  <c r="AU52" i="6"/>
  <c r="AQ52" i="6"/>
  <c r="AP52" i="6"/>
  <c r="Z52" i="6"/>
  <c r="Y52" i="6"/>
  <c r="X52" i="6"/>
  <c r="W52" i="6"/>
  <c r="V52" i="6"/>
  <c r="AW179" i="6"/>
  <c r="AV179" i="6" s="1"/>
  <c r="AS179" i="6"/>
  <c r="AR179" i="6"/>
  <c r="AU179" i="6"/>
  <c r="AQ179" i="6"/>
  <c r="AP179" i="6"/>
  <c r="Z179" i="6"/>
  <c r="Y179" i="6"/>
  <c r="X179" i="6"/>
  <c r="W179" i="6"/>
  <c r="V179" i="6"/>
  <c r="AW156" i="6"/>
  <c r="AV156" i="6"/>
  <c r="AS156" i="6"/>
  <c r="AR156" i="6"/>
  <c r="AQ156" i="6"/>
  <c r="AP156" i="6"/>
  <c r="Z156" i="6"/>
  <c r="Y156" i="6"/>
  <c r="X156" i="6"/>
  <c r="W156" i="6"/>
  <c r="V156" i="6"/>
  <c r="AW51" i="6"/>
  <c r="AV51" i="6"/>
  <c r="AS51" i="6"/>
  <c r="AR51" i="6"/>
  <c r="AU51" i="6" s="1"/>
  <c r="AQ51" i="6"/>
  <c r="AP51" i="6"/>
  <c r="AT51" i="6" s="1"/>
  <c r="Z51" i="6"/>
  <c r="Y51" i="6"/>
  <c r="X51" i="6"/>
  <c r="W51" i="6"/>
  <c r="V51" i="6"/>
  <c r="AW138" i="6"/>
  <c r="AV138" i="6" s="1"/>
  <c r="AS138" i="6"/>
  <c r="AU138" i="6"/>
  <c r="AR138" i="6"/>
  <c r="AQ138" i="6"/>
  <c r="AP138" i="6"/>
  <c r="AT138" i="6" s="1"/>
  <c r="Z138" i="6"/>
  <c r="Y138" i="6"/>
  <c r="X138" i="6"/>
  <c r="W138" i="6"/>
  <c r="V138" i="6"/>
  <c r="AW50" i="6"/>
  <c r="AV50" i="6"/>
  <c r="AS50" i="6"/>
  <c r="AR50" i="6"/>
  <c r="AQ50" i="6"/>
  <c r="AP50" i="6"/>
  <c r="Z50" i="6"/>
  <c r="Y50" i="6"/>
  <c r="X50" i="6"/>
  <c r="W50" i="6"/>
  <c r="V50" i="6"/>
  <c r="AW155" i="6"/>
  <c r="AV155" i="6"/>
  <c r="AS155" i="6"/>
  <c r="AR155" i="6"/>
  <c r="AU155" i="6"/>
  <c r="AQ155" i="6"/>
  <c r="AP155" i="6"/>
  <c r="AT155" i="6"/>
  <c r="Z155" i="6"/>
  <c r="Y155" i="6"/>
  <c r="X155" i="6"/>
  <c r="W155" i="6"/>
  <c r="V155" i="6"/>
  <c r="AW145" i="6"/>
  <c r="AV145" i="6"/>
  <c r="AS145" i="6"/>
  <c r="AU145" i="6" s="1"/>
  <c r="AR145" i="6"/>
  <c r="AQ145" i="6"/>
  <c r="AP145" i="6"/>
  <c r="AT145" i="6" s="1"/>
  <c r="Z145" i="6"/>
  <c r="Y145" i="6"/>
  <c r="X145" i="6"/>
  <c r="W145" i="6"/>
  <c r="V145" i="6"/>
  <c r="AW49" i="6"/>
  <c r="AV49" i="6"/>
  <c r="AS49" i="6"/>
  <c r="AU49" i="6" s="1"/>
  <c r="AR49" i="6"/>
  <c r="AQ49" i="6"/>
  <c r="AP49" i="6"/>
  <c r="AT49" i="6"/>
  <c r="Z49" i="6"/>
  <c r="Y49" i="6"/>
  <c r="X49" i="6"/>
  <c r="W49" i="6"/>
  <c r="V49" i="6"/>
  <c r="AW205" i="6"/>
  <c r="AV205" i="6"/>
  <c r="AS205" i="6"/>
  <c r="AU205" i="6" s="1"/>
  <c r="AR205" i="6"/>
  <c r="AQ205" i="6"/>
  <c r="AT205" i="6" s="1"/>
  <c r="AP205" i="6"/>
  <c r="Z205" i="6"/>
  <c r="Y205" i="6"/>
  <c r="X205" i="6"/>
  <c r="W205" i="6"/>
  <c r="V205" i="6"/>
  <c r="AW48" i="6"/>
  <c r="AV48" i="6" s="1"/>
  <c r="AS48" i="6"/>
  <c r="AR48" i="6"/>
  <c r="AQ48" i="6"/>
  <c r="AP48" i="6"/>
  <c r="AT48" i="6" s="1"/>
  <c r="Z48" i="6"/>
  <c r="Y48" i="6"/>
  <c r="X48" i="6"/>
  <c r="W48" i="6"/>
  <c r="V48" i="6"/>
  <c r="AW137" i="6"/>
  <c r="AV137" i="6"/>
  <c r="AS137" i="6"/>
  <c r="AR137" i="6"/>
  <c r="AU137" i="6"/>
  <c r="AQ137" i="6"/>
  <c r="AP137" i="6"/>
  <c r="Z137" i="6"/>
  <c r="Y137" i="6"/>
  <c r="X137" i="6"/>
  <c r="W137" i="6"/>
  <c r="V137" i="6"/>
  <c r="AW47" i="6"/>
  <c r="AV47" i="6" s="1"/>
  <c r="AS47" i="6"/>
  <c r="AR47" i="6"/>
  <c r="AU47" i="6" s="1"/>
  <c r="AQ47" i="6"/>
  <c r="AT47" i="6" s="1"/>
  <c r="AP47" i="6"/>
  <c r="Z47" i="6"/>
  <c r="Y47" i="6"/>
  <c r="X47" i="6"/>
  <c r="W47" i="6"/>
  <c r="V47" i="6"/>
  <c r="AW123" i="6"/>
  <c r="AV123" i="6" s="1"/>
  <c r="AS123" i="6"/>
  <c r="AR123" i="6"/>
  <c r="AU123" i="6" s="1"/>
  <c r="AQ123" i="6"/>
  <c r="AP123" i="6"/>
  <c r="Z123" i="6"/>
  <c r="Y123" i="6"/>
  <c r="X123" i="6"/>
  <c r="W123" i="6"/>
  <c r="V123" i="6"/>
  <c r="AW166" i="6"/>
  <c r="AV166" i="6"/>
  <c r="AT166" i="6"/>
  <c r="AS166" i="6"/>
  <c r="AR166" i="6"/>
  <c r="AQ166" i="6"/>
  <c r="AP166" i="6"/>
  <c r="Z166" i="6"/>
  <c r="Y166" i="6"/>
  <c r="X166" i="6"/>
  <c r="W166" i="6"/>
  <c r="V166" i="6"/>
  <c r="AW165" i="6"/>
  <c r="AV165" i="6" s="1"/>
  <c r="AS165" i="6"/>
  <c r="AU165" i="6"/>
  <c r="AR165" i="6"/>
  <c r="AQ165" i="6"/>
  <c r="AP165" i="6"/>
  <c r="Z165" i="6"/>
  <c r="Y165" i="6"/>
  <c r="X165" i="6"/>
  <c r="W165" i="6"/>
  <c r="V165" i="6"/>
  <c r="AW202" i="6"/>
  <c r="AV202" i="6"/>
  <c r="AS202" i="6"/>
  <c r="AR202" i="6"/>
  <c r="AU202" i="6"/>
  <c r="AQ202" i="6"/>
  <c r="AP202" i="6"/>
  <c r="Z202" i="6"/>
  <c r="Y202" i="6"/>
  <c r="X202" i="6"/>
  <c r="W202" i="6"/>
  <c r="V202" i="6"/>
  <c r="AW122" i="6"/>
  <c r="AV122" i="6" s="1"/>
  <c r="AS122" i="6"/>
  <c r="AU122" i="6"/>
  <c r="AR122" i="6"/>
  <c r="AQ122" i="6"/>
  <c r="AP122" i="6"/>
  <c r="Z122" i="6"/>
  <c r="Y122" i="6"/>
  <c r="X122" i="6"/>
  <c r="W122" i="6"/>
  <c r="V122" i="6"/>
  <c r="AW46" i="6"/>
  <c r="AV46" i="6"/>
  <c r="AS46" i="6"/>
  <c r="AR46" i="6"/>
  <c r="AQ46" i="6"/>
  <c r="AT46" i="6" s="1"/>
  <c r="AP46" i="6"/>
  <c r="Z46" i="6"/>
  <c r="Y46" i="6"/>
  <c r="X46" i="6"/>
  <c r="W46" i="6"/>
  <c r="V46" i="6"/>
  <c r="AW45" i="6"/>
  <c r="AV45" i="6" s="1"/>
  <c r="AS45" i="6"/>
  <c r="AR45" i="6"/>
  <c r="AU45" i="6" s="1"/>
  <c r="AQ45" i="6"/>
  <c r="AP45" i="6"/>
  <c r="AT45" i="6"/>
  <c r="Z45" i="6"/>
  <c r="Y45" i="6"/>
  <c r="X45" i="6"/>
  <c r="W45" i="6"/>
  <c r="V45" i="6"/>
  <c r="AW44" i="6"/>
  <c r="AV44" i="6"/>
  <c r="AS44" i="6"/>
  <c r="AU44" i="6" s="1"/>
  <c r="AR44" i="6"/>
  <c r="AQ44" i="6"/>
  <c r="AP44" i="6"/>
  <c r="AT44" i="6" s="1"/>
  <c r="Z44" i="6"/>
  <c r="Y44" i="6"/>
  <c r="X44" i="6"/>
  <c r="W44" i="6"/>
  <c r="V44" i="6"/>
  <c r="AW121" i="6"/>
  <c r="AV121" i="6"/>
  <c r="AS121" i="6"/>
  <c r="AR121" i="6"/>
  <c r="AU121" i="6"/>
  <c r="AQ121" i="6"/>
  <c r="AP121" i="6"/>
  <c r="Z121" i="6"/>
  <c r="Y121" i="6"/>
  <c r="X121" i="6"/>
  <c r="W121" i="6"/>
  <c r="V121" i="6"/>
  <c r="AW43" i="6"/>
  <c r="AV43" i="6"/>
  <c r="AS43" i="6"/>
  <c r="AU43" i="6" s="1"/>
  <c r="AR43" i="6"/>
  <c r="AQ43" i="6"/>
  <c r="AP43" i="6"/>
  <c r="Z43" i="6"/>
  <c r="Y43" i="6"/>
  <c r="X43" i="6"/>
  <c r="W43" i="6"/>
  <c r="V43" i="6"/>
  <c r="AW42" i="6"/>
  <c r="AV42" i="6"/>
  <c r="AS42" i="6"/>
  <c r="AR42" i="6"/>
  <c r="AQ42" i="6"/>
  <c r="AP42" i="6"/>
  <c r="Z42" i="6"/>
  <c r="Y42" i="6"/>
  <c r="X42" i="6"/>
  <c r="W42" i="6"/>
  <c r="V42" i="6"/>
  <c r="AW154" i="6"/>
  <c r="AV154" i="6"/>
  <c r="AS154" i="6"/>
  <c r="AR154" i="6"/>
  <c r="AU154" i="6" s="1"/>
  <c r="AQ154" i="6"/>
  <c r="AP154" i="6"/>
  <c r="Z154" i="6"/>
  <c r="Y154" i="6"/>
  <c r="X154" i="6"/>
  <c r="W154" i="6"/>
  <c r="V154" i="6"/>
  <c r="AW136" i="6"/>
  <c r="AV136" i="6"/>
  <c r="AS136" i="6"/>
  <c r="AR136" i="6"/>
  <c r="AQ136" i="6"/>
  <c r="AP136" i="6"/>
  <c r="Z136" i="6"/>
  <c r="Y136" i="6"/>
  <c r="X136" i="6"/>
  <c r="W136" i="6"/>
  <c r="V136" i="6"/>
  <c r="AW41" i="6"/>
  <c r="AV41" i="6"/>
  <c r="AS41" i="6"/>
  <c r="AR41" i="6"/>
  <c r="AQ41" i="6"/>
  <c r="AP41" i="6"/>
  <c r="AT41" i="6"/>
  <c r="Z41" i="6"/>
  <c r="Y41" i="6"/>
  <c r="X41" i="6"/>
  <c r="W41" i="6"/>
  <c r="V41" i="6"/>
  <c r="AW164" i="6"/>
  <c r="AV164" i="6"/>
  <c r="AS164" i="6"/>
  <c r="AU164" i="6" s="1"/>
  <c r="AR164" i="6"/>
  <c r="AQ164" i="6"/>
  <c r="AP164" i="6"/>
  <c r="AT164" i="6"/>
  <c r="Z164" i="6"/>
  <c r="Y164" i="6"/>
  <c r="X164" i="6"/>
  <c r="W164" i="6"/>
  <c r="V164" i="6"/>
  <c r="AW40" i="6"/>
  <c r="AV40" i="6"/>
  <c r="AU40" i="6"/>
  <c r="AS40" i="6"/>
  <c r="AR40" i="6"/>
  <c r="AQ40" i="6"/>
  <c r="AT40" i="6" s="1"/>
  <c r="AP40" i="6"/>
  <c r="Z40" i="6"/>
  <c r="Y40" i="6"/>
  <c r="X40" i="6"/>
  <c r="W40" i="6"/>
  <c r="V40" i="6"/>
  <c r="AW39" i="6"/>
  <c r="AV39" i="6" s="1"/>
  <c r="AS39" i="6"/>
  <c r="AR39" i="6"/>
  <c r="AU39" i="6"/>
  <c r="AQ39" i="6"/>
  <c r="AP39" i="6"/>
  <c r="Z39" i="6"/>
  <c r="Y39" i="6"/>
  <c r="X39" i="6"/>
  <c r="W39" i="6"/>
  <c r="V39" i="6"/>
  <c r="AW38" i="6"/>
  <c r="AV38" i="6" s="1"/>
  <c r="AS38" i="6"/>
  <c r="AR38" i="6"/>
  <c r="AU38" i="6"/>
  <c r="AQ38" i="6"/>
  <c r="AP38" i="6"/>
  <c r="Z38" i="6"/>
  <c r="Y38" i="6"/>
  <c r="X38" i="6"/>
  <c r="W38" i="6"/>
  <c r="V38" i="6"/>
  <c r="AW37" i="6"/>
  <c r="AV37" i="6" s="1"/>
  <c r="AS37" i="6"/>
  <c r="AR37" i="6"/>
  <c r="AU37" i="6" s="1"/>
  <c r="AQ37" i="6"/>
  <c r="AP37" i="6"/>
  <c r="AT37" i="6" s="1"/>
  <c r="Z37" i="6"/>
  <c r="Y37" i="6"/>
  <c r="X37" i="6"/>
  <c r="W37" i="6"/>
  <c r="V37" i="6"/>
  <c r="AW36" i="6"/>
  <c r="AV36" i="6" s="1"/>
  <c r="AS36" i="6"/>
  <c r="AR36" i="6"/>
  <c r="AQ36" i="6"/>
  <c r="AP36" i="6"/>
  <c r="Z36" i="6"/>
  <c r="Y36" i="6"/>
  <c r="X36" i="6"/>
  <c r="W36" i="6"/>
  <c r="V36" i="6"/>
  <c r="AW173" i="6"/>
  <c r="AV173" i="6" s="1"/>
  <c r="AS173" i="6"/>
  <c r="AR173" i="6"/>
  <c r="AU173" i="6" s="1"/>
  <c r="AQ173" i="6"/>
  <c r="AP173" i="6"/>
  <c r="AT173" i="6" s="1"/>
  <c r="Z173" i="6"/>
  <c r="Y173" i="6"/>
  <c r="X173" i="6"/>
  <c r="W173" i="6"/>
  <c r="V173" i="6"/>
  <c r="AW35" i="6"/>
  <c r="AV35" i="6" s="1"/>
  <c r="AS35" i="6"/>
  <c r="AR35" i="6"/>
  <c r="AQ35" i="6"/>
  <c r="AP35" i="6"/>
  <c r="AT35" i="6"/>
  <c r="Z35" i="6"/>
  <c r="Y35" i="6"/>
  <c r="X35" i="6"/>
  <c r="W35" i="6"/>
  <c r="V35" i="6"/>
  <c r="AW120" i="6"/>
  <c r="AV120" i="6"/>
  <c r="AS120" i="6"/>
  <c r="AR120" i="6"/>
  <c r="AU120" i="6" s="1"/>
  <c r="AQ120" i="6"/>
  <c r="AP120" i="6"/>
  <c r="Z120" i="6"/>
  <c r="Y120" i="6"/>
  <c r="X120" i="6"/>
  <c r="W120" i="6"/>
  <c r="V120" i="6"/>
  <c r="AW34" i="6"/>
  <c r="AV34" i="6" s="1"/>
  <c r="AS34" i="6"/>
  <c r="AR34" i="6"/>
  <c r="AU34" i="6" s="1"/>
  <c r="AQ34" i="6"/>
  <c r="AP34" i="6"/>
  <c r="AT34" i="6"/>
  <c r="Z34" i="6"/>
  <c r="Y34" i="6"/>
  <c r="X34" i="6"/>
  <c r="W34" i="6"/>
  <c r="V34" i="6"/>
  <c r="AW178" i="6"/>
  <c r="AV178" i="6"/>
  <c r="AS178" i="6"/>
  <c r="AR178" i="6"/>
  <c r="AQ178" i="6"/>
  <c r="AP178" i="6"/>
  <c r="Z178" i="6"/>
  <c r="Y178" i="6"/>
  <c r="X178" i="6"/>
  <c r="W178" i="6"/>
  <c r="V178" i="6"/>
  <c r="AW144" i="6"/>
  <c r="AV144" i="6" s="1"/>
  <c r="AS144" i="6"/>
  <c r="AR144" i="6"/>
  <c r="AQ144" i="6"/>
  <c r="AP144" i="6"/>
  <c r="AT144" i="6" s="1"/>
  <c r="Z144" i="6"/>
  <c r="Y144" i="6"/>
  <c r="X144" i="6"/>
  <c r="W144" i="6"/>
  <c r="V144" i="6"/>
  <c r="AW33" i="6"/>
  <c r="AV33" i="6"/>
  <c r="AS33" i="6"/>
  <c r="AR33" i="6"/>
  <c r="AQ33" i="6"/>
  <c r="AP33" i="6"/>
  <c r="AT33" i="6" s="1"/>
  <c r="Z33" i="6"/>
  <c r="Y33" i="6"/>
  <c r="X33" i="6"/>
  <c r="W33" i="6"/>
  <c r="V33" i="6"/>
  <c r="AW172" i="6"/>
  <c r="AV172" i="6" s="1"/>
  <c r="AS172" i="6"/>
  <c r="AR172" i="6"/>
  <c r="AQ172" i="6"/>
  <c r="AP172" i="6"/>
  <c r="AT172" i="6"/>
  <c r="Z172" i="6"/>
  <c r="Y172" i="6"/>
  <c r="X172" i="6"/>
  <c r="W172" i="6"/>
  <c r="V172" i="6"/>
  <c r="AW163" i="6"/>
  <c r="AV163" i="6"/>
  <c r="AS163" i="6"/>
  <c r="AR163" i="6"/>
  <c r="AQ163" i="6"/>
  <c r="AP163" i="6"/>
  <c r="AT163" i="6" s="1"/>
  <c r="Z163" i="6"/>
  <c r="Y163" i="6"/>
  <c r="X163" i="6"/>
  <c r="W163" i="6"/>
  <c r="V163" i="6"/>
  <c r="AW32" i="6"/>
  <c r="AV32" i="6" s="1"/>
  <c r="AS32" i="6"/>
  <c r="AR32" i="6"/>
  <c r="AU32" i="6" s="1"/>
  <c r="AQ32" i="6"/>
  <c r="AP32" i="6"/>
  <c r="AT32" i="6"/>
  <c r="Z32" i="6"/>
  <c r="Y32" i="6"/>
  <c r="X32" i="6"/>
  <c r="W32" i="6"/>
  <c r="V32" i="6"/>
  <c r="AW31" i="6"/>
  <c r="AV31" i="6"/>
  <c r="AS31" i="6"/>
  <c r="AR31" i="6"/>
  <c r="AU31" i="6" s="1"/>
  <c r="AQ31" i="6"/>
  <c r="AP31" i="6"/>
  <c r="Z31" i="6"/>
  <c r="Y31" i="6"/>
  <c r="X31" i="6"/>
  <c r="W31" i="6"/>
  <c r="V31" i="6"/>
  <c r="AW30" i="6"/>
  <c r="AV30" i="6" s="1"/>
  <c r="AS30" i="6"/>
  <c r="AR30" i="6"/>
  <c r="AU30" i="6"/>
  <c r="AQ30" i="6"/>
  <c r="AP30" i="6"/>
  <c r="AT30" i="6" s="1"/>
  <c r="Z30" i="6"/>
  <c r="Y30" i="6"/>
  <c r="X30" i="6"/>
  <c r="W30" i="6"/>
  <c r="V30" i="6"/>
  <c r="AW29" i="6"/>
  <c r="AV29" i="6"/>
  <c r="AS29" i="6"/>
  <c r="AR29" i="6"/>
  <c r="AQ29" i="6"/>
  <c r="AP29" i="6"/>
  <c r="Z29" i="6"/>
  <c r="Y29" i="6"/>
  <c r="X29" i="6"/>
  <c r="W29" i="6"/>
  <c r="V29" i="6"/>
  <c r="AW28" i="6"/>
  <c r="AV28" i="6"/>
  <c r="AS28" i="6"/>
  <c r="AR28" i="6"/>
  <c r="AU28" i="6"/>
  <c r="AQ28" i="6"/>
  <c r="AP28" i="6"/>
  <c r="Z28" i="6"/>
  <c r="Y28" i="6"/>
  <c r="X28" i="6"/>
  <c r="W28" i="6"/>
  <c r="V28" i="6"/>
  <c r="AW193" i="6"/>
  <c r="AV193" i="6"/>
  <c r="AS193" i="6"/>
  <c r="AU193" i="6" s="1"/>
  <c r="AR193" i="6"/>
  <c r="AQ193" i="6"/>
  <c r="AP193" i="6"/>
  <c r="AT193" i="6" s="1"/>
  <c r="Z193" i="6"/>
  <c r="Y193" i="6"/>
  <c r="X193" i="6"/>
  <c r="W193" i="6"/>
  <c r="V193" i="6"/>
  <c r="AW27" i="6"/>
  <c r="AV27" i="6" s="1"/>
  <c r="AS27" i="6"/>
  <c r="AR27" i="6"/>
  <c r="AQ27" i="6"/>
  <c r="AP27" i="6"/>
  <c r="Z27" i="6"/>
  <c r="Y27" i="6"/>
  <c r="X27" i="6"/>
  <c r="W27" i="6"/>
  <c r="V27" i="6"/>
  <c r="AW196" i="6"/>
  <c r="AV196" i="6"/>
  <c r="AS196" i="6"/>
  <c r="AR196" i="6"/>
  <c r="AQ196" i="6"/>
  <c r="AP196" i="6"/>
  <c r="Z196" i="6"/>
  <c r="Y196" i="6"/>
  <c r="X196" i="6"/>
  <c r="W196" i="6"/>
  <c r="V196" i="6"/>
  <c r="AW203" i="6"/>
  <c r="AV203" i="6" s="1"/>
  <c r="AT203" i="6"/>
  <c r="AS203" i="6"/>
  <c r="AR203" i="6"/>
  <c r="AU203" i="6"/>
  <c r="AQ203" i="6"/>
  <c r="AP203" i="6"/>
  <c r="Z203" i="6"/>
  <c r="Y203" i="6"/>
  <c r="X203" i="6"/>
  <c r="W203" i="6"/>
  <c r="V203" i="6"/>
  <c r="AW143" i="6"/>
  <c r="AV143" i="6"/>
  <c r="AS143" i="6"/>
  <c r="AR143" i="6"/>
  <c r="AU143" i="6" s="1"/>
  <c r="AQ143" i="6"/>
  <c r="AT143" i="6" s="1"/>
  <c r="AP143" i="6"/>
  <c r="Z143" i="6"/>
  <c r="Y143" i="6"/>
  <c r="X143" i="6"/>
  <c r="W143" i="6"/>
  <c r="V143" i="6"/>
  <c r="AW26" i="6"/>
  <c r="AV26" i="6" s="1"/>
  <c r="AS26" i="6"/>
  <c r="AR26" i="6"/>
  <c r="AU26" i="6"/>
  <c r="AQ26" i="6"/>
  <c r="AP26" i="6"/>
  <c r="Z26" i="6"/>
  <c r="Y26" i="6"/>
  <c r="X26" i="6"/>
  <c r="W26" i="6"/>
  <c r="V26" i="6"/>
  <c r="AW142" i="6"/>
  <c r="AV142" i="6" s="1"/>
  <c r="AS142" i="6"/>
  <c r="AR142" i="6"/>
  <c r="AQ142" i="6"/>
  <c r="AP142" i="6"/>
  <c r="AT142" i="6"/>
  <c r="Z142" i="6"/>
  <c r="Y142" i="6"/>
  <c r="X142" i="6"/>
  <c r="W142" i="6"/>
  <c r="V142" i="6"/>
  <c r="AW200" i="6"/>
  <c r="AV200" i="6"/>
  <c r="AS200" i="6"/>
  <c r="AR200" i="6"/>
  <c r="AU200" i="6"/>
  <c r="AQ200" i="6"/>
  <c r="AP200" i="6"/>
  <c r="AT200" i="6" s="1"/>
  <c r="Z200" i="6"/>
  <c r="Y200" i="6"/>
  <c r="X200" i="6"/>
  <c r="W200" i="6"/>
  <c r="V200" i="6"/>
  <c r="AW25" i="6"/>
  <c r="AV25" i="6" s="1"/>
  <c r="AS25" i="6"/>
  <c r="AR25" i="6"/>
  <c r="AQ25" i="6"/>
  <c r="AP25" i="6"/>
  <c r="Z25" i="6"/>
  <c r="Y25" i="6"/>
  <c r="X25" i="6"/>
  <c r="W25" i="6"/>
  <c r="V25" i="6"/>
  <c r="AW119" i="6"/>
  <c r="AV119" i="6"/>
  <c r="AS119" i="6"/>
  <c r="AR119" i="6"/>
  <c r="AU119" i="6"/>
  <c r="AQ119" i="6"/>
  <c r="AP119" i="6"/>
  <c r="AT119" i="6"/>
  <c r="Z119" i="6"/>
  <c r="Y119" i="6"/>
  <c r="X119" i="6"/>
  <c r="W119" i="6"/>
  <c r="V119" i="6"/>
  <c r="AW135" i="6"/>
  <c r="AV135" i="6" s="1"/>
  <c r="AS135" i="6"/>
  <c r="AU135" i="6" s="1"/>
  <c r="AR135" i="6"/>
  <c r="AQ135" i="6"/>
  <c r="AP135" i="6"/>
  <c r="AT135" i="6"/>
  <c r="Z135" i="6"/>
  <c r="Y135" i="6"/>
  <c r="X135" i="6"/>
  <c r="W135" i="6"/>
  <c r="V135" i="6"/>
  <c r="AW184" i="6"/>
  <c r="AV184" i="6"/>
  <c r="AS184" i="6"/>
  <c r="AR184" i="6"/>
  <c r="AQ184" i="6"/>
  <c r="AP184" i="6"/>
  <c r="AT184" i="6" s="1"/>
  <c r="Z184" i="6"/>
  <c r="Y184" i="6"/>
  <c r="X184" i="6"/>
  <c r="W184" i="6"/>
  <c r="V184" i="6"/>
  <c r="AW189" i="6"/>
  <c r="AV189" i="6"/>
  <c r="AS189" i="6"/>
  <c r="AR189" i="6"/>
  <c r="AQ189" i="6"/>
  <c r="AP189" i="6"/>
  <c r="AT189" i="6" s="1"/>
  <c r="Z189" i="6"/>
  <c r="Y189" i="6"/>
  <c r="X189" i="6"/>
  <c r="W189" i="6"/>
  <c r="V189" i="6"/>
  <c r="AW118" i="6"/>
  <c r="AV118" i="6"/>
  <c r="AS118" i="6"/>
  <c r="AU118" i="6" s="1"/>
  <c r="AR118" i="6"/>
  <c r="AQ118" i="6"/>
  <c r="AP118" i="6"/>
  <c r="Z118" i="6"/>
  <c r="Y118" i="6"/>
  <c r="X118" i="6"/>
  <c r="W118" i="6"/>
  <c r="V118" i="6"/>
  <c r="AW117" i="6"/>
  <c r="AV117" i="6"/>
  <c r="AS117" i="6"/>
  <c r="AR117" i="6"/>
  <c r="AU117" i="6" s="1"/>
  <c r="AQ117" i="6"/>
  <c r="AP117" i="6"/>
  <c r="Z117" i="6"/>
  <c r="Y117" i="6"/>
  <c r="X117" i="6"/>
  <c r="W117" i="6"/>
  <c r="V117" i="6"/>
  <c r="AW153" i="6"/>
  <c r="AV153" i="6"/>
  <c r="AS153" i="6"/>
  <c r="AR153" i="6"/>
  <c r="AQ153" i="6"/>
  <c r="AP153" i="6"/>
  <c r="Z153" i="6"/>
  <c r="Y153" i="6"/>
  <c r="X153" i="6"/>
  <c r="W153" i="6"/>
  <c r="V153" i="6"/>
  <c r="AW134" i="6"/>
  <c r="AV134" i="6" s="1"/>
  <c r="AS134" i="6"/>
  <c r="AR134" i="6"/>
  <c r="AU134" i="6" s="1"/>
  <c r="AQ134" i="6"/>
  <c r="AP134" i="6"/>
  <c r="Z134" i="6"/>
  <c r="Y134" i="6"/>
  <c r="X134" i="6"/>
  <c r="W134" i="6"/>
  <c r="V134" i="6"/>
  <c r="AW24" i="6"/>
  <c r="AV24" i="6"/>
  <c r="AS24" i="6"/>
  <c r="AR24" i="6"/>
  <c r="AQ24" i="6"/>
  <c r="AP24" i="6"/>
  <c r="AT24" i="6"/>
  <c r="Z24" i="6"/>
  <c r="Y24" i="6"/>
  <c r="X24" i="6"/>
  <c r="W24" i="6"/>
  <c r="V24" i="6"/>
  <c r="AW194" i="6"/>
  <c r="AV194" i="6" s="1"/>
  <c r="AS194" i="6"/>
  <c r="AU194" i="6" s="1"/>
  <c r="AR194" i="6"/>
  <c r="AQ194" i="6"/>
  <c r="AP194" i="6"/>
  <c r="Z194" i="6"/>
  <c r="Y194" i="6"/>
  <c r="X194" i="6"/>
  <c r="W194" i="6"/>
  <c r="V194" i="6"/>
  <c r="AW171" i="6"/>
  <c r="AV171" i="6"/>
  <c r="AS171" i="6"/>
  <c r="AR171" i="6"/>
  <c r="AQ171" i="6"/>
  <c r="AP171" i="6"/>
  <c r="AT171" i="6"/>
  <c r="Z171" i="6"/>
  <c r="Y171" i="6"/>
  <c r="X171" i="6"/>
  <c r="W171" i="6"/>
  <c r="V171" i="6"/>
  <c r="AW23" i="6"/>
  <c r="AV23" i="6" s="1"/>
  <c r="AS23" i="6"/>
  <c r="AR23" i="6"/>
  <c r="AQ23" i="6"/>
  <c r="AP23" i="6"/>
  <c r="AT23" i="6"/>
  <c r="Z23" i="6"/>
  <c r="Y23" i="6"/>
  <c r="X23" i="6"/>
  <c r="W23" i="6"/>
  <c r="V23" i="6"/>
  <c r="AW116" i="6"/>
  <c r="AV116" i="6"/>
  <c r="AS116" i="6"/>
  <c r="AR116" i="6"/>
  <c r="AU116" i="6" s="1"/>
  <c r="AQ116" i="6"/>
  <c r="AP116" i="6"/>
  <c r="AT116" i="6" s="1"/>
  <c r="Z116" i="6"/>
  <c r="Y116" i="6"/>
  <c r="X116" i="6"/>
  <c r="W116" i="6"/>
  <c r="V116" i="6"/>
  <c r="AW22" i="6"/>
  <c r="AV22" i="6"/>
  <c r="AS22" i="6"/>
  <c r="AR22" i="6"/>
  <c r="AQ22" i="6"/>
  <c r="AP22" i="6"/>
  <c r="AT22" i="6"/>
  <c r="Z22" i="6"/>
  <c r="Y22" i="6"/>
  <c r="X22" i="6"/>
  <c r="W22" i="6"/>
  <c r="V22" i="6"/>
  <c r="AW115" i="6"/>
  <c r="AV115" i="6"/>
  <c r="AS115" i="6"/>
  <c r="AR115" i="6"/>
  <c r="AQ115" i="6"/>
  <c r="AP115" i="6"/>
  <c r="AT115" i="6" s="1"/>
  <c r="Z115" i="6"/>
  <c r="Y115" i="6"/>
  <c r="X115" i="6"/>
  <c r="W115" i="6"/>
  <c r="V115" i="6"/>
  <c r="AW21" i="6"/>
  <c r="AV21" i="6"/>
  <c r="AS21" i="6"/>
  <c r="AR21" i="6"/>
  <c r="AQ21" i="6"/>
  <c r="AP21" i="6"/>
  <c r="AT21" i="6" s="1"/>
  <c r="Z21" i="6"/>
  <c r="Y21" i="6"/>
  <c r="X21" i="6"/>
  <c r="W21" i="6"/>
  <c r="V21" i="6"/>
  <c r="AW114" i="6"/>
  <c r="AV114" i="6"/>
  <c r="AU114" i="6"/>
  <c r="AS114" i="6"/>
  <c r="AR114" i="6"/>
  <c r="AQ114" i="6"/>
  <c r="AT114" i="6" s="1"/>
  <c r="AP114" i="6"/>
  <c r="Z114" i="6"/>
  <c r="Y114" i="6"/>
  <c r="X114" i="6"/>
  <c r="W114" i="6"/>
  <c r="V114" i="6"/>
  <c r="AW20" i="6"/>
  <c r="AV20" i="6" s="1"/>
  <c r="AS20" i="6"/>
  <c r="AR20" i="6"/>
  <c r="AU20" i="6"/>
  <c r="AQ20" i="6"/>
  <c r="AP20" i="6"/>
  <c r="Z20" i="6"/>
  <c r="Y20" i="6"/>
  <c r="X20" i="6"/>
  <c r="W20" i="6"/>
  <c r="V20" i="6"/>
  <c r="AW152" i="6"/>
  <c r="AV152" i="6"/>
  <c r="AS152" i="6"/>
  <c r="AR152" i="6"/>
  <c r="AU152" i="6" s="1"/>
  <c r="AQ152" i="6"/>
  <c r="AP152" i="6"/>
  <c r="AT152" i="6"/>
  <c r="Z152" i="6"/>
  <c r="Y152" i="6"/>
  <c r="X152" i="6"/>
  <c r="W152" i="6"/>
  <c r="V152" i="6"/>
  <c r="AW177" i="6"/>
  <c r="AV177" i="6"/>
  <c r="AS177" i="6"/>
  <c r="AR177" i="6"/>
  <c r="AU177" i="6"/>
  <c r="AQ177" i="6"/>
  <c r="AP177" i="6"/>
  <c r="AT177" i="6"/>
  <c r="Z177" i="6"/>
  <c r="Y177" i="6"/>
  <c r="X177" i="6"/>
  <c r="W177" i="6"/>
  <c r="V177" i="6"/>
  <c r="AW19" i="6"/>
  <c r="AV19" i="6" s="1"/>
  <c r="AT19" i="6"/>
  <c r="AS19" i="6"/>
  <c r="AR19" i="6"/>
  <c r="AU19" i="6"/>
  <c r="AQ19" i="6"/>
  <c r="AP19" i="6"/>
  <c r="Z19" i="6"/>
  <c r="Y19" i="6"/>
  <c r="X19" i="6"/>
  <c r="W19" i="6"/>
  <c r="V19" i="6"/>
  <c r="AW201" i="6"/>
  <c r="AV201" i="6"/>
  <c r="AS201" i="6"/>
  <c r="AR201" i="6"/>
  <c r="AQ201" i="6"/>
  <c r="AP201" i="6"/>
  <c r="AT201" i="6" s="1"/>
  <c r="Z201" i="6"/>
  <c r="Y201" i="6"/>
  <c r="X201" i="6"/>
  <c r="W201" i="6"/>
  <c r="V201" i="6"/>
  <c r="AW113" i="6"/>
  <c r="AV113" i="6"/>
  <c r="AS113" i="6"/>
  <c r="AR113" i="6"/>
  <c r="AQ113" i="6"/>
  <c r="AP113" i="6"/>
  <c r="AT113" i="6"/>
  <c r="Z113" i="6"/>
  <c r="Y113" i="6"/>
  <c r="X113" i="6"/>
  <c r="W113" i="6"/>
  <c r="V113" i="6"/>
  <c r="AW112" i="6"/>
  <c r="AV112" i="6" s="1"/>
  <c r="AS112" i="6"/>
  <c r="AR112" i="6"/>
  <c r="AQ112" i="6"/>
  <c r="AP112" i="6"/>
  <c r="AT112" i="6" s="1"/>
  <c r="Z112" i="6"/>
  <c r="Y112" i="6"/>
  <c r="X112" i="6"/>
  <c r="W112" i="6"/>
  <c r="V112" i="6"/>
  <c r="AW204" i="6"/>
  <c r="AV204" i="6"/>
  <c r="AS204" i="6"/>
  <c r="AR204" i="6"/>
  <c r="AQ204" i="6"/>
  <c r="AP204" i="6"/>
  <c r="AT204" i="6" s="1"/>
  <c r="Z204" i="6"/>
  <c r="Y204" i="6"/>
  <c r="X204" i="6"/>
  <c r="W204" i="6"/>
  <c r="V204" i="6"/>
  <c r="AW18" i="6"/>
  <c r="AV18" i="6"/>
  <c r="AS18" i="6"/>
  <c r="AR18" i="6"/>
  <c r="AU18" i="6" s="1"/>
  <c r="AQ18" i="6"/>
  <c r="AP18" i="6"/>
  <c r="Z18" i="6"/>
  <c r="Y18" i="6"/>
  <c r="X18" i="6"/>
  <c r="W18" i="6"/>
  <c r="V18" i="6"/>
  <c r="AW183" i="6"/>
  <c r="AV183" i="6"/>
  <c r="AS183" i="6"/>
  <c r="AR183" i="6"/>
  <c r="AQ183" i="6"/>
  <c r="AP183" i="6"/>
  <c r="Z183" i="6"/>
  <c r="Y183" i="6"/>
  <c r="X183" i="6"/>
  <c r="W183" i="6"/>
  <c r="V183" i="6"/>
  <c r="AW111" i="6"/>
  <c r="AV111" i="6"/>
  <c r="AS111" i="6"/>
  <c r="AR111" i="6"/>
  <c r="AU111" i="6" s="1"/>
  <c r="AQ111" i="6"/>
  <c r="AP111" i="6"/>
  <c r="AT111" i="6" s="1"/>
  <c r="Z111" i="6"/>
  <c r="Y111" i="6"/>
  <c r="X111" i="6"/>
  <c r="W111" i="6"/>
  <c r="V111" i="6"/>
  <c r="AW141" i="6"/>
  <c r="AV141" i="6"/>
  <c r="AS141" i="6"/>
  <c r="AR141" i="6"/>
  <c r="AU141" i="6"/>
  <c r="AQ141" i="6"/>
  <c r="AT141" i="6" s="1"/>
  <c r="AP141" i="6"/>
  <c r="Z141" i="6"/>
  <c r="Y141" i="6"/>
  <c r="X141" i="6"/>
  <c r="W141" i="6"/>
  <c r="V141" i="6"/>
  <c r="AW17" i="6"/>
  <c r="AV17" i="6"/>
  <c r="AS17" i="6"/>
  <c r="AR17" i="6"/>
  <c r="AU17" i="6"/>
  <c r="AQ17" i="6"/>
  <c r="AP17" i="6"/>
  <c r="Z17" i="6"/>
  <c r="Y17" i="6"/>
  <c r="X17" i="6"/>
  <c r="W17" i="6"/>
  <c r="V17" i="6"/>
  <c r="AW133" i="6"/>
  <c r="AV133" i="6" s="1"/>
  <c r="AS133" i="6"/>
  <c r="AR133" i="6"/>
  <c r="AQ133" i="6"/>
  <c r="AP133" i="6"/>
  <c r="AT133" i="6" s="1"/>
  <c r="Z133" i="6"/>
  <c r="Y133" i="6"/>
  <c r="X133" i="6"/>
  <c r="W133" i="6"/>
  <c r="V133" i="6"/>
  <c r="AW16" i="6"/>
  <c r="AV16" i="6" s="1"/>
  <c r="AS16" i="6"/>
  <c r="AR16" i="6"/>
  <c r="AU16" i="6"/>
  <c r="AQ16" i="6"/>
  <c r="AP16" i="6"/>
  <c r="AT16" i="6"/>
  <c r="Z16" i="6"/>
  <c r="Y16" i="6"/>
  <c r="X16" i="6"/>
  <c r="W16" i="6"/>
  <c r="V16" i="6"/>
  <c r="AW110" i="6"/>
  <c r="AV110" i="6"/>
  <c r="AS110" i="6"/>
  <c r="AR110" i="6"/>
  <c r="AU110" i="6" s="1"/>
  <c r="AQ110" i="6"/>
  <c r="AP110" i="6"/>
  <c r="AT110" i="6"/>
  <c r="Z110" i="6"/>
  <c r="Y110" i="6"/>
  <c r="X110" i="6"/>
  <c r="W110" i="6"/>
  <c r="V110" i="6"/>
  <c r="AW170" i="6"/>
  <c r="AV170" i="6"/>
  <c r="AS170" i="6"/>
  <c r="AU170" i="6" s="1"/>
  <c r="AR170" i="6"/>
  <c r="AQ170" i="6"/>
  <c r="AP170" i="6"/>
  <c r="Z170" i="6"/>
  <c r="Y170" i="6"/>
  <c r="X170" i="6"/>
  <c r="W170" i="6"/>
  <c r="V170" i="6"/>
  <c r="AW15" i="6"/>
  <c r="AV15" i="6"/>
  <c r="AS15" i="6"/>
  <c r="AR15" i="6"/>
  <c r="AQ15" i="6"/>
  <c r="AP15" i="6"/>
  <c r="AT15" i="6"/>
  <c r="Z15" i="6"/>
  <c r="Y15" i="6"/>
  <c r="X15" i="6"/>
  <c r="W15" i="6"/>
  <c r="V15" i="6"/>
  <c r="AW151" i="6"/>
  <c r="AV151" i="6"/>
  <c r="AS151" i="6"/>
  <c r="AU151" i="6" s="1"/>
  <c r="AR151" i="6"/>
  <c r="AQ151" i="6"/>
  <c r="AP151" i="6"/>
  <c r="AT151" i="6" s="1"/>
  <c r="Z151" i="6"/>
  <c r="Y151" i="6"/>
  <c r="X151" i="6"/>
  <c r="W151" i="6"/>
  <c r="V151" i="6"/>
  <c r="AW14" i="6"/>
  <c r="AV14" i="6"/>
  <c r="AS14" i="6"/>
  <c r="AU14" i="6" s="1"/>
  <c r="AR14" i="6"/>
  <c r="AQ14" i="6"/>
  <c r="AP14" i="6"/>
  <c r="AT14" i="6" s="1"/>
  <c r="Z14" i="6"/>
  <c r="Y14" i="6"/>
  <c r="X14" i="6"/>
  <c r="W14" i="6"/>
  <c r="V14" i="6"/>
  <c r="AW109" i="6"/>
  <c r="AV109" i="6" s="1"/>
  <c r="AS109" i="6"/>
  <c r="AR109" i="6"/>
  <c r="AU109" i="6" s="1"/>
  <c r="AQ109" i="6"/>
  <c r="AP109" i="6"/>
  <c r="Z109" i="6"/>
  <c r="Y109" i="6"/>
  <c r="X109" i="6"/>
  <c r="W109" i="6"/>
  <c r="V109" i="6"/>
  <c r="AW108" i="6"/>
  <c r="AV108" i="6" s="1"/>
  <c r="AS108" i="6"/>
  <c r="AR108" i="6"/>
  <c r="AU108" i="6" s="1"/>
  <c r="AQ108" i="6"/>
  <c r="AP108" i="6"/>
  <c r="AT108" i="6"/>
  <c r="Z108" i="6"/>
  <c r="Y108" i="6"/>
  <c r="X108" i="6"/>
  <c r="W108" i="6"/>
  <c r="V108" i="6"/>
  <c r="AW13" i="6"/>
  <c r="AV13" i="6"/>
  <c r="AU13" i="6"/>
  <c r="AS13" i="6"/>
  <c r="AR13" i="6"/>
  <c r="AQ13" i="6"/>
  <c r="AT13" i="6" s="1"/>
  <c r="AP13" i="6"/>
  <c r="Z13" i="6"/>
  <c r="Y13" i="6"/>
  <c r="X13" i="6"/>
  <c r="W13" i="6"/>
  <c r="V13" i="6"/>
  <c r="AW107" i="6"/>
  <c r="AV107" i="6"/>
  <c r="AS107" i="6"/>
  <c r="AR107" i="6"/>
  <c r="AU107" i="6"/>
  <c r="AQ107" i="6"/>
  <c r="AP107" i="6"/>
  <c r="Z107" i="6"/>
  <c r="Y107" i="6"/>
  <c r="X107" i="6"/>
  <c r="W107" i="6"/>
  <c r="V107" i="6"/>
  <c r="AW12" i="6"/>
  <c r="AV12" i="6"/>
  <c r="AS12" i="6"/>
  <c r="AR12" i="6"/>
  <c r="AU12" i="6"/>
  <c r="AQ12" i="6"/>
  <c r="AP12" i="6"/>
  <c r="AT12" i="6"/>
  <c r="Z12" i="6"/>
  <c r="Y12" i="6"/>
  <c r="X12" i="6"/>
  <c r="W12" i="6"/>
  <c r="V12" i="6"/>
  <c r="AW106" i="6"/>
  <c r="AV106" i="6"/>
  <c r="AS106" i="6"/>
  <c r="AR106" i="6"/>
  <c r="AU106" i="6" s="1"/>
  <c r="AQ106" i="6"/>
  <c r="AP106" i="6"/>
  <c r="AT106" i="6"/>
  <c r="Z106" i="6"/>
  <c r="Y106" i="6"/>
  <c r="X106" i="6"/>
  <c r="W106" i="6"/>
  <c r="V106" i="6"/>
  <c r="AW11" i="6"/>
  <c r="AV11" i="6"/>
  <c r="AS11" i="6"/>
  <c r="AU11" i="6" s="1"/>
  <c r="AR11" i="6"/>
  <c r="AQ11" i="6"/>
  <c r="AP11" i="6"/>
  <c r="Z11" i="6"/>
  <c r="Y11" i="6"/>
  <c r="X11" i="6"/>
  <c r="W11" i="6"/>
  <c r="V11" i="6"/>
  <c r="AW206" i="6"/>
  <c r="AV206" i="6"/>
  <c r="AT206" i="6"/>
  <c r="AS206" i="6"/>
  <c r="AR206" i="6"/>
  <c r="AU206" i="6" s="1"/>
  <c r="AQ206" i="6"/>
  <c r="AP206" i="6"/>
  <c r="Z206" i="6"/>
  <c r="Y206" i="6"/>
  <c r="X206" i="6"/>
  <c r="W206" i="6"/>
  <c r="V206" i="6"/>
  <c r="AW10" i="6"/>
  <c r="AV10" i="6"/>
  <c r="AS10" i="6"/>
  <c r="AR10" i="6"/>
  <c r="AU10" i="6"/>
  <c r="AQ10" i="6"/>
  <c r="AP10" i="6"/>
  <c r="AT10" i="6" s="1"/>
  <c r="Z10" i="6"/>
  <c r="Y10" i="6"/>
  <c r="X10" i="6"/>
  <c r="W10" i="6"/>
  <c r="V10" i="6"/>
  <c r="AW105" i="6"/>
  <c r="AV105" i="6" s="1"/>
  <c r="AS105" i="6"/>
  <c r="AR105" i="6"/>
  <c r="AQ105" i="6"/>
  <c r="AP105" i="6"/>
  <c r="Z105" i="6"/>
  <c r="Y105" i="6"/>
  <c r="X105" i="6"/>
  <c r="W105" i="6"/>
  <c r="V105" i="6"/>
  <c r="AW188" i="6"/>
  <c r="AV188" i="6"/>
  <c r="AS188" i="6"/>
  <c r="AR188" i="6"/>
  <c r="AQ188" i="6"/>
  <c r="AP188" i="6"/>
  <c r="AT188" i="6" s="1"/>
  <c r="Z188" i="6"/>
  <c r="Y188" i="6"/>
  <c r="X188" i="6"/>
  <c r="W188" i="6"/>
  <c r="V188" i="6"/>
  <c r="AW104" i="6"/>
  <c r="AV104" i="6"/>
  <c r="AS104" i="6"/>
  <c r="AU104" i="6" s="1"/>
  <c r="AR104" i="6"/>
  <c r="AQ104" i="6"/>
  <c r="AT104" i="6" s="1"/>
  <c r="AP104" i="6"/>
  <c r="Z104" i="6"/>
  <c r="Y104" i="6"/>
  <c r="X104" i="6"/>
  <c r="W104" i="6"/>
  <c r="V104" i="6"/>
  <c r="AW176" i="6"/>
  <c r="AV176" i="6" s="1"/>
  <c r="AT176" i="6"/>
  <c r="AS176" i="6"/>
  <c r="AU176" i="6" s="1"/>
  <c r="AR176" i="6"/>
  <c r="AQ176" i="6"/>
  <c r="AP176" i="6"/>
  <c r="Z176" i="6"/>
  <c r="Y176" i="6"/>
  <c r="X176" i="6"/>
  <c r="W176" i="6"/>
  <c r="V176" i="6"/>
  <c r="AW9" i="6"/>
  <c r="AV9" i="6" s="1"/>
  <c r="AS9" i="6"/>
  <c r="AR9" i="6"/>
  <c r="AQ9" i="6"/>
  <c r="AP9" i="6"/>
  <c r="AT9" i="6"/>
  <c r="Z9" i="6"/>
  <c r="Y9" i="6"/>
  <c r="X9" i="6"/>
  <c r="W9" i="6"/>
  <c r="V9" i="6"/>
  <c r="AW8" i="6"/>
  <c r="AV8" i="6"/>
  <c r="AS8" i="6"/>
  <c r="AR8" i="6"/>
  <c r="AU8" i="6" s="1"/>
  <c r="AQ8" i="6"/>
  <c r="AP8" i="6"/>
  <c r="Z8" i="6"/>
  <c r="Y8" i="6"/>
  <c r="X8" i="6"/>
  <c r="W8" i="6"/>
  <c r="V8" i="6"/>
  <c r="AW103" i="6"/>
  <c r="AV103" i="6" s="1"/>
  <c r="AS103" i="6"/>
  <c r="AR103" i="6"/>
  <c r="AU103" i="6" s="1"/>
  <c r="AQ103" i="6"/>
  <c r="AP103" i="6"/>
  <c r="Z103" i="6"/>
  <c r="Y103" i="6"/>
  <c r="X103" i="6"/>
  <c r="W103" i="6"/>
  <c r="V103" i="6"/>
  <c r="AW7" i="6"/>
  <c r="AV7" i="6"/>
  <c r="AS7" i="6"/>
  <c r="AR7" i="6"/>
  <c r="AU7" i="6" s="1"/>
  <c r="AQ7" i="6"/>
  <c r="AP7" i="6"/>
  <c r="AT7" i="6" s="1"/>
  <c r="Z7" i="6"/>
  <c r="Y7" i="6"/>
  <c r="X7" i="6"/>
  <c r="W7" i="6"/>
  <c r="V7" i="6"/>
  <c r="AW6" i="6"/>
  <c r="AV6" i="6"/>
  <c r="AS6" i="6"/>
  <c r="AR6" i="6"/>
  <c r="AQ6" i="6"/>
  <c r="AP6" i="6"/>
  <c r="Z6" i="6"/>
  <c r="Y6" i="6"/>
  <c r="X6" i="6"/>
  <c r="W6" i="6"/>
  <c r="V6" i="6"/>
  <c r="AW5" i="6"/>
  <c r="AV5" i="6"/>
  <c r="AS5" i="6"/>
  <c r="AR5" i="6"/>
  <c r="AQ5" i="6"/>
  <c r="AP5" i="6"/>
  <c r="AT5" i="6"/>
  <c r="Z5" i="6"/>
  <c r="Y5" i="6"/>
  <c r="X5" i="6"/>
  <c r="W5" i="6"/>
  <c r="V5" i="6"/>
  <c r="AW4" i="6"/>
  <c r="AV4" i="6"/>
  <c r="AS4" i="6"/>
  <c r="AU4" i="6" s="1"/>
  <c r="AR4" i="6"/>
  <c r="AQ4" i="6"/>
  <c r="AP4" i="6"/>
  <c r="AT4" i="6"/>
  <c r="Z4" i="6"/>
  <c r="Y4" i="6"/>
  <c r="X4" i="6"/>
  <c r="W4" i="6"/>
  <c r="V4" i="6"/>
  <c r="Y133" i="5"/>
  <c r="X133" i="5"/>
  <c r="W133" i="5"/>
  <c r="V133" i="5"/>
  <c r="Y132" i="5"/>
  <c r="X132" i="5"/>
  <c r="W132" i="5"/>
  <c r="V132" i="5"/>
  <c r="AO131" i="5"/>
  <c r="AN131" i="5"/>
  <c r="AM131" i="5"/>
  <c r="AL131" i="5"/>
  <c r="AK131" i="5"/>
  <c r="AJ131" i="5"/>
  <c r="AI131" i="5"/>
  <c r="AH131" i="5"/>
  <c r="AG131" i="5"/>
  <c r="AF131" i="5"/>
  <c r="AE131" i="5"/>
  <c r="AD131" i="5"/>
  <c r="AC131" i="5"/>
  <c r="AB131" i="5"/>
  <c r="AA131" i="5"/>
  <c r="Z131" i="5"/>
  <c r="Y131" i="5"/>
  <c r="X131" i="5"/>
  <c r="W131" i="5"/>
  <c r="V131" i="5"/>
  <c r="U131" i="5"/>
  <c r="T131" i="5"/>
  <c r="S131" i="5"/>
  <c r="R131" i="5"/>
  <c r="Q131" i="5"/>
  <c r="P131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A131" i="5"/>
  <c r="AO130" i="5"/>
  <c r="AN130" i="5"/>
  <c r="AM130" i="5"/>
  <c r="AL130" i="5"/>
  <c r="AK130" i="5"/>
  <c r="AJ130" i="5"/>
  <c r="AI130" i="5"/>
  <c r="AH130" i="5"/>
  <c r="AG130" i="5"/>
  <c r="AF130" i="5"/>
  <c r="AE130" i="5"/>
  <c r="AD130" i="5"/>
  <c r="AC130" i="5"/>
  <c r="AB130" i="5"/>
  <c r="AA130" i="5"/>
  <c r="Z130" i="5"/>
  <c r="Y130" i="5"/>
  <c r="X130" i="5"/>
  <c r="W130" i="5"/>
  <c r="V130" i="5"/>
  <c r="U130" i="5"/>
  <c r="T130" i="5"/>
  <c r="S130" i="5"/>
  <c r="R130" i="5"/>
  <c r="Q130" i="5"/>
  <c r="P130" i="5"/>
  <c r="O130" i="5"/>
  <c r="N130" i="5"/>
  <c r="M130" i="5"/>
  <c r="L130" i="5"/>
  <c r="K130" i="5"/>
  <c r="J130" i="5"/>
  <c r="I130" i="5"/>
  <c r="H130" i="5"/>
  <c r="G130" i="5"/>
  <c r="F130" i="5"/>
  <c r="E130" i="5"/>
  <c r="D130" i="5"/>
  <c r="C130" i="5"/>
  <c r="B130" i="5"/>
  <c r="A130" i="5"/>
  <c r="AW127" i="5"/>
  <c r="AV127" i="5" s="1"/>
  <c r="AS127" i="5"/>
  <c r="AR127" i="5"/>
  <c r="AU127" i="5" s="1"/>
  <c r="AQ127" i="5"/>
  <c r="AP127" i="5"/>
  <c r="AT127" i="5"/>
  <c r="AM98" i="5"/>
  <c r="AM99" i="5"/>
  <c r="AM100" i="5" s="1"/>
  <c r="AM101" i="5" s="1"/>
  <c r="AL98" i="5"/>
  <c r="AL99" i="5"/>
  <c r="AL100" i="5" s="1"/>
  <c r="AL101" i="5" s="1"/>
  <c r="AK98" i="5"/>
  <c r="AJ98" i="5"/>
  <c r="AI98" i="5"/>
  <c r="AI100" i="5"/>
  <c r="AI101" i="5" s="1"/>
  <c r="AH98" i="5"/>
  <c r="AH99" i="5" s="1"/>
  <c r="AG98" i="5"/>
  <c r="AG99" i="5" s="1"/>
  <c r="AE98" i="5"/>
  <c r="AD98" i="5"/>
  <c r="AC98" i="5"/>
  <c r="AC99" i="5"/>
  <c r="AB98" i="5"/>
  <c r="AA98" i="5"/>
  <c r="AA99" i="5"/>
  <c r="R98" i="5"/>
  <c r="Q98" i="5"/>
  <c r="Q99" i="5" s="1"/>
  <c r="P98" i="5"/>
  <c r="O98" i="5"/>
  <c r="N98" i="5"/>
  <c r="N99" i="5" s="1"/>
  <c r="N100" i="5" s="1"/>
  <c r="N101" i="5" s="1"/>
  <c r="M98" i="5"/>
  <c r="K98" i="5"/>
  <c r="J98" i="5"/>
  <c r="J99" i="5" s="1"/>
  <c r="I98" i="5"/>
  <c r="H98" i="5"/>
  <c r="G98" i="5"/>
  <c r="G99" i="5"/>
  <c r="AM97" i="5"/>
  <c r="AL97" i="5"/>
  <c r="AK97" i="5"/>
  <c r="AJ97" i="5"/>
  <c r="AJ99" i="5" s="1"/>
  <c r="AI97" i="5"/>
  <c r="AI99" i="5" s="1"/>
  <c r="AH97" i="5"/>
  <c r="AH100" i="5"/>
  <c r="AH101" i="5" s="1"/>
  <c r="AG97" i="5"/>
  <c r="AE97" i="5"/>
  <c r="AD97" i="5"/>
  <c r="AD99" i="5" s="1"/>
  <c r="AD100" i="5" s="1"/>
  <c r="AD101" i="5" s="1"/>
  <c r="AC97" i="5"/>
  <c r="AB97" i="5"/>
  <c r="AA97" i="5"/>
  <c r="R97" i="5"/>
  <c r="R99" i="5" s="1"/>
  <c r="R100" i="5" s="1"/>
  <c r="R101" i="5" s="1"/>
  <c r="Q97" i="5"/>
  <c r="Q100" i="5"/>
  <c r="Q101" i="5" s="1"/>
  <c r="P97" i="5"/>
  <c r="P99" i="5" s="1"/>
  <c r="O97" i="5"/>
  <c r="N97" i="5"/>
  <c r="M97" i="5"/>
  <c r="K97" i="5"/>
  <c r="J97" i="5"/>
  <c r="I97" i="5"/>
  <c r="I99" i="5" s="1"/>
  <c r="I100" i="5" s="1"/>
  <c r="I101" i="5" s="1"/>
  <c r="H97" i="5"/>
  <c r="H99" i="5"/>
  <c r="H100" i="5" s="1"/>
  <c r="H101" i="5" s="1"/>
  <c r="G97" i="5"/>
  <c r="AM96" i="5"/>
  <c r="AL96" i="5"/>
  <c r="AK96" i="5"/>
  <c r="AJ96" i="5"/>
  <c r="AI96" i="5"/>
  <c r="AH96" i="5"/>
  <c r="AG96" i="5"/>
  <c r="AE96" i="5"/>
  <c r="AD96" i="5"/>
  <c r="AC96" i="5"/>
  <c r="AB96" i="5"/>
  <c r="AA96" i="5"/>
  <c r="R96" i="5"/>
  <c r="Q96" i="5"/>
  <c r="P96" i="5"/>
  <c r="O96" i="5"/>
  <c r="N96" i="5"/>
  <c r="M96" i="5"/>
  <c r="K96" i="5"/>
  <c r="J96" i="5"/>
  <c r="I96" i="5"/>
  <c r="H96" i="5"/>
  <c r="G96" i="5"/>
  <c r="AE95" i="5"/>
  <c r="AD95" i="5"/>
  <c r="AC95" i="5"/>
  <c r="AB95" i="5"/>
  <c r="AA95" i="5"/>
  <c r="K95" i="5"/>
  <c r="J95" i="5"/>
  <c r="I95" i="5"/>
  <c r="H95" i="5"/>
  <c r="G95" i="5"/>
  <c r="AE94" i="5"/>
  <c r="AD94" i="5"/>
  <c r="AC94" i="5"/>
  <c r="AB94" i="5"/>
  <c r="AA94" i="5"/>
  <c r="K94" i="5"/>
  <c r="J94" i="5"/>
  <c r="I94" i="5"/>
  <c r="H94" i="5"/>
  <c r="G94" i="5"/>
  <c r="AE93" i="5"/>
  <c r="AD93" i="5"/>
  <c r="AC93" i="5"/>
  <c r="AB93" i="5"/>
  <c r="AA93" i="5"/>
  <c r="K93" i="5"/>
  <c r="J93" i="5"/>
  <c r="I93" i="5"/>
  <c r="H93" i="5"/>
  <c r="G93" i="5"/>
  <c r="AE92" i="5"/>
  <c r="AD92" i="5"/>
  <c r="AC92" i="5"/>
  <c r="AB92" i="5"/>
  <c r="AA92" i="5"/>
  <c r="K92" i="5"/>
  <c r="J92" i="5"/>
  <c r="I92" i="5"/>
  <c r="H92" i="5"/>
  <c r="G92" i="5"/>
  <c r="AE91" i="5"/>
  <c r="AD91" i="5"/>
  <c r="AC91" i="5"/>
  <c r="AB91" i="5"/>
  <c r="AA91" i="5"/>
  <c r="K91" i="5"/>
  <c r="J91" i="5"/>
  <c r="I91" i="5"/>
  <c r="H91" i="5"/>
  <c r="G91" i="5"/>
  <c r="AE90" i="5"/>
  <c r="AD90" i="5"/>
  <c r="AC90" i="5"/>
  <c r="AB90" i="5"/>
  <c r="AA90" i="5"/>
  <c r="K90" i="5"/>
  <c r="J90" i="5"/>
  <c r="I90" i="5"/>
  <c r="H90" i="5"/>
  <c r="G90" i="5"/>
  <c r="AM89" i="5"/>
  <c r="AL89" i="5"/>
  <c r="AK89" i="5"/>
  <c r="AJ89" i="5"/>
  <c r="AI89" i="5"/>
  <c r="AH89" i="5"/>
  <c r="AG89" i="5"/>
  <c r="AF89" i="5"/>
  <c r="AE89" i="5"/>
  <c r="AD89" i="5"/>
  <c r="AC89" i="5"/>
  <c r="AB89" i="5"/>
  <c r="AA89" i="5"/>
  <c r="R89" i="5"/>
  <c r="Q89" i="5"/>
  <c r="P89" i="5"/>
  <c r="O89" i="5"/>
  <c r="N89" i="5"/>
  <c r="M89" i="5"/>
  <c r="L89" i="5"/>
  <c r="K89" i="5"/>
  <c r="J89" i="5"/>
  <c r="I89" i="5"/>
  <c r="H89" i="5"/>
  <c r="G89" i="5"/>
  <c r="AM88" i="5"/>
  <c r="AL88" i="5"/>
  <c r="AK88" i="5"/>
  <c r="AJ88" i="5"/>
  <c r="AI88" i="5"/>
  <c r="AH88" i="5"/>
  <c r="AG88" i="5"/>
  <c r="AF88" i="5"/>
  <c r="AE88" i="5"/>
  <c r="AD88" i="5"/>
  <c r="AC88" i="5"/>
  <c r="AB88" i="5"/>
  <c r="AA88" i="5"/>
  <c r="R88" i="5"/>
  <c r="Q88" i="5"/>
  <c r="P88" i="5"/>
  <c r="O88" i="5"/>
  <c r="N88" i="5"/>
  <c r="M88" i="5"/>
  <c r="L88" i="5"/>
  <c r="K88" i="5"/>
  <c r="J88" i="5"/>
  <c r="I88" i="5"/>
  <c r="H88" i="5"/>
  <c r="G88" i="5"/>
  <c r="AN85" i="5"/>
  <c r="S85" i="5"/>
  <c r="AW83" i="5"/>
  <c r="AV83" i="5" s="1"/>
  <c r="AT83" i="5"/>
  <c r="AS83" i="5"/>
  <c r="AU83" i="5"/>
  <c r="AR83" i="5"/>
  <c r="AQ83" i="5"/>
  <c r="AP83" i="5"/>
  <c r="Z83" i="5"/>
  <c r="Y83" i="5"/>
  <c r="X83" i="5"/>
  <c r="W83" i="5"/>
  <c r="V83" i="5"/>
  <c r="AW82" i="5"/>
  <c r="AV82" i="5" s="1"/>
  <c r="AS82" i="5"/>
  <c r="AR82" i="5"/>
  <c r="AU82" i="5" s="1"/>
  <c r="AQ82" i="5"/>
  <c r="AP82" i="5"/>
  <c r="Z82" i="5"/>
  <c r="Y82" i="5"/>
  <c r="X82" i="5"/>
  <c r="W82" i="5"/>
  <c r="V82" i="5"/>
  <c r="AW81" i="5"/>
  <c r="AV81" i="5"/>
  <c r="AS81" i="5"/>
  <c r="AR81" i="5"/>
  <c r="AU81" i="5" s="1"/>
  <c r="AQ81" i="5"/>
  <c r="AP81" i="5"/>
  <c r="Z81" i="5"/>
  <c r="Y81" i="5"/>
  <c r="X81" i="5"/>
  <c r="W81" i="5"/>
  <c r="V81" i="5"/>
  <c r="AW80" i="5"/>
  <c r="AV80" i="5" s="1"/>
  <c r="AS80" i="5"/>
  <c r="AR80" i="5"/>
  <c r="AQ80" i="5"/>
  <c r="AP80" i="5"/>
  <c r="AT80" i="5"/>
  <c r="Z80" i="5"/>
  <c r="Y80" i="5"/>
  <c r="X80" i="5"/>
  <c r="W80" i="5"/>
  <c r="V80" i="5"/>
  <c r="AW79" i="5"/>
  <c r="AV79" i="5"/>
  <c r="AS79" i="5"/>
  <c r="AR79" i="5"/>
  <c r="AQ79" i="5"/>
  <c r="AT79" i="5" s="1"/>
  <c r="AP79" i="5"/>
  <c r="Z79" i="5"/>
  <c r="Y79" i="5"/>
  <c r="X79" i="5"/>
  <c r="W79" i="5"/>
  <c r="V79" i="5"/>
  <c r="AW78" i="5"/>
  <c r="AV78" i="5" s="1"/>
  <c r="AS78" i="5"/>
  <c r="AR78" i="5"/>
  <c r="AU78" i="5" s="1"/>
  <c r="AQ78" i="5"/>
  <c r="AT78" i="5" s="1"/>
  <c r="AP78" i="5"/>
  <c r="Z78" i="5"/>
  <c r="Y78" i="5"/>
  <c r="X78" i="5"/>
  <c r="W78" i="5"/>
  <c r="V78" i="5"/>
  <c r="AW77" i="5"/>
  <c r="AV77" i="5" s="1"/>
  <c r="AS77" i="5"/>
  <c r="AR77" i="5"/>
  <c r="AQ77" i="5"/>
  <c r="AP77" i="5"/>
  <c r="AT77" i="5" s="1"/>
  <c r="Z77" i="5"/>
  <c r="Y77" i="5"/>
  <c r="X77" i="5"/>
  <c r="W77" i="5"/>
  <c r="V77" i="5"/>
  <c r="AW76" i="5"/>
  <c r="AV76" i="5"/>
  <c r="AS76" i="5"/>
  <c r="AR76" i="5"/>
  <c r="AU76" i="5"/>
  <c r="AQ76" i="5"/>
  <c r="AP76" i="5"/>
  <c r="Z76" i="5"/>
  <c r="Y76" i="5"/>
  <c r="X76" i="5"/>
  <c r="W76" i="5"/>
  <c r="V76" i="5"/>
  <c r="AW75" i="5"/>
  <c r="AV75" i="5"/>
  <c r="AS75" i="5"/>
  <c r="AR75" i="5"/>
  <c r="AQ75" i="5"/>
  <c r="AP75" i="5"/>
  <c r="AT75" i="5"/>
  <c r="Z75" i="5"/>
  <c r="Y75" i="5"/>
  <c r="X75" i="5"/>
  <c r="W75" i="5"/>
  <c r="V75" i="5"/>
  <c r="AW74" i="5"/>
  <c r="AV74" i="5" s="1"/>
  <c r="AS74" i="5"/>
  <c r="AR74" i="5"/>
  <c r="AU74" i="5" s="1"/>
  <c r="AQ74" i="5"/>
  <c r="AT74" i="5" s="1"/>
  <c r="AP74" i="5"/>
  <c r="Z74" i="5"/>
  <c r="Y74" i="5"/>
  <c r="X74" i="5"/>
  <c r="W74" i="5"/>
  <c r="V74" i="5"/>
  <c r="AW73" i="5"/>
  <c r="AV73" i="5" s="1"/>
  <c r="AS73" i="5"/>
  <c r="AR73" i="5"/>
  <c r="AU73" i="5" s="1"/>
  <c r="AQ73" i="5"/>
  <c r="AT73" i="5"/>
  <c r="AP73" i="5"/>
  <c r="Z73" i="5"/>
  <c r="Y73" i="5"/>
  <c r="X73" i="5"/>
  <c r="W73" i="5"/>
  <c r="V73" i="5"/>
  <c r="AW72" i="5"/>
  <c r="AV72" i="5"/>
  <c r="AS72" i="5"/>
  <c r="AR72" i="5"/>
  <c r="AQ72" i="5"/>
  <c r="AP72" i="5"/>
  <c r="AT72" i="5" s="1"/>
  <c r="Z72" i="5"/>
  <c r="Y72" i="5"/>
  <c r="X72" i="5"/>
  <c r="W72" i="5"/>
  <c r="V72" i="5"/>
  <c r="AW71" i="5"/>
  <c r="AV71" i="5" s="1"/>
  <c r="AS71" i="5"/>
  <c r="AR71" i="5"/>
  <c r="AQ71" i="5"/>
  <c r="AP71" i="5"/>
  <c r="Z71" i="5"/>
  <c r="Y71" i="5"/>
  <c r="X71" i="5"/>
  <c r="W71" i="5"/>
  <c r="V71" i="5"/>
  <c r="AW70" i="5"/>
  <c r="AV70" i="5"/>
  <c r="AS70" i="5"/>
  <c r="AR70" i="5"/>
  <c r="AQ70" i="5"/>
  <c r="AP70" i="5"/>
  <c r="AT70" i="5" s="1"/>
  <c r="Z70" i="5"/>
  <c r="Y70" i="5"/>
  <c r="X70" i="5"/>
  <c r="W70" i="5"/>
  <c r="V70" i="5"/>
  <c r="AW69" i="5"/>
  <c r="AV69" i="5"/>
  <c r="AS69" i="5"/>
  <c r="AR69" i="5"/>
  <c r="AQ69" i="5"/>
  <c r="AP69" i="5"/>
  <c r="Z69" i="5"/>
  <c r="Y69" i="5"/>
  <c r="X69" i="5"/>
  <c r="W69" i="5"/>
  <c r="V69" i="5"/>
  <c r="AW68" i="5"/>
  <c r="AV68" i="5" s="1"/>
  <c r="AS68" i="5"/>
  <c r="AR68" i="5"/>
  <c r="AQ68" i="5"/>
  <c r="AP68" i="5"/>
  <c r="AT68" i="5"/>
  <c r="Z68" i="5"/>
  <c r="Y68" i="5"/>
  <c r="X68" i="5"/>
  <c r="W68" i="5"/>
  <c r="V68" i="5"/>
  <c r="AW67" i="5"/>
  <c r="AV67" i="5"/>
  <c r="AS67" i="5"/>
  <c r="AR67" i="5"/>
  <c r="AQ67" i="5"/>
  <c r="AP67" i="5"/>
  <c r="AT67" i="5" s="1"/>
  <c r="Z67" i="5"/>
  <c r="Y67" i="5"/>
  <c r="X67" i="5"/>
  <c r="W67" i="5"/>
  <c r="V67" i="5"/>
  <c r="AW66" i="5"/>
  <c r="AV66" i="5" s="1"/>
  <c r="AS66" i="5"/>
  <c r="AR66" i="5"/>
  <c r="AQ66" i="5"/>
  <c r="AP66" i="5"/>
  <c r="Z66" i="5"/>
  <c r="Y66" i="5"/>
  <c r="X66" i="5"/>
  <c r="W66" i="5"/>
  <c r="V66" i="5"/>
  <c r="AW65" i="5"/>
  <c r="AV65" i="5"/>
  <c r="AS65" i="5"/>
  <c r="AU65" i="5" s="1"/>
  <c r="AR65" i="5"/>
  <c r="AQ65" i="5"/>
  <c r="AP65" i="5"/>
  <c r="Z65" i="5"/>
  <c r="Y65" i="5"/>
  <c r="X65" i="5"/>
  <c r="W65" i="5"/>
  <c r="V65" i="5"/>
  <c r="AW64" i="5"/>
  <c r="AV64" i="5"/>
  <c r="AS64" i="5"/>
  <c r="AR64" i="5"/>
  <c r="AQ64" i="5"/>
  <c r="AP64" i="5"/>
  <c r="AT64" i="5" s="1"/>
  <c r="Z64" i="5"/>
  <c r="Y64" i="5"/>
  <c r="X64" i="5"/>
  <c r="W64" i="5"/>
  <c r="V64" i="5"/>
  <c r="AW63" i="5"/>
  <c r="AV63" i="5"/>
  <c r="AS63" i="5"/>
  <c r="AR63" i="5"/>
  <c r="AQ63" i="5"/>
  <c r="AP63" i="5"/>
  <c r="AT63" i="5"/>
  <c r="Z63" i="5"/>
  <c r="Y63" i="5"/>
  <c r="X63" i="5"/>
  <c r="W63" i="5"/>
  <c r="V63" i="5"/>
  <c r="AW62" i="5"/>
  <c r="AV62" i="5" s="1"/>
  <c r="AS62" i="5"/>
  <c r="AU62" i="5" s="1"/>
  <c r="AR62" i="5"/>
  <c r="AQ62" i="5"/>
  <c r="AP62" i="5"/>
  <c r="AT62" i="5" s="1"/>
  <c r="Z62" i="5"/>
  <c r="Y62" i="5"/>
  <c r="X62" i="5"/>
  <c r="W62" i="5"/>
  <c r="V62" i="5"/>
  <c r="AW61" i="5"/>
  <c r="AV61" i="5" s="1"/>
  <c r="AS61" i="5"/>
  <c r="AR61" i="5"/>
  <c r="AU61" i="5"/>
  <c r="AQ61" i="5"/>
  <c r="AT61" i="5" s="1"/>
  <c r="AP61" i="5"/>
  <c r="Z61" i="5"/>
  <c r="Y61" i="5"/>
  <c r="X61" i="5"/>
  <c r="W61" i="5"/>
  <c r="V61" i="5"/>
  <c r="AW60" i="5"/>
  <c r="AV60" i="5" s="1"/>
  <c r="AS60" i="5"/>
  <c r="AR60" i="5"/>
  <c r="AU60" i="5" s="1"/>
  <c r="AQ60" i="5"/>
  <c r="AP60" i="5"/>
  <c r="Z60" i="5"/>
  <c r="Y60" i="5"/>
  <c r="X60" i="5"/>
  <c r="W60" i="5"/>
  <c r="V60" i="5"/>
  <c r="AW59" i="5"/>
  <c r="AV59" i="5"/>
  <c r="AS59" i="5"/>
  <c r="AR59" i="5"/>
  <c r="AU59" i="5" s="1"/>
  <c r="AQ59" i="5"/>
  <c r="AP59" i="5"/>
  <c r="AT59" i="5"/>
  <c r="Z59" i="5"/>
  <c r="Y59" i="5"/>
  <c r="X59" i="5"/>
  <c r="W59" i="5"/>
  <c r="V59" i="5"/>
  <c r="AW58" i="5"/>
  <c r="AV58" i="5"/>
  <c r="AS58" i="5"/>
  <c r="AR58" i="5"/>
  <c r="AQ58" i="5"/>
  <c r="AP58" i="5"/>
  <c r="Z58" i="5"/>
  <c r="Y58" i="5"/>
  <c r="X58" i="5"/>
  <c r="W58" i="5"/>
  <c r="V58" i="5"/>
  <c r="AW57" i="5"/>
  <c r="AV57" i="5"/>
  <c r="AU57" i="5"/>
  <c r="AS57" i="5"/>
  <c r="AR57" i="5"/>
  <c r="AQ57" i="5"/>
  <c r="AP57" i="5"/>
  <c r="AT57" i="5" s="1"/>
  <c r="Z57" i="5"/>
  <c r="Y57" i="5"/>
  <c r="X57" i="5"/>
  <c r="W57" i="5"/>
  <c r="V57" i="5"/>
  <c r="AW56" i="5"/>
  <c r="AV56" i="5" s="1"/>
  <c r="AT56" i="5"/>
  <c r="AS56" i="5"/>
  <c r="AR56" i="5"/>
  <c r="AU56" i="5"/>
  <c r="AQ56" i="5"/>
  <c r="AP56" i="5"/>
  <c r="Z56" i="5"/>
  <c r="Y56" i="5"/>
  <c r="X56" i="5"/>
  <c r="W56" i="5"/>
  <c r="V56" i="5"/>
  <c r="AW55" i="5"/>
  <c r="AV55" i="5" s="1"/>
  <c r="AS55" i="5"/>
  <c r="AR55" i="5"/>
  <c r="AQ55" i="5"/>
  <c r="AP55" i="5"/>
  <c r="Z55" i="5"/>
  <c r="Y55" i="5"/>
  <c r="X55" i="5"/>
  <c r="W55" i="5"/>
  <c r="V55" i="5"/>
  <c r="AW54" i="5"/>
  <c r="AV54" i="5" s="1"/>
  <c r="AS54" i="5"/>
  <c r="AR54" i="5"/>
  <c r="AU54" i="5" s="1"/>
  <c r="AQ54" i="5"/>
  <c r="AP54" i="5"/>
  <c r="AT54" i="5" s="1"/>
  <c r="Z54" i="5"/>
  <c r="Y54" i="5"/>
  <c r="X54" i="5"/>
  <c r="W54" i="5"/>
  <c r="V54" i="5"/>
  <c r="AW53" i="5"/>
  <c r="AV53" i="5" s="1"/>
  <c r="AS53" i="5"/>
  <c r="AR53" i="5"/>
  <c r="AQ53" i="5"/>
  <c r="AP53" i="5"/>
  <c r="Z53" i="5"/>
  <c r="Y53" i="5"/>
  <c r="X53" i="5"/>
  <c r="W53" i="5"/>
  <c r="V53" i="5"/>
  <c r="AW52" i="5"/>
  <c r="AV52" i="5"/>
  <c r="AS52" i="5"/>
  <c r="AR52" i="5"/>
  <c r="AQ52" i="5"/>
  <c r="AP52" i="5"/>
  <c r="AT52" i="5" s="1"/>
  <c r="Z52" i="5"/>
  <c r="Y52" i="5"/>
  <c r="X52" i="5"/>
  <c r="W52" i="5"/>
  <c r="V52" i="5"/>
  <c r="AW51" i="5"/>
  <c r="AV51" i="5"/>
  <c r="AT51" i="5"/>
  <c r="AS51" i="5"/>
  <c r="AR51" i="5"/>
  <c r="AU51" i="5"/>
  <c r="AQ51" i="5"/>
  <c r="AP51" i="5"/>
  <c r="Z51" i="5"/>
  <c r="Y51" i="5"/>
  <c r="X51" i="5"/>
  <c r="W51" i="5"/>
  <c r="V51" i="5"/>
  <c r="AW50" i="5"/>
  <c r="AV50" i="5" s="1"/>
  <c r="AS50" i="5"/>
  <c r="AR50" i="5"/>
  <c r="AU50" i="5"/>
  <c r="AQ50" i="5"/>
  <c r="AP50" i="5"/>
  <c r="Z50" i="5"/>
  <c r="Y50" i="5"/>
  <c r="X50" i="5"/>
  <c r="W50" i="5"/>
  <c r="V50" i="5"/>
  <c r="AW49" i="5"/>
  <c r="AV49" i="5"/>
  <c r="AS49" i="5"/>
  <c r="AR49" i="5"/>
  <c r="AU49" i="5" s="1"/>
  <c r="AQ49" i="5"/>
  <c r="AT49" i="5"/>
  <c r="AP49" i="5"/>
  <c r="Z49" i="5"/>
  <c r="Y49" i="5"/>
  <c r="X49" i="5"/>
  <c r="W49" i="5"/>
  <c r="V49" i="5"/>
  <c r="AW48" i="5"/>
  <c r="AV48" i="5"/>
  <c r="AS48" i="5"/>
  <c r="AR48" i="5"/>
  <c r="AU48" i="5"/>
  <c r="AQ48" i="5"/>
  <c r="AP48" i="5"/>
  <c r="AT48" i="5" s="1"/>
  <c r="Z48" i="5"/>
  <c r="Y48" i="5"/>
  <c r="X48" i="5"/>
  <c r="W48" i="5"/>
  <c r="V48" i="5"/>
  <c r="AW47" i="5"/>
  <c r="AV47" i="5" s="1"/>
  <c r="AS47" i="5"/>
  <c r="AR47" i="5"/>
  <c r="AU47" i="5" s="1"/>
  <c r="AQ47" i="5"/>
  <c r="AP47" i="5"/>
  <c r="AT47" i="5"/>
  <c r="Z47" i="5"/>
  <c r="Y47" i="5"/>
  <c r="X47" i="5"/>
  <c r="W47" i="5"/>
  <c r="V47" i="5"/>
  <c r="AW46" i="5"/>
  <c r="AV46" i="5" s="1"/>
  <c r="AS46" i="5"/>
  <c r="AU46" i="5" s="1"/>
  <c r="AR46" i="5"/>
  <c r="AQ46" i="5"/>
  <c r="AP46" i="5"/>
  <c r="AT46" i="5"/>
  <c r="Z46" i="5"/>
  <c r="Y46" i="5"/>
  <c r="X46" i="5"/>
  <c r="W46" i="5"/>
  <c r="V46" i="5"/>
  <c r="AW45" i="5"/>
  <c r="AV45" i="5" s="1"/>
  <c r="AS45" i="5"/>
  <c r="AR45" i="5"/>
  <c r="AQ45" i="5"/>
  <c r="AP45" i="5"/>
  <c r="AT45" i="5"/>
  <c r="Z45" i="5"/>
  <c r="Y45" i="5"/>
  <c r="X45" i="5"/>
  <c r="W45" i="5"/>
  <c r="V45" i="5"/>
  <c r="AW44" i="5"/>
  <c r="AV44" i="5"/>
  <c r="AS44" i="5"/>
  <c r="AU44" i="5" s="1"/>
  <c r="AR44" i="5"/>
  <c r="AQ44" i="5"/>
  <c r="AP44" i="5"/>
  <c r="AT44" i="5" s="1"/>
  <c r="Z44" i="5"/>
  <c r="Y44" i="5"/>
  <c r="X44" i="5"/>
  <c r="W44" i="5"/>
  <c r="V44" i="5"/>
  <c r="AW43" i="5"/>
  <c r="AV43" i="5"/>
  <c r="AS43" i="5"/>
  <c r="AR43" i="5"/>
  <c r="AU43" i="5"/>
  <c r="AQ43" i="5"/>
  <c r="AP43" i="5"/>
  <c r="AT43" i="5" s="1"/>
  <c r="Z43" i="5"/>
  <c r="Y43" i="5"/>
  <c r="X43" i="5"/>
  <c r="W43" i="5"/>
  <c r="V43" i="5"/>
  <c r="AW42" i="5"/>
  <c r="AV42" i="5" s="1"/>
  <c r="AS42" i="5"/>
  <c r="AR42" i="5"/>
  <c r="AU42" i="5"/>
  <c r="AQ42" i="5"/>
  <c r="AP42" i="5"/>
  <c r="Z42" i="5"/>
  <c r="Y42" i="5"/>
  <c r="X42" i="5"/>
  <c r="W42" i="5"/>
  <c r="V42" i="5"/>
  <c r="AW41" i="5"/>
  <c r="AV41" i="5" s="1"/>
  <c r="AS41" i="5"/>
  <c r="AR41" i="5"/>
  <c r="AU41" i="5"/>
  <c r="AQ41" i="5"/>
  <c r="AP41" i="5"/>
  <c r="Z41" i="5"/>
  <c r="Y41" i="5"/>
  <c r="X41" i="5"/>
  <c r="W41" i="5"/>
  <c r="V41" i="5"/>
  <c r="AW40" i="5"/>
  <c r="AV40" i="5" s="1"/>
  <c r="AS40" i="5"/>
  <c r="AR40" i="5"/>
  <c r="AQ40" i="5"/>
  <c r="AP40" i="5"/>
  <c r="AT40" i="5" s="1"/>
  <c r="Z40" i="5"/>
  <c r="Y40" i="5"/>
  <c r="X40" i="5"/>
  <c r="W40" i="5"/>
  <c r="V40" i="5"/>
  <c r="AW39" i="5"/>
  <c r="AV39" i="5" s="1"/>
  <c r="AS39" i="5"/>
  <c r="AR39" i="5"/>
  <c r="AQ39" i="5"/>
  <c r="AT39" i="5" s="1"/>
  <c r="AP39" i="5"/>
  <c r="Z39" i="5"/>
  <c r="Y39" i="5"/>
  <c r="X39" i="5"/>
  <c r="W39" i="5"/>
  <c r="V39" i="5"/>
  <c r="AW38" i="5"/>
  <c r="AV38" i="5" s="1"/>
  <c r="AS38" i="5"/>
  <c r="AR38" i="5"/>
  <c r="AU38" i="5" s="1"/>
  <c r="AQ38" i="5"/>
  <c r="AP38" i="5"/>
  <c r="AT38" i="5"/>
  <c r="Z38" i="5"/>
  <c r="Y38" i="5"/>
  <c r="X38" i="5"/>
  <c r="W38" i="5"/>
  <c r="V38" i="5"/>
  <c r="AW37" i="5"/>
  <c r="AV37" i="5" s="1"/>
  <c r="AS37" i="5"/>
  <c r="AR37" i="5"/>
  <c r="AU37" i="5" s="1"/>
  <c r="AQ37" i="5"/>
  <c r="AP37" i="5"/>
  <c r="AT37" i="5"/>
  <c r="Z37" i="5"/>
  <c r="Y37" i="5"/>
  <c r="X37" i="5"/>
  <c r="W37" i="5"/>
  <c r="V37" i="5"/>
  <c r="AW36" i="5"/>
  <c r="AV36" i="5" s="1"/>
  <c r="AS36" i="5"/>
  <c r="AR36" i="5"/>
  <c r="AU36" i="5" s="1"/>
  <c r="AQ36" i="5"/>
  <c r="AP36" i="5"/>
  <c r="AT36" i="5" s="1"/>
  <c r="Z36" i="5"/>
  <c r="Y36" i="5"/>
  <c r="X36" i="5"/>
  <c r="W36" i="5"/>
  <c r="V36" i="5"/>
  <c r="AW35" i="5"/>
  <c r="AV35" i="5"/>
  <c r="AS35" i="5"/>
  <c r="AR35" i="5"/>
  <c r="AU35" i="5" s="1"/>
  <c r="AQ35" i="5"/>
  <c r="AP35" i="5"/>
  <c r="AT35" i="5" s="1"/>
  <c r="Z35" i="5"/>
  <c r="Y35" i="5"/>
  <c r="X35" i="5"/>
  <c r="W35" i="5"/>
  <c r="V35" i="5"/>
  <c r="AW34" i="5"/>
  <c r="AV34" i="5" s="1"/>
  <c r="AS34" i="5"/>
  <c r="AR34" i="5"/>
  <c r="AQ34" i="5"/>
  <c r="AP34" i="5"/>
  <c r="Z34" i="5"/>
  <c r="Y34" i="5"/>
  <c r="X34" i="5"/>
  <c r="W34" i="5"/>
  <c r="V34" i="5"/>
  <c r="AW33" i="5"/>
  <c r="AV33" i="5"/>
  <c r="AS33" i="5"/>
  <c r="AR33" i="5"/>
  <c r="AU33" i="5" s="1"/>
  <c r="AQ33" i="5"/>
  <c r="AP33" i="5"/>
  <c r="Z33" i="5"/>
  <c r="Y33" i="5"/>
  <c r="X33" i="5"/>
  <c r="W33" i="5"/>
  <c r="V33" i="5"/>
  <c r="AW32" i="5"/>
  <c r="AV32" i="5"/>
  <c r="AS32" i="5"/>
  <c r="AR32" i="5"/>
  <c r="AU32" i="5"/>
  <c r="AQ32" i="5"/>
  <c r="AT32" i="5" s="1"/>
  <c r="AP32" i="5"/>
  <c r="Z32" i="5"/>
  <c r="Y32" i="5"/>
  <c r="X32" i="5"/>
  <c r="W32" i="5"/>
  <c r="V32" i="5"/>
  <c r="AW31" i="5"/>
  <c r="AV31" i="5" s="1"/>
  <c r="AS31" i="5"/>
  <c r="AR31" i="5"/>
  <c r="AU31" i="5" s="1"/>
  <c r="AQ31" i="5"/>
  <c r="AP31" i="5"/>
  <c r="Z31" i="5"/>
  <c r="Y31" i="5"/>
  <c r="X31" i="5"/>
  <c r="W31" i="5"/>
  <c r="V31" i="5"/>
  <c r="AW30" i="5"/>
  <c r="AV30" i="5" s="1"/>
  <c r="AS30" i="5"/>
  <c r="AR30" i="5"/>
  <c r="AU30" i="5"/>
  <c r="AQ30" i="5"/>
  <c r="AP30" i="5"/>
  <c r="AT30" i="5" s="1"/>
  <c r="Z30" i="5"/>
  <c r="Y30" i="5"/>
  <c r="X30" i="5"/>
  <c r="W30" i="5"/>
  <c r="V30" i="5"/>
  <c r="AW29" i="5"/>
  <c r="AV29" i="5"/>
  <c r="AS29" i="5"/>
  <c r="AR29" i="5"/>
  <c r="AQ29" i="5"/>
  <c r="AP29" i="5"/>
  <c r="AT29" i="5"/>
  <c r="Z29" i="5"/>
  <c r="Y29" i="5"/>
  <c r="X29" i="5"/>
  <c r="W29" i="5"/>
  <c r="V29" i="5"/>
  <c r="AW28" i="5"/>
  <c r="AV28" i="5" s="1"/>
  <c r="AS28" i="5"/>
  <c r="AR28" i="5"/>
  <c r="AU28" i="5" s="1"/>
  <c r="AQ28" i="5"/>
  <c r="AP28" i="5"/>
  <c r="AT28" i="5"/>
  <c r="Z28" i="5"/>
  <c r="Y28" i="5"/>
  <c r="X28" i="5"/>
  <c r="W28" i="5"/>
  <c r="V28" i="5"/>
  <c r="AW27" i="5"/>
  <c r="AV27" i="5" s="1"/>
  <c r="AS27" i="5"/>
  <c r="AU27" i="5" s="1"/>
  <c r="AR27" i="5"/>
  <c r="AQ27" i="5"/>
  <c r="AT27" i="5"/>
  <c r="AP27" i="5"/>
  <c r="Z27" i="5"/>
  <c r="Y27" i="5"/>
  <c r="X27" i="5"/>
  <c r="W27" i="5"/>
  <c r="V27" i="5"/>
  <c r="AW26" i="5"/>
  <c r="AV26" i="5"/>
  <c r="AS26" i="5"/>
  <c r="AR26" i="5"/>
  <c r="AU26" i="5" s="1"/>
  <c r="AQ26" i="5"/>
  <c r="AP26" i="5"/>
  <c r="Z26" i="5"/>
  <c r="Y26" i="5"/>
  <c r="X26" i="5"/>
  <c r="W26" i="5"/>
  <c r="V26" i="5"/>
  <c r="AW25" i="5"/>
  <c r="AV25" i="5"/>
  <c r="AS25" i="5"/>
  <c r="AR25" i="5"/>
  <c r="AU25" i="5" s="1"/>
  <c r="AQ25" i="5"/>
  <c r="AP25" i="5"/>
  <c r="AT25" i="5" s="1"/>
  <c r="Y25" i="5"/>
  <c r="X25" i="5"/>
  <c r="W25" i="5"/>
  <c r="V25" i="5"/>
  <c r="AW24" i="5"/>
  <c r="AV24" i="5"/>
  <c r="AS24" i="5"/>
  <c r="AR24" i="5"/>
  <c r="AQ24" i="5"/>
  <c r="AP24" i="5"/>
  <c r="Z24" i="5"/>
  <c r="Y24" i="5"/>
  <c r="X24" i="5"/>
  <c r="W24" i="5"/>
  <c r="V24" i="5"/>
  <c r="AW23" i="5"/>
  <c r="AV23" i="5" s="1"/>
  <c r="AS23" i="5"/>
  <c r="AR23" i="5"/>
  <c r="AQ23" i="5"/>
  <c r="AP23" i="5"/>
  <c r="AT23" i="5"/>
  <c r="Z23" i="5"/>
  <c r="Y23" i="5"/>
  <c r="X23" i="5"/>
  <c r="W23" i="5"/>
  <c r="V23" i="5"/>
  <c r="AW22" i="5"/>
  <c r="AV22" i="5"/>
  <c r="AS22" i="5"/>
  <c r="AU22" i="5" s="1"/>
  <c r="AR22" i="5"/>
  <c r="AQ22" i="5"/>
  <c r="AT22" i="5"/>
  <c r="AP22" i="5"/>
  <c r="Z22" i="5"/>
  <c r="Y22" i="5"/>
  <c r="X22" i="5"/>
  <c r="W22" i="5"/>
  <c r="V22" i="5"/>
  <c r="AW21" i="5"/>
  <c r="AV21" i="5"/>
  <c r="AS21" i="5"/>
  <c r="AR21" i="5"/>
  <c r="AU21" i="5"/>
  <c r="AQ21" i="5"/>
  <c r="AP21" i="5"/>
  <c r="Z21" i="5"/>
  <c r="Y21" i="5"/>
  <c r="X21" i="5"/>
  <c r="W21" i="5"/>
  <c r="V21" i="5"/>
  <c r="AW20" i="5"/>
  <c r="AV20" i="5"/>
  <c r="AS20" i="5"/>
  <c r="AR20" i="5"/>
  <c r="AU20" i="5" s="1"/>
  <c r="AQ20" i="5"/>
  <c r="AP20" i="5"/>
  <c r="Z20" i="5"/>
  <c r="Y20" i="5"/>
  <c r="X20" i="5"/>
  <c r="W20" i="5"/>
  <c r="V20" i="5"/>
  <c r="AW19" i="5"/>
  <c r="AV19" i="5"/>
  <c r="AS19" i="5"/>
  <c r="AR19" i="5"/>
  <c r="AQ19" i="5"/>
  <c r="AT19" i="5"/>
  <c r="AP19" i="5"/>
  <c r="Z19" i="5"/>
  <c r="Y19" i="5"/>
  <c r="X19" i="5"/>
  <c r="W19" i="5"/>
  <c r="V19" i="5"/>
  <c r="AW18" i="5"/>
  <c r="AV18" i="5"/>
  <c r="AS18" i="5"/>
  <c r="AU18" i="5" s="1"/>
  <c r="AR18" i="5"/>
  <c r="AQ18" i="5"/>
  <c r="AP18" i="5"/>
  <c r="Z18" i="5"/>
  <c r="Y18" i="5"/>
  <c r="X18" i="5"/>
  <c r="W18" i="5"/>
  <c r="V18" i="5"/>
  <c r="AW17" i="5"/>
  <c r="AV17" i="5"/>
  <c r="AS17" i="5"/>
  <c r="AR17" i="5"/>
  <c r="AU17" i="5" s="1"/>
  <c r="AQ17" i="5"/>
  <c r="AP17" i="5"/>
  <c r="AT17" i="5" s="1"/>
  <c r="Z17" i="5"/>
  <c r="Y17" i="5"/>
  <c r="X17" i="5"/>
  <c r="W17" i="5"/>
  <c r="V17" i="5"/>
  <c r="AW16" i="5"/>
  <c r="AV16" i="5" s="1"/>
  <c r="AS16" i="5"/>
  <c r="AR16" i="5"/>
  <c r="AQ16" i="5"/>
  <c r="AP16" i="5"/>
  <c r="Z16" i="5"/>
  <c r="Y16" i="5"/>
  <c r="X16" i="5"/>
  <c r="W16" i="5"/>
  <c r="V16" i="5"/>
  <c r="AW15" i="5"/>
  <c r="AV15" i="5"/>
  <c r="AS15" i="5"/>
  <c r="AR15" i="5"/>
  <c r="AU15" i="5"/>
  <c r="AQ15" i="5"/>
  <c r="AP15" i="5"/>
  <c r="Z15" i="5"/>
  <c r="Y15" i="5"/>
  <c r="X15" i="5"/>
  <c r="W15" i="5"/>
  <c r="V15" i="5"/>
  <c r="AW14" i="5"/>
  <c r="AV14" i="5"/>
  <c r="AS14" i="5"/>
  <c r="AR14" i="5"/>
  <c r="AQ14" i="5"/>
  <c r="AP14" i="5"/>
  <c r="AT14" i="5" s="1"/>
  <c r="Z14" i="5"/>
  <c r="Y14" i="5"/>
  <c r="X14" i="5"/>
  <c r="W14" i="5"/>
  <c r="V14" i="5"/>
  <c r="AW13" i="5"/>
  <c r="AV13" i="5"/>
  <c r="AS13" i="5"/>
  <c r="AR13" i="5"/>
  <c r="AU13" i="5"/>
  <c r="AQ13" i="5"/>
  <c r="AT13" i="5" s="1"/>
  <c r="AP13" i="5"/>
  <c r="Z13" i="5"/>
  <c r="Y13" i="5"/>
  <c r="X13" i="5"/>
  <c r="W13" i="5"/>
  <c r="V13" i="5"/>
  <c r="AW12" i="5"/>
  <c r="AV12" i="5" s="1"/>
  <c r="AS12" i="5"/>
  <c r="AR12" i="5"/>
  <c r="AU12" i="5"/>
  <c r="AQ12" i="5"/>
  <c r="AP12" i="5"/>
  <c r="Z12" i="5"/>
  <c r="Y12" i="5"/>
  <c r="X12" i="5"/>
  <c r="W12" i="5"/>
  <c r="V12" i="5"/>
  <c r="AW11" i="5"/>
  <c r="AV11" i="5" s="1"/>
  <c r="AV85" i="5" s="1"/>
  <c r="AS11" i="5"/>
  <c r="AR11" i="5"/>
  <c r="AQ11" i="5"/>
  <c r="AT11" i="5" s="1"/>
  <c r="AP11" i="5"/>
  <c r="Z11" i="5"/>
  <c r="Y11" i="5"/>
  <c r="X11" i="5"/>
  <c r="W11" i="5"/>
  <c r="V11" i="5"/>
  <c r="AW10" i="5"/>
  <c r="AV10" i="5" s="1"/>
  <c r="AS10" i="5"/>
  <c r="AR10" i="5"/>
  <c r="AU10" i="5"/>
  <c r="AQ10" i="5"/>
  <c r="AP10" i="5"/>
  <c r="Z10" i="5"/>
  <c r="Y10" i="5"/>
  <c r="X10" i="5"/>
  <c r="W10" i="5"/>
  <c r="V10" i="5"/>
  <c r="AW9" i="5"/>
  <c r="AV9" i="5" s="1"/>
  <c r="AS9" i="5"/>
  <c r="AR9" i="5"/>
  <c r="AU9" i="5" s="1"/>
  <c r="AQ9" i="5"/>
  <c r="AP9" i="5"/>
  <c r="AT9" i="5" s="1"/>
  <c r="Z9" i="5"/>
  <c r="Y9" i="5"/>
  <c r="X9" i="5"/>
  <c r="W9" i="5"/>
  <c r="V9" i="5"/>
  <c r="AW8" i="5"/>
  <c r="AV8" i="5"/>
  <c r="AS8" i="5"/>
  <c r="AR8" i="5"/>
  <c r="AQ8" i="5"/>
  <c r="AP8" i="5"/>
  <c r="Z8" i="5"/>
  <c r="Y8" i="5"/>
  <c r="X8" i="5"/>
  <c r="W8" i="5"/>
  <c r="V8" i="5"/>
  <c r="AW7" i="5"/>
  <c r="AV7" i="5" s="1"/>
  <c r="AS7" i="5"/>
  <c r="AR7" i="5"/>
  <c r="AQ7" i="5"/>
  <c r="AP7" i="5"/>
  <c r="Z7" i="5"/>
  <c r="Y7" i="5"/>
  <c r="X7" i="5"/>
  <c r="W7" i="5"/>
  <c r="V7" i="5"/>
  <c r="AW6" i="5"/>
  <c r="AV6" i="5"/>
  <c r="AS6" i="5"/>
  <c r="AU6" i="5" s="1"/>
  <c r="AR6" i="5"/>
  <c r="AQ6" i="5"/>
  <c r="AP6" i="5"/>
  <c r="Z6" i="5"/>
  <c r="Y6" i="5"/>
  <c r="X6" i="5"/>
  <c r="W6" i="5"/>
  <c r="V6" i="5"/>
  <c r="AW5" i="5"/>
  <c r="AV5" i="5"/>
  <c r="AS5" i="5"/>
  <c r="AR5" i="5"/>
  <c r="AU5" i="5"/>
  <c r="AQ5" i="5"/>
  <c r="AP5" i="5"/>
  <c r="Z5" i="5"/>
  <c r="Y5" i="5"/>
  <c r="X5" i="5"/>
  <c r="W5" i="5"/>
  <c r="V5" i="5"/>
  <c r="AW4" i="5"/>
  <c r="AV4" i="5"/>
  <c r="AS4" i="5"/>
  <c r="AU4" i="5" s="1"/>
  <c r="AR4" i="5"/>
  <c r="AQ4" i="5"/>
  <c r="AT4" i="5" s="1"/>
  <c r="AP4" i="5"/>
  <c r="Z4" i="5"/>
  <c r="Y4" i="5"/>
  <c r="X4" i="5"/>
  <c r="W4" i="5"/>
  <c r="V4" i="5"/>
  <c r="Y117" i="4"/>
  <c r="X117" i="4"/>
  <c r="W117" i="4"/>
  <c r="V117" i="4"/>
  <c r="Y116" i="4"/>
  <c r="X116" i="4"/>
  <c r="W116" i="4"/>
  <c r="V116" i="4"/>
  <c r="AO115" i="4"/>
  <c r="AN115" i="4"/>
  <c r="AM115" i="4"/>
  <c r="AL115" i="4"/>
  <c r="AK115" i="4"/>
  <c r="AJ115" i="4"/>
  <c r="AI115" i="4"/>
  <c r="AH115" i="4"/>
  <c r="AG115" i="4"/>
  <c r="AF115" i="4"/>
  <c r="AE115" i="4"/>
  <c r="AD115" i="4"/>
  <c r="AC115" i="4"/>
  <c r="AB115" i="4"/>
  <c r="AA115" i="4"/>
  <c r="Z115" i="4"/>
  <c r="Y115" i="4"/>
  <c r="X115" i="4"/>
  <c r="W115" i="4"/>
  <c r="V115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B115" i="4"/>
  <c r="A115" i="4"/>
  <c r="AO114" i="4"/>
  <c r="AN114" i="4"/>
  <c r="AM114" i="4"/>
  <c r="AL114" i="4"/>
  <c r="AK114" i="4"/>
  <c r="AJ114" i="4"/>
  <c r="AI114" i="4"/>
  <c r="AH114" i="4"/>
  <c r="AG114" i="4"/>
  <c r="AF114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B114" i="4"/>
  <c r="A114" i="4"/>
  <c r="AW111" i="4"/>
  <c r="AV111" i="4"/>
  <c r="AS111" i="4"/>
  <c r="AU111" i="4" s="1"/>
  <c r="AR111" i="4"/>
  <c r="AQ111" i="4"/>
  <c r="AP111" i="4"/>
  <c r="AT111" i="4" s="1"/>
  <c r="AM82" i="4"/>
  <c r="AM83" i="4"/>
  <c r="AM84" i="4"/>
  <c r="AM85" i="4" s="1"/>
  <c r="AL82" i="4"/>
  <c r="AL83" i="4" s="1"/>
  <c r="AK82" i="4"/>
  <c r="AJ82" i="4"/>
  <c r="AI82" i="4"/>
  <c r="AH82" i="4"/>
  <c r="AG82" i="4"/>
  <c r="AE82" i="4"/>
  <c r="AD82" i="4"/>
  <c r="AD83" i="4"/>
  <c r="AD84" i="4" s="1"/>
  <c r="AD85" i="4" s="1"/>
  <c r="AC82" i="4"/>
  <c r="AC83" i="4"/>
  <c r="AB82" i="4"/>
  <c r="AA82" i="4"/>
  <c r="AQ81" i="4" s="1"/>
  <c r="R82" i="4"/>
  <c r="Q82" i="4"/>
  <c r="P82" i="4"/>
  <c r="O82" i="4"/>
  <c r="N82" i="4"/>
  <c r="N83" i="4" s="1"/>
  <c r="N84" i="4" s="1"/>
  <c r="N85" i="4" s="1"/>
  <c r="M82" i="4"/>
  <c r="M83" i="4" s="1"/>
  <c r="K82" i="4"/>
  <c r="J82" i="4"/>
  <c r="I82" i="4"/>
  <c r="H82" i="4"/>
  <c r="G82" i="4"/>
  <c r="AM81" i="4"/>
  <c r="AL81" i="4"/>
  <c r="AK81" i="4"/>
  <c r="AJ81" i="4"/>
  <c r="AI81" i="4"/>
  <c r="AH81" i="4"/>
  <c r="AG81" i="4"/>
  <c r="AE81" i="4"/>
  <c r="AE83" i="4" s="1"/>
  <c r="AE84" i="4" s="1"/>
  <c r="AE85" i="4" s="1"/>
  <c r="AD81" i="4"/>
  <c r="AC81" i="4"/>
  <c r="AB81" i="4"/>
  <c r="AA81" i="4"/>
  <c r="AA83" i="4"/>
  <c r="R81" i="4"/>
  <c r="Q81" i="4"/>
  <c r="P81" i="4"/>
  <c r="O81" i="4"/>
  <c r="N81" i="4"/>
  <c r="M81" i="4"/>
  <c r="K81" i="4"/>
  <c r="J81" i="4"/>
  <c r="J83" i="4"/>
  <c r="I81" i="4"/>
  <c r="H81" i="4"/>
  <c r="G81" i="4"/>
  <c r="AM80" i="4"/>
  <c r="AL80" i="4"/>
  <c r="AK80" i="4"/>
  <c r="AJ80" i="4"/>
  <c r="AI80" i="4"/>
  <c r="AH80" i="4"/>
  <c r="AG80" i="4"/>
  <c r="AE80" i="4"/>
  <c r="AD80" i="4"/>
  <c r="AC80" i="4"/>
  <c r="AB80" i="4"/>
  <c r="AA80" i="4"/>
  <c r="R80" i="4"/>
  <c r="Q80" i="4"/>
  <c r="P80" i="4"/>
  <c r="O80" i="4"/>
  <c r="N80" i="4"/>
  <c r="M80" i="4"/>
  <c r="K80" i="4"/>
  <c r="J80" i="4"/>
  <c r="I80" i="4"/>
  <c r="H80" i="4"/>
  <c r="G80" i="4"/>
  <c r="AE79" i="4"/>
  <c r="AD79" i="4"/>
  <c r="AC79" i="4"/>
  <c r="AB79" i="4"/>
  <c r="AA79" i="4"/>
  <c r="K79" i="4"/>
  <c r="J79" i="4"/>
  <c r="I79" i="4"/>
  <c r="H79" i="4"/>
  <c r="G79" i="4"/>
  <c r="AE78" i="4"/>
  <c r="AD78" i="4"/>
  <c r="AC78" i="4"/>
  <c r="AB78" i="4"/>
  <c r="AA78" i="4"/>
  <c r="K78" i="4"/>
  <c r="J78" i="4"/>
  <c r="I78" i="4"/>
  <c r="H78" i="4"/>
  <c r="G78" i="4"/>
  <c r="AE77" i="4"/>
  <c r="AD77" i="4"/>
  <c r="AC77" i="4"/>
  <c r="AB77" i="4"/>
  <c r="AA77" i="4"/>
  <c r="K77" i="4"/>
  <c r="J77" i="4"/>
  <c r="I77" i="4"/>
  <c r="H77" i="4"/>
  <c r="G77" i="4"/>
  <c r="AE76" i="4"/>
  <c r="AD76" i="4"/>
  <c r="AC76" i="4"/>
  <c r="AB76" i="4"/>
  <c r="AA76" i="4"/>
  <c r="K76" i="4"/>
  <c r="J76" i="4"/>
  <c r="I76" i="4"/>
  <c r="H76" i="4"/>
  <c r="G76" i="4"/>
  <c r="AE75" i="4"/>
  <c r="AD75" i="4"/>
  <c r="AC75" i="4"/>
  <c r="AB75" i="4"/>
  <c r="AA75" i="4"/>
  <c r="K75" i="4"/>
  <c r="J75" i="4"/>
  <c r="I75" i="4"/>
  <c r="H75" i="4"/>
  <c r="G75" i="4"/>
  <c r="AE74" i="4"/>
  <c r="AD74" i="4"/>
  <c r="AC74" i="4"/>
  <c r="AB74" i="4"/>
  <c r="AA74" i="4"/>
  <c r="K74" i="4"/>
  <c r="J74" i="4"/>
  <c r="I74" i="4"/>
  <c r="H74" i="4"/>
  <c r="G74" i="4"/>
  <c r="AM73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R73" i="4"/>
  <c r="Q73" i="4"/>
  <c r="P73" i="4"/>
  <c r="O73" i="4"/>
  <c r="N73" i="4"/>
  <c r="M73" i="4"/>
  <c r="L73" i="4"/>
  <c r="K73" i="4"/>
  <c r="J73" i="4"/>
  <c r="I73" i="4"/>
  <c r="H73" i="4"/>
  <c r="G73" i="4"/>
  <c r="AM72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R72" i="4"/>
  <c r="Q72" i="4"/>
  <c r="P72" i="4"/>
  <c r="O72" i="4"/>
  <c r="N72" i="4"/>
  <c r="M72" i="4"/>
  <c r="L72" i="4"/>
  <c r="K72" i="4"/>
  <c r="J72" i="4"/>
  <c r="I72" i="4"/>
  <c r="H72" i="4"/>
  <c r="G72" i="4"/>
  <c r="AN69" i="4"/>
  <c r="S69" i="4"/>
  <c r="AW67" i="4"/>
  <c r="AV67" i="4"/>
  <c r="AS67" i="4"/>
  <c r="AR67" i="4"/>
  <c r="AQ67" i="4"/>
  <c r="AP67" i="4"/>
  <c r="AT67" i="4" s="1"/>
  <c r="Z67" i="4"/>
  <c r="Y67" i="4"/>
  <c r="X67" i="4"/>
  <c r="W67" i="4"/>
  <c r="V67" i="4"/>
  <c r="AW66" i="4"/>
  <c r="AV66" i="4"/>
  <c r="AS66" i="4"/>
  <c r="AU66" i="4" s="1"/>
  <c r="AR66" i="4"/>
  <c r="AQ66" i="4"/>
  <c r="AP66" i="4"/>
  <c r="Z66" i="4"/>
  <c r="Y66" i="4"/>
  <c r="X66" i="4"/>
  <c r="W66" i="4"/>
  <c r="V66" i="4"/>
  <c r="AW65" i="4"/>
  <c r="AV65" i="4"/>
  <c r="AS65" i="4"/>
  <c r="AR65" i="4"/>
  <c r="AU65" i="4"/>
  <c r="AQ65" i="4"/>
  <c r="AP65" i="4"/>
  <c r="Z65" i="4"/>
  <c r="Y65" i="4"/>
  <c r="X65" i="4"/>
  <c r="W65" i="4"/>
  <c r="V65" i="4"/>
  <c r="AW64" i="4"/>
  <c r="AV64" i="4"/>
  <c r="AS64" i="4"/>
  <c r="AR64" i="4"/>
  <c r="AQ64" i="4"/>
  <c r="AP64" i="4"/>
  <c r="AT64" i="4" s="1"/>
  <c r="Z64" i="4"/>
  <c r="Y64" i="4"/>
  <c r="X64" i="4"/>
  <c r="W64" i="4"/>
  <c r="V64" i="4"/>
  <c r="AW63" i="4"/>
  <c r="AV63" i="4"/>
  <c r="AS63" i="4"/>
  <c r="AR63" i="4"/>
  <c r="AU63" i="4" s="1"/>
  <c r="AQ63" i="4"/>
  <c r="AP63" i="4"/>
  <c r="Z63" i="4"/>
  <c r="Y63" i="4"/>
  <c r="X63" i="4"/>
  <c r="W63" i="4"/>
  <c r="V63" i="4"/>
  <c r="AW62" i="4"/>
  <c r="AV62" i="4"/>
  <c r="AS62" i="4"/>
  <c r="AR62" i="4"/>
  <c r="AQ62" i="4"/>
  <c r="AP62" i="4"/>
  <c r="AT62" i="4" s="1"/>
  <c r="Z62" i="4"/>
  <c r="Y62" i="4"/>
  <c r="X62" i="4"/>
  <c r="W62" i="4"/>
  <c r="V62" i="4"/>
  <c r="AW61" i="4"/>
  <c r="AV61" i="4"/>
  <c r="AS61" i="4"/>
  <c r="AR61" i="4"/>
  <c r="AU61" i="4"/>
  <c r="AQ61" i="4"/>
  <c r="AP61" i="4"/>
  <c r="Z61" i="4"/>
  <c r="Y61" i="4"/>
  <c r="X61" i="4"/>
  <c r="W61" i="4"/>
  <c r="V61" i="4"/>
  <c r="AW60" i="4"/>
  <c r="AV60" i="4" s="1"/>
  <c r="AS60" i="4"/>
  <c r="AR60" i="4"/>
  <c r="AQ60" i="4"/>
  <c r="AP60" i="4"/>
  <c r="Z60" i="4"/>
  <c r="Y60" i="4"/>
  <c r="X60" i="4"/>
  <c r="W60" i="4"/>
  <c r="V60" i="4"/>
  <c r="AW59" i="4"/>
  <c r="AV59" i="4" s="1"/>
  <c r="AS59" i="4"/>
  <c r="AR59" i="4"/>
  <c r="AQ59" i="4"/>
  <c r="AP59" i="4"/>
  <c r="AT59" i="4"/>
  <c r="Z59" i="4"/>
  <c r="Y59" i="4"/>
  <c r="X59" i="4"/>
  <c r="W59" i="4"/>
  <c r="V59" i="4"/>
  <c r="AW58" i="4"/>
  <c r="AV58" i="4"/>
  <c r="AS58" i="4"/>
  <c r="AR58" i="4"/>
  <c r="AQ58" i="4"/>
  <c r="AP58" i="4"/>
  <c r="AT58" i="4"/>
  <c r="Z58" i="4"/>
  <c r="Y58" i="4"/>
  <c r="X58" i="4"/>
  <c r="W58" i="4"/>
  <c r="V58" i="4"/>
  <c r="AW57" i="4"/>
  <c r="AV57" i="4" s="1"/>
  <c r="AS57" i="4"/>
  <c r="AR57" i="4"/>
  <c r="AQ57" i="4"/>
  <c r="AP57" i="4"/>
  <c r="Z57" i="4"/>
  <c r="Y57" i="4"/>
  <c r="X57" i="4"/>
  <c r="W57" i="4"/>
  <c r="V57" i="4"/>
  <c r="AW56" i="4"/>
  <c r="AV56" i="4" s="1"/>
  <c r="AS56" i="4"/>
  <c r="AR56" i="4"/>
  <c r="AQ56" i="4"/>
  <c r="AP56" i="4"/>
  <c r="AT56" i="4" s="1"/>
  <c r="Z56" i="4"/>
  <c r="Y56" i="4"/>
  <c r="X56" i="4"/>
  <c r="W56" i="4"/>
  <c r="V56" i="4"/>
  <c r="AW55" i="4"/>
  <c r="AV55" i="4"/>
  <c r="AS55" i="4"/>
  <c r="AR55" i="4"/>
  <c r="AQ55" i="4"/>
  <c r="AP55" i="4"/>
  <c r="AT55" i="4"/>
  <c r="Z55" i="4"/>
  <c r="Y55" i="4"/>
  <c r="X55" i="4"/>
  <c r="W55" i="4"/>
  <c r="V55" i="4"/>
  <c r="AW54" i="4"/>
  <c r="AV54" i="4" s="1"/>
  <c r="AS54" i="4"/>
  <c r="AR54" i="4"/>
  <c r="AU54" i="4" s="1"/>
  <c r="AQ54" i="4"/>
  <c r="AP54" i="4"/>
  <c r="Z54" i="4"/>
  <c r="Y54" i="4"/>
  <c r="X54" i="4"/>
  <c r="W54" i="4"/>
  <c r="V54" i="4"/>
  <c r="AW53" i="4"/>
  <c r="AV53" i="4"/>
  <c r="AS53" i="4"/>
  <c r="AR53" i="4"/>
  <c r="AQ53" i="4"/>
  <c r="AP53" i="4"/>
  <c r="Z53" i="4"/>
  <c r="Y53" i="4"/>
  <c r="X53" i="4"/>
  <c r="W53" i="4"/>
  <c r="V53" i="4"/>
  <c r="AW52" i="4"/>
  <c r="AV52" i="4" s="1"/>
  <c r="AS52" i="4"/>
  <c r="AR52" i="4"/>
  <c r="AQ52" i="4"/>
  <c r="AP52" i="4"/>
  <c r="Z52" i="4"/>
  <c r="Y52" i="4"/>
  <c r="X52" i="4"/>
  <c r="W52" i="4"/>
  <c r="V52" i="4"/>
  <c r="AW51" i="4"/>
  <c r="AV51" i="4"/>
  <c r="AS51" i="4"/>
  <c r="AR51" i="4"/>
  <c r="AQ51" i="4"/>
  <c r="AP51" i="4"/>
  <c r="Z51" i="4"/>
  <c r="Y51" i="4"/>
  <c r="X51" i="4"/>
  <c r="W51" i="4"/>
  <c r="V51" i="4"/>
  <c r="AW50" i="4"/>
  <c r="AV50" i="4" s="1"/>
  <c r="AS50" i="4"/>
  <c r="AR50" i="4"/>
  <c r="AQ50" i="4"/>
  <c r="AP50" i="4"/>
  <c r="AT50" i="4" s="1"/>
  <c r="Z50" i="4"/>
  <c r="Y50" i="4"/>
  <c r="X50" i="4"/>
  <c r="W50" i="4"/>
  <c r="V50" i="4"/>
  <c r="AW49" i="4"/>
  <c r="AV49" i="4" s="1"/>
  <c r="AS49" i="4"/>
  <c r="AR49" i="4"/>
  <c r="AU49" i="4" s="1"/>
  <c r="AQ49" i="4"/>
  <c r="AP49" i="4"/>
  <c r="Z49" i="4"/>
  <c r="Y49" i="4"/>
  <c r="X49" i="4"/>
  <c r="W49" i="4"/>
  <c r="V49" i="4"/>
  <c r="AW48" i="4"/>
  <c r="AV48" i="4" s="1"/>
  <c r="AS48" i="4"/>
  <c r="AR48" i="4"/>
  <c r="AQ48" i="4"/>
  <c r="AP48" i="4"/>
  <c r="Z48" i="4"/>
  <c r="Y48" i="4"/>
  <c r="X48" i="4"/>
  <c r="W48" i="4"/>
  <c r="V48" i="4"/>
  <c r="AW47" i="4"/>
  <c r="AV47" i="4"/>
  <c r="AS47" i="4"/>
  <c r="AR47" i="4"/>
  <c r="AQ47" i="4"/>
  <c r="AT47" i="4" s="1"/>
  <c r="AP47" i="4"/>
  <c r="Z47" i="4"/>
  <c r="Y47" i="4"/>
  <c r="X47" i="4"/>
  <c r="W47" i="4"/>
  <c r="V47" i="4"/>
  <c r="AW46" i="4"/>
  <c r="AV46" i="4"/>
  <c r="AS46" i="4"/>
  <c r="AR46" i="4"/>
  <c r="AQ46" i="4"/>
  <c r="AP46" i="4"/>
  <c r="Z46" i="4"/>
  <c r="Y46" i="4"/>
  <c r="X46" i="4"/>
  <c r="W46" i="4"/>
  <c r="V46" i="4"/>
  <c r="AW45" i="4"/>
  <c r="AV45" i="4" s="1"/>
  <c r="AS45" i="4"/>
  <c r="AR45" i="4"/>
  <c r="AU45" i="4" s="1"/>
  <c r="AQ45" i="4"/>
  <c r="AP45" i="4"/>
  <c r="Z45" i="4"/>
  <c r="Y45" i="4"/>
  <c r="X45" i="4"/>
  <c r="W45" i="4"/>
  <c r="V45" i="4"/>
  <c r="AW44" i="4"/>
  <c r="AV44" i="4"/>
  <c r="AS44" i="4"/>
  <c r="AR44" i="4"/>
  <c r="AQ44" i="4"/>
  <c r="AP44" i="4"/>
  <c r="AT44" i="4"/>
  <c r="Z44" i="4"/>
  <c r="Y44" i="4"/>
  <c r="X44" i="4"/>
  <c r="W44" i="4"/>
  <c r="V44" i="4"/>
  <c r="AW43" i="4"/>
  <c r="AV43" i="4" s="1"/>
  <c r="AS43" i="4"/>
  <c r="AR43" i="4"/>
  <c r="AQ43" i="4"/>
  <c r="AP43" i="4"/>
  <c r="Z43" i="4"/>
  <c r="Y43" i="4"/>
  <c r="X43" i="4"/>
  <c r="W43" i="4"/>
  <c r="V43" i="4"/>
  <c r="AW42" i="4"/>
  <c r="AV42" i="4" s="1"/>
  <c r="AS42" i="4"/>
  <c r="AR42" i="4"/>
  <c r="AQ42" i="4"/>
  <c r="AP42" i="4"/>
  <c r="Z42" i="4"/>
  <c r="Y42" i="4"/>
  <c r="X42" i="4"/>
  <c r="W42" i="4"/>
  <c r="V42" i="4"/>
  <c r="AW41" i="4"/>
  <c r="AV41" i="4" s="1"/>
  <c r="AS41" i="4"/>
  <c r="AR41" i="4"/>
  <c r="AQ41" i="4"/>
  <c r="AT41" i="4" s="1"/>
  <c r="AP41" i="4"/>
  <c r="Z41" i="4"/>
  <c r="Y41" i="4"/>
  <c r="X41" i="4"/>
  <c r="W41" i="4"/>
  <c r="V41" i="4"/>
  <c r="AW40" i="4"/>
  <c r="AV40" i="4" s="1"/>
  <c r="AS40" i="4"/>
  <c r="AR40" i="4"/>
  <c r="AU40" i="4"/>
  <c r="AQ40" i="4"/>
  <c r="AP40" i="4"/>
  <c r="AT40" i="4" s="1"/>
  <c r="Z40" i="4"/>
  <c r="Y40" i="4"/>
  <c r="X40" i="4"/>
  <c r="W40" i="4"/>
  <c r="V40" i="4"/>
  <c r="AW39" i="4"/>
  <c r="AV39" i="4"/>
  <c r="AS39" i="4"/>
  <c r="AR39" i="4"/>
  <c r="AQ39" i="4"/>
  <c r="AP39" i="4"/>
  <c r="AT39" i="4"/>
  <c r="Z39" i="4"/>
  <c r="Y39" i="4"/>
  <c r="X39" i="4"/>
  <c r="W39" i="4"/>
  <c r="V39" i="4"/>
  <c r="AW38" i="4"/>
  <c r="AV38" i="4" s="1"/>
  <c r="AS38" i="4"/>
  <c r="AR38" i="4"/>
  <c r="AQ38" i="4"/>
  <c r="AP38" i="4"/>
  <c r="Z38" i="4"/>
  <c r="Y38" i="4"/>
  <c r="X38" i="4"/>
  <c r="W38" i="4"/>
  <c r="V38" i="4"/>
  <c r="AW37" i="4"/>
  <c r="AV37" i="4" s="1"/>
  <c r="AS37" i="4"/>
  <c r="AR37" i="4"/>
  <c r="AQ37" i="4"/>
  <c r="AP37" i="4"/>
  <c r="Z37" i="4"/>
  <c r="Y37" i="4"/>
  <c r="X37" i="4"/>
  <c r="W37" i="4"/>
  <c r="V37" i="4"/>
  <c r="AW36" i="4"/>
  <c r="AV36" i="4"/>
  <c r="AS36" i="4"/>
  <c r="AR36" i="4"/>
  <c r="AQ36" i="4"/>
  <c r="AP36" i="4"/>
  <c r="Z36" i="4"/>
  <c r="Y36" i="4"/>
  <c r="X36" i="4"/>
  <c r="W36" i="4"/>
  <c r="V36" i="4"/>
  <c r="AW35" i="4"/>
  <c r="AV35" i="4"/>
  <c r="AS35" i="4"/>
  <c r="AR35" i="4"/>
  <c r="AQ35" i="4"/>
  <c r="AP35" i="4"/>
  <c r="Z35" i="4"/>
  <c r="Y35" i="4"/>
  <c r="X35" i="4"/>
  <c r="W35" i="4"/>
  <c r="V35" i="4"/>
  <c r="AW34" i="4"/>
  <c r="AV34" i="4"/>
  <c r="AS34" i="4"/>
  <c r="AR34" i="4"/>
  <c r="AQ34" i="4"/>
  <c r="AP34" i="4"/>
  <c r="AT34" i="4"/>
  <c r="Z34" i="4"/>
  <c r="Y34" i="4"/>
  <c r="X34" i="4"/>
  <c r="W34" i="4"/>
  <c r="V34" i="4"/>
  <c r="AW33" i="4"/>
  <c r="AV33" i="4" s="1"/>
  <c r="AS33" i="4"/>
  <c r="AR33" i="4"/>
  <c r="AQ33" i="4"/>
  <c r="AP33" i="4"/>
  <c r="Z33" i="4"/>
  <c r="Y33" i="4"/>
  <c r="X33" i="4"/>
  <c r="W33" i="4"/>
  <c r="V33" i="4"/>
  <c r="AW32" i="4"/>
  <c r="AV32" i="4" s="1"/>
  <c r="AS32" i="4"/>
  <c r="AR32" i="4"/>
  <c r="AQ32" i="4"/>
  <c r="AP32" i="4"/>
  <c r="AT32" i="4" s="1"/>
  <c r="Z32" i="4"/>
  <c r="Y32" i="4"/>
  <c r="X32" i="4"/>
  <c r="W32" i="4"/>
  <c r="V32" i="4"/>
  <c r="AW31" i="4"/>
  <c r="AV31" i="4" s="1"/>
  <c r="AS31" i="4"/>
  <c r="AR31" i="4"/>
  <c r="AU31" i="4" s="1"/>
  <c r="AQ31" i="4"/>
  <c r="AP31" i="4"/>
  <c r="Z31" i="4"/>
  <c r="Y31" i="4"/>
  <c r="X31" i="4"/>
  <c r="W31" i="4"/>
  <c r="V31" i="4"/>
  <c r="AW30" i="4"/>
  <c r="AV30" i="4" s="1"/>
  <c r="AS30" i="4"/>
  <c r="AR30" i="4"/>
  <c r="AQ30" i="4"/>
  <c r="AT30" i="4" s="1"/>
  <c r="AP30" i="4"/>
  <c r="Z30" i="4"/>
  <c r="Y30" i="4"/>
  <c r="X30" i="4"/>
  <c r="W30" i="4"/>
  <c r="V30" i="4"/>
  <c r="AW29" i="4"/>
  <c r="AV29" i="4" s="1"/>
  <c r="AS29" i="4"/>
  <c r="AR29" i="4"/>
  <c r="AU29" i="4"/>
  <c r="AQ29" i="4"/>
  <c r="AP29" i="4"/>
  <c r="Z29" i="4"/>
  <c r="Y29" i="4"/>
  <c r="X29" i="4"/>
  <c r="W29" i="4"/>
  <c r="V29" i="4"/>
  <c r="AW28" i="4"/>
  <c r="AV28" i="4" s="1"/>
  <c r="AS28" i="4"/>
  <c r="AR28" i="4"/>
  <c r="AQ28" i="4"/>
  <c r="AP28" i="4"/>
  <c r="Z28" i="4"/>
  <c r="Y28" i="4"/>
  <c r="X28" i="4"/>
  <c r="W28" i="4"/>
  <c r="V28" i="4"/>
  <c r="AW27" i="4"/>
  <c r="AV27" i="4"/>
  <c r="AS27" i="4"/>
  <c r="AR27" i="4"/>
  <c r="AQ27" i="4"/>
  <c r="AP27" i="4"/>
  <c r="Z27" i="4"/>
  <c r="Y27" i="4"/>
  <c r="X27" i="4"/>
  <c r="W27" i="4"/>
  <c r="V27" i="4"/>
  <c r="AW26" i="4"/>
  <c r="AV26" i="4"/>
  <c r="AS26" i="4"/>
  <c r="AR26" i="4"/>
  <c r="AQ26" i="4"/>
  <c r="AP26" i="4"/>
  <c r="Z26" i="4"/>
  <c r="Y26" i="4"/>
  <c r="X26" i="4"/>
  <c r="W26" i="4"/>
  <c r="V26" i="4"/>
  <c r="AW25" i="4"/>
  <c r="AV25" i="4"/>
  <c r="AS25" i="4"/>
  <c r="AR25" i="4"/>
  <c r="AQ25" i="4"/>
  <c r="AP25" i="4"/>
  <c r="AT25" i="4" s="1"/>
  <c r="Z25" i="4"/>
  <c r="Y25" i="4"/>
  <c r="X25" i="4"/>
  <c r="W25" i="4"/>
  <c r="V25" i="4"/>
  <c r="AW24" i="4"/>
  <c r="AV24" i="4" s="1"/>
  <c r="AS24" i="4"/>
  <c r="AU24" i="4" s="1"/>
  <c r="AR24" i="4"/>
  <c r="AQ24" i="4"/>
  <c r="AP24" i="4"/>
  <c r="AT24" i="4" s="1"/>
  <c r="Z24" i="4"/>
  <c r="Y24" i="4"/>
  <c r="X24" i="4"/>
  <c r="W24" i="4"/>
  <c r="V24" i="4"/>
  <c r="AW23" i="4"/>
  <c r="AV23" i="4"/>
  <c r="AS23" i="4"/>
  <c r="AR23" i="4"/>
  <c r="AQ23" i="4"/>
  <c r="AP23" i="4"/>
  <c r="AT23" i="4" s="1"/>
  <c r="Z23" i="4"/>
  <c r="Y23" i="4"/>
  <c r="X23" i="4"/>
  <c r="W23" i="4"/>
  <c r="V23" i="4"/>
  <c r="AW22" i="4"/>
  <c r="AV22" i="4" s="1"/>
  <c r="AS22" i="4"/>
  <c r="AR22" i="4"/>
  <c r="AQ22" i="4"/>
  <c r="AP22" i="4"/>
  <c r="AT22" i="4" s="1"/>
  <c r="Z22" i="4"/>
  <c r="Y22" i="4"/>
  <c r="X22" i="4"/>
  <c r="W22" i="4"/>
  <c r="V22" i="4"/>
  <c r="AW21" i="4"/>
  <c r="AV21" i="4"/>
  <c r="AS21" i="4"/>
  <c r="AR21" i="4"/>
  <c r="AU21" i="4" s="1"/>
  <c r="AQ21" i="4"/>
  <c r="AP21" i="4"/>
  <c r="Z21" i="4"/>
  <c r="Y21" i="4"/>
  <c r="X21" i="4"/>
  <c r="W21" i="4"/>
  <c r="V21" i="4"/>
  <c r="AW20" i="4"/>
  <c r="AV20" i="4" s="1"/>
  <c r="AS20" i="4"/>
  <c r="AR20" i="4"/>
  <c r="AQ20" i="4"/>
  <c r="AP20" i="4"/>
  <c r="Z20" i="4"/>
  <c r="Y20" i="4"/>
  <c r="X20" i="4"/>
  <c r="W20" i="4"/>
  <c r="V20" i="4"/>
  <c r="AW19" i="4"/>
  <c r="AV19" i="4" s="1"/>
  <c r="AS19" i="4"/>
  <c r="AR19" i="4"/>
  <c r="AQ19" i="4"/>
  <c r="AP19" i="4"/>
  <c r="Z19" i="4"/>
  <c r="Y19" i="4"/>
  <c r="X19" i="4"/>
  <c r="W19" i="4"/>
  <c r="V19" i="4"/>
  <c r="AW18" i="4"/>
  <c r="AV18" i="4"/>
  <c r="AS18" i="4"/>
  <c r="AR18" i="4"/>
  <c r="AU18" i="4"/>
  <c r="AQ18" i="4"/>
  <c r="AP18" i="4"/>
  <c r="Z18" i="4"/>
  <c r="Y18" i="4"/>
  <c r="X18" i="4"/>
  <c r="W18" i="4"/>
  <c r="V18" i="4"/>
  <c r="AW17" i="4"/>
  <c r="AV17" i="4"/>
  <c r="AS17" i="4"/>
  <c r="AR17" i="4"/>
  <c r="AQ17" i="4"/>
  <c r="AP17" i="4"/>
  <c r="Z17" i="4"/>
  <c r="Y17" i="4"/>
  <c r="X17" i="4"/>
  <c r="W17" i="4"/>
  <c r="V17" i="4"/>
  <c r="AW16" i="4"/>
  <c r="AV16" i="4" s="1"/>
  <c r="AS16" i="4"/>
  <c r="AR16" i="4"/>
  <c r="AQ16" i="4"/>
  <c r="AP16" i="4"/>
  <c r="AT16" i="4" s="1"/>
  <c r="Z16" i="4"/>
  <c r="Y16" i="4"/>
  <c r="X16" i="4"/>
  <c r="W16" i="4"/>
  <c r="V16" i="4"/>
  <c r="AW15" i="4"/>
  <c r="AV15" i="4" s="1"/>
  <c r="AS15" i="4"/>
  <c r="AR15" i="4"/>
  <c r="AU15" i="4" s="1"/>
  <c r="AQ15" i="4"/>
  <c r="AP15" i="4"/>
  <c r="Z15" i="4"/>
  <c r="Y15" i="4"/>
  <c r="X15" i="4"/>
  <c r="W15" i="4"/>
  <c r="V15" i="4"/>
  <c r="AW14" i="4"/>
  <c r="AV14" i="4" s="1"/>
  <c r="AS14" i="4"/>
  <c r="AU14" i="4" s="1"/>
  <c r="AR14" i="4"/>
  <c r="AQ14" i="4"/>
  <c r="AP14" i="4"/>
  <c r="Z14" i="4"/>
  <c r="Y14" i="4"/>
  <c r="X14" i="4"/>
  <c r="W14" i="4"/>
  <c r="V14" i="4"/>
  <c r="AW13" i="4"/>
  <c r="AV13" i="4" s="1"/>
  <c r="AS13" i="4"/>
  <c r="AR13" i="4"/>
  <c r="AU13" i="4" s="1"/>
  <c r="AQ13" i="4"/>
  <c r="AP13" i="4"/>
  <c r="Z13" i="4"/>
  <c r="Y13" i="4"/>
  <c r="X13" i="4"/>
  <c r="W13" i="4"/>
  <c r="V13" i="4"/>
  <c r="AW12" i="4"/>
  <c r="AV12" i="4" s="1"/>
  <c r="AS12" i="4"/>
  <c r="AR12" i="4"/>
  <c r="AQ12" i="4"/>
  <c r="AP12" i="4"/>
  <c r="AT12" i="4" s="1"/>
  <c r="Z12" i="4"/>
  <c r="Y12" i="4"/>
  <c r="X12" i="4"/>
  <c r="W12" i="4"/>
  <c r="V12" i="4"/>
  <c r="AW11" i="4"/>
  <c r="AV11" i="4" s="1"/>
  <c r="AS11" i="4"/>
  <c r="AR11" i="4"/>
  <c r="AQ11" i="4"/>
  <c r="AT11" i="4" s="1"/>
  <c r="AP11" i="4"/>
  <c r="Z11" i="4"/>
  <c r="Y11" i="4"/>
  <c r="X11" i="4"/>
  <c r="W11" i="4"/>
  <c r="V11" i="4"/>
  <c r="AW10" i="4"/>
  <c r="AV10" i="4" s="1"/>
  <c r="AS10" i="4"/>
  <c r="AU10" i="4" s="1"/>
  <c r="AR10" i="4"/>
  <c r="AQ10" i="4"/>
  <c r="AP10" i="4"/>
  <c r="AT10" i="4" s="1"/>
  <c r="Z10" i="4"/>
  <c r="Y10" i="4"/>
  <c r="X10" i="4"/>
  <c r="W10" i="4"/>
  <c r="V10" i="4"/>
  <c r="AW9" i="4"/>
  <c r="AV9" i="4" s="1"/>
  <c r="AS9" i="4"/>
  <c r="AR9" i="4"/>
  <c r="AQ9" i="4"/>
  <c r="AP9" i="4"/>
  <c r="Z9" i="4"/>
  <c r="Y9" i="4"/>
  <c r="X9" i="4"/>
  <c r="W9" i="4"/>
  <c r="V9" i="4"/>
  <c r="AW8" i="4"/>
  <c r="AV8" i="4" s="1"/>
  <c r="AS8" i="4"/>
  <c r="AU8" i="4" s="1"/>
  <c r="AR8" i="4"/>
  <c r="AQ8" i="4"/>
  <c r="AP8" i="4"/>
  <c r="AT8" i="4"/>
  <c r="Z8" i="4"/>
  <c r="Y8" i="4"/>
  <c r="X8" i="4"/>
  <c r="W8" i="4"/>
  <c r="V8" i="4"/>
  <c r="AW7" i="4"/>
  <c r="AV7" i="4" s="1"/>
  <c r="AS7" i="4"/>
  <c r="AR7" i="4"/>
  <c r="AQ7" i="4"/>
  <c r="AP7" i="4"/>
  <c r="Z7" i="4"/>
  <c r="Y7" i="4"/>
  <c r="X7" i="4"/>
  <c r="W7" i="4"/>
  <c r="V7" i="4"/>
  <c r="AW6" i="4"/>
  <c r="AV6" i="4" s="1"/>
  <c r="AS6" i="4"/>
  <c r="AR6" i="4"/>
  <c r="AQ6" i="4"/>
  <c r="AT6" i="4" s="1"/>
  <c r="AP6" i="4"/>
  <c r="Z6" i="4"/>
  <c r="Y6" i="4"/>
  <c r="X6" i="4"/>
  <c r="W6" i="4"/>
  <c r="V6" i="4"/>
  <c r="AW5" i="4"/>
  <c r="AV5" i="4" s="1"/>
  <c r="AS5" i="4"/>
  <c r="AR5" i="4"/>
  <c r="AU5" i="4" s="1"/>
  <c r="AQ5" i="4"/>
  <c r="AP5" i="4"/>
  <c r="Z5" i="4"/>
  <c r="Y5" i="4"/>
  <c r="X5" i="4"/>
  <c r="W5" i="4"/>
  <c r="V5" i="4"/>
  <c r="AW4" i="4"/>
  <c r="AV4" i="4" s="1"/>
  <c r="AS4" i="4"/>
  <c r="AR4" i="4"/>
  <c r="AQ4" i="4"/>
  <c r="AP4" i="4"/>
  <c r="Z4" i="4"/>
  <c r="Y4" i="4"/>
  <c r="X4" i="4"/>
  <c r="W4" i="4"/>
  <c r="V4" i="4"/>
  <c r="Y117" i="3"/>
  <c r="X117" i="3"/>
  <c r="W117" i="3"/>
  <c r="V117" i="3"/>
  <c r="Y116" i="3"/>
  <c r="X116" i="3"/>
  <c r="W116" i="3"/>
  <c r="V116" i="3"/>
  <c r="AO115" i="3"/>
  <c r="AN115" i="3"/>
  <c r="AM115" i="3"/>
  <c r="AL115" i="3"/>
  <c r="AK115" i="3"/>
  <c r="AJ115" i="3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A115" i="3"/>
  <c r="AO114" i="3"/>
  <c r="AN114" i="3"/>
  <c r="AM114" i="3"/>
  <c r="AL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A114" i="3"/>
  <c r="AW111" i="3"/>
  <c r="AV111" i="3" s="1"/>
  <c r="AS111" i="3"/>
  <c r="AR111" i="3"/>
  <c r="AU111" i="3" s="1"/>
  <c r="AQ111" i="3"/>
  <c r="AT111" i="3" s="1"/>
  <c r="AP111" i="3"/>
  <c r="AM82" i="3"/>
  <c r="AL82" i="3"/>
  <c r="AK82" i="3"/>
  <c r="AJ82" i="3"/>
  <c r="AI82" i="3"/>
  <c r="AH82" i="3"/>
  <c r="AG82" i="3"/>
  <c r="AE82" i="3"/>
  <c r="AD82" i="3"/>
  <c r="AC82" i="3"/>
  <c r="AB82" i="3"/>
  <c r="AA82" i="3"/>
  <c r="R82" i="3"/>
  <c r="Q82" i="3"/>
  <c r="Q83" i="3" s="1"/>
  <c r="P82" i="3"/>
  <c r="O82" i="3"/>
  <c r="N82" i="3"/>
  <c r="M82" i="3"/>
  <c r="K82" i="3"/>
  <c r="J82" i="3"/>
  <c r="I82" i="3"/>
  <c r="H82" i="3"/>
  <c r="H83" i="3" s="1"/>
  <c r="G82" i="3"/>
  <c r="AM81" i="3"/>
  <c r="AL81" i="3"/>
  <c r="AK81" i="3"/>
  <c r="AJ81" i="3"/>
  <c r="AI81" i="3"/>
  <c r="AH81" i="3"/>
  <c r="AH83" i="3"/>
  <c r="AG81" i="3"/>
  <c r="AE81" i="3"/>
  <c r="AD81" i="3"/>
  <c r="AC81" i="3"/>
  <c r="AB81" i="3"/>
  <c r="AA81" i="3"/>
  <c r="R81" i="3"/>
  <c r="Q81" i="3"/>
  <c r="P81" i="3"/>
  <c r="O81" i="3"/>
  <c r="N81" i="3"/>
  <c r="M81" i="3"/>
  <c r="K81" i="3"/>
  <c r="J81" i="3"/>
  <c r="I81" i="3"/>
  <c r="H81" i="3"/>
  <c r="G81" i="3"/>
  <c r="AM80" i="3"/>
  <c r="AL80" i="3"/>
  <c r="AK80" i="3"/>
  <c r="AJ80" i="3"/>
  <c r="AI80" i="3"/>
  <c r="AH80" i="3"/>
  <c r="AG80" i="3"/>
  <c r="AE80" i="3"/>
  <c r="AD80" i="3"/>
  <c r="AC80" i="3"/>
  <c r="AC84" i="3" s="1"/>
  <c r="AC85" i="3" s="1"/>
  <c r="AB80" i="3"/>
  <c r="AA80" i="3"/>
  <c r="R80" i="3"/>
  <c r="Q80" i="3"/>
  <c r="P80" i="3"/>
  <c r="O80" i="3"/>
  <c r="N80" i="3"/>
  <c r="M80" i="3"/>
  <c r="K80" i="3"/>
  <c r="J80" i="3"/>
  <c r="I80" i="3"/>
  <c r="H80" i="3"/>
  <c r="G80" i="3"/>
  <c r="AE79" i="3"/>
  <c r="AD79" i="3"/>
  <c r="AC79" i="3"/>
  <c r="AB79" i="3"/>
  <c r="AA79" i="3"/>
  <c r="K79" i="3"/>
  <c r="J79" i="3"/>
  <c r="I79" i="3"/>
  <c r="H79" i="3"/>
  <c r="G79" i="3"/>
  <c r="AE78" i="3"/>
  <c r="AD78" i="3"/>
  <c r="AC78" i="3"/>
  <c r="AB78" i="3"/>
  <c r="AA78" i="3"/>
  <c r="K78" i="3"/>
  <c r="J78" i="3"/>
  <c r="I78" i="3"/>
  <c r="H78" i="3"/>
  <c r="G78" i="3"/>
  <c r="AE77" i="3"/>
  <c r="AD77" i="3"/>
  <c r="AC77" i="3"/>
  <c r="AB77" i="3"/>
  <c r="AA77" i="3"/>
  <c r="K77" i="3"/>
  <c r="J77" i="3"/>
  <c r="I77" i="3"/>
  <c r="H77" i="3"/>
  <c r="G77" i="3"/>
  <c r="AE76" i="3"/>
  <c r="AD76" i="3"/>
  <c r="AC76" i="3"/>
  <c r="AB76" i="3"/>
  <c r="AA76" i="3"/>
  <c r="K76" i="3"/>
  <c r="J76" i="3"/>
  <c r="I76" i="3"/>
  <c r="H76" i="3"/>
  <c r="G76" i="3"/>
  <c r="AE75" i="3"/>
  <c r="AD75" i="3"/>
  <c r="AC75" i="3"/>
  <c r="AB75" i="3"/>
  <c r="AA75" i="3"/>
  <c r="K75" i="3"/>
  <c r="J75" i="3"/>
  <c r="I75" i="3"/>
  <c r="H75" i="3"/>
  <c r="G75" i="3"/>
  <c r="AE74" i="3"/>
  <c r="AD74" i="3"/>
  <c r="AC74" i="3"/>
  <c r="AB74" i="3"/>
  <c r="AA74" i="3"/>
  <c r="K74" i="3"/>
  <c r="J74" i="3"/>
  <c r="I74" i="3"/>
  <c r="H74" i="3"/>
  <c r="G74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R73" i="3"/>
  <c r="Q73" i="3"/>
  <c r="P73" i="3"/>
  <c r="O73" i="3"/>
  <c r="N73" i="3"/>
  <c r="M73" i="3"/>
  <c r="L73" i="3"/>
  <c r="K73" i="3"/>
  <c r="J73" i="3"/>
  <c r="I73" i="3"/>
  <c r="H73" i="3"/>
  <c r="G73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R72" i="3"/>
  <c r="Q72" i="3"/>
  <c r="P72" i="3"/>
  <c r="O72" i="3"/>
  <c r="N72" i="3"/>
  <c r="M72" i="3"/>
  <c r="L72" i="3"/>
  <c r="K72" i="3"/>
  <c r="J72" i="3"/>
  <c r="I72" i="3"/>
  <c r="H72" i="3"/>
  <c r="G72" i="3"/>
  <c r="AN69" i="3"/>
  <c r="S69" i="3"/>
  <c r="AW66" i="3"/>
  <c r="AV66" i="3"/>
  <c r="AS66" i="3"/>
  <c r="AU66" i="3" s="1"/>
  <c r="AR66" i="3"/>
  <c r="AQ66" i="3"/>
  <c r="AP66" i="3"/>
  <c r="Z66" i="3"/>
  <c r="Y66" i="3"/>
  <c r="X66" i="3"/>
  <c r="W66" i="3"/>
  <c r="V66" i="3"/>
  <c r="AW64" i="3"/>
  <c r="AV64" i="3" s="1"/>
  <c r="AS64" i="3"/>
  <c r="AR64" i="3"/>
  <c r="AQ64" i="3"/>
  <c r="AP64" i="3"/>
  <c r="Z64" i="3"/>
  <c r="Y64" i="3"/>
  <c r="X64" i="3"/>
  <c r="W64" i="3"/>
  <c r="V64" i="3"/>
  <c r="AW63" i="3"/>
  <c r="AV63" i="3"/>
  <c r="AS63" i="3"/>
  <c r="AR63" i="3"/>
  <c r="AQ63" i="3"/>
  <c r="AP63" i="3"/>
  <c r="AT63" i="3" s="1"/>
  <c r="Z63" i="3"/>
  <c r="Y63" i="3"/>
  <c r="X63" i="3"/>
  <c r="W63" i="3"/>
  <c r="V63" i="3"/>
  <c r="AW62" i="3"/>
  <c r="AV62" i="3"/>
  <c r="AS62" i="3"/>
  <c r="AU62" i="3" s="1"/>
  <c r="AR62" i="3"/>
  <c r="AQ62" i="3"/>
  <c r="AP62" i="3"/>
  <c r="Z62" i="3"/>
  <c r="Y62" i="3"/>
  <c r="X62" i="3"/>
  <c r="W62" i="3"/>
  <c r="V62" i="3"/>
  <c r="AW61" i="3"/>
  <c r="AV61" i="3"/>
  <c r="AS61" i="3"/>
  <c r="AR61" i="3"/>
  <c r="AQ61" i="3"/>
  <c r="AP61" i="3"/>
  <c r="Z61" i="3"/>
  <c r="Y61" i="3"/>
  <c r="X61" i="3"/>
  <c r="W61" i="3"/>
  <c r="V61" i="3"/>
  <c r="AW7" i="3"/>
  <c r="AV7" i="3" s="1"/>
  <c r="AS7" i="3"/>
  <c r="AR7" i="3"/>
  <c r="AQ7" i="3"/>
  <c r="AT7" i="3" s="1"/>
  <c r="AP7" i="3"/>
  <c r="Z7" i="3"/>
  <c r="Y7" i="3"/>
  <c r="X7" i="3"/>
  <c r="W7" i="3"/>
  <c r="V7" i="3"/>
  <c r="AW41" i="3"/>
  <c r="AV41" i="3"/>
  <c r="AS41" i="3"/>
  <c r="AR41" i="3"/>
  <c r="AQ41" i="3"/>
  <c r="AP41" i="3"/>
  <c r="Z41" i="3"/>
  <c r="Y41" i="3"/>
  <c r="X41" i="3"/>
  <c r="W41" i="3"/>
  <c r="V41" i="3"/>
  <c r="AW47" i="3"/>
  <c r="AV47" i="3" s="1"/>
  <c r="AS47" i="3"/>
  <c r="AR47" i="3"/>
  <c r="AQ47" i="3"/>
  <c r="AP47" i="3"/>
  <c r="Z47" i="3"/>
  <c r="Y47" i="3"/>
  <c r="X47" i="3"/>
  <c r="W47" i="3"/>
  <c r="V47" i="3"/>
  <c r="AW59" i="3"/>
  <c r="AV59" i="3"/>
  <c r="AS59" i="3"/>
  <c r="AR59" i="3"/>
  <c r="AQ59" i="3"/>
  <c r="AP59" i="3"/>
  <c r="Z59" i="3"/>
  <c r="Y59" i="3"/>
  <c r="X59" i="3"/>
  <c r="W59" i="3"/>
  <c r="V59" i="3"/>
  <c r="AW57" i="3"/>
  <c r="AV57" i="3" s="1"/>
  <c r="AS57" i="3"/>
  <c r="AR57" i="3"/>
  <c r="AQ57" i="3"/>
  <c r="AP57" i="3"/>
  <c r="Z57" i="3"/>
  <c r="Y57" i="3"/>
  <c r="X57" i="3"/>
  <c r="W57" i="3"/>
  <c r="V57" i="3"/>
  <c r="AW56" i="3"/>
  <c r="AV56" i="3"/>
  <c r="AS56" i="3"/>
  <c r="AR56" i="3"/>
  <c r="AQ56" i="3"/>
  <c r="AP56" i="3"/>
  <c r="Z56" i="3"/>
  <c r="Y56" i="3"/>
  <c r="X56" i="3"/>
  <c r="W56" i="3"/>
  <c r="V56" i="3"/>
  <c r="AW55" i="3"/>
  <c r="AV55" i="3"/>
  <c r="AS55" i="3"/>
  <c r="AR55" i="3"/>
  <c r="AQ55" i="3"/>
  <c r="AP55" i="3"/>
  <c r="Z55" i="3"/>
  <c r="Y55" i="3"/>
  <c r="X55" i="3"/>
  <c r="W55" i="3"/>
  <c r="V55" i="3"/>
  <c r="AW65" i="3"/>
  <c r="AV65" i="3"/>
  <c r="AS65" i="3"/>
  <c r="AR65" i="3"/>
  <c r="AQ65" i="3"/>
  <c r="AP65" i="3"/>
  <c r="Z65" i="3"/>
  <c r="Y65" i="3"/>
  <c r="X65" i="3"/>
  <c r="W65" i="3"/>
  <c r="V65" i="3"/>
  <c r="AW54" i="3"/>
  <c r="AV54" i="3" s="1"/>
  <c r="AS54" i="3"/>
  <c r="AR54" i="3"/>
  <c r="AQ54" i="3"/>
  <c r="AP54" i="3"/>
  <c r="Z54" i="3"/>
  <c r="Y54" i="3"/>
  <c r="X54" i="3"/>
  <c r="W54" i="3"/>
  <c r="V54" i="3"/>
  <c r="AW53" i="3"/>
  <c r="AV53" i="3"/>
  <c r="AS53" i="3"/>
  <c r="AR53" i="3"/>
  <c r="AQ53" i="3"/>
  <c r="AP53" i="3"/>
  <c r="Z53" i="3"/>
  <c r="Y53" i="3"/>
  <c r="X53" i="3"/>
  <c r="W53" i="3"/>
  <c r="V53" i="3"/>
  <c r="AW52" i="3"/>
  <c r="AV52" i="3" s="1"/>
  <c r="AS52" i="3"/>
  <c r="AR52" i="3"/>
  <c r="AQ52" i="3"/>
  <c r="AP52" i="3"/>
  <c r="Z52" i="3"/>
  <c r="Y52" i="3"/>
  <c r="X52" i="3"/>
  <c r="W52" i="3"/>
  <c r="V52" i="3"/>
  <c r="AW51" i="3"/>
  <c r="AV51" i="3"/>
  <c r="AS51" i="3"/>
  <c r="AR51" i="3"/>
  <c r="AQ51" i="3"/>
  <c r="AP51" i="3"/>
  <c r="Z51" i="3"/>
  <c r="Y51" i="3"/>
  <c r="X51" i="3"/>
  <c r="W51" i="3"/>
  <c r="V51" i="3"/>
  <c r="AW50" i="3"/>
  <c r="AV50" i="3" s="1"/>
  <c r="AS50" i="3"/>
  <c r="AR50" i="3"/>
  <c r="AQ50" i="3"/>
  <c r="AP50" i="3"/>
  <c r="Z50" i="3"/>
  <c r="Y50" i="3"/>
  <c r="X50" i="3"/>
  <c r="W50" i="3"/>
  <c r="V50" i="3"/>
  <c r="AW49" i="3"/>
  <c r="AV49" i="3"/>
  <c r="AS49" i="3"/>
  <c r="AR49" i="3"/>
  <c r="AQ49" i="3"/>
  <c r="AP49" i="3"/>
  <c r="Z49" i="3"/>
  <c r="Y49" i="3"/>
  <c r="X49" i="3"/>
  <c r="W49" i="3"/>
  <c r="V49" i="3"/>
  <c r="AW48" i="3"/>
  <c r="AV48" i="3"/>
  <c r="AS48" i="3"/>
  <c r="AR48" i="3"/>
  <c r="AQ48" i="3"/>
  <c r="AP48" i="3"/>
  <c r="Z48" i="3"/>
  <c r="Y48" i="3"/>
  <c r="X48" i="3"/>
  <c r="W48" i="3"/>
  <c r="V48" i="3"/>
  <c r="AW46" i="3"/>
  <c r="AV46" i="3"/>
  <c r="AS46" i="3"/>
  <c r="AR46" i="3"/>
  <c r="AQ46" i="3"/>
  <c r="AP46" i="3"/>
  <c r="Z46" i="3"/>
  <c r="Y46" i="3"/>
  <c r="X46" i="3"/>
  <c r="W46" i="3"/>
  <c r="V46" i="3"/>
  <c r="AW8" i="3"/>
  <c r="AV8" i="3" s="1"/>
  <c r="AS8" i="3"/>
  <c r="AR8" i="3"/>
  <c r="AU8" i="3" s="1"/>
  <c r="AQ8" i="3"/>
  <c r="AP8" i="3"/>
  <c r="Z8" i="3"/>
  <c r="Y8" i="3"/>
  <c r="X8" i="3"/>
  <c r="W8" i="3"/>
  <c r="V8" i="3"/>
  <c r="AW45" i="3"/>
  <c r="AV45" i="3" s="1"/>
  <c r="AS45" i="3"/>
  <c r="AR45" i="3"/>
  <c r="AQ45" i="3"/>
  <c r="AP45" i="3"/>
  <c r="Z45" i="3"/>
  <c r="Y45" i="3"/>
  <c r="X45" i="3"/>
  <c r="W45" i="3"/>
  <c r="V45" i="3"/>
  <c r="AW44" i="3"/>
  <c r="AV44" i="3" s="1"/>
  <c r="AS44" i="3"/>
  <c r="AR44" i="3"/>
  <c r="AQ44" i="3"/>
  <c r="AP44" i="3"/>
  <c r="AT44" i="3" s="1"/>
  <c r="Z44" i="3"/>
  <c r="Y44" i="3"/>
  <c r="X44" i="3"/>
  <c r="W44" i="3"/>
  <c r="V44" i="3"/>
  <c r="AW43" i="3"/>
  <c r="AV43" i="3"/>
  <c r="AS43" i="3"/>
  <c r="AR43" i="3"/>
  <c r="AQ43" i="3"/>
  <c r="AP43" i="3"/>
  <c r="Z43" i="3"/>
  <c r="Y43" i="3"/>
  <c r="X43" i="3"/>
  <c r="W43" i="3"/>
  <c r="V43" i="3"/>
  <c r="AW42" i="3"/>
  <c r="AV42" i="3" s="1"/>
  <c r="AS42" i="3"/>
  <c r="AR42" i="3"/>
  <c r="AQ42" i="3"/>
  <c r="AP42" i="3"/>
  <c r="Z42" i="3"/>
  <c r="Y42" i="3"/>
  <c r="X42" i="3"/>
  <c r="W42" i="3"/>
  <c r="V42" i="3"/>
  <c r="AW40" i="3"/>
  <c r="AV40" i="3"/>
  <c r="AS40" i="3"/>
  <c r="AR40" i="3"/>
  <c r="AQ40" i="3"/>
  <c r="AP40" i="3"/>
  <c r="AT40" i="3" s="1"/>
  <c r="Z40" i="3"/>
  <c r="Y40" i="3"/>
  <c r="X40" i="3"/>
  <c r="W40" i="3"/>
  <c r="V40" i="3"/>
  <c r="AW39" i="3"/>
  <c r="AV39" i="3"/>
  <c r="AS39" i="3"/>
  <c r="AU39" i="3" s="1"/>
  <c r="AR39" i="3"/>
  <c r="AQ39" i="3"/>
  <c r="AP39" i="3"/>
  <c r="Z39" i="3"/>
  <c r="Y39" i="3"/>
  <c r="X39" i="3"/>
  <c r="W39" i="3"/>
  <c r="V39" i="3"/>
  <c r="AW67" i="3"/>
  <c r="AV67" i="3"/>
  <c r="AS67" i="3"/>
  <c r="AR67" i="3"/>
  <c r="AQ67" i="3"/>
  <c r="AP67" i="3"/>
  <c r="Z67" i="3"/>
  <c r="Y67" i="3"/>
  <c r="X67" i="3"/>
  <c r="W67" i="3"/>
  <c r="V67" i="3"/>
  <c r="AW38" i="3"/>
  <c r="AV38" i="3" s="1"/>
  <c r="AS38" i="3"/>
  <c r="AR38" i="3"/>
  <c r="AQ38" i="3"/>
  <c r="AP38" i="3"/>
  <c r="Z38" i="3"/>
  <c r="Y38" i="3"/>
  <c r="X38" i="3"/>
  <c r="W38" i="3"/>
  <c r="V38" i="3"/>
  <c r="AW37" i="3"/>
  <c r="AV37" i="3"/>
  <c r="AS37" i="3"/>
  <c r="AR37" i="3"/>
  <c r="AQ37" i="3"/>
  <c r="AP37" i="3"/>
  <c r="Z37" i="3"/>
  <c r="Y37" i="3"/>
  <c r="X37" i="3"/>
  <c r="W37" i="3"/>
  <c r="V37" i="3"/>
  <c r="AW36" i="3"/>
  <c r="AV36" i="3" s="1"/>
  <c r="AS36" i="3"/>
  <c r="AR36" i="3"/>
  <c r="AQ36" i="3"/>
  <c r="AP36" i="3"/>
  <c r="Z36" i="3"/>
  <c r="Y36" i="3"/>
  <c r="X36" i="3"/>
  <c r="W36" i="3"/>
  <c r="V36" i="3"/>
  <c r="AW35" i="3"/>
  <c r="AV35" i="3"/>
  <c r="AS35" i="3"/>
  <c r="AR35" i="3"/>
  <c r="AQ35" i="3"/>
  <c r="AP35" i="3"/>
  <c r="Z35" i="3"/>
  <c r="Y35" i="3"/>
  <c r="X35" i="3"/>
  <c r="W35" i="3"/>
  <c r="V35" i="3"/>
  <c r="AW34" i="3"/>
  <c r="AV34" i="3" s="1"/>
  <c r="AS34" i="3"/>
  <c r="AR34" i="3"/>
  <c r="AQ34" i="3"/>
  <c r="AP34" i="3"/>
  <c r="Z34" i="3"/>
  <c r="Y34" i="3"/>
  <c r="X34" i="3"/>
  <c r="W34" i="3"/>
  <c r="V34" i="3"/>
  <c r="AW33" i="3"/>
  <c r="AV33" i="3"/>
  <c r="AS33" i="3"/>
  <c r="AR33" i="3"/>
  <c r="AQ33" i="3"/>
  <c r="AP33" i="3"/>
  <c r="Z33" i="3"/>
  <c r="Y33" i="3"/>
  <c r="X33" i="3"/>
  <c r="W33" i="3"/>
  <c r="V33" i="3"/>
  <c r="AW32" i="3"/>
  <c r="AV32" i="3"/>
  <c r="AS32" i="3"/>
  <c r="AR32" i="3"/>
  <c r="AQ32" i="3"/>
  <c r="AP32" i="3"/>
  <c r="Z32" i="3"/>
  <c r="Y32" i="3"/>
  <c r="X32" i="3"/>
  <c r="W32" i="3"/>
  <c r="V32" i="3"/>
  <c r="AW31" i="3"/>
  <c r="AV31" i="3"/>
  <c r="AS31" i="3"/>
  <c r="AR31" i="3"/>
  <c r="AQ31" i="3"/>
  <c r="AP31" i="3"/>
  <c r="Z31" i="3"/>
  <c r="Y31" i="3"/>
  <c r="X31" i="3"/>
  <c r="W31" i="3"/>
  <c r="V31" i="3"/>
  <c r="AW19" i="3"/>
  <c r="AV19" i="3" s="1"/>
  <c r="AS19" i="3"/>
  <c r="AR19" i="3"/>
  <c r="AQ19" i="3"/>
  <c r="AP19" i="3"/>
  <c r="Z19" i="3"/>
  <c r="Y19" i="3"/>
  <c r="X19" i="3"/>
  <c r="W19" i="3"/>
  <c r="V19" i="3"/>
  <c r="AW30" i="3"/>
  <c r="AV30" i="3" s="1"/>
  <c r="AS30" i="3"/>
  <c r="AR30" i="3"/>
  <c r="AQ30" i="3"/>
  <c r="AP30" i="3"/>
  <c r="Z30" i="3"/>
  <c r="Y30" i="3"/>
  <c r="X30" i="3"/>
  <c r="W30" i="3"/>
  <c r="V30" i="3"/>
  <c r="AW29" i="3"/>
  <c r="AV29" i="3" s="1"/>
  <c r="AS29" i="3"/>
  <c r="AR29" i="3"/>
  <c r="AQ29" i="3"/>
  <c r="AP29" i="3"/>
  <c r="Z29" i="3"/>
  <c r="Y29" i="3"/>
  <c r="X29" i="3"/>
  <c r="W29" i="3"/>
  <c r="V29" i="3"/>
  <c r="AW28" i="3"/>
  <c r="AV28" i="3"/>
  <c r="AS28" i="3"/>
  <c r="AR28" i="3"/>
  <c r="AQ28" i="3"/>
  <c r="AP28" i="3"/>
  <c r="Z28" i="3"/>
  <c r="Y28" i="3"/>
  <c r="X28" i="3"/>
  <c r="W28" i="3"/>
  <c r="V28" i="3"/>
  <c r="AW27" i="3"/>
  <c r="AV27" i="3" s="1"/>
  <c r="AS27" i="3"/>
  <c r="AR27" i="3"/>
  <c r="AQ27" i="3"/>
  <c r="AP27" i="3"/>
  <c r="Z27" i="3"/>
  <c r="Y27" i="3"/>
  <c r="X27" i="3"/>
  <c r="W27" i="3"/>
  <c r="V27" i="3"/>
  <c r="AW26" i="3"/>
  <c r="AV26" i="3"/>
  <c r="AS26" i="3"/>
  <c r="AR26" i="3"/>
  <c r="AQ26" i="3"/>
  <c r="AT26" i="3" s="1"/>
  <c r="AP26" i="3"/>
  <c r="Z26" i="3"/>
  <c r="Y26" i="3"/>
  <c r="X26" i="3"/>
  <c r="W26" i="3"/>
  <c r="V26" i="3"/>
  <c r="AW25" i="3"/>
  <c r="AV25" i="3"/>
  <c r="AS25" i="3"/>
  <c r="AR25" i="3"/>
  <c r="AQ25" i="3"/>
  <c r="AP25" i="3"/>
  <c r="Z25" i="3"/>
  <c r="Y25" i="3"/>
  <c r="X25" i="3"/>
  <c r="W25" i="3"/>
  <c r="V25" i="3"/>
  <c r="AW24" i="3"/>
  <c r="AV24" i="3"/>
  <c r="AS24" i="3"/>
  <c r="AR24" i="3"/>
  <c r="AQ24" i="3"/>
  <c r="AP24" i="3"/>
  <c r="Z24" i="3"/>
  <c r="Y24" i="3"/>
  <c r="X24" i="3"/>
  <c r="W24" i="3"/>
  <c r="V24" i="3"/>
  <c r="AW60" i="3"/>
  <c r="AV60" i="3" s="1"/>
  <c r="AS60" i="3"/>
  <c r="AR60" i="3"/>
  <c r="AU60" i="3" s="1"/>
  <c r="AQ60" i="3"/>
  <c r="AT60" i="3" s="1"/>
  <c r="AP60" i="3"/>
  <c r="Z60" i="3"/>
  <c r="Y60" i="3"/>
  <c r="X60" i="3"/>
  <c r="W60" i="3"/>
  <c r="V60" i="3"/>
  <c r="AW23" i="3"/>
  <c r="AQ77" i="3" s="1"/>
  <c r="AR77" i="3" s="1"/>
  <c r="AV23" i="3"/>
  <c r="AS23" i="3"/>
  <c r="AR23" i="3"/>
  <c r="AQ23" i="3"/>
  <c r="AP23" i="3"/>
  <c r="Z23" i="3"/>
  <c r="Y23" i="3"/>
  <c r="X23" i="3"/>
  <c r="W23" i="3"/>
  <c r="V23" i="3"/>
  <c r="AW22" i="3"/>
  <c r="AV22" i="3" s="1"/>
  <c r="AS22" i="3"/>
  <c r="AR22" i="3"/>
  <c r="AU22" i="3"/>
  <c r="AQ22" i="3"/>
  <c r="AP22" i="3"/>
  <c r="AT22" i="3" s="1"/>
  <c r="Z22" i="3"/>
  <c r="Y22" i="3"/>
  <c r="X22" i="3"/>
  <c r="W22" i="3"/>
  <c r="V22" i="3"/>
  <c r="AW21" i="3"/>
  <c r="AV21" i="3"/>
  <c r="AS21" i="3"/>
  <c r="AR21" i="3"/>
  <c r="AQ21" i="3"/>
  <c r="AP21" i="3"/>
  <c r="Z21" i="3"/>
  <c r="Y21" i="3"/>
  <c r="X21" i="3"/>
  <c r="W21" i="3"/>
  <c r="V21" i="3"/>
  <c r="AW20" i="3"/>
  <c r="AV20" i="3"/>
  <c r="AS20" i="3"/>
  <c r="AR20" i="3"/>
  <c r="AQ20" i="3"/>
  <c r="AP20" i="3"/>
  <c r="Z20" i="3"/>
  <c r="Y20" i="3"/>
  <c r="X20" i="3"/>
  <c r="W20" i="3"/>
  <c r="V20" i="3"/>
  <c r="AW18" i="3"/>
  <c r="AV18" i="3" s="1"/>
  <c r="AS18" i="3"/>
  <c r="AR18" i="3"/>
  <c r="AQ18" i="3"/>
  <c r="AP18" i="3"/>
  <c r="Z18" i="3"/>
  <c r="Y18" i="3"/>
  <c r="X18" i="3"/>
  <c r="W18" i="3"/>
  <c r="V18" i="3"/>
  <c r="AW17" i="3"/>
  <c r="AV17" i="3"/>
  <c r="AS17" i="3"/>
  <c r="AR17" i="3"/>
  <c r="AQ17" i="3"/>
  <c r="AP17" i="3"/>
  <c r="Z17" i="3"/>
  <c r="Y17" i="3"/>
  <c r="X17" i="3"/>
  <c r="W17" i="3"/>
  <c r="V17" i="3"/>
  <c r="AW16" i="3"/>
  <c r="AV16" i="3" s="1"/>
  <c r="AS16" i="3"/>
  <c r="AR16" i="3"/>
  <c r="AQ16" i="3"/>
  <c r="AP16" i="3"/>
  <c r="Z16" i="3"/>
  <c r="Y16" i="3"/>
  <c r="X16" i="3"/>
  <c r="W16" i="3"/>
  <c r="V16" i="3"/>
  <c r="AW15" i="3"/>
  <c r="AV15" i="3"/>
  <c r="AS15" i="3"/>
  <c r="AR15" i="3"/>
  <c r="AQ15" i="3"/>
  <c r="AP15" i="3"/>
  <c r="Z15" i="3"/>
  <c r="Y15" i="3"/>
  <c r="X15" i="3"/>
  <c r="W15" i="3"/>
  <c r="V15" i="3"/>
  <c r="AW14" i="3"/>
  <c r="AV14" i="3" s="1"/>
  <c r="AS14" i="3"/>
  <c r="AR14" i="3"/>
  <c r="AQ14" i="3"/>
  <c r="AP14" i="3"/>
  <c r="Z14" i="3"/>
  <c r="Y14" i="3"/>
  <c r="X14" i="3"/>
  <c r="W14" i="3"/>
  <c r="V14" i="3"/>
  <c r="AW13" i="3"/>
  <c r="AV13" i="3"/>
  <c r="AS13" i="3"/>
  <c r="AR13" i="3"/>
  <c r="AQ13" i="3"/>
  <c r="AP13" i="3"/>
  <c r="Z13" i="3"/>
  <c r="Y13" i="3"/>
  <c r="X13" i="3"/>
  <c r="W13" i="3"/>
  <c r="V13" i="3"/>
  <c r="AW12" i="3"/>
  <c r="AV12" i="3"/>
  <c r="AS12" i="3"/>
  <c r="AR12" i="3"/>
  <c r="AQ12" i="3"/>
  <c r="AP12" i="3"/>
  <c r="Z12" i="3"/>
  <c r="Y12" i="3"/>
  <c r="X12" i="3"/>
  <c r="W12" i="3"/>
  <c r="V12" i="3"/>
  <c r="AW11" i="3"/>
  <c r="AV11" i="3"/>
  <c r="AS11" i="3"/>
  <c r="AR11" i="3"/>
  <c r="AQ11" i="3"/>
  <c r="AP11" i="3"/>
  <c r="Z11" i="3"/>
  <c r="Y11" i="3"/>
  <c r="X11" i="3"/>
  <c r="W11" i="3"/>
  <c r="V11" i="3"/>
  <c r="AW5" i="3"/>
  <c r="AV5" i="3" s="1"/>
  <c r="AS5" i="3"/>
  <c r="AR5" i="3"/>
  <c r="AQ5" i="3"/>
  <c r="AP5" i="3"/>
  <c r="Z5" i="3"/>
  <c r="Y5" i="3"/>
  <c r="X5" i="3"/>
  <c r="W5" i="3"/>
  <c r="V5" i="3"/>
  <c r="AW10" i="3"/>
  <c r="AV10" i="3" s="1"/>
  <c r="AS10" i="3"/>
  <c r="AR10" i="3"/>
  <c r="AQ10" i="3"/>
  <c r="AP10" i="3"/>
  <c r="Z10" i="3"/>
  <c r="Y10" i="3"/>
  <c r="X10" i="3"/>
  <c r="W10" i="3"/>
  <c r="V10" i="3"/>
  <c r="AW9" i="3"/>
  <c r="AV9" i="3" s="1"/>
  <c r="AS9" i="3"/>
  <c r="AR9" i="3"/>
  <c r="AQ9" i="3"/>
  <c r="AP9" i="3"/>
  <c r="Z9" i="3"/>
  <c r="Y9" i="3"/>
  <c r="X9" i="3"/>
  <c r="W9" i="3"/>
  <c r="V9" i="3"/>
  <c r="AW58" i="3"/>
  <c r="AV58" i="3"/>
  <c r="AS58" i="3"/>
  <c r="AR58" i="3"/>
  <c r="AQ58" i="3"/>
  <c r="AP58" i="3"/>
  <c r="Z58" i="3"/>
  <c r="Y58" i="3"/>
  <c r="X58" i="3"/>
  <c r="W58" i="3"/>
  <c r="V58" i="3"/>
  <c r="AW6" i="3"/>
  <c r="AV6" i="3" s="1"/>
  <c r="AS6" i="3"/>
  <c r="AR6" i="3"/>
  <c r="AQ6" i="3"/>
  <c r="AP6" i="3"/>
  <c r="Z6" i="3"/>
  <c r="Y6" i="3"/>
  <c r="X6" i="3"/>
  <c r="W6" i="3"/>
  <c r="V6" i="3"/>
  <c r="AW4" i="3"/>
  <c r="AV4" i="3"/>
  <c r="AS4" i="3"/>
  <c r="AR4" i="3"/>
  <c r="AQ4" i="3"/>
  <c r="AT4" i="3" s="1"/>
  <c r="AP4" i="3"/>
  <c r="Z4" i="3"/>
  <c r="Y4" i="3"/>
  <c r="X4" i="3"/>
  <c r="W4" i="3"/>
  <c r="V4" i="3"/>
  <c r="AP211" i="1"/>
  <c r="AQ211" i="1"/>
  <c r="AR211" i="1"/>
  <c r="AU211" i="1" s="1"/>
  <c r="AS211" i="1"/>
  <c r="AW211" i="1"/>
  <c r="AV211" i="1" s="1"/>
  <c r="Y211" i="1"/>
  <c r="X211" i="1"/>
  <c r="W211" i="1"/>
  <c r="V211" i="1"/>
  <c r="AW210" i="1"/>
  <c r="AV210" i="1" s="1"/>
  <c r="AS210" i="1"/>
  <c r="AR210" i="1"/>
  <c r="AQ210" i="1"/>
  <c r="AP210" i="1"/>
  <c r="AT210" i="1" s="1"/>
  <c r="Z210" i="1"/>
  <c r="Y210" i="1"/>
  <c r="X210" i="1"/>
  <c r="W210" i="1"/>
  <c r="V210" i="1"/>
  <c r="AW209" i="1"/>
  <c r="AV209" i="1" s="1"/>
  <c r="AS209" i="1"/>
  <c r="AR209" i="1"/>
  <c r="AQ209" i="1"/>
  <c r="AP209" i="1"/>
  <c r="Z209" i="1"/>
  <c r="Y209" i="1"/>
  <c r="X209" i="1"/>
  <c r="W209" i="1"/>
  <c r="V209" i="1"/>
  <c r="V4" i="1"/>
  <c r="W4" i="1"/>
  <c r="X4" i="1"/>
  <c r="Y4" i="1"/>
  <c r="Z4" i="1"/>
  <c r="AP4" i="1"/>
  <c r="AQ4" i="1"/>
  <c r="AR4" i="1"/>
  <c r="AS4" i="1"/>
  <c r="AW4" i="1"/>
  <c r="AV4" i="1" s="1"/>
  <c r="V5" i="1"/>
  <c r="W5" i="1"/>
  <c r="X5" i="1"/>
  <c r="Y5" i="1"/>
  <c r="Z5" i="1"/>
  <c r="AP5" i="1"/>
  <c r="AQ5" i="1"/>
  <c r="AR5" i="1"/>
  <c r="AS5" i="1"/>
  <c r="AU5" i="1" s="1"/>
  <c r="AW5" i="1"/>
  <c r="AV5" i="1" s="1"/>
  <c r="V6" i="1"/>
  <c r="W6" i="1"/>
  <c r="X6" i="1"/>
  <c r="Y6" i="1"/>
  <c r="Z6" i="1"/>
  <c r="AP6" i="1"/>
  <c r="AQ6" i="1"/>
  <c r="AR6" i="1"/>
  <c r="AS6" i="1"/>
  <c r="AU6" i="1" s="1"/>
  <c r="AW6" i="1"/>
  <c r="AV6" i="1" s="1"/>
  <c r="V7" i="1"/>
  <c r="W7" i="1"/>
  <c r="X7" i="1"/>
  <c r="Y7" i="1"/>
  <c r="Z7" i="1"/>
  <c r="AP7" i="1"/>
  <c r="AQ7" i="1"/>
  <c r="AR7" i="1"/>
  <c r="AS7" i="1"/>
  <c r="AW7" i="1"/>
  <c r="AV7" i="1" s="1"/>
  <c r="V8" i="1"/>
  <c r="W8" i="1"/>
  <c r="X8" i="1"/>
  <c r="Y8" i="1"/>
  <c r="Z8" i="1"/>
  <c r="AP8" i="1"/>
  <c r="AQ8" i="1"/>
  <c r="AR8" i="1"/>
  <c r="AS8" i="1"/>
  <c r="AW8" i="1"/>
  <c r="AV8" i="1" s="1"/>
  <c r="V9" i="1"/>
  <c r="W9" i="1"/>
  <c r="X9" i="1"/>
  <c r="Y9" i="1"/>
  <c r="Z9" i="1"/>
  <c r="AP9" i="1"/>
  <c r="AQ9" i="1"/>
  <c r="AR9" i="1"/>
  <c r="AS9" i="1"/>
  <c r="AW9" i="1"/>
  <c r="AV9" i="1" s="1"/>
  <c r="V10" i="1"/>
  <c r="W10" i="1"/>
  <c r="X10" i="1"/>
  <c r="Y10" i="1"/>
  <c r="Z10" i="1"/>
  <c r="AP10" i="1"/>
  <c r="AQ10" i="1"/>
  <c r="AR10" i="1"/>
  <c r="AS10" i="1"/>
  <c r="AW10" i="1"/>
  <c r="AV10" i="1" s="1"/>
  <c r="V11" i="1"/>
  <c r="W11" i="1"/>
  <c r="X11" i="1"/>
  <c r="Y11" i="1"/>
  <c r="Z11" i="1"/>
  <c r="AP11" i="1"/>
  <c r="AQ11" i="1"/>
  <c r="AR11" i="1"/>
  <c r="AS11" i="1"/>
  <c r="AW11" i="1"/>
  <c r="AV11" i="1" s="1"/>
  <c r="V12" i="1"/>
  <c r="W12" i="1"/>
  <c r="X12" i="1"/>
  <c r="Y12" i="1"/>
  <c r="Z12" i="1"/>
  <c r="AP12" i="1"/>
  <c r="AQ12" i="1"/>
  <c r="AR12" i="1"/>
  <c r="AS12" i="1"/>
  <c r="AW12" i="1"/>
  <c r="AV12" i="1" s="1"/>
  <c r="V13" i="1"/>
  <c r="W13" i="1"/>
  <c r="X13" i="1"/>
  <c r="Y13" i="1"/>
  <c r="Z13" i="1"/>
  <c r="AP13" i="1"/>
  <c r="AQ13" i="1"/>
  <c r="AR13" i="1"/>
  <c r="AS13" i="1"/>
  <c r="AW13" i="1"/>
  <c r="AV13" i="1" s="1"/>
  <c r="V14" i="1"/>
  <c r="W14" i="1"/>
  <c r="X14" i="1"/>
  <c r="Y14" i="1"/>
  <c r="Z14" i="1"/>
  <c r="AP14" i="1"/>
  <c r="AQ14" i="1"/>
  <c r="AT14" i="1" s="1"/>
  <c r="AR14" i="1"/>
  <c r="AS14" i="1"/>
  <c r="AW14" i="1"/>
  <c r="AV14" i="1" s="1"/>
  <c r="V15" i="1"/>
  <c r="W15" i="1"/>
  <c r="X15" i="1"/>
  <c r="Y15" i="1"/>
  <c r="Z15" i="1"/>
  <c r="AP15" i="1"/>
  <c r="AQ15" i="1"/>
  <c r="AR15" i="1"/>
  <c r="AS15" i="1"/>
  <c r="AW15" i="1"/>
  <c r="AV15" i="1" s="1"/>
  <c r="V16" i="1"/>
  <c r="W16" i="1"/>
  <c r="X16" i="1"/>
  <c r="Y16" i="1"/>
  <c r="Z16" i="1"/>
  <c r="AP16" i="1"/>
  <c r="AQ16" i="1"/>
  <c r="AR16" i="1"/>
  <c r="AS16" i="1"/>
  <c r="AW16" i="1"/>
  <c r="AV16" i="1" s="1"/>
  <c r="V17" i="1"/>
  <c r="W17" i="1"/>
  <c r="X17" i="1"/>
  <c r="Y17" i="1"/>
  <c r="Z17" i="1"/>
  <c r="AP17" i="1"/>
  <c r="AQ17" i="1"/>
  <c r="AR17" i="1"/>
  <c r="AS17" i="1"/>
  <c r="AW17" i="1"/>
  <c r="AV17" i="1"/>
  <c r="V18" i="1"/>
  <c r="W18" i="1"/>
  <c r="X18" i="1"/>
  <c r="Y18" i="1"/>
  <c r="Z18" i="1"/>
  <c r="AP18" i="1"/>
  <c r="AQ18" i="1"/>
  <c r="AR18" i="1"/>
  <c r="AS18" i="1"/>
  <c r="AW18" i="1"/>
  <c r="AV18" i="1" s="1"/>
  <c r="V19" i="1"/>
  <c r="W19" i="1"/>
  <c r="X19" i="1"/>
  <c r="Y19" i="1"/>
  <c r="Z19" i="1"/>
  <c r="AP19" i="1"/>
  <c r="AQ19" i="1"/>
  <c r="AR19" i="1"/>
  <c r="AS19" i="1"/>
  <c r="AW19" i="1"/>
  <c r="AV19" i="1" s="1"/>
  <c r="V20" i="1"/>
  <c r="W20" i="1"/>
  <c r="X20" i="1"/>
  <c r="Y20" i="1"/>
  <c r="Z20" i="1"/>
  <c r="AP20" i="1"/>
  <c r="AQ20" i="1"/>
  <c r="AR20" i="1"/>
  <c r="AS20" i="1"/>
  <c r="AW20" i="1"/>
  <c r="AV20" i="1" s="1"/>
  <c r="V21" i="1"/>
  <c r="W21" i="1"/>
  <c r="X21" i="1"/>
  <c r="Y21" i="1"/>
  <c r="Z21" i="1"/>
  <c r="AP21" i="1"/>
  <c r="AQ21" i="1"/>
  <c r="AR21" i="1"/>
  <c r="AS21" i="1"/>
  <c r="AW21" i="1"/>
  <c r="AV21" i="1" s="1"/>
  <c r="V22" i="1"/>
  <c r="W22" i="1"/>
  <c r="X22" i="1"/>
  <c r="Y22" i="1"/>
  <c r="Z22" i="1"/>
  <c r="AP22" i="1"/>
  <c r="AQ22" i="1"/>
  <c r="AR22" i="1"/>
  <c r="AS22" i="1"/>
  <c r="AU22" i="1" s="1"/>
  <c r="AW22" i="1"/>
  <c r="AV22" i="1" s="1"/>
  <c r="V23" i="1"/>
  <c r="W23" i="1"/>
  <c r="X23" i="1"/>
  <c r="Y23" i="1"/>
  <c r="Z23" i="1"/>
  <c r="AP23" i="1"/>
  <c r="AQ23" i="1"/>
  <c r="AR23" i="1"/>
  <c r="AS23" i="1"/>
  <c r="AW23" i="1"/>
  <c r="AV23" i="1" s="1"/>
  <c r="V24" i="1"/>
  <c r="W24" i="1"/>
  <c r="X24" i="1"/>
  <c r="Y24" i="1"/>
  <c r="Z24" i="1"/>
  <c r="AP24" i="1"/>
  <c r="AQ24" i="1"/>
  <c r="AR24" i="1"/>
  <c r="AS24" i="1"/>
  <c r="AW24" i="1"/>
  <c r="AV24" i="1" s="1"/>
  <c r="V25" i="1"/>
  <c r="W25" i="1"/>
  <c r="X25" i="1"/>
  <c r="Y25" i="1"/>
  <c r="Z25" i="1"/>
  <c r="AP25" i="1"/>
  <c r="AQ25" i="1"/>
  <c r="AR25" i="1"/>
  <c r="AS25" i="1"/>
  <c r="AW25" i="1"/>
  <c r="AV25" i="1" s="1"/>
  <c r="V26" i="1"/>
  <c r="W26" i="1"/>
  <c r="X26" i="1"/>
  <c r="Y26" i="1"/>
  <c r="Z26" i="1"/>
  <c r="AP26" i="1"/>
  <c r="AQ26" i="1"/>
  <c r="AR26" i="1"/>
  <c r="AU26" i="1" s="1"/>
  <c r="AS26" i="1"/>
  <c r="AW26" i="1"/>
  <c r="AV26" i="1"/>
  <c r="V27" i="1"/>
  <c r="W27" i="1"/>
  <c r="X27" i="1"/>
  <c r="Y27" i="1"/>
  <c r="Z27" i="1"/>
  <c r="AP27" i="1"/>
  <c r="AT27" i="1" s="1"/>
  <c r="AQ27" i="1"/>
  <c r="AR27" i="1"/>
  <c r="AS27" i="1"/>
  <c r="AW27" i="1"/>
  <c r="AV27" i="1" s="1"/>
  <c r="V28" i="1"/>
  <c r="W28" i="1"/>
  <c r="X28" i="1"/>
  <c r="Y28" i="1"/>
  <c r="Z28" i="1"/>
  <c r="AP28" i="1"/>
  <c r="AQ28" i="1"/>
  <c r="AR28" i="1"/>
  <c r="AS28" i="1"/>
  <c r="AW28" i="1"/>
  <c r="AV28" i="1" s="1"/>
  <c r="V29" i="1"/>
  <c r="W29" i="1"/>
  <c r="X29" i="1"/>
  <c r="Y29" i="1"/>
  <c r="Z29" i="1"/>
  <c r="AP29" i="1"/>
  <c r="AQ29" i="1"/>
  <c r="AR29" i="1"/>
  <c r="AS29" i="1"/>
  <c r="AW29" i="1"/>
  <c r="AV29" i="1"/>
  <c r="V30" i="1"/>
  <c r="W30" i="1"/>
  <c r="X30" i="1"/>
  <c r="Y30" i="1"/>
  <c r="Z30" i="1"/>
  <c r="AP30" i="1"/>
  <c r="AQ30" i="1"/>
  <c r="AR30" i="1"/>
  <c r="AS30" i="1"/>
  <c r="AW30" i="1"/>
  <c r="AV30" i="1" s="1"/>
  <c r="V31" i="1"/>
  <c r="W31" i="1"/>
  <c r="X31" i="1"/>
  <c r="Y31" i="1"/>
  <c r="Z31" i="1"/>
  <c r="AP31" i="1"/>
  <c r="AQ31" i="1"/>
  <c r="AR31" i="1"/>
  <c r="AS31" i="1"/>
  <c r="AW31" i="1"/>
  <c r="AV31" i="1" s="1"/>
  <c r="V32" i="1"/>
  <c r="W32" i="1"/>
  <c r="X32" i="1"/>
  <c r="Y32" i="1"/>
  <c r="Z32" i="1"/>
  <c r="AP32" i="1"/>
  <c r="AQ32" i="1"/>
  <c r="AR32" i="1"/>
  <c r="AS32" i="1"/>
  <c r="AW32" i="1"/>
  <c r="AV32" i="1" s="1"/>
  <c r="V33" i="1"/>
  <c r="W33" i="1"/>
  <c r="X33" i="1"/>
  <c r="Y33" i="1"/>
  <c r="Z33" i="1"/>
  <c r="AP33" i="1"/>
  <c r="AQ33" i="1"/>
  <c r="AR33" i="1"/>
  <c r="AS33" i="1"/>
  <c r="AW33" i="1"/>
  <c r="AV33" i="1"/>
  <c r="V34" i="1"/>
  <c r="W34" i="1"/>
  <c r="X34" i="1"/>
  <c r="Y34" i="1"/>
  <c r="Z34" i="1"/>
  <c r="AP34" i="1"/>
  <c r="AQ34" i="1"/>
  <c r="AR34" i="1"/>
  <c r="AS34" i="1"/>
  <c r="AW34" i="1"/>
  <c r="AV34" i="1" s="1"/>
  <c r="V35" i="1"/>
  <c r="W35" i="1"/>
  <c r="X35" i="1"/>
  <c r="Y35" i="1"/>
  <c r="Z35" i="1"/>
  <c r="AP35" i="1"/>
  <c r="AT35" i="1" s="1"/>
  <c r="AQ35" i="1"/>
  <c r="AR35" i="1"/>
  <c r="AS35" i="1"/>
  <c r="AW35" i="1"/>
  <c r="AV35" i="1" s="1"/>
  <c r="V36" i="1"/>
  <c r="W36" i="1"/>
  <c r="X36" i="1"/>
  <c r="Y36" i="1"/>
  <c r="Z36" i="1"/>
  <c r="AP36" i="1"/>
  <c r="AQ36" i="1"/>
  <c r="AR36" i="1"/>
  <c r="AS36" i="1"/>
  <c r="AW36" i="1"/>
  <c r="AV36" i="1" s="1"/>
  <c r="V37" i="1"/>
  <c r="W37" i="1"/>
  <c r="X37" i="1"/>
  <c r="Y37" i="1"/>
  <c r="Z37" i="1"/>
  <c r="AP37" i="1"/>
  <c r="AQ37" i="1"/>
  <c r="AR37" i="1"/>
  <c r="AS37" i="1"/>
  <c r="AU37" i="1" s="1"/>
  <c r="AW37" i="1"/>
  <c r="AV37" i="1" s="1"/>
  <c r="V38" i="1"/>
  <c r="W38" i="1"/>
  <c r="X38" i="1"/>
  <c r="Y38" i="1"/>
  <c r="Z38" i="1"/>
  <c r="AP38" i="1"/>
  <c r="AQ38" i="1"/>
  <c r="AR38" i="1"/>
  <c r="AS38" i="1"/>
  <c r="AW38" i="1"/>
  <c r="V39" i="1"/>
  <c r="W39" i="1"/>
  <c r="X39" i="1"/>
  <c r="Y39" i="1"/>
  <c r="Z39" i="1"/>
  <c r="AP39" i="1"/>
  <c r="AQ39" i="1"/>
  <c r="AT39" i="1" s="1"/>
  <c r="AR39" i="1"/>
  <c r="AS39" i="1"/>
  <c r="AW39" i="1"/>
  <c r="AV39" i="1" s="1"/>
  <c r="V40" i="1"/>
  <c r="W40" i="1"/>
  <c r="X40" i="1"/>
  <c r="Y40" i="1"/>
  <c r="Z40" i="1"/>
  <c r="AP40" i="1"/>
  <c r="AQ40" i="1"/>
  <c r="AR40" i="1"/>
  <c r="AS40" i="1"/>
  <c r="AW40" i="1"/>
  <c r="AV40" i="1" s="1"/>
  <c r="V41" i="1"/>
  <c r="W41" i="1"/>
  <c r="X41" i="1"/>
  <c r="Y41" i="1"/>
  <c r="Z41" i="1"/>
  <c r="AP41" i="1"/>
  <c r="AQ41" i="1"/>
  <c r="AR41" i="1"/>
  <c r="AS41" i="1"/>
  <c r="AU41" i="1" s="1"/>
  <c r="AW41" i="1"/>
  <c r="AV41" i="1"/>
  <c r="V42" i="1"/>
  <c r="W42" i="1"/>
  <c r="X42" i="1"/>
  <c r="Y42" i="1"/>
  <c r="Z42" i="1"/>
  <c r="AP42" i="1"/>
  <c r="AT42" i="1" s="1"/>
  <c r="AQ42" i="1"/>
  <c r="AR42" i="1"/>
  <c r="AS42" i="1"/>
  <c r="AW42" i="1"/>
  <c r="AV42" i="1" s="1"/>
  <c r="V43" i="1"/>
  <c r="W43" i="1"/>
  <c r="X43" i="1"/>
  <c r="Y43" i="1"/>
  <c r="Z43" i="1"/>
  <c r="AP43" i="1"/>
  <c r="AQ43" i="1"/>
  <c r="AR43" i="1"/>
  <c r="AS43" i="1"/>
  <c r="AW43" i="1"/>
  <c r="AV43" i="1" s="1"/>
  <c r="V44" i="1"/>
  <c r="W44" i="1"/>
  <c r="X44" i="1"/>
  <c r="Y44" i="1"/>
  <c r="Z44" i="1"/>
  <c r="AP44" i="1"/>
  <c r="AQ44" i="1"/>
  <c r="AR44" i="1"/>
  <c r="AS44" i="1"/>
  <c r="AW44" i="1"/>
  <c r="AV44" i="1" s="1"/>
  <c r="V45" i="1"/>
  <c r="W45" i="1"/>
  <c r="X45" i="1"/>
  <c r="Y45" i="1"/>
  <c r="Z45" i="1"/>
  <c r="AP45" i="1"/>
  <c r="AQ45" i="1"/>
  <c r="AR45" i="1"/>
  <c r="AS45" i="1"/>
  <c r="AW45" i="1"/>
  <c r="AV45" i="1" s="1"/>
  <c r="V46" i="1"/>
  <c r="W46" i="1"/>
  <c r="X46" i="1"/>
  <c r="Y46" i="1"/>
  <c r="Z46" i="1"/>
  <c r="AP46" i="1"/>
  <c r="AQ46" i="1"/>
  <c r="AR46" i="1"/>
  <c r="AS46" i="1"/>
  <c r="AW46" i="1"/>
  <c r="AV46" i="1" s="1"/>
  <c r="V47" i="1"/>
  <c r="W47" i="1"/>
  <c r="X47" i="1"/>
  <c r="Y47" i="1"/>
  <c r="Z47" i="1"/>
  <c r="AP47" i="1"/>
  <c r="AQ47" i="1"/>
  <c r="AR47" i="1"/>
  <c r="AU47" i="1" s="1"/>
  <c r="AS47" i="1"/>
  <c r="AW47" i="1"/>
  <c r="AV47" i="1" s="1"/>
  <c r="V48" i="1"/>
  <c r="W48" i="1"/>
  <c r="X48" i="1"/>
  <c r="Y48" i="1"/>
  <c r="Z48" i="1"/>
  <c r="AP48" i="1"/>
  <c r="AQ48" i="1"/>
  <c r="AR48" i="1"/>
  <c r="AS48" i="1"/>
  <c r="AW48" i="1"/>
  <c r="AV48" i="1" s="1"/>
  <c r="V49" i="1"/>
  <c r="W49" i="1"/>
  <c r="X49" i="1"/>
  <c r="Y49" i="1"/>
  <c r="Z49" i="1"/>
  <c r="AP49" i="1"/>
  <c r="AT49" i="1" s="1"/>
  <c r="AQ49" i="1"/>
  <c r="AR49" i="1"/>
  <c r="AU49" i="1" s="1"/>
  <c r="AS49" i="1"/>
  <c r="AW49" i="1"/>
  <c r="AV49" i="1" s="1"/>
  <c r="V50" i="1"/>
  <c r="W50" i="1"/>
  <c r="X50" i="1"/>
  <c r="Y50" i="1"/>
  <c r="Z50" i="1"/>
  <c r="AP50" i="1"/>
  <c r="AQ50" i="1"/>
  <c r="AR50" i="1"/>
  <c r="AS50" i="1"/>
  <c r="AW50" i="1"/>
  <c r="AV50" i="1" s="1"/>
  <c r="V51" i="1"/>
  <c r="W51" i="1"/>
  <c r="X51" i="1"/>
  <c r="Y51" i="1"/>
  <c r="Z51" i="1"/>
  <c r="AP51" i="1"/>
  <c r="AQ51" i="1"/>
  <c r="AR51" i="1"/>
  <c r="AS51" i="1"/>
  <c r="AW51" i="1"/>
  <c r="AV51" i="1" s="1"/>
  <c r="V52" i="1"/>
  <c r="W52" i="1"/>
  <c r="X52" i="1"/>
  <c r="Y52" i="1"/>
  <c r="Z52" i="1"/>
  <c r="AP52" i="1"/>
  <c r="AQ52" i="1"/>
  <c r="AR52" i="1"/>
  <c r="AS52" i="1"/>
  <c r="AW52" i="1"/>
  <c r="AV52" i="1" s="1"/>
  <c r="V53" i="1"/>
  <c r="W53" i="1"/>
  <c r="X53" i="1"/>
  <c r="Y53" i="1"/>
  <c r="Z53" i="1"/>
  <c r="AP53" i="1"/>
  <c r="AQ53" i="1"/>
  <c r="AR53" i="1"/>
  <c r="AU53" i="1" s="1"/>
  <c r="AS53" i="1"/>
  <c r="AW53" i="1"/>
  <c r="AV53" i="1" s="1"/>
  <c r="V54" i="1"/>
  <c r="W54" i="1"/>
  <c r="X54" i="1"/>
  <c r="Y54" i="1"/>
  <c r="Z54" i="1"/>
  <c r="AP54" i="1"/>
  <c r="AQ54" i="1"/>
  <c r="AR54" i="1"/>
  <c r="AS54" i="1"/>
  <c r="AW54" i="1"/>
  <c r="AV54" i="1" s="1"/>
  <c r="V55" i="1"/>
  <c r="W55" i="1"/>
  <c r="X55" i="1"/>
  <c r="Y55" i="1"/>
  <c r="Z55" i="1"/>
  <c r="AP55" i="1"/>
  <c r="AQ55" i="1"/>
  <c r="AR55" i="1"/>
  <c r="AS55" i="1"/>
  <c r="AW55" i="1"/>
  <c r="AV55" i="1" s="1"/>
  <c r="V56" i="1"/>
  <c r="W56" i="1"/>
  <c r="X56" i="1"/>
  <c r="Y56" i="1"/>
  <c r="Z56" i="1"/>
  <c r="AP56" i="1"/>
  <c r="AQ56" i="1"/>
  <c r="AR56" i="1"/>
  <c r="AS56" i="1"/>
  <c r="AW56" i="1"/>
  <c r="AV56" i="1" s="1"/>
  <c r="V57" i="1"/>
  <c r="W57" i="1"/>
  <c r="X57" i="1"/>
  <c r="Y57" i="1"/>
  <c r="Z57" i="1"/>
  <c r="AP57" i="1"/>
  <c r="AQ57" i="1"/>
  <c r="AR57" i="1"/>
  <c r="AU57" i="1" s="1"/>
  <c r="AS57" i="1"/>
  <c r="AW57" i="1"/>
  <c r="AV57" i="1" s="1"/>
  <c r="V58" i="1"/>
  <c r="W58" i="1"/>
  <c r="X58" i="1"/>
  <c r="Y58" i="1"/>
  <c r="Z58" i="1"/>
  <c r="AP58" i="1"/>
  <c r="AT58" i="1" s="1"/>
  <c r="AQ58" i="1"/>
  <c r="AR58" i="1"/>
  <c r="AU58" i="1" s="1"/>
  <c r="AS58" i="1"/>
  <c r="AW58" i="1"/>
  <c r="AV58" i="1" s="1"/>
  <c r="V59" i="1"/>
  <c r="W59" i="1"/>
  <c r="X59" i="1"/>
  <c r="Y59" i="1"/>
  <c r="Z59" i="1"/>
  <c r="AP59" i="1"/>
  <c r="AQ59" i="1"/>
  <c r="AR59" i="1"/>
  <c r="AS59" i="1"/>
  <c r="AW59" i="1"/>
  <c r="AV59" i="1" s="1"/>
  <c r="V60" i="1"/>
  <c r="W60" i="1"/>
  <c r="X60" i="1"/>
  <c r="Y60" i="1"/>
  <c r="Z60" i="1"/>
  <c r="AP60" i="1"/>
  <c r="AQ60" i="1"/>
  <c r="AR60" i="1"/>
  <c r="AS60" i="1"/>
  <c r="AW60" i="1"/>
  <c r="AV60" i="1" s="1"/>
  <c r="V61" i="1"/>
  <c r="W61" i="1"/>
  <c r="X61" i="1"/>
  <c r="Y61" i="1"/>
  <c r="Z61" i="1"/>
  <c r="AP61" i="1"/>
  <c r="AQ61" i="1"/>
  <c r="AR61" i="1"/>
  <c r="AU61" i="1" s="1"/>
  <c r="AS61" i="1"/>
  <c r="AW61" i="1"/>
  <c r="AV61" i="1" s="1"/>
  <c r="V62" i="1"/>
  <c r="W62" i="1"/>
  <c r="X62" i="1"/>
  <c r="Y62" i="1"/>
  <c r="Z62" i="1"/>
  <c r="AP62" i="1"/>
  <c r="AT62" i="1" s="1"/>
  <c r="AQ62" i="1"/>
  <c r="AR62" i="1"/>
  <c r="AS62" i="1"/>
  <c r="AW62" i="1"/>
  <c r="AV62" i="1" s="1"/>
  <c r="V63" i="1"/>
  <c r="W63" i="1"/>
  <c r="X63" i="1"/>
  <c r="Y63" i="1"/>
  <c r="Z63" i="1"/>
  <c r="AP63" i="1"/>
  <c r="AQ63" i="1"/>
  <c r="AR63" i="1"/>
  <c r="AS63" i="1"/>
  <c r="AW63" i="1"/>
  <c r="AV63" i="1" s="1"/>
  <c r="V64" i="1"/>
  <c r="W64" i="1"/>
  <c r="X64" i="1"/>
  <c r="Y64" i="1"/>
  <c r="Z64" i="1"/>
  <c r="AP64" i="1"/>
  <c r="AQ64" i="1"/>
  <c r="AR64" i="1"/>
  <c r="AU64" i="1" s="1"/>
  <c r="AS64" i="1"/>
  <c r="AW64" i="1"/>
  <c r="AV64" i="1" s="1"/>
  <c r="V65" i="1"/>
  <c r="W65" i="1"/>
  <c r="X65" i="1"/>
  <c r="Y65" i="1"/>
  <c r="Z65" i="1"/>
  <c r="AP65" i="1"/>
  <c r="AQ65" i="1"/>
  <c r="AR65" i="1"/>
  <c r="AS65" i="1"/>
  <c r="AW65" i="1"/>
  <c r="AV65" i="1" s="1"/>
  <c r="V66" i="1"/>
  <c r="W66" i="1"/>
  <c r="X66" i="1"/>
  <c r="Y66" i="1"/>
  <c r="Z66" i="1"/>
  <c r="AP66" i="1"/>
  <c r="AQ66" i="1"/>
  <c r="AR66" i="1"/>
  <c r="AS66" i="1"/>
  <c r="AW66" i="1"/>
  <c r="AV66" i="1"/>
  <c r="V67" i="1"/>
  <c r="W67" i="1"/>
  <c r="X67" i="1"/>
  <c r="Y67" i="1"/>
  <c r="Z67" i="1"/>
  <c r="AP67" i="1"/>
  <c r="AQ67" i="1"/>
  <c r="AR67" i="1"/>
  <c r="AU67" i="1" s="1"/>
  <c r="AS67" i="1"/>
  <c r="AW67" i="1"/>
  <c r="AV67" i="1" s="1"/>
  <c r="V68" i="1"/>
  <c r="W68" i="1"/>
  <c r="X68" i="1"/>
  <c r="Y68" i="1"/>
  <c r="Z68" i="1"/>
  <c r="AP68" i="1"/>
  <c r="AQ68" i="1"/>
  <c r="AR68" i="1"/>
  <c r="AS68" i="1"/>
  <c r="AW68" i="1"/>
  <c r="AV68" i="1" s="1"/>
  <c r="V69" i="1"/>
  <c r="W69" i="1"/>
  <c r="X69" i="1"/>
  <c r="Y69" i="1"/>
  <c r="Z69" i="1"/>
  <c r="AP69" i="1"/>
  <c r="AQ69" i="1"/>
  <c r="AR69" i="1"/>
  <c r="AS69" i="1"/>
  <c r="AW69" i="1"/>
  <c r="AV69" i="1"/>
  <c r="V70" i="1"/>
  <c r="W70" i="1"/>
  <c r="X70" i="1"/>
  <c r="Y70" i="1"/>
  <c r="Z70" i="1"/>
  <c r="AP70" i="1"/>
  <c r="AQ70" i="1"/>
  <c r="AR70" i="1"/>
  <c r="AU70" i="1" s="1"/>
  <c r="AS70" i="1"/>
  <c r="AW70" i="1"/>
  <c r="AV70" i="1" s="1"/>
  <c r="V71" i="1"/>
  <c r="W71" i="1"/>
  <c r="X71" i="1"/>
  <c r="Y71" i="1"/>
  <c r="Z71" i="1"/>
  <c r="AP71" i="1"/>
  <c r="AQ71" i="1"/>
  <c r="AT71" i="1" s="1"/>
  <c r="AR71" i="1"/>
  <c r="AS71" i="1"/>
  <c r="AW71" i="1"/>
  <c r="AV71" i="1" s="1"/>
  <c r="V72" i="1"/>
  <c r="W72" i="1"/>
  <c r="X72" i="1"/>
  <c r="Y72" i="1"/>
  <c r="Z72" i="1"/>
  <c r="AP72" i="1"/>
  <c r="AQ72" i="1"/>
  <c r="AR72" i="1"/>
  <c r="AS72" i="1"/>
  <c r="AW72" i="1"/>
  <c r="AV72" i="1" s="1"/>
  <c r="V73" i="1"/>
  <c r="W73" i="1"/>
  <c r="X73" i="1"/>
  <c r="Y73" i="1"/>
  <c r="Z73" i="1"/>
  <c r="AP73" i="1"/>
  <c r="AQ73" i="1"/>
  <c r="AR73" i="1"/>
  <c r="AS73" i="1"/>
  <c r="AW73" i="1"/>
  <c r="AV73" i="1" s="1"/>
  <c r="V74" i="1"/>
  <c r="W74" i="1"/>
  <c r="X74" i="1"/>
  <c r="Y74" i="1"/>
  <c r="Z74" i="1"/>
  <c r="AP74" i="1"/>
  <c r="AQ74" i="1"/>
  <c r="AR74" i="1"/>
  <c r="AS74" i="1"/>
  <c r="AU74" i="1" s="1"/>
  <c r="AW74" i="1"/>
  <c r="AV74" i="1" s="1"/>
  <c r="V75" i="1"/>
  <c r="W75" i="1"/>
  <c r="X75" i="1"/>
  <c r="Y75" i="1"/>
  <c r="Z75" i="1"/>
  <c r="AP75" i="1"/>
  <c r="AQ75" i="1"/>
  <c r="AR75" i="1"/>
  <c r="AS75" i="1"/>
  <c r="AW75" i="1"/>
  <c r="AV75" i="1" s="1"/>
  <c r="V76" i="1"/>
  <c r="W76" i="1"/>
  <c r="X76" i="1"/>
  <c r="Y76" i="1"/>
  <c r="Z76" i="1"/>
  <c r="AP76" i="1"/>
  <c r="AQ76" i="1"/>
  <c r="AR76" i="1"/>
  <c r="AS76" i="1"/>
  <c r="AW76" i="1"/>
  <c r="AV76" i="1" s="1"/>
  <c r="V77" i="1"/>
  <c r="W77" i="1"/>
  <c r="X77" i="1"/>
  <c r="Y77" i="1"/>
  <c r="Z77" i="1"/>
  <c r="AP77" i="1"/>
  <c r="AQ77" i="1"/>
  <c r="AR77" i="1"/>
  <c r="AS77" i="1"/>
  <c r="AW77" i="1"/>
  <c r="AV77" i="1" s="1"/>
  <c r="V78" i="1"/>
  <c r="W78" i="1"/>
  <c r="X78" i="1"/>
  <c r="Y78" i="1"/>
  <c r="Z78" i="1"/>
  <c r="AP78" i="1"/>
  <c r="AQ78" i="1"/>
  <c r="AR78" i="1"/>
  <c r="AS78" i="1"/>
  <c r="AW78" i="1"/>
  <c r="AV78" i="1" s="1"/>
  <c r="V79" i="1"/>
  <c r="W79" i="1"/>
  <c r="X79" i="1"/>
  <c r="Y79" i="1"/>
  <c r="Z79" i="1"/>
  <c r="AP79" i="1"/>
  <c r="AQ79" i="1"/>
  <c r="AT79" i="1" s="1"/>
  <c r="AR79" i="1"/>
  <c r="AS79" i="1"/>
  <c r="AW79" i="1"/>
  <c r="V80" i="1"/>
  <c r="W80" i="1"/>
  <c r="X80" i="1"/>
  <c r="Y80" i="1"/>
  <c r="Z80" i="1"/>
  <c r="AP80" i="1"/>
  <c r="AQ80" i="1"/>
  <c r="AR80" i="1"/>
  <c r="AS80" i="1"/>
  <c r="AW80" i="1"/>
  <c r="AV80" i="1" s="1"/>
  <c r="V81" i="1"/>
  <c r="W81" i="1"/>
  <c r="X81" i="1"/>
  <c r="Y81" i="1"/>
  <c r="Z81" i="1"/>
  <c r="AP81" i="1"/>
  <c r="AQ81" i="1"/>
  <c r="AR81" i="1"/>
  <c r="AS81" i="1"/>
  <c r="AW81" i="1"/>
  <c r="AV81" i="1" s="1"/>
  <c r="V82" i="1"/>
  <c r="W82" i="1"/>
  <c r="X82" i="1"/>
  <c r="Y82" i="1"/>
  <c r="Z82" i="1"/>
  <c r="AP82" i="1"/>
  <c r="AQ82" i="1"/>
  <c r="AR82" i="1"/>
  <c r="AS82" i="1"/>
  <c r="AU82" i="1" s="1"/>
  <c r="AW82" i="1"/>
  <c r="AV82" i="1" s="1"/>
  <c r="V83" i="1"/>
  <c r="W83" i="1"/>
  <c r="X83" i="1"/>
  <c r="Y83" i="1"/>
  <c r="Z83" i="1"/>
  <c r="AP83" i="1"/>
  <c r="AQ83" i="1"/>
  <c r="AT83" i="1" s="1"/>
  <c r="AR83" i="1"/>
  <c r="AS83" i="1"/>
  <c r="AW83" i="1"/>
  <c r="AV83" i="1" s="1"/>
  <c r="V84" i="1"/>
  <c r="W84" i="1"/>
  <c r="X84" i="1"/>
  <c r="Y84" i="1"/>
  <c r="Z84" i="1"/>
  <c r="AP84" i="1"/>
  <c r="AQ84" i="1"/>
  <c r="AR84" i="1"/>
  <c r="AS84" i="1"/>
  <c r="AW84" i="1"/>
  <c r="AV84" i="1" s="1"/>
  <c r="V85" i="1"/>
  <c r="W85" i="1"/>
  <c r="X85" i="1"/>
  <c r="Y85" i="1"/>
  <c r="Z85" i="1"/>
  <c r="AP85" i="1"/>
  <c r="AQ85" i="1"/>
  <c r="AR85" i="1"/>
  <c r="AS85" i="1"/>
  <c r="AW85" i="1"/>
  <c r="AV85" i="1" s="1"/>
  <c r="V86" i="1"/>
  <c r="W86" i="1"/>
  <c r="X86" i="1"/>
  <c r="Y86" i="1"/>
  <c r="Z86" i="1"/>
  <c r="AP86" i="1"/>
  <c r="AQ86" i="1"/>
  <c r="AR86" i="1"/>
  <c r="AS86" i="1"/>
  <c r="AU86" i="1" s="1"/>
  <c r="AW86" i="1"/>
  <c r="AV86" i="1" s="1"/>
  <c r="V87" i="1"/>
  <c r="W87" i="1"/>
  <c r="X87" i="1"/>
  <c r="Y87" i="1"/>
  <c r="Z87" i="1"/>
  <c r="AP87" i="1"/>
  <c r="AQ87" i="1"/>
  <c r="AT87" i="1" s="1"/>
  <c r="AR87" i="1"/>
  <c r="AS87" i="1"/>
  <c r="AW87" i="1"/>
  <c r="AV87" i="1" s="1"/>
  <c r="V88" i="1"/>
  <c r="W88" i="1"/>
  <c r="X88" i="1"/>
  <c r="Y88" i="1"/>
  <c r="Z88" i="1"/>
  <c r="AP88" i="1"/>
  <c r="AQ88" i="1"/>
  <c r="AR88" i="1"/>
  <c r="AS88" i="1"/>
  <c r="AW88" i="1"/>
  <c r="AV88" i="1" s="1"/>
  <c r="V89" i="1"/>
  <c r="W89" i="1"/>
  <c r="X89" i="1"/>
  <c r="Y89" i="1"/>
  <c r="Z89" i="1"/>
  <c r="AP89" i="1"/>
  <c r="AQ89" i="1"/>
  <c r="AR89" i="1"/>
  <c r="AS89" i="1"/>
  <c r="AW89" i="1"/>
  <c r="AV89" i="1" s="1"/>
  <c r="V90" i="1"/>
  <c r="W90" i="1"/>
  <c r="X90" i="1"/>
  <c r="Y90" i="1"/>
  <c r="Z90" i="1"/>
  <c r="AP90" i="1"/>
  <c r="AQ90" i="1"/>
  <c r="AR90" i="1"/>
  <c r="AS90" i="1"/>
  <c r="AW90" i="1"/>
  <c r="AV90" i="1" s="1"/>
  <c r="V91" i="1"/>
  <c r="W91" i="1"/>
  <c r="X91" i="1"/>
  <c r="Y91" i="1"/>
  <c r="Z91" i="1"/>
  <c r="AP91" i="1"/>
  <c r="AQ91" i="1"/>
  <c r="AR91" i="1"/>
  <c r="AS91" i="1"/>
  <c r="AW91" i="1"/>
  <c r="AV91" i="1" s="1"/>
  <c r="V92" i="1"/>
  <c r="W92" i="1"/>
  <c r="X92" i="1"/>
  <c r="Y92" i="1"/>
  <c r="Z92" i="1"/>
  <c r="AP92" i="1"/>
  <c r="AQ92" i="1"/>
  <c r="AR92" i="1"/>
  <c r="AS92" i="1"/>
  <c r="AW92" i="1"/>
  <c r="AV92" i="1" s="1"/>
  <c r="V93" i="1"/>
  <c r="W93" i="1"/>
  <c r="X93" i="1"/>
  <c r="Y93" i="1"/>
  <c r="Z93" i="1"/>
  <c r="AP93" i="1"/>
  <c r="AQ93" i="1"/>
  <c r="AR93" i="1"/>
  <c r="AS93" i="1"/>
  <c r="AW93" i="1"/>
  <c r="AV93" i="1" s="1"/>
  <c r="V94" i="1"/>
  <c r="W94" i="1"/>
  <c r="X94" i="1"/>
  <c r="Y94" i="1"/>
  <c r="Z94" i="1"/>
  <c r="AP94" i="1"/>
  <c r="AQ94" i="1"/>
  <c r="AR94" i="1"/>
  <c r="AS94" i="1"/>
  <c r="AU94" i="1" s="1"/>
  <c r="AW94" i="1"/>
  <c r="AV94" i="1" s="1"/>
  <c r="V95" i="1"/>
  <c r="W95" i="1"/>
  <c r="X95" i="1"/>
  <c r="Y95" i="1"/>
  <c r="Z95" i="1"/>
  <c r="AP95" i="1"/>
  <c r="AQ95" i="1"/>
  <c r="AT95" i="1" s="1"/>
  <c r="AR95" i="1"/>
  <c r="AS95" i="1"/>
  <c r="AW95" i="1"/>
  <c r="AV95" i="1" s="1"/>
  <c r="V96" i="1"/>
  <c r="W96" i="1"/>
  <c r="X96" i="1"/>
  <c r="Y96" i="1"/>
  <c r="Z96" i="1"/>
  <c r="AP96" i="1"/>
  <c r="AQ96" i="1"/>
  <c r="AR96" i="1"/>
  <c r="AS96" i="1"/>
  <c r="AW96" i="1"/>
  <c r="AV96" i="1" s="1"/>
  <c r="V97" i="1"/>
  <c r="W97" i="1"/>
  <c r="X97" i="1"/>
  <c r="Y97" i="1"/>
  <c r="Z97" i="1"/>
  <c r="AP97" i="1"/>
  <c r="AQ97" i="1"/>
  <c r="AR97" i="1"/>
  <c r="AS97" i="1"/>
  <c r="AW97" i="1"/>
  <c r="AV97" i="1"/>
  <c r="V98" i="1"/>
  <c r="W98" i="1"/>
  <c r="X98" i="1"/>
  <c r="Y98" i="1"/>
  <c r="Z98" i="1"/>
  <c r="AP98" i="1"/>
  <c r="AQ98" i="1"/>
  <c r="AR98" i="1"/>
  <c r="AS98" i="1"/>
  <c r="AW98" i="1"/>
  <c r="AV98" i="1" s="1"/>
  <c r="V99" i="1"/>
  <c r="W99" i="1"/>
  <c r="X99" i="1"/>
  <c r="Y99" i="1"/>
  <c r="Z99" i="1"/>
  <c r="AP99" i="1"/>
  <c r="AQ99" i="1"/>
  <c r="AR99" i="1"/>
  <c r="AS99" i="1"/>
  <c r="AW99" i="1"/>
  <c r="AV99" i="1" s="1"/>
  <c r="V100" i="1"/>
  <c r="W100" i="1"/>
  <c r="X100" i="1"/>
  <c r="Y100" i="1"/>
  <c r="Z100" i="1"/>
  <c r="AP100" i="1"/>
  <c r="AQ100" i="1"/>
  <c r="AR100" i="1"/>
  <c r="AS100" i="1"/>
  <c r="AW100" i="1"/>
  <c r="AV100" i="1" s="1"/>
  <c r="V101" i="1"/>
  <c r="W101" i="1"/>
  <c r="X101" i="1"/>
  <c r="Y101" i="1"/>
  <c r="Z101" i="1"/>
  <c r="AP101" i="1"/>
  <c r="AQ101" i="1"/>
  <c r="AR101" i="1"/>
  <c r="AU101" i="1" s="1"/>
  <c r="AS101" i="1"/>
  <c r="AW101" i="1"/>
  <c r="AV101" i="1" s="1"/>
  <c r="V102" i="1"/>
  <c r="W102" i="1"/>
  <c r="X102" i="1"/>
  <c r="Y102" i="1"/>
  <c r="Z102" i="1"/>
  <c r="AP102" i="1"/>
  <c r="AQ102" i="1"/>
  <c r="AR102" i="1"/>
  <c r="AS102" i="1"/>
  <c r="AW102" i="1"/>
  <c r="AV102" i="1" s="1"/>
  <c r="V103" i="1"/>
  <c r="W103" i="1"/>
  <c r="X103" i="1"/>
  <c r="Y103" i="1"/>
  <c r="Z103" i="1"/>
  <c r="AP103" i="1"/>
  <c r="AQ103" i="1"/>
  <c r="AR103" i="1"/>
  <c r="AS103" i="1"/>
  <c r="AW103" i="1"/>
  <c r="AV103" i="1" s="1"/>
  <c r="V104" i="1"/>
  <c r="W104" i="1"/>
  <c r="X104" i="1"/>
  <c r="Y104" i="1"/>
  <c r="Z104" i="1"/>
  <c r="AP104" i="1"/>
  <c r="AQ104" i="1"/>
  <c r="AR104" i="1"/>
  <c r="AS104" i="1"/>
  <c r="AW104" i="1"/>
  <c r="AV104" i="1" s="1"/>
  <c r="V105" i="1"/>
  <c r="W105" i="1"/>
  <c r="X105" i="1"/>
  <c r="Y105" i="1"/>
  <c r="Z105" i="1"/>
  <c r="AP105" i="1"/>
  <c r="AQ105" i="1"/>
  <c r="AT105" i="1" s="1"/>
  <c r="AR105" i="1"/>
  <c r="AS105" i="1"/>
  <c r="AU105" i="1" s="1"/>
  <c r="AW105" i="1"/>
  <c r="AV105" i="1" s="1"/>
  <c r="V106" i="1"/>
  <c r="W106" i="1"/>
  <c r="X106" i="1"/>
  <c r="Y106" i="1"/>
  <c r="Z106" i="1"/>
  <c r="AP106" i="1"/>
  <c r="AQ106" i="1"/>
  <c r="AR106" i="1"/>
  <c r="AS106" i="1"/>
  <c r="AW106" i="1"/>
  <c r="AV106" i="1" s="1"/>
  <c r="V107" i="1"/>
  <c r="W107" i="1"/>
  <c r="X107" i="1"/>
  <c r="Y107" i="1"/>
  <c r="Z107" i="1"/>
  <c r="AP107" i="1"/>
  <c r="AQ107" i="1"/>
  <c r="AR107" i="1"/>
  <c r="AS107" i="1"/>
  <c r="AW107" i="1"/>
  <c r="AV107" i="1" s="1"/>
  <c r="V108" i="1"/>
  <c r="W108" i="1"/>
  <c r="X108" i="1"/>
  <c r="Y108" i="1"/>
  <c r="Z108" i="1"/>
  <c r="AP108" i="1"/>
  <c r="AT108" i="1" s="1"/>
  <c r="AQ108" i="1"/>
  <c r="AR108" i="1"/>
  <c r="AS108" i="1"/>
  <c r="AW108" i="1"/>
  <c r="AV108" i="1" s="1"/>
  <c r="V109" i="1"/>
  <c r="W109" i="1"/>
  <c r="X109" i="1"/>
  <c r="Y109" i="1"/>
  <c r="Z109" i="1"/>
  <c r="AP109" i="1"/>
  <c r="AQ109" i="1"/>
  <c r="AR109" i="1"/>
  <c r="AS109" i="1"/>
  <c r="AU109" i="1" s="1"/>
  <c r="AW109" i="1"/>
  <c r="AV109" i="1" s="1"/>
  <c r="V110" i="1"/>
  <c r="W110" i="1"/>
  <c r="X110" i="1"/>
  <c r="Y110" i="1"/>
  <c r="Z110" i="1"/>
  <c r="AP110" i="1"/>
  <c r="AQ110" i="1"/>
  <c r="AT110" i="1" s="1"/>
  <c r="AR110" i="1"/>
  <c r="AS110" i="1"/>
  <c r="AU110" i="1" s="1"/>
  <c r="AW110" i="1"/>
  <c r="AV110" i="1" s="1"/>
  <c r="V111" i="1"/>
  <c r="W111" i="1"/>
  <c r="X111" i="1"/>
  <c r="Y111" i="1"/>
  <c r="Z111" i="1"/>
  <c r="AP111" i="1"/>
  <c r="AQ111" i="1"/>
  <c r="AT111" i="1" s="1"/>
  <c r="AR111" i="1"/>
  <c r="AS111" i="1"/>
  <c r="AW111" i="1"/>
  <c r="AV111" i="1" s="1"/>
  <c r="V112" i="1"/>
  <c r="W112" i="1"/>
  <c r="X112" i="1"/>
  <c r="Y112" i="1"/>
  <c r="Z112" i="1"/>
  <c r="AP112" i="1"/>
  <c r="AQ112" i="1"/>
  <c r="AR112" i="1"/>
  <c r="AS112" i="1"/>
  <c r="AW112" i="1"/>
  <c r="AV112" i="1" s="1"/>
  <c r="V113" i="1"/>
  <c r="W113" i="1"/>
  <c r="X113" i="1"/>
  <c r="Y113" i="1"/>
  <c r="Z113" i="1"/>
  <c r="AP113" i="1"/>
  <c r="AQ113" i="1"/>
  <c r="AR113" i="1"/>
  <c r="AS113" i="1"/>
  <c r="AW113" i="1"/>
  <c r="AV113" i="1" s="1"/>
  <c r="V114" i="1"/>
  <c r="W114" i="1"/>
  <c r="X114" i="1"/>
  <c r="Y114" i="1"/>
  <c r="Z114" i="1"/>
  <c r="AP114" i="1"/>
  <c r="AQ114" i="1"/>
  <c r="AR114" i="1"/>
  <c r="AS114" i="1"/>
  <c r="AW114" i="1"/>
  <c r="AV114" i="1" s="1"/>
  <c r="V115" i="1"/>
  <c r="W115" i="1"/>
  <c r="X115" i="1"/>
  <c r="Y115" i="1"/>
  <c r="Z115" i="1"/>
  <c r="AP115" i="1"/>
  <c r="AQ115" i="1"/>
  <c r="AR115" i="1"/>
  <c r="AS115" i="1"/>
  <c r="AW115" i="1"/>
  <c r="AV115" i="1" s="1"/>
  <c r="V116" i="1"/>
  <c r="W116" i="1"/>
  <c r="X116" i="1"/>
  <c r="Y116" i="1"/>
  <c r="Z116" i="1"/>
  <c r="AP116" i="1"/>
  <c r="AQ116" i="1"/>
  <c r="AR116" i="1"/>
  <c r="AS116" i="1"/>
  <c r="AW116" i="1"/>
  <c r="AV116" i="1" s="1"/>
  <c r="V117" i="1"/>
  <c r="W117" i="1"/>
  <c r="X117" i="1"/>
  <c r="Y117" i="1"/>
  <c r="Z117" i="1"/>
  <c r="AP117" i="1"/>
  <c r="AQ117" i="1"/>
  <c r="AR117" i="1"/>
  <c r="AS117" i="1"/>
  <c r="AU117" i="1" s="1"/>
  <c r="AW117" i="1"/>
  <c r="AV117" i="1" s="1"/>
  <c r="V118" i="1"/>
  <c r="W118" i="1"/>
  <c r="X118" i="1"/>
  <c r="Y118" i="1"/>
  <c r="Z118" i="1"/>
  <c r="AP118" i="1"/>
  <c r="AQ118" i="1"/>
  <c r="AT118" i="1" s="1"/>
  <c r="AR118" i="1"/>
  <c r="AS118" i="1"/>
  <c r="AW118" i="1"/>
  <c r="AV118" i="1" s="1"/>
  <c r="V119" i="1"/>
  <c r="W119" i="1"/>
  <c r="X119" i="1"/>
  <c r="Y119" i="1"/>
  <c r="Z119" i="1"/>
  <c r="AP119" i="1"/>
  <c r="AQ119" i="1"/>
  <c r="AR119" i="1"/>
  <c r="AS119" i="1"/>
  <c r="AW119" i="1"/>
  <c r="AV119" i="1" s="1"/>
  <c r="V120" i="1"/>
  <c r="W120" i="1"/>
  <c r="X120" i="1"/>
  <c r="Y120" i="1"/>
  <c r="Z120" i="1"/>
  <c r="AP120" i="1"/>
  <c r="AQ120" i="1"/>
  <c r="AR120" i="1"/>
  <c r="AS120" i="1"/>
  <c r="AW120" i="1"/>
  <c r="AV120" i="1" s="1"/>
  <c r="V121" i="1"/>
  <c r="W121" i="1"/>
  <c r="X121" i="1"/>
  <c r="Y121" i="1"/>
  <c r="Z121" i="1"/>
  <c r="AP121" i="1"/>
  <c r="AQ121" i="1"/>
  <c r="AR121" i="1"/>
  <c r="AS121" i="1"/>
  <c r="AU121" i="1" s="1"/>
  <c r="AW121" i="1"/>
  <c r="AV121" i="1" s="1"/>
  <c r="V122" i="1"/>
  <c r="W122" i="1"/>
  <c r="X122" i="1"/>
  <c r="Y122" i="1"/>
  <c r="Z122" i="1"/>
  <c r="AP122" i="1"/>
  <c r="AQ122" i="1"/>
  <c r="AT122" i="1" s="1"/>
  <c r="AR122" i="1"/>
  <c r="AS122" i="1"/>
  <c r="AU122" i="1" s="1"/>
  <c r="AW122" i="1"/>
  <c r="AV122" i="1" s="1"/>
  <c r="V123" i="1"/>
  <c r="W123" i="1"/>
  <c r="X123" i="1"/>
  <c r="Y123" i="1"/>
  <c r="Z123" i="1"/>
  <c r="AP123" i="1"/>
  <c r="AQ123" i="1"/>
  <c r="AR123" i="1"/>
  <c r="AS123" i="1"/>
  <c r="AW123" i="1"/>
  <c r="AV123" i="1" s="1"/>
  <c r="V124" i="1"/>
  <c r="W124" i="1"/>
  <c r="X124" i="1"/>
  <c r="Y124" i="1"/>
  <c r="Z124" i="1"/>
  <c r="AP124" i="1"/>
  <c r="AQ124" i="1"/>
  <c r="AR124" i="1"/>
  <c r="AS124" i="1"/>
  <c r="AW124" i="1"/>
  <c r="AV124" i="1" s="1"/>
  <c r="V125" i="1"/>
  <c r="W125" i="1"/>
  <c r="X125" i="1"/>
  <c r="Y125" i="1"/>
  <c r="Z125" i="1"/>
  <c r="AP125" i="1"/>
  <c r="AQ125" i="1"/>
  <c r="AR125" i="1"/>
  <c r="AS125" i="1"/>
  <c r="AW125" i="1"/>
  <c r="AV125" i="1" s="1"/>
  <c r="V126" i="1"/>
  <c r="W126" i="1"/>
  <c r="X126" i="1"/>
  <c r="Y126" i="1"/>
  <c r="Z126" i="1"/>
  <c r="AP126" i="1"/>
  <c r="AQ126" i="1"/>
  <c r="AR126" i="1"/>
  <c r="AS126" i="1"/>
  <c r="AW126" i="1"/>
  <c r="AV126" i="1" s="1"/>
  <c r="V127" i="1"/>
  <c r="W127" i="1"/>
  <c r="X127" i="1"/>
  <c r="Y127" i="1"/>
  <c r="Z127" i="1"/>
  <c r="AP127" i="1"/>
  <c r="AQ127" i="1"/>
  <c r="AR127" i="1"/>
  <c r="AS127" i="1"/>
  <c r="AW127" i="1"/>
  <c r="AV127" i="1" s="1"/>
  <c r="V128" i="1"/>
  <c r="W128" i="1"/>
  <c r="X128" i="1"/>
  <c r="Y128" i="1"/>
  <c r="Z128" i="1"/>
  <c r="AP128" i="1"/>
  <c r="AT128" i="1" s="1"/>
  <c r="AQ128" i="1"/>
  <c r="AR128" i="1"/>
  <c r="AS128" i="1"/>
  <c r="AW128" i="1"/>
  <c r="AV128" i="1" s="1"/>
  <c r="V129" i="1"/>
  <c r="W129" i="1"/>
  <c r="X129" i="1"/>
  <c r="Y129" i="1"/>
  <c r="Z129" i="1"/>
  <c r="AP129" i="1"/>
  <c r="AQ129" i="1"/>
  <c r="AT129" i="1" s="1"/>
  <c r="AR129" i="1"/>
  <c r="AS129" i="1"/>
  <c r="AU129" i="1" s="1"/>
  <c r="AW129" i="1"/>
  <c r="AV129" i="1" s="1"/>
  <c r="V130" i="1"/>
  <c r="W130" i="1"/>
  <c r="X130" i="1"/>
  <c r="Y130" i="1"/>
  <c r="Z130" i="1"/>
  <c r="AP130" i="1"/>
  <c r="AQ130" i="1"/>
  <c r="AT130" i="1" s="1"/>
  <c r="AR130" i="1"/>
  <c r="AS130" i="1"/>
  <c r="AW130" i="1"/>
  <c r="AV130" i="1" s="1"/>
  <c r="V131" i="1"/>
  <c r="W131" i="1"/>
  <c r="X131" i="1"/>
  <c r="Y131" i="1"/>
  <c r="Z131" i="1"/>
  <c r="AP131" i="1"/>
  <c r="AQ131" i="1"/>
  <c r="AR131" i="1"/>
  <c r="AS131" i="1"/>
  <c r="AW131" i="1"/>
  <c r="AV131" i="1" s="1"/>
  <c r="V132" i="1"/>
  <c r="W132" i="1"/>
  <c r="X132" i="1"/>
  <c r="Y132" i="1"/>
  <c r="Z132" i="1"/>
  <c r="AP132" i="1"/>
  <c r="AT132" i="1" s="1"/>
  <c r="AQ132" i="1"/>
  <c r="AR132" i="1"/>
  <c r="AS132" i="1"/>
  <c r="AW132" i="1"/>
  <c r="AV132" i="1" s="1"/>
  <c r="V133" i="1"/>
  <c r="W133" i="1"/>
  <c r="X133" i="1"/>
  <c r="Y133" i="1"/>
  <c r="Z133" i="1"/>
  <c r="AP133" i="1"/>
  <c r="AQ133" i="1"/>
  <c r="AR133" i="1"/>
  <c r="AS133" i="1"/>
  <c r="AW133" i="1"/>
  <c r="AV133" i="1" s="1"/>
  <c r="V134" i="1"/>
  <c r="W134" i="1"/>
  <c r="X134" i="1"/>
  <c r="Y134" i="1"/>
  <c r="Z134" i="1"/>
  <c r="AP134" i="1"/>
  <c r="AQ134" i="1"/>
  <c r="AR134" i="1"/>
  <c r="AS134" i="1"/>
  <c r="AW134" i="1"/>
  <c r="AV134" i="1" s="1"/>
  <c r="V135" i="1"/>
  <c r="W135" i="1"/>
  <c r="X135" i="1"/>
  <c r="Y135" i="1"/>
  <c r="Z135" i="1"/>
  <c r="AP135" i="1"/>
  <c r="AQ135" i="1"/>
  <c r="AR135" i="1"/>
  <c r="AS135" i="1"/>
  <c r="AW135" i="1"/>
  <c r="AV135" i="1" s="1"/>
  <c r="V136" i="1"/>
  <c r="W136" i="1"/>
  <c r="X136" i="1"/>
  <c r="Y136" i="1"/>
  <c r="Z136" i="1"/>
  <c r="AP136" i="1"/>
  <c r="AQ136" i="1"/>
  <c r="AR136" i="1"/>
  <c r="AS136" i="1"/>
  <c r="AW136" i="1"/>
  <c r="AV136" i="1" s="1"/>
  <c r="V137" i="1"/>
  <c r="W137" i="1"/>
  <c r="X137" i="1"/>
  <c r="Y137" i="1"/>
  <c r="Z137" i="1"/>
  <c r="AP137" i="1"/>
  <c r="AQ137" i="1"/>
  <c r="AR137" i="1"/>
  <c r="AS137" i="1"/>
  <c r="AU137" i="1" s="1"/>
  <c r="AW137" i="1"/>
  <c r="AV137" i="1" s="1"/>
  <c r="V138" i="1"/>
  <c r="W138" i="1"/>
  <c r="X138" i="1"/>
  <c r="Y138" i="1"/>
  <c r="Z138" i="1"/>
  <c r="AP138" i="1"/>
  <c r="AQ138" i="1"/>
  <c r="AT138" i="1" s="1"/>
  <c r="AR138" i="1"/>
  <c r="AS138" i="1"/>
  <c r="AW138" i="1"/>
  <c r="AV138" i="1" s="1"/>
  <c r="V139" i="1"/>
  <c r="W139" i="1"/>
  <c r="X139" i="1"/>
  <c r="Y139" i="1"/>
  <c r="Z139" i="1"/>
  <c r="AP139" i="1"/>
  <c r="AQ139" i="1"/>
  <c r="AR139" i="1"/>
  <c r="AS139" i="1"/>
  <c r="AW139" i="1"/>
  <c r="AV139" i="1" s="1"/>
  <c r="V140" i="1"/>
  <c r="W140" i="1"/>
  <c r="X140" i="1"/>
  <c r="Y140" i="1"/>
  <c r="Z140" i="1"/>
  <c r="AP140" i="1"/>
  <c r="AQ140" i="1"/>
  <c r="AR140" i="1"/>
  <c r="AS140" i="1"/>
  <c r="AW140" i="1"/>
  <c r="AV140" i="1" s="1"/>
  <c r="V141" i="1"/>
  <c r="W141" i="1"/>
  <c r="X141" i="1"/>
  <c r="Y141" i="1"/>
  <c r="Z141" i="1"/>
  <c r="AP141" i="1"/>
  <c r="AQ141" i="1"/>
  <c r="AT141" i="1" s="1"/>
  <c r="AR141" i="1"/>
  <c r="AS141" i="1"/>
  <c r="AU141" i="1" s="1"/>
  <c r="AW141" i="1"/>
  <c r="AV141" i="1" s="1"/>
  <c r="V142" i="1"/>
  <c r="W142" i="1"/>
  <c r="X142" i="1"/>
  <c r="Y142" i="1"/>
  <c r="Z142" i="1"/>
  <c r="AP142" i="1"/>
  <c r="AQ142" i="1"/>
  <c r="AT142" i="1" s="1"/>
  <c r="AR142" i="1"/>
  <c r="AS142" i="1"/>
  <c r="AW142" i="1"/>
  <c r="AV142" i="1" s="1"/>
  <c r="V143" i="1"/>
  <c r="W143" i="1"/>
  <c r="X143" i="1"/>
  <c r="Y143" i="1"/>
  <c r="Z143" i="1"/>
  <c r="AP143" i="1"/>
  <c r="AQ143" i="1"/>
  <c r="AR143" i="1"/>
  <c r="AS143" i="1"/>
  <c r="AW143" i="1"/>
  <c r="V144" i="1"/>
  <c r="W144" i="1"/>
  <c r="X144" i="1"/>
  <c r="Y144" i="1"/>
  <c r="Z144" i="1"/>
  <c r="AP144" i="1"/>
  <c r="AQ144" i="1"/>
  <c r="AR144" i="1"/>
  <c r="AS144" i="1"/>
  <c r="AW144" i="1"/>
  <c r="AV144" i="1"/>
  <c r="V145" i="1"/>
  <c r="W145" i="1"/>
  <c r="X145" i="1"/>
  <c r="Y145" i="1"/>
  <c r="Z145" i="1"/>
  <c r="AP145" i="1"/>
  <c r="AQ145" i="1"/>
  <c r="AR145" i="1"/>
  <c r="AU145" i="1" s="1"/>
  <c r="AS145" i="1"/>
  <c r="AW145" i="1"/>
  <c r="AV145" i="1" s="1"/>
  <c r="V146" i="1"/>
  <c r="W146" i="1"/>
  <c r="X146" i="1"/>
  <c r="Y146" i="1"/>
  <c r="Z146" i="1"/>
  <c r="AP146" i="1"/>
  <c r="AQ146" i="1"/>
  <c r="AR146" i="1"/>
  <c r="AS146" i="1"/>
  <c r="AW146" i="1"/>
  <c r="AV146" i="1" s="1"/>
  <c r="V147" i="1"/>
  <c r="W147" i="1"/>
  <c r="X147" i="1"/>
  <c r="Y147" i="1"/>
  <c r="Z147" i="1"/>
  <c r="AP147" i="1"/>
  <c r="AQ147" i="1"/>
  <c r="AT147" i="1" s="1"/>
  <c r="AR147" i="1"/>
  <c r="AS147" i="1"/>
  <c r="AW147" i="1"/>
  <c r="AV147" i="1" s="1"/>
  <c r="V148" i="1"/>
  <c r="W148" i="1"/>
  <c r="X148" i="1"/>
  <c r="Y148" i="1"/>
  <c r="Z148" i="1"/>
  <c r="AP148" i="1"/>
  <c r="AQ148" i="1"/>
  <c r="AR148" i="1"/>
  <c r="AS148" i="1"/>
  <c r="AW148" i="1"/>
  <c r="AV148" i="1" s="1"/>
  <c r="V149" i="1"/>
  <c r="W149" i="1"/>
  <c r="X149" i="1"/>
  <c r="Y149" i="1"/>
  <c r="Z149" i="1"/>
  <c r="AP149" i="1"/>
  <c r="AQ149" i="1"/>
  <c r="AR149" i="1"/>
  <c r="AS149" i="1"/>
  <c r="AW149" i="1"/>
  <c r="AV149" i="1" s="1"/>
  <c r="V150" i="1"/>
  <c r="W150" i="1"/>
  <c r="X150" i="1"/>
  <c r="Y150" i="1"/>
  <c r="Z150" i="1"/>
  <c r="AP150" i="1"/>
  <c r="AQ150" i="1"/>
  <c r="AR150" i="1"/>
  <c r="AS150" i="1"/>
  <c r="AW150" i="1"/>
  <c r="AV150" i="1" s="1"/>
  <c r="V151" i="1"/>
  <c r="W151" i="1"/>
  <c r="X151" i="1"/>
  <c r="Y151" i="1"/>
  <c r="Z151" i="1"/>
  <c r="AP151" i="1"/>
  <c r="AQ151" i="1"/>
  <c r="AR151" i="1"/>
  <c r="AS151" i="1"/>
  <c r="AW151" i="1"/>
  <c r="AV151" i="1" s="1"/>
  <c r="V152" i="1"/>
  <c r="W152" i="1"/>
  <c r="X152" i="1"/>
  <c r="Y152" i="1"/>
  <c r="Z152" i="1"/>
  <c r="AP152" i="1"/>
  <c r="AQ152" i="1"/>
  <c r="AR152" i="1"/>
  <c r="AS152" i="1"/>
  <c r="AW152" i="1"/>
  <c r="AV152" i="1" s="1"/>
  <c r="V153" i="1"/>
  <c r="W153" i="1"/>
  <c r="X153" i="1"/>
  <c r="Y153" i="1"/>
  <c r="Z153" i="1"/>
  <c r="AP153" i="1"/>
  <c r="AQ153" i="1"/>
  <c r="AR153" i="1"/>
  <c r="AS153" i="1"/>
  <c r="AW153" i="1"/>
  <c r="AV153" i="1" s="1"/>
  <c r="V154" i="1"/>
  <c r="W154" i="1"/>
  <c r="X154" i="1"/>
  <c r="Y154" i="1"/>
  <c r="Z154" i="1"/>
  <c r="AP154" i="1"/>
  <c r="AQ154" i="1"/>
  <c r="AR154" i="1"/>
  <c r="AS154" i="1"/>
  <c r="AW154" i="1"/>
  <c r="AV154" i="1" s="1"/>
  <c r="V155" i="1"/>
  <c r="W155" i="1"/>
  <c r="X155" i="1"/>
  <c r="Y155" i="1"/>
  <c r="Z155" i="1"/>
  <c r="AP155" i="1"/>
  <c r="AQ155" i="1"/>
  <c r="AR155" i="1"/>
  <c r="AS155" i="1"/>
  <c r="AW155" i="1"/>
  <c r="AV155" i="1" s="1"/>
  <c r="V156" i="1"/>
  <c r="W156" i="1"/>
  <c r="X156" i="1"/>
  <c r="Y156" i="1"/>
  <c r="Z156" i="1"/>
  <c r="AP156" i="1"/>
  <c r="AQ156" i="1"/>
  <c r="AR156" i="1"/>
  <c r="AS156" i="1"/>
  <c r="AU156" i="1" s="1"/>
  <c r="AW156" i="1"/>
  <c r="AV156" i="1" s="1"/>
  <c r="V157" i="1"/>
  <c r="W157" i="1"/>
  <c r="X157" i="1"/>
  <c r="Y157" i="1"/>
  <c r="Z157" i="1"/>
  <c r="AP157" i="1"/>
  <c r="AQ157" i="1"/>
  <c r="AT157" i="1" s="1"/>
  <c r="AR157" i="1"/>
  <c r="AS157" i="1"/>
  <c r="AW157" i="1"/>
  <c r="AV157" i="1" s="1"/>
  <c r="V158" i="1"/>
  <c r="W158" i="1"/>
  <c r="X158" i="1"/>
  <c r="Y158" i="1"/>
  <c r="Z158" i="1"/>
  <c r="AP158" i="1"/>
  <c r="AQ158" i="1"/>
  <c r="AR158" i="1"/>
  <c r="AS158" i="1"/>
  <c r="AW158" i="1"/>
  <c r="AV158" i="1" s="1"/>
  <c r="V159" i="1"/>
  <c r="W159" i="1"/>
  <c r="X159" i="1"/>
  <c r="Y159" i="1"/>
  <c r="Z159" i="1"/>
  <c r="AP159" i="1"/>
  <c r="AT159" i="1" s="1"/>
  <c r="AQ159" i="1"/>
  <c r="AR159" i="1"/>
  <c r="AS159" i="1"/>
  <c r="AW159" i="1"/>
  <c r="AV159" i="1" s="1"/>
  <c r="V160" i="1"/>
  <c r="W160" i="1"/>
  <c r="X160" i="1"/>
  <c r="Y160" i="1"/>
  <c r="Z160" i="1"/>
  <c r="AP160" i="1"/>
  <c r="AQ160" i="1"/>
  <c r="AR160" i="1"/>
  <c r="AS160" i="1"/>
  <c r="AW160" i="1"/>
  <c r="AV160" i="1" s="1"/>
  <c r="V161" i="1"/>
  <c r="W161" i="1"/>
  <c r="X161" i="1"/>
  <c r="Y161" i="1"/>
  <c r="Z161" i="1"/>
  <c r="AP161" i="1"/>
  <c r="AQ161" i="1"/>
  <c r="AR161" i="1"/>
  <c r="AS161" i="1"/>
  <c r="AW161" i="1"/>
  <c r="AV161" i="1" s="1"/>
  <c r="V162" i="1"/>
  <c r="W162" i="1"/>
  <c r="X162" i="1"/>
  <c r="Y162" i="1"/>
  <c r="Z162" i="1"/>
  <c r="AP162" i="1"/>
  <c r="AQ162" i="1"/>
  <c r="AR162" i="1"/>
  <c r="AS162" i="1"/>
  <c r="AW162" i="1"/>
  <c r="AV162" i="1" s="1"/>
  <c r="V163" i="1"/>
  <c r="W163" i="1"/>
  <c r="X163" i="1"/>
  <c r="Y163" i="1"/>
  <c r="Z163" i="1"/>
  <c r="AP163" i="1"/>
  <c r="AQ163" i="1"/>
  <c r="AR163" i="1"/>
  <c r="AS163" i="1"/>
  <c r="AW163" i="1"/>
  <c r="AV163" i="1" s="1"/>
  <c r="V164" i="1"/>
  <c r="W164" i="1"/>
  <c r="X164" i="1"/>
  <c r="Y164" i="1"/>
  <c r="Z164" i="1"/>
  <c r="AP164" i="1"/>
  <c r="AQ164" i="1"/>
  <c r="AR164" i="1"/>
  <c r="AS164" i="1"/>
  <c r="AW164" i="1"/>
  <c r="AV164" i="1" s="1"/>
  <c r="V165" i="1"/>
  <c r="W165" i="1"/>
  <c r="X165" i="1"/>
  <c r="Y165" i="1"/>
  <c r="Z165" i="1"/>
  <c r="AP165" i="1"/>
  <c r="AQ165" i="1"/>
  <c r="AR165" i="1"/>
  <c r="AS165" i="1"/>
  <c r="AW165" i="1"/>
  <c r="AV165" i="1" s="1"/>
  <c r="V166" i="1"/>
  <c r="W166" i="1"/>
  <c r="X166" i="1"/>
  <c r="Y166" i="1"/>
  <c r="Z166" i="1"/>
  <c r="AP166" i="1"/>
  <c r="AQ166" i="1"/>
  <c r="AR166" i="1"/>
  <c r="AS166" i="1"/>
  <c r="AW166" i="1"/>
  <c r="AV166" i="1" s="1"/>
  <c r="V167" i="1"/>
  <c r="W167" i="1"/>
  <c r="X167" i="1"/>
  <c r="Y167" i="1"/>
  <c r="Z167" i="1"/>
  <c r="AP167" i="1"/>
  <c r="AT167" i="1" s="1"/>
  <c r="AQ167" i="1"/>
  <c r="AR167" i="1"/>
  <c r="AS167" i="1"/>
  <c r="AW167" i="1"/>
  <c r="AV167" i="1" s="1"/>
  <c r="V168" i="1"/>
  <c r="W168" i="1"/>
  <c r="X168" i="1"/>
  <c r="Y168" i="1"/>
  <c r="Z168" i="1"/>
  <c r="AP168" i="1"/>
  <c r="AQ168" i="1"/>
  <c r="AR168" i="1"/>
  <c r="AU168" i="1" s="1"/>
  <c r="AS168" i="1"/>
  <c r="AW168" i="1"/>
  <c r="AV168" i="1" s="1"/>
  <c r="V169" i="1"/>
  <c r="W169" i="1"/>
  <c r="X169" i="1"/>
  <c r="Y169" i="1"/>
  <c r="Z169" i="1"/>
  <c r="AP169" i="1"/>
  <c r="AQ169" i="1"/>
  <c r="AR169" i="1"/>
  <c r="AS169" i="1"/>
  <c r="AW169" i="1"/>
  <c r="AV169" i="1" s="1"/>
  <c r="V170" i="1"/>
  <c r="W170" i="1"/>
  <c r="X170" i="1"/>
  <c r="Y170" i="1"/>
  <c r="Z170" i="1"/>
  <c r="AP170" i="1"/>
  <c r="AQ170" i="1"/>
  <c r="AR170" i="1"/>
  <c r="AS170" i="1"/>
  <c r="AW170" i="1"/>
  <c r="AV170" i="1" s="1"/>
  <c r="V171" i="1"/>
  <c r="W171" i="1"/>
  <c r="X171" i="1"/>
  <c r="Y171" i="1"/>
  <c r="Z171" i="1"/>
  <c r="AP171" i="1"/>
  <c r="AQ171" i="1"/>
  <c r="AR171" i="1"/>
  <c r="AS171" i="1"/>
  <c r="AW171" i="1"/>
  <c r="AV171" i="1" s="1"/>
  <c r="V172" i="1"/>
  <c r="W172" i="1"/>
  <c r="X172" i="1"/>
  <c r="Y172" i="1"/>
  <c r="Z172" i="1"/>
  <c r="AP172" i="1"/>
  <c r="AQ172" i="1"/>
  <c r="AT172" i="1" s="1"/>
  <c r="AR172" i="1"/>
  <c r="AS172" i="1"/>
  <c r="AW172" i="1"/>
  <c r="AV172" i="1" s="1"/>
  <c r="V173" i="1"/>
  <c r="W173" i="1"/>
  <c r="X173" i="1"/>
  <c r="Y173" i="1"/>
  <c r="Z173" i="1"/>
  <c r="AP173" i="1"/>
  <c r="AT173" i="1" s="1"/>
  <c r="AQ173" i="1"/>
  <c r="AR173" i="1"/>
  <c r="AS173" i="1"/>
  <c r="AW173" i="1"/>
  <c r="AV173" i="1" s="1"/>
  <c r="V174" i="1"/>
  <c r="W174" i="1"/>
  <c r="X174" i="1"/>
  <c r="Y174" i="1"/>
  <c r="Z174" i="1"/>
  <c r="AP174" i="1"/>
  <c r="AT174" i="1" s="1"/>
  <c r="AQ174" i="1"/>
  <c r="AR174" i="1"/>
  <c r="AS174" i="1"/>
  <c r="AW174" i="1"/>
  <c r="AV174" i="1"/>
  <c r="V175" i="1"/>
  <c r="W175" i="1"/>
  <c r="X175" i="1"/>
  <c r="Y175" i="1"/>
  <c r="Z175" i="1"/>
  <c r="AP175" i="1"/>
  <c r="AQ175" i="1"/>
  <c r="AR175" i="1"/>
  <c r="AU175" i="1" s="1"/>
  <c r="AS175" i="1"/>
  <c r="AW175" i="1"/>
  <c r="AV175" i="1" s="1"/>
  <c r="V176" i="1"/>
  <c r="W176" i="1"/>
  <c r="X176" i="1"/>
  <c r="Y176" i="1"/>
  <c r="Z176" i="1"/>
  <c r="AP176" i="1"/>
  <c r="AT176" i="1" s="1"/>
  <c r="AQ176" i="1"/>
  <c r="AR176" i="1"/>
  <c r="AS176" i="1"/>
  <c r="AW176" i="1"/>
  <c r="AV176" i="1" s="1"/>
  <c r="V177" i="1"/>
  <c r="W177" i="1"/>
  <c r="X177" i="1"/>
  <c r="Y177" i="1"/>
  <c r="Z177" i="1"/>
  <c r="AP177" i="1"/>
  <c r="AQ177" i="1"/>
  <c r="AR177" i="1"/>
  <c r="AS177" i="1"/>
  <c r="AW177" i="1"/>
  <c r="AV177" i="1" s="1"/>
  <c r="V178" i="1"/>
  <c r="W178" i="1"/>
  <c r="X178" i="1"/>
  <c r="Y178" i="1"/>
  <c r="Z178" i="1"/>
  <c r="AP178" i="1"/>
  <c r="AQ178" i="1"/>
  <c r="AR178" i="1"/>
  <c r="AS178" i="1"/>
  <c r="AW178" i="1"/>
  <c r="AV178" i="1" s="1"/>
  <c r="V179" i="1"/>
  <c r="W179" i="1"/>
  <c r="X179" i="1"/>
  <c r="Y179" i="1"/>
  <c r="Z179" i="1"/>
  <c r="AP179" i="1"/>
  <c r="AT179" i="1" s="1"/>
  <c r="AQ179" i="1"/>
  <c r="AR179" i="1"/>
  <c r="AS179" i="1"/>
  <c r="AW179" i="1"/>
  <c r="AV179" i="1" s="1"/>
  <c r="V180" i="1"/>
  <c r="W180" i="1"/>
  <c r="X180" i="1"/>
  <c r="Y180" i="1"/>
  <c r="Z180" i="1"/>
  <c r="AP180" i="1"/>
  <c r="AQ180" i="1"/>
  <c r="AR180" i="1"/>
  <c r="AS180" i="1"/>
  <c r="AW180" i="1"/>
  <c r="AV180" i="1" s="1"/>
  <c r="V181" i="1"/>
  <c r="W181" i="1"/>
  <c r="X181" i="1"/>
  <c r="Y181" i="1"/>
  <c r="Z181" i="1"/>
  <c r="AP181" i="1"/>
  <c r="AQ181" i="1"/>
  <c r="AR181" i="1"/>
  <c r="AS181" i="1"/>
  <c r="AW181" i="1"/>
  <c r="AV181" i="1" s="1"/>
  <c r="V182" i="1"/>
  <c r="W182" i="1"/>
  <c r="X182" i="1"/>
  <c r="Y182" i="1"/>
  <c r="Z182" i="1"/>
  <c r="AP182" i="1"/>
  <c r="AQ182" i="1"/>
  <c r="AR182" i="1"/>
  <c r="AS182" i="1"/>
  <c r="AW182" i="1"/>
  <c r="AV182" i="1" s="1"/>
  <c r="V183" i="1"/>
  <c r="W183" i="1"/>
  <c r="X183" i="1"/>
  <c r="Y183" i="1"/>
  <c r="Z183" i="1"/>
  <c r="AP183" i="1"/>
  <c r="AT183" i="1" s="1"/>
  <c r="AQ183" i="1"/>
  <c r="AR183" i="1"/>
  <c r="AS183" i="1"/>
  <c r="AW183" i="1"/>
  <c r="AV183" i="1" s="1"/>
  <c r="V184" i="1"/>
  <c r="W184" i="1"/>
  <c r="X184" i="1"/>
  <c r="Y184" i="1"/>
  <c r="Z184" i="1"/>
  <c r="AP184" i="1"/>
  <c r="AQ184" i="1"/>
  <c r="AR184" i="1"/>
  <c r="AS184" i="1"/>
  <c r="AW184" i="1"/>
  <c r="AV184" i="1" s="1"/>
  <c r="V185" i="1"/>
  <c r="W185" i="1"/>
  <c r="X185" i="1"/>
  <c r="Y185" i="1"/>
  <c r="Z185" i="1"/>
  <c r="AP185" i="1"/>
  <c r="AQ185" i="1"/>
  <c r="AR185" i="1"/>
  <c r="AS185" i="1"/>
  <c r="AW185" i="1"/>
  <c r="AV185" i="1" s="1"/>
  <c r="V186" i="1"/>
  <c r="W186" i="1"/>
  <c r="X186" i="1"/>
  <c r="Y186" i="1"/>
  <c r="Z186" i="1"/>
  <c r="AP186" i="1"/>
  <c r="AQ186" i="1"/>
  <c r="AR186" i="1"/>
  <c r="AS186" i="1"/>
  <c r="AW186" i="1"/>
  <c r="AV186" i="1" s="1"/>
  <c r="V187" i="1"/>
  <c r="W187" i="1"/>
  <c r="X187" i="1"/>
  <c r="Y187" i="1"/>
  <c r="Z187" i="1"/>
  <c r="AP187" i="1"/>
  <c r="AQ187" i="1"/>
  <c r="AR187" i="1"/>
  <c r="AS187" i="1"/>
  <c r="AW187" i="1"/>
  <c r="AV187" i="1" s="1"/>
  <c r="V188" i="1"/>
  <c r="W188" i="1"/>
  <c r="X188" i="1"/>
  <c r="Y188" i="1"/>
  <c r="Z188" i="1"/>
  <c r="AP188" i="1"/>
  <c r="AQ188" i="1"/>
  <c r="AR188" i="1"/>
  <c r="AS188" i="1"/>
  <c r="AW188" i="1"/>
  <c r="AV188" i="1" s="1"/>
  <c r="V189" i="1"/>
  <c r="W189" i="1"/>
  <c r="X189" i="1"/>
  <c r="Y189" i="1"/>
  <c r="Z189" i="1"/>
  <c r="AP189" i="1"/>
  <c r="AQ189" i="1"/>
  <c r="AR189" i="1"/>
  <c r="AS189" i="1"/>
  <c r="AW189" i="1"/>
  <c r="AV189" i="1" s="1"/>
  <c r="V190" i="1"/>
  <c r="W190" i="1"/>
  <c r="X190" i="1"/>
  <c r="Y190" i="1"/>
  <c r="Z190" i="1"/>
  <c r="AP190" i="1"/>
  <c r="AQ190" i="1"/>
  <c r="AR190" i="1"/>
  <c r="AS190" i="1"/>
  <c r="AW190" i="1"/>
  <c r="AV190" i="1" s="1"/>
  <c r="V191" i="1"/>
  <c r="W191" i="1"/>
  <c r="X191" i="1"/>
  <c r="Y191" i="1"/>
  <c r="Z191" i="1"/>
  <c r="AP191" i="1"/>
  <c r="AQ191" i="1"/>
  <c r="AR191" i="1"/>
  <c r="AS191" i="1"/>
  <c r="AW191" i="1"/>
  <c r="V192" i="1"/>
  <c r="W192" i="1"/>
  <c r="X192" i="1"/>
  <c r="Y192" i="1"/>
  <c r="Z192" i="1"/>
  <c r="AP192" i="1"/>
  <c r="AQ192" i="1"/>
  <c r="AR192" i="1"/>
  <c r="AS192" i="1"/>
  <c r="AW192" i="1"/>
  <c r="AV192" i="1" s="1"/>
  <c r="V193" i="1"/>
  <c r="W193" i="1"/>
  <c r="X193" i="1"/>
  <c r="Y193" i="1"/>
  <c r="Z193" i="1"/>
  <c r="AP193" i="1"/>
  <c r="AQ193" i="1"/>
  <c r="AR193" i="1"/>
  <c r="AS193" i="1"/>
  <c r="AW193" i="1"/>
  <c r="AV193" i="1" s="1"/>
  <c r="V194" i="1"/>
  <c r="W194" i="1"/>
  <c r="X194" i="1"/>
  <c r="Y194" i="1"/>
  <c r="Z194" i="1"/>
  <c r="AP194" i="1"/>
  <c r="AT194" i="1" s="1"/>
  <c r="AQ194" i="1"/>
  <c r="AR194" i="1"/>
  <c r="AS194" i="1"/>
  <c r="AW194" i="1"/>
  <c r="AV194" i="1"/>
  <c r="V195" i="1"/>
  <c r="W195" i="1"/>
  <c r="X195" i="1"/>
  <c r="Y195" i="1"/>
  <c r="Z195" i="1"/>
  <c r="AP195" i="1"/>
  <c r="AQ195" i="1"/>
  <c r="AR195" i="1"/>
  <c r="AS195" i="1"/>
  <c r="AW195" i="1"/>
  <c r="AV195" i="1" s="1"/>
  <c r="V196" i="1"/>
  <c r="W196" i="1"/>
  <c r="X196" i="1"/>
  <c r="Y196" i="1"/>
  <c r="Z196" i="1"/>
  <c r="AP196" i="1"/>
  <c r="AQ196" i="1"/>
  <c r="AR196" i="1"/>
  <c r="AS196" i="1"/>
  <c r="AW196" i="1"/>
  <c r="AV196" i="1" s="1"/>
  <c r="V197" i="1"/>
  <c r="W197" i="1"/>
  <c r="X197" i="1"/>
  <c r="Y197" i="1"/>
  <c r="Z197" i="1"/>
  <c r="AP197" i="1"/>
  <c r="AQ197" i="1"/>
  <c r="AR197" i="1"/>
  <c r="AS197" i="1"/>
  <c r="AW197" i="1"/>
  <c r="AV197" i="1" s="1"/>
  <c r="V198" i="1"/>
  <c r="W198" i="1"/>
  <c r="X198" i="1"/>
  <c r="Y198" i="1"/>
  <c r="Z198" i="1"/>
  <c r="AP198" i="1"/>
  <c r="AQ198" i="1"/>
  <c r="AR198" i="1"/>
  <c r="AS198" i="1"/>
  <c r="AW198" i="1"/>
  <c r="AV198" i="1" s="1"/>
  <c r="V199" i="1"/>
  <c r="W199" i="1"/>
  <c r="X199" i="1"/>
  <c r="Y199" i="1"/>
  <c r="Z199" i="1"/>
  <c r="AP199" i="1"/>
  <c r="AQ199" i="1"/>
  <c r="AR199" i="1"/>
  <c r="AS199" i="1"/>
  <c r="AW199" i="1"/>
  <c r="V200" i="1"/>
  <c r="W200" i="1"/>
  <c r="X200" i="1"/>
  <c r="Y200" i="1"/>
  <c r="Z200" i="1"/>
  <c r="AP200" i="1"/>
  <c r="AT200" i="1" s="1"/>
  <c r="AQ200" i="1"/>
  <c r="AR200" i="1"/>
  <c r="AS200" i="1"/>
  <c r="AU200" i="1" s="1"/>
  <c r="AW200" i="1"/>
  <c r="AV200" i="1" s="1"/>
  <c r="V201" i="1"/>
  <c r="W201" i="1"/>
  <c r="X201" i="1"/>
  <c r="Y201" i="1"/>
  <c r="Z201" i="1"/>
  <c r="AP201" i="1"/>
  <c r="AQ201" i="1"/>
  <c r="AR201" i="1"/>
  <c r="AS201" i="1"/>
  <c r="AW201" i="1"/>
  <c r="AV201" i="1" s="1"/>
  <c r="V202" i="1"/>
  <c r="W202" i="1"/>
  <c r="X202" i="1"/>
  <c r="Y202" i="1"/>
  <c r="Z202" i="1"/>
  <c r="AP202" i="1"/>
  <c r="AQ202" i="1"/>
  <c r="AR202" i="1"/>
  <c r="AS202" i="1"/>
  <c r="AW202" i="1"/>
  <c r="AV202" i="1" s="1"/>
  <c r="V203" i="1"/>
  <c r="W203" i="1"/>
  <c r="X203" i="1"/>
  <c r="Y203" i="1"/>
  <c r="Z203" i="1"/>
  <c r="AP203" i="1"/>
  <c r="AQ203" i="1"/>
  <c r="AR203" i="1"/>
  <c r="AU203" i="1" s="1"/>
  <c r="AS203" i="1"/>
  <c r="AW203" i="1"/>
  <c r="AV203" i="1" s="1"/>
  <c r="V204" i="1"/>
  <c r="W204" i="1"/>
  <c r="X204" i="1"/>
  <c r="Y204" i="1"/>
  <c r="Z204" i="1"/>
  <c r="AP204" i="1"/>
  <c r="AQ204" i="1"/>
  <c r="AR204" i="1"/>
  <c r="AS204" i="1"/>
  <c r="AW204" i="1"/>
  <c r="AV204" i="1" s="1"/>
  <c r="V205" i="1"/>
  <c r="W205" i="1"/>
  <c r="X205" i="1"/>
  <c r="Y205" i="1"/>
  <c r="Z205" i="1"/>
  <c r="AP205" i="1"/>
  <c r="AQ205" i="1"/>
  <c r="AR205" i="1"/>
  <c r="AS205" i="1"/>
  <c r="AU205" i="1" s="1"/>
  <c r="AW205" i="1"/>
  <c r="AV205" i="1" s="1"/>
  <c r="V206" i="1"/>
  <c r="W206" i="1"/>
  <c r="X206" i="1"/>
  <c r="Y206" i="1"/>
  <c r="Z206" i="1"/>
  <c r="AP206" i="1"/>
  <c r="AQ206" i="1"/>
  <c r="AT206" i="1" s="1"/>
  <c r="AR206" i="1"/>
  <c r="AS206" i="1"/>
  <c r="AW206" i="1"/>
  <c r="AV206" i="1" s="1"/>
  <c r="V207" i="1"/>
  <c r="W207" i="1"/>
  <c r="X207" i="1"/>
  <c r="Y207" i="1"/>
  <c r="Z207" i="1"/>
  <c r="AP207" i="1"/>
  <c r="AT207" i="1" s="1"/>
  <c r="AQ207" i="1"/>
  <c r="AR207" i="1"/>
  <c r="AS207" i="1"/>
  <c r="AW207" i="1"/>
  <c r="AV207" i="1" s="1"/>
  <c r="V208" i="1"/>
  <c r="W208" i="1"/>
  <c r="X208" i="1"/>
  <c r="Y208" i="1"/>
  <c r="Z208" i="1"/>
  <c r="AP208" i="1"/>
  <c r="AQ208" i="1"/>
  <c r="AR208" i="1"/>
  <c r="AS208" i="1"/>
  <c r="AW208" i="1"/>
  <c r="AV208" i="1" s="1"/>
  <c r="S213" i="1"/>
  <c r="AN213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G217" i="1"/>
  <c r="H217" i="1"/>
  <c r="I217" i="1"/>
  <c r="J217" i="1"/>
  <c r="K217" i="1"/>
  <c r="AA217" i="1"/>
  <c r="AB217" i="1"/>
  <c r="AC217" i="1"/>
  <c r="AD217" i="1"/>
  <c r="AE217" i="1"/>
  <c r="G218" i="1"/>
  <c r="H218" i="1"/>
  <c r="I218" i="1"/>
  <c r="J218" i="1"/>
  <c r="K218" i="1"/>
  <c r="AA218" i="1"/>
  <c r="AB218" i="1"/>
  <c r="AC218" i="1"/>
  <c r="AD218" i="1"/>
  <c r="AE218" i="1"/>
  <c r="G219" i="1"/>
  <c r="H219" i="1"/>
  <c r="I219" i="1"/>
  <c r="J219" i="1"/>
  <c r="K219" i="1"/>
  <c r="AA219" i="1"/>
  <c r="AB219" i="1"/>
  <c r="AC219" i="1"/>
  <c r="AD219" i="1"/>
  <c r="AE219" i="1"/>
  <c r="G220" i="1"/>
  <c r="H220" i="1"/>
  <c r="I220" i="1"/>
  <c r="J220" i="1"/>
  <c r="K220" i="1"/>
  <c r="AA220" i="1"/>
  <c r="AB220" i="1"/>
  <c r="AC220" i="1"/>
  <c r="AD220" i="1"/>
  <c r="AE220" i="1"/>
  <c r="G221" i="1"/>
  <c r="H221" i="1"/>
  <c r="I221" i="1"/>
  <c r="J221" i="1"/>
  <c r="K221" i="1"/>
  <c r="AA221" i="1"/>
  <c r="AB221" i="1"/>
  <c r="AC221" i="1"/>
  <c r="AD221" i="1"/>
  <c r="AE221" i="1"/>
  <c r="G222" i="1"/>
  <c r="H222" i="1"/>
  <c r="I222" i="1"/>
  <c r="J222" i="1"/>
  <c r="K222" i="1"/>
  <c r="AA222" i="1"/>
  <c r="AB222" i="1"/>
  <c r="AC222" i="1"/>
  <c r="AD222" i="1"/>
  <c r="AE222" i="1"/>
  <c r="G223" i="1"/>
  <c r="H223" i="1"/>
  <c r="I223" i="1"/>
  <c r="J223" i="1"/>
  <c r="K223" i="1"/>
  <c r="M223" i="1"/>
  <c r="N223" i="1"/>
  <c r="O223" i="1"/>
  <c r="P223" i="1"/>
  <c r="Q223" i="1"/>
  <c r="R223" i="1"/>
  <c r="AA223" i="1"/>
  <c r="AB223" i="1"/>
  <c r="AC223" i="1"/>
  <c r="AD223" i="1"/>
  <c r="AE223" i="1"/>
  <c r="AG223" i="1"/>
  <c r="AH223" i="1"/>
  <c r="AI223" i="1"/>
  <c r="AJ223" i="1"/>
  <c r="AK223" i="1"/>
  <c r="AL223" i="1"/>
  <c r="AM223" i="1"/>
  <c r="G224" i="1"/>
  <c r="H224" i="1"/>
  <c r="I224" i="1"/>
  <c r="J224" i="1"/>
  <c r="K224" i="1"/>
  <c r="M224" i="1"/>
  <c r="N224" i="1"/>
  <c r="O224" i="1"/>
  <c r="P224" i="1"/>
  <c r="Q224" i="1"/>
  <c r="R224" i="1"/>
  <c r="AA224" i="1"/>
  <c r="AB224" i="1"/>
  <c r="AC224" i="1"/>
  <c r="AD224" i="1"/>
  <c r="AE224" i="1"/>
  <c r="AG224" i="1"/>
  <c r="AH224" i="1"/>
  <c r="AI224" i="1"/>
  <c r="AJ224" i="1"/>
  <c r="AK224" i="1"/>
  <c r="AL224" i="1"/>
  <c r="AM224" i="1"/>
  <c r="G225" i="1"/>
  <c r="H225" i="1"/>
  <c r="I225" i="1"/>
  <c r="I226" i="1" s="1"/>
  <c r="I227" i="1" s="1"/>
  <c r="I228" i="1" s="1"/>
  <c r="J225" i="1"/>
  <c r="J226" i="1" s="1"/>
  <c r="K225" i="1"/>
  <c r="M225" i="1"/>
  <c r="N225" i="1"/>
  <c r="N226" i="1" s="1"/>
  <c r="O225" i="1"/>
  <c r="P225" i="1"/>
  <c r="P226" i="1" s="1"/>
  <c r="Q225" i="1"/>
  <c r="R225" i="1"/>
  <c r="AA225" i="1"/>
  <c r="AB225" i="1"/>
  <c r="AC225" i="1"/>
  <c r="AC226" i="1" s="1"/>
  <c r="AC227" i="1" s="1"/>
  <c r="AC228" i="1" s="1"/>
  <c r="AD225" i="1"/>
  <c r="AD226" i="1" s="1"/>
  <c r="AE225" i="1"/>
  <c r="AE226" i="1" s="1"/>
  <c r="AE227" i="1" s="1"/>
  <c r="AE228" i="1" s="1"/>
  <c r="AG225" i="1"/>
  <c r="AG226" i="1" s="1"/>
  <c r="AG227" i="1" s="1"/>
  <c r="AG228" i="1" s="1"/>
  <c r="AH225" i="1"/>
  <c r="AI225" i="1"/>
  <c r="AJ225" i="1"/>
  <c r="AK225" i="1"/>
  <c r="AL225" i="1"/>
  <c r="AM225" i="1"/>
  <c r="AM226" i="1" s="1"/>
  <c r="AP251" i="1"/>
  <c r="AQ251" i="1"/>
  <c r="AR251" i="1"/>
  <c r="AS251" i="1"/>
  <c r="AW251" i="1"/>
  <c r="AV251" i="1" s="1"/>
  <c r="A254" i="1"/>
  <c r="B254" i="1"/>
  <c r="C252" i="1"/>
  <c r="D252" i="1"/>
  <c r="E252" i="1"/>
  <c r="F252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255" i="1"/>
  <c r="B255" i="1"/>
  <c r="C253" i="1"/>
  <c r="D253" i="1"/>
  <c r="E253" i="1"/>
  <c r="F253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V256" i="1"/>
  <c r="W256" i="1"/>
  <c r="X256" i="1"/>
  <c r="Y256" i="1"/>
  <c r="V257" i="1"/>
  <c r="W257" i="1"/>
  <c r="X257" i="1"/>
  <c r="Y257" i="1"/>
  <c r="AT86" i="1"/>
  <c r="AT46" i="1"/>
  <c r="AT31" i="1"/>
  <c r="AU30" i="1"/>
  <c r="AT16" i="1"/>
  <c r="AU15" i="1"/>
  <c r="AU4" i="1"/>
  <c r="AT199" i="1"/>
  <c r="AT195" i="1"/>
  <c r="AT191" i="1"/>
  <c r="AU136" i="1"/>
  <c r="AT133" i="1"/>
  <c r="AT70" i="1"/>
  <c r="AU69" i="1"/>
  <c r="AU100" i="1"/>
  <c r="AT38" i="1"/>
  <c r="AT11" i="1"/>
  <c r="AU193" i="1"/>
  <c r="AU177" i="1"/>
  <c r="AU60" i="1"/>
  <c r="AT18" i="1"/>
  <c r="AT139" i="1"/>
  <c r="AT135" i="1"/>
  <c r="AT127" i="1"/>
  <c r="AT91" i="1"/>
  <c r="AT48" i="1"/>
  <c r="AU43" i="1"/>
  <c r="AT40" i="1"/>
  <c r="AU27" i="1"/>
  <c r="AT211" i="1"/>
  <c r="AT84" i="1"/>
  <c r="AT80" i="1"/>
  <c r="AU65" i="1"/>
  <c r="AU54" i="1"/>
  <c r="AU24" i="1"/>
  <c r="AT107" i="1"/>
  <c r="AU106" i="1"/>
  <c r="AT103" i="1"/>
  <c r="AT99" i="1"/>
  <c r="AU185" i="1"/>
  <c r="AU123" i="1"/>
  <c r="AT113" i="1"/>
  <c r="AU38" i="1"/>
  <c r="AT10" i="1"/>
  <c r="AU9" i="1"/>
  <c r="AT209" i="1"/>
  <c r="AT208" i="1"/>
  <c r="AU89" i="1"/>
  <c r="AU77" i="1"/>
  <c r="AU73" i="1"/>
  <c r="AT68" i="1"/>
  <c r="AT64" i="1"/>
  <c r="AU63" i="1"/>
  <c r="AT13" i="1"/>
  <c r="AT192" i="1"/>
  <c r="AT177" i="1"/>
  <c r="AT152" i="1"/>
  <c r="AU151" i="1"/>
  <c r="AU88" i="1"/>
  <c r="AU80" i="1"/>
  <c r="AT56" i="1"/>
  <c r="AU55" i="1"/>
  <c r="AU25" i="1"/>
  <c r="M226" i="1"/>
  <c r="M227" i="1" s="1"/>
  <c r="M228" i="1" s="1"/>
  <c r="AL226" i="1"/>
  <c r="AL227" i="1" s="1"/>
  <c r="AL228" i="1" s="1"/>
  <c r="AU183" i="1"/>
  <c r="AT136" i="1"/>
  <c r="AT100" i="1"/>
  <c r="AU92" i="1"/>
  <c r="AU79" i="1"/>
  <c r="AU76" i="1"/>
  <c r="AT67" i="1"/>
  <c r="AU56" i="1"/>
  <c r="AT44" i="1"/>
  <c r="AU33" i="1"/>
  <c r="AT24" i="1"/>
  <c r="AU23" i="1"/>
  <c r="AT21" i="1"/>
  <c r="AT8" i="1"/>
  <c r="AT197" i="1"/>
  <c r="AT155" i="1"/>
  <c r="AT151" i="1"/>
  <c r="AT148" i="1"/>
  <c r="AU134" i="1"/>
  <c r="AT125" i="1"/>
  <c r="AU91" i="1"/>
  <c r="AU85" i="1"/>
  <c r="AT59" i="1"/>
  <c r="AT50" i="1"/>
  <c r="AU46" i="1"/>
  <c r="AT30" i="1"/>
  <c r="AU29" i="1"/>
  <c r="AU14" i="1"/>
  <c r="AT4" i="1"/>
  <c r="AT7" i="1"/>
  <c r="AU199" i="1"/>
  <c r="AT186" i="1"/>
  <c r="AU153" i="1"/>
  <c r="AU146" i="1"/>
  <c r="AU140" i="1"/>
  <c r="AU120" i="1"/>
  <c r="AU114" i="1"/>
  <c r="AT112" i="1"/>
  <c r="AU111" i="1"/>
  <c r="AU104" i="1"/>
  <c r="AT82" i="1"/>
  <c r="AT124" i="1"/>
  <c r="AU97" i="1"/>
  <c r="AT88" i="1"/>
  <c r="AU68" i="1"/>
  <c r="AT36" i="1"/>
  <c r="AT32" i="1"/>
  <c r="AU28" i="1"/>
  <c r="AT25" i="1"/>
  <c r="AT22" i="1"/>
  <c r="AU21" i="1"/>
  <c r="AU190" i="1"/>
  <c r="AU187" i="1"/>
  <c r="AU171" i="1"/>
  <c r="AT162" i="1"/>
  <c r="AU161" i="1"/>
  <c r="AU102" i="1"/>
  <c r="AU83" i="1"/>
  <c r="AT57" i="1"/>
  <c r="AT54" i="1"/>
  <c r="AT51" i="1"/>
  <c r="AU191" i="1"/>
  <c r="AU176" i="1"/>
  <c r="AT164" i="1"/>
  <c r="AU150" i="1"/>
  <c r="AU148" i="1"/>
  <c r="AT143" i="1"/>
  <c r="AU127" i="1"/>
  <c r="AU112" i="1"/>
  <c r="AT97" i="1"/>
  <c r="AT93" i="1"/>
  <c r="AT90" i="1"/>
  <c r="AT65" i="1"/>
  <c r="AT61" i="1"/>
  <c r="AU50" i="1"/>
  <c r="AT33" i="1"/>
  <c r="AT29" i="1"/>
  <c r="AU18" i="1"/>
  <c r="AT12" i="1"/>
  <c r="AU11" i="1"/>
  <c r="AT9" i="1"/>
  <c r="AT145" i="1"/>
  <c r="AU142" i="1"/>
  <c r="AU99" i="1"/>
  <c r="AU35" i="1"/>
  <c r="AU188" i="1"/>
  <c r="AT181" i="1"/>
  <c r="AT178" i="1"/>
  <c r="AU124" i="1"/>
  <c r="AT119" i="1"/>
  <c r="AU103" i="1"/>
  <c r="AU96" i="1"/>
  <c r="AU71" i="1"/>
  <c r="AU52" i="1"/>
  <c r="AT47" i="1"/>
  <c r="AU32" i="1"/>
  <c r="AT28" i="1"/>
  <c r="AU20" i="1"/>
  <c r="AU10" i="1"/>
  <c r="AU8" i="1"/>
  <c r="AU208" i="1"/>
  <c r="AT185" i="1"/>
  <c r="AU182" i="1"/>
  <c r="AU180" i="1"/>
  <c r="AT175" i="1"/>
  <c r="AU154" i="1"/>
  <c r="AU131" i="1"/>
  <c r="AT121" i="1"/>
  <c r="AU118" i="1"/>
  <c r="AT109" i="1"/>
  <c r="AT106" i="1"/>
  <c r="AT81" i="1"/>
  <c r="AU34" i="1"/>
  <c r="AT15" i="1"/>
  <c r="AU207" i="1"/>
  <c r="AU202" i="1"/>
  <c r="AT180" i="1"/>
  <c r="AU179" i="1"/>
  <c r="AU164" i="1"/>
  <c r="AT154" i="1"/>
  <c r="AU143" i="1"/>
  <c r="AU138" i="1"/>
  <c r="AT116" i="1"/>
  <c r="AT101" i="1"/>
  <c r="AT98" i="1"/>
  <c r="AU90" i="1"/>
  <c r="AT69" i="1"/>
  <c r="AT41" i="1"/>
  <c r="AT34" i="1"/>
  <c r="AU12" i="1"/>
  <c r="AT5" i="1"/>
  <c r="AT205" i="1"/>
  <c r="AV199" i="1"/>
  <c r="AV191" i="1"/>
  <c r="AV143" i="1"/>
  <c r="AV79" i="1"/>
  <c r="AT153" i="6"/>
  <c r="AT39" i="6"/>
  <c r="AD227" i="6"/>
  <c r="AD228" i="6" s="1"/>
  <c r="AD229" i="6" s="1"/>
  <c r="AM227" i="6"/>
  <c r="AM228" i="6"/>
  <c r="AM229" i="6"/>
  <c r="AT178" i="6"/>
  <c r="AT123" i="6"/>
  <c r="AU5" i="6"/>
  <c r="AT6" i="6"/>
  <c r="AU188" i="6"/>
  <c r="AT105" i="6"/>
  <c r="AU15" i="6"/>
  <c r="AU183" i="6"/>
  <c r="AU25" i="6"/>
  <c r="AT196" i="6"/>
  <c r="AT31" i="6"/>
  <c r="AU163" i="6"/>
  <c r="AU144" i="6"/>
  <c r="AT38" i="6"/>
  <c r="AU42" i="6"/>
  <c r="AT43" i="6"/>
  <c r="AU156" i="6"/>
  <c r="AT146" i="6"/>
  <c r="AU125" i="6"/>
  <c r="AT70" i="6"/>
  <c r="AU72" i="6"/>
  <c r="AU126" i="6"/>
  <c r="AT79" i="6"/>
  <c r="AT80" i="6"/>
  <c r="AT85" i="6"/>
  <c r="AU87" i="6"/>
  <c r="AT89" i="6"/>
  <c r="AU93" i="6"/>
  <c r="AU96" i="6"/>
  <c r="AT187" i="6"/>
  <c r="AT97" i="6"/>
  <c r="AU160" i="6"/>
  <c r="AT169" i="6"/>
  <c r="AT101" i="6"/>
  <c r="AU162" i="6"/>
  <c r="AU172" i="6"/>
  <c r="AT36" i="6"/>
  <c r="AU166" i="6"/>
  <c r="AT179" i="6"/>
  <c r="AU146" i="6"/>
  <c r="AT55" i="6"/>
  <c r="AU185" i="6"/>
  <c r="AT58" i="6"/>
  <c r="AU59" i="6"/>
  <c r="AT62" i="6"/>
  <c r="AU67" i="6"/>
  <c r="AT180" i="6"/>
  <c r="AU198" i="6"/>
  <c r="AT77" i="6"/>
  <c r="AU79" i="6"/>
  <c r="AU157" i="6"/>
  <c r="AU100" i="6"/>
  <c r="P227" i="6"/>
  <c r="P228" i="6"/>
  <c r="P229" i="6"/>
  <c r="AG227" i="6"/>
  <c r="AG228" i="6" s="1"/>
  <c r="AG229" i="6" s="1"/>
  <c r="AU112" i="6"/>
  <c r="AU21" i="6"/>
  <c r="AT28" i="6"/>
  <c r="AT132" i="6"/>
  <c r="H227" i="6"/>
  <c r="H228" i="6" s="1"/>
  <c r="H229" i="6" s="1"/>
  <c r="Q227" i="6"/>
  <c r="Q228" i="6"/>
  <c r="Q229" i="6"/>
  <c r="AH227" i="6"/>
  <c r="AH228" i="6"/>
  <c r="AH229" i="6"/>
  <c r="AU6" i="6"/>
  <c r="AU105" i="6"/>
  <c r="AT121" i="6"/>
  <c r="AU53" i="6"/>
  <c r="AU209" i="6"/>
  <c r="AT168" i="6"/>
  <c r="AT149" i="6"/>
  <c r="AU130" i="6"/>
  <c r="I227" i="6"/>
  <c r="I228" i="6" s="1"/>
  <c r="I229" i="6" s="1"/>
  <c r="R227" i="6"/>
  <c r="R228" i="6"/>
  <c r="R229" i="6"/>
  <c r="AI227" i="6"/>
  <c r="AI228" i="6" s="1"/>
  <c r="AI229" i="6" s="1"/>
  <c r="AT60" i="6"/>
  <c r="AU180" i="6"/>
  <c r="AT86" i="6"/>
  <c r="AU132" i="6"/>
  <c r="J228" i="6"/>
  <c r="J229" i="6"/>
  <c r="AA228" i="6"/>
  <c r="AA229" i="6" s="1"/>
  <c r="AL228" i="6"/>
  <c r="AL229" i="6"/>
  <c r="AT117" i="6"/>
  <c r="AU23" i="6"/>
  <c r="AU189" i="6"/>
  <c r="AU33" i="6"/>
  <c r="AT165" i="6"/>
  <c r="AT50" i="6"/>
  <c r="AU197" i="6"/>
  <c r="AT167" i="6"/>
  <c r="AU168" i="6"/>
  <c r="AT95" i="6"/>
  <c r="AU182" i="6"/>
  <c r="AT192" i="6"/>
  <c r="AU161" i="6"/>
  <c r="AT150" i="6"/>
  <c r="K227" i="6"/>
  <c r="K228" i="6"/>
  <c r="K229" i="6"/>
  <c r="AB227" i="6"/>
  <c r="AB228" i="6" s="1"/>
  <c r="AB229" i="6" s="1"/>
  <c r="AK227" i="6"/>
  <c r="AK228" i="6"/>
  <c r="AK229" i="6"/>
  <c r="AT8" i="6"/>
  <c r="AT11" i="6"/>
  <c r="AU196" i="6"/>
  <c r="AT29" i="6"/>
  <c r="AU9" i="6"/>
  <c r="AT17" i="6"/>
  <c r="AT183" i="6"/>
  <c r="AU204" i="6"/>
  <c r="AU201" i="6"/>
  <c r="AU22" i="6"/>
  <c r="AU171" i="6"/>
  <c r="AU24" i="6"/>
  <c r="AT134" i="6"/>
  <c r="AT118" i="6"/>
  <c r="AU184" i="6"/>
  <c r="AT25" i="6"/>
  <c r="AU142" i="6"/>
  <c r="AU35" i="6"/>
  <c r="AU41" i="6"/>
  <c r="AT136" i="6"/>
  <c r="AT42" i="6"/>
  <c r="AT122" i="6"/>
  <c r="AU50" i="6"/>
  <c r="AT156" i="6"/>
  <c r="AT54" i="6"/>
  <c r="AU63" i="6"/>
  <c r="AT190" i="6"/>
  <c r="AT125" i="6"/>
  <c r="AU69" i="6"/>
  <c r="AT186" i="6"/>
  <c r="AT126" i="6"/>
  <c r="AU86" i="6"/>
  <c r="AU88" i="6"/>
  <c r="AT91" i="6"/>
  <c r="AT93" i="6"/>
  <c r="AU95" i="6"/>
  <c r="AU129" i="6"/>
  <c r="AT162" i="6"/>
  <c r="AU207" i="6"/>
  <c r="AT10" i="5"/>
  <c r="AT20" i="5"/>
  <c r="AU39" i="5"/>
  <c r="AU79" i="5"/>
  <c r="J100" i="5"/>
  <c r="J101" i="5" s="1"/>
  <c r="AA100" i="5"/>
  <c r="AA101" i="5"/>
  <c r="AJ100" i="5"/>
  <c r="AJ101" i="5"/>
  <c r="AT6" i="5"/>
  <c r="AT26" i="5"/>
  <c r="AT33" i="5"/>
  <c r="AU40" i="5"/>
  <c r="AU45" i="5"/>
  <c r="AU52" i="5"/>
  <c r="AT53" i="5"/>
  <c r="AT55" i="5"/>
  <c r="AT60" i="5"/>
  <c r="AT65" i="5"/>
  <c r="AU80" i="5"/>
  <c r="AT41" i="5"/>
  <c r="AU75" i="5"/>
  <c r="AT81" i="5"/>
  <c r="AT7" i="5"/>
  <c r="AU23" i="5"/>
  <c r="AT24" i="5"/>
  <c r="AU55" i="5"/>
  <c r="AU58" i="5"/>
  <c r="AU68" i="5"/>
  <c r="AT69" i="5"/>
  <c r="AT71" i="5"/>
  <c r="O99" i="5"/>
  <c r="O100" i="5"/>
  <c r="O101" i="5"/>
  <c r="AE99" i="5"/>
  <c r="AE100" i="5" s="1"/>
  <c r="AE101" i="5" s="1"/>
  <c r="G100" i="5"/>
  <c r="G101" i="5"/>
  <c r="P100" i="5"/>
  <c r="P101" i="5"/>
  <c r="AG100" i="5"/>
  <c r="AG101" i="5"/>
  <c r="AT5" i="5"/>
  <c r="AU7" i="5"/>
  <c r="AT12" i="5"/>
  <c r="AU14" i="5"/>
  <c r="AT15" i="5"/>
  <c r="AU19" i="5"/>
  <c r="AU24" i="5"/>
  <c r="AU34" i="5"/>
  <c r="AU63" i="5"/>
  <c r="AU66" i="5"/>
  <c r="AU69" i="5"/>
  <c r="AT7" i="4"/>
  <c r="AU47" i="4"/>
  <c r="AT15" i="4"/>
  <c r="AT26" i="4"/>
  <c r="AU35" i="4"/>
  <c r="AU42" i="4"/>
  <c r="AT48" i="4"/>
  <c r="AU22" i="4"/>
  <c r="AU26" i="4"/>
  <c r="AT27" i="4"/>
  <c r="AU36" i="4"/>
  <c r="AU39" i="4"/>
  <c r="AT46" i="4"/>
  <c r="AU48" i="4"/>
  <c r="AU51" i="4"/>
  <c r="AU58" i="4"/>
  <c r="AU62" i="4"/>
  <c r="AU67" i="4"/>
  <c r="O83" i="4"/>
  <c r="AT4" i="4"/>
  <c r="AU57" i="4"/>
  <c r="AU16" i="4"/>
  <c r="AU19" i="4"/>
  <c r="AT28" i="4"/>
  <c r="AU33" i="4"/>
  <c r="AU37" i="4"/>
  <c r="AT38" i="4"/>
  <c r="AU59" i="4"/>
  <c r="AT63" i="4"/>
  <c r="AT17" i="4"/>
  <c r="AU34" i="4"/>
  <c r="AU44" i="4"/>
  <c r="AU56" i="4"/>
  <c r="AU60" i="4"/>
  <c r="AJ83" i="4"/>
  <c r="AJ84" i="4"/>
  <c r="AJ85" i="4"/>
  <c r="AU41" i="4"/>
  <c r="AT42" i="4"/>
  <c r="AU50" i="4"/>
  <c r="AU53" i="4"/>
  <c r="AT54" i="4"/>
  <c r="J84" i="4"/>
  <c r="J85" i="4"/>
  <c r="AA84" i="4"/>
  <c r="AA85" i="4"/>
  <c r="AU7" i="4"/>
  <c r="AT19" i="4"/>
  <c r="AU43" i="4"/>
  <c r="AU46" i="4"/>
  <c r="AT51" i="4"/>
  <c r="AT65" i="4"/>
  <c r="O84" i="4"/>
  <c r="O85" i="4" s="1"/>
  <c r="G83" i="4"/>
  <c r="G84" i="4" s="1"/>
  <c r="G85" i="4" s="1"/>
  <c r="P83" i="4"/>
  <c r="P84" i="4"/>
  <c r="P85" i="4"/>
  <c r="AG83" i="4"/>
  <c r="AG84" i="4" s="1"/>
  <c r="AG85" i="4" s="1"/>
  <c r="AU23" i="4"/>
  <c r="AT14" i="4"/>
  <c r="AT20" i="4"/>
  <c r="AU32" i="4"/>
  <c r="AT35" i="4"/>
  <c r="AT49" i="4"/>
  <c r="AT52" i="4"/>
  <c r="AT66" i="4"/>
  <c r="H83" i="4"/>
  <c r="H84" i="4"/>
  <c r="H85" i="4"/>
  <c r="Q83" i="4"/>
  <c r="Q84" i="4"/>
  <c r="Q85" i="4"/>
  <c r="AH83" i="4"/>
  <c r="AH84" i="4" s="1"/>
  <c r="AH85" i="4" s="1"/>
  <c r="I83" i="4"/>
  <c r="I84" i="4"/>
  <c r="I85" i="4"/>
  <c r="R83" i="4"/>
  <c r="R84" i="4" s="1"/>
  <c r="R85" i="4" s="1"/>
  <c r="AI83" i="4"/>
  <c r="AI84" i="4"/>
  <c r="AI85" i="4"/>
  <c r="AU55" i="4"/>
  <c r="AU6" i="4"/>
  <c r="AT9" i="4"/>
  <c r="AU11" i="4"/>
  <c r="AU17" i="4"/>
  <c r="AT18" i="4"/>
  <c r="AU20" i="4"/>
  <c r="AU25" i="4"/>
  <c r="AU27" i="4"/>
  <c r="AU30" i="4"/>
  <c r="AT33" i="4"/>
  <c r="AT36" i="4"/>
  <c r="AU52" i="4"/>
  <c r="AT57" i="4"/>
  <c r="AU9" i="4"/>
  <c r="AU38" i="4"/>
  <c r="AT43" i="4"/>
  <c r="AT60" i="4"/>
  <c r="AU64" i="4"/>
  <c r="AU67" i="3"/>
  <c r="AT194" i="6"/>
  <c r="AU153" i="6"/>
  <c r="AU27" i="6"/>
  <c r="AQ222" i="6"/>
  <c r="AR222" i="6" s="1"/>
  <c r="AQ219" i="6"/>
  <c r="AR219" i="6" s="1"/>
  <c r="AT170" i="6"/>
  <c r="AU133" i="6"/>
  <c r="AT120" i="6"/>
  <c r="AT154" i="6"/>
  <c r="AU46" i="6"/>
  <c r="AT137" i="6"/>
  <c r="AT52" i="6"/>
  <c r="AT20" i="6"/>
  <c r="AU115" i="6"/>
  <c r="AU178" i="6"/>
  <c r="M228" i="6"/>
  <c r="M229" i="6"/>
  <c r="AT18" i="6"/>
  <c r="AU113" i="6"/>
  <c r="AT27" i="6"/>
  <c r="AU36" i="6"/>
  <c r="AT202" i="6"/>
  <c r="AU48" i="6"/>
  <c r="AQ225" i="6"/>
  <c r="AT8" i="5"/>
  <c r="AU16" i="5"/>
  <c r="AT21" i="5"/>
  <c r="AT31" i="5"/>
  <c r="AT58" i="5"/>
  <c r="K99" i="5"/>
  <c r="K100" i="5"/>
  <c r="K101" i="5"/>
  <c r="AB99" i="5"/>
  <c r="AB100" i="5" s="1"/>
  <c r="AB101" i="5" s="1"/>
  <c r="AK99" i="5"/>
  <c r="AK100" i="5"/>
  <c r="AK101" i="5"/>
  <c r="AU8" i="5"/>
  <c r="AU29" i="5"/>
  <c r="AT34" i="5"/>
  <c r="AT66" i="5"/>
  <c r="AT42" i="5"/>
  <c r="AT82" i="5"/>
  <c r="AC100" i="5"/>
  <c r="AC101" i="5" s="1"/>
  <c r="AQ93" i="5"/>
  <c r="AR93" i="5" s="1"/>
  <c r="AU11" i="5"/>
  <c r="AT16" i="5"/>
  <c r="AT18" i="5"/>
  <c r="AT50" i="5"/>
  <c r="AU72" i="5"/>
  <c r="AQ97" i="5"/>
  <c r="AU12" i="4"/>
  <c r="AU28" i="4"/>
  <c r="AU4" i="4"/>
  <c r="AT13" i="4"/>
  <c r="AT29" i="4"/>
  <c r="AT45" i="4"/>
  <c r="AT61" i="4"/>
  <c r="K83" i="4"/>
  <c r="K84" i="4"/>
  <c r="K85" i="4"/>
  <c r="AB83" i="4"/>
  <c r="AB84" i="4"/>
  <c r="AB85" i="4" s="1"/>
  <c r="AK83" i="4"/>
  <c r="AK84" i="4" s="1"/>
  <c r="AK85" i="4" s="1"/>
  <c r="AL84" i="4"/>
  <c r="AL85" i="4"/>
  <c r="AT5" i="4"/>
  <c r="AT21" i="4"/>
  <c r="AT37" i="4"/>
  <c r="AT53" i="4"/>
  <c r="M84" i="4"/>
  <c r="M85" i="4"/>
  <c r="AC84" i="4"/>
  <c r="AC85" i="4"/>
  <c r="AT61" i="3"/>
  <c r="AT67" i="3"/>
  <c r="AT30" i="3"/>
  <c r="AU40" i="3"/>
  <c r="AT46" i="3"/>
  <c r="AT53" i="3"/>
  <c r="AU30" i="3"/>
  <c r="AU31" i="3"/>
  <c r="AU32" i="3"/>
  <c r="AU54" i="3"/>
  <c r="AT55" i="3"/>
  <c r="AU25" i="3"/>
  <c r="AU36" i="3"/>
  <c r="AU6" i="3"/>
  <c r="AU69" i="3" s="1"/>
  <c r="AQ91" i="3" s="1"/>
  <c r="O83" i="3"/>
  <c r="O84" i="3" s="1"/>
  <c r="O85" i="3" s="1"/>
  <c r="AE83" i="3"/>
  <c r="AE84" i="3"/>
  <c r="AE85" i="3"/>
  <c r="G83" i="3"/>
  <c r="G84" i="3" s="1"/>
  <c r="G85" i="3" s="1"/>
  <c r="P83" i="3"/>
  <c r="P84" i="3" s="1"/>
  <c r="P85" i="3" s="1"/>
  <c r="AG83" i="3"/>
  <c r="AG84" i="3"/>
  <c r="AG85" i="3"/>
  <c r="AU9" i="3"/>
  <c r="AU27" i="3"/>
  <c r="AU20" i="3"/>
  <c r="AU37" i="3"/>
  <c r="AT45" i="3"/>
  <c r="AU5" i="3"/>
  <c r="AT11" i="3"/>
  <c r="AT25" i="3"/>
  <c r="AT8" i="3"/>
  <c r="AU53" i="3"/>
  <c r="AT52" i="3"/>
  <c r="AT66" i="3"/>
  <c r="N83" i="3"/>
  <c r="N84" i="3" s="1"/>
  <c r="N85" i="3" s="1"/>
  <c r="AD83" i="3"/>
  <c r="AM83" i="3"/>
  <c r="AM84" i="3"/>
  <c r="AM85" i="3"/>
  <c r="AU14" i="3"/>
  <c r="AT17" i="3"/>
  <c r="AU26" i="3"/>
  <c r="AT31" i="3"/>
  <c r="AT36" i="3"/>
  <c r="AT59" i="3"/>
  <c r="AT58" i="3"/>
  <c r="AU15" i="3"/>
  <c r="AT34" i="3"/>
  <c r="AT54" i="3"/>
  <c r="AU55" i="3"/>
  <c r="AT56" i="3"/>
  <c r="AU59" i="3"/>
  <c r="AU61" i="3"/>
  <c r="K83" i="3"/>
  <c r="K84" i="3" s="1"/>
  <c r="K85" i="3" s="1"/>
  <c r="AB83" i="3"/>
  <c r="AK83" i="3"/>
  <c r="AT9" i="3"/>
  <c r="AU10" i="3"/>
  <c r="AU18" i="3"/>
  <c r="AU24" i="3"/>
  <c r="AT27" i="3"/>
  <c r="AT19" i="3"/>
  <c r="AU65" i="3"/>
  <c r="AU57" i="3"/>
  <c r="AU41" i="3"/>
  <c r="AU11" i="3"/>
  <c r="AT16" i="3"/>
  <c r="AU46" i="3"/>
  <c r="AT48" i="3"/>
  <c r="AT50" i="3"/>
  <c r="AT29" i="3"/>
  <c r="AU19" i="3"/>
  <c r="AU33" i="3"/>
  <c r="AU52" i="3"/>
  <c r="AU63" i="3"/>
  <c r="AT64" i="3"/>
  <c r="AT39" i="3"/>
  <c r="AU12" i="3"/>
  <c r="AT14" i="3"/>
  <c r="AU29" i="3"/>
  <c r="AU45" i="3"/>
  <c r="AT49" i="3"/>
  <c r="AT62" i="3"/>
  <c r="AU64" i="3"/>
  <c r="AT10" i="3"/>
  <c r="AT12" i="3"/>
  <c r="AT15" i="3"/>
  <c r="AT18" i="3"/>
  <c r="AT32" i="3"/>
  <c r="AU34" i="3"/>
  <c r="AT35" i="3"/>
  <c r="AU56" i="3"/>
  <c r="AT57" i="3"/>
  <c r="AU7" i="3"/>
  <c r="AT24" i="3"/>
  <c r="AT37" i="3"/>
  <c r="AT42" i="3"/>
  <c r="AU48" i="3"/>
  <c r="AT51" i="3"/>
  <c r="AT47" i="3"/>
  <c r="AT41" i="3"/>
  <c r="AT13" i="3"/>
  <c r="AT20" i="3"/>
  <c r="AT23" i="3"/>
  <c r="AT33" i="3"/>
  <c r="AT38" i="3"/>
  <c r="AU42" i="3"/>
  <c r="AT43" i="3"/>
  <c r="AU44" i="3"/>
  <c r="AU49" i="3"/>
  <c r="AU51" i="3"/>
  <c r="AU47" i="3"/>
  <c r="H84" i="3"/>
  <c r="H85" i="3"/>
  <c r="Q84" i="3"/>
  <c r="Q85" i="3" s="1"/>
  <c r="AH84" i="3"/>
  <c r="AH85" i="3"/>
  <c r="I83" i="3"/>
  <c r="I84" i="3"/>
  <c r="I85" i="3"/>
  <c r="R83" i="3"/>
  <c r="R84" i="3" s="1"/>
  <c r="R85" i="3" s="1"/>
  <c r="AI83" i="3"/>
  <c r="AI84" i="3"/>
  <c r="AI85" i="3"/>
  <c r="AD84" i="3"/>
  <c r="AD85" i="3"/>
  <c r="AU13" i="3"/>
  <c r="AU17" i="3"/>
  <c r="AU23" i="3"/>
  <c r="AU38" i="3"/>
  <c r="AU4" i="3"/>
  <c r="AU58" i="3"/>
  <c r="AT6" i="3"/>
  <c r="AT5" i="3"/>
  <c r="AU21" i="3"/>
  <c r="M83" i="3"/>
  <c r="M84" i="3" s="1"/>
  <c r="M85" i="3" s="1"/>
  <c r="AC83" i="3"/>
  <c r="AL83" i="3"/>
  <c r="AL84" i="3" s="1"/>
  <c r="AL85" i="3" s="1"/>
  <c r="AT21" i="3"/>
  <c r="J83" i="3"/>
  <c r="J84" i="3"/>
  <c r="J85" i="3"/>
  <c r="AA83" i="3"/>
  <c r="AA84" i="3"/>
  <c r="AA85" i="3" s="1"/>
  <c r="AQ81" i="3"/>
  <c r="AJ83" i="3"/>
  <c r="AJ84" i="3"/>
  <c r="AJ85" i="3"/>
  <c r="AK84" i="3"/>
  <c r="AK85" i="3"/>
  <c r="AU35" i="3"/>
  <c r="AU50" i="3"/>
  <c r="AT28" i="3"/>
  <c r="AQ80" i="3"/>
  <c r="AQ92" i="3" s="1"/>
  <c r="AU16" i="3"/>
  <c r="AU28" i="3"/>
  <c r="AU43" i="3"/>
  <c r="AT65" i="3"/>
  <c r="AB84" i="3"/>
  <c r="AB85" i="3" s="1"/>
  <c r="AH226" i="1" l="1"/>
  <c r="AT198" i="1"/>
  <c r="AU178" i="1"/>
  <c r="AT53" i="1"/>
  <c r="AU13" i="1"/>
  <c r="AT6" i="1"/>
  <c r="O226" i="1"/>
  <c r="AU196" i="1"/>
  <c r="AT193" i="1"/>
  <c r="AU192" i="1"/>
  <c r="AT189" i="1"/>
  <c r="AU108" i="1"/>
  <c r="AT60" i="1"/>
  <c r="AT52" i="1"/>
  <c r="AU51" i="1"/>
  <c r="AU40" i="1"/>
  <c r="AU36" i="1"/>
  <c r="AT17" i="1"/>
  <c r="AM227" i="1"/>
  <c r="AM228" i="1" s="1"/>
  <c r="AD227" i="1"/>
  <c r="AD228" i="1" s="1"/>
  <c r="N227" i="1"/>
  <c r="N228" i="1" s="1"/>
  <c r="AU115" i="1"/>
  <c r="AT20" i="1"/>
  <c r="AU19" i="1"/>
  <c r="AU7" i="1"/>
  <c r="AT73" i="1"/>
  <c r="AU72" i="1"/>
  <c r="AU66" i="1"/>
  <c r="AU62" i="1"/>
  <c r="AB226" i="1"/>
  <c r="AB227" i="1" s="1"/>
  <c r="AB228" i="1" s="1"/>
  <c r="K226" i="1"/>
  <c r="K227" i="1" s="1"/>
  <c r="K228" i="1" s="1"/>
  <c r="AT170" i="1"/>
  <c r="AT166" i="1"/>
  <c r="AT158" i="1"/>
  <c r="AT55" i="1"/>
  <c r="AT19" i="1"/>
  <c r="AU186" i="1"/>
  <c r="AT169" i="1"/>
  <c r="AT96" i="1"/>
  <c r="AT76" i="1"/>
  <c r="AU45" i="1"/>
  <c r="AU31" i="1"/>
  <c r="AT26" i="1"/>
  <c r="AT182" i="1"/>
  <c r="AU181" i="1"/>
  <c r="AT165" i="1"/>
  <c r="AU158" i="1"/>
  <c r="AT156" i="1"/>
  <c r="AT149" i="1"/>
  <c r="AU130" i="1"/>
  <c r="AU107" i="1"/>
  <c r="AU78" i="1"/>
  <c r="AU75" i="1"/>
  <c r="AU48" i="1"/>
  <c r="AT23" i="1"/>
  <c r="AU201" i="1"/>
  <c r="AT188" i="1"/>
  <c r="AU184" i="1"/>
  <c r="AU174" i="1"/>
  <c r="AT168" i="1"/>
  <c r="AU167" i="1"/>
  <c r="AU163" i="1"/>
  <c r="AU144" i="1"/>
  <c r="AU133" i="1"/>
  <c r="AU126" i="1"/>
  <c r="AT115" i="1"/>
  <c r="AT104" i="1"/>
  <c r="AT94" i="1"/>
  <c r="AT45" i="1"/>
  <c r="AU194" i="1"/>
  <c r="AT184" i="1"/>
  <c r="AU166" i="1"/>
  <c r="AT140" i="1"/>
  <c r="AT114" i="1"/>
  <c r="AU113" i="1"/>
  <c r="AT37" i="1"/>
  <c r="AT190" i="1"/>
  <c r="AU189" i="1"/>
  <c r="AU169" i="1"/>
  <c r="AT163" i="1"/>
  <c r="AU159" i="1"/>
  <c r="AU149" i="1"/>
  <c r="AU135" i="1"/>
  <c r="AU132" i="1"/>
  <c r="AT92" i="1"/>
  <c r="AT77" i="1"/>
  <c r="AT74" i="1"/>
  <c r="AU16" i="1"/>
  <c r="AT204" i="1"/>
  <c r="AU172" i="1"/>
  <c r="AU165" i="1"/>
  <c r="AU152" i="1"/>
  <c r="AT146" i="1"/>
  <c r="AU98" i="1"/>
  <c r="AT43" i="1"/>
  <c r="AU42" i="1"/>
  <c r="AU251" i="1"/>
  <c r="AQ223" i="1"/>
  <c r="AR223" i="1" s="1"/>
  <c r="AH227" i="1"/>
  <c r="AH228" i="1" s="1"/>
  <c r="AU204" i="1"/>
  <c r="AT202" i="1"/>
  <c r="AU197" i="1"/>
  <c r="AU162" i="1"/>
  <c r="AU139" i="1"/>
  <c r="AT137" i="1"/>
  <c r="AT134" i="1"/>
  <c r="AT131" i="1"/>
  <c r="AU93" i="1"/>
  <c r="AU87" i="1"/>
  <c r="AT85" i="1"/>
  <c r="AU84" i="1"/>
  <c r="AU81" i="1"/>
  <c r="AT78" i="1"/>
  <c r="AT75" i="1"/>
  <c r="AT72" i="1"/>
  <c r="AT66" i="1"/>
  <c r="AT63" i="1"/>
  <c r="AU59" i="1"/>
  <c r="AU210" i="1"/>
  <c r="AK226" i="1"/>
  <c r="AK227" i="1" s="1"/>
  <c r="AK228" i="1" s="1"/>
  <c r="J227" i="1"/>
  <c r="J228" i="1" s="1"/>
  <c r="AJ226" i="1"/>
  <c r="AJ227" i="1" s="1"/>
  <c r="AJ228" i="1" s="1"/>
  <c r="AU173" i="1"/>
  <c r="AT171" i="1"/>
  <c r="AU170" i="1"/>
  <c r="AU147" i="1"/>
  <c r="AU17" i="1"/>
  <c r="AI226" i="1"/>
  <c r="AI227" i="1" s="1"/>
  <c r="AI228" i="1" s="1"/>
  <c r="AU206" i="1"/>
  <c r="AT102" i="1"/>
  <c r="AU95" i="1"/>
  <c r="Q226" i="1"/>
  <c r="Q227" i="1" s="1"/>
  <c r="Q228" i="1" s="1"/>
  <c r="H226" i="1"/>
  <c r="H227" i="1" s="1"/>
  <c r="H228" i="1" s="1"/>
  <c r="AT203" i="1"/>
  <c r="AT187" i="1"/>
  <c r="AT161" i="1"/>
  <c r="AU160" i="1"/>
  <c r="AU155" i="1"/>
  <c r="AT153" i="1"/>
  <c r="AT123" i="1"/>
  <c r="AT120" i="1"/>
  <c r="AT117" i="1"/>
  <c r="AT89" i="1"/>
  <c r="AU209" i="1"/>
  <c r="R226" i="1"/>
  <c r="R227" i="1" s="1"/>
  <c r="R228" i="1" s="1"/>
  <c r="P227" i="1"/>
  <c r="P228" i="1" s="1"/>
  <c r="AT251" i="1"/>
  <c r="O227" i="1"/>
  <c r="O228" i="1" s="1"/>
  <c r="G226" i="1"/>
  <c r="G227" i="1" s="1"/>
  <c r="G228" i="1" s="1"/>
  <c r="AU198" i="1"/>
  <c r="AT196" i="1"/>
  <c r="AU195" i="1"/>
  <c r="AT160" i="1"/>
  <c r="AT144" i="1"/>
  <c r="AU128" i="1"/>
  <c r="AT126" i="1"/>
  <c r="AU125" i="1"/>
  <c r="AU116" i="1"/>
  <c r="AU39" i="1"/>
  <c r="AV38" i="1"/>
  <c r="AV213" i="1" s="1"/>
  <c r="AQ217" i="1" s="1"/>
  <c r="AR217" i="1" s="1"/>
  <c r="AQ90" i="5"/>
  <c r="AR90" i="5" s="1"/>
  <c r="AQ105" i="5"/>
  <c r="AQ233" i="6"/>
  <c r="AQ218" i="6"/>
  <c r="AR218" i="6" s="1"/>
  <c r="AU69" i="4"/>
  <c r="AQ91" i="4" s="1"/>
  <c r="AV69" i="3"/>
  <c r="AT69" i="3"/>
  <c r="AQ90" i="3" s="1"/>
  <c r="AV69" i="4"/>
  <c r="AU119" i="1"/>
  <c r="AQ221" i="6"/>
  <c r="AR221" i="6" s="1"/>
  <c r="AU44" i="1"/>
  <c r="AQ76" i="4"/>
  <c r="AR76" i="4" s="1"/>
  <c r="AQ76" i="3"/>
  <c r="AR76" i="3" s="1"/>
  <c r="AQ75" i="4"/>
  <c r="AR75" i="4" s="1"/>
  <c r="AU157" i="1"/>
  <c r="AQ95" i="5"/>
  <c r="AQ96" i="5"/>
  <c r="AQ223" i="6"/>
  <c r="AQ219" i="1"/>
  <c r="AR219" i="1" s="1"/>
  <c r="AQ75" i="3"/>
  <c r="AR75" i="3" s="1"/>
  <c r="AQ92" i="5"/>
  <c r="AR92" i="5" s="1"/>
  <c r="AQ224" i="6"/>
  <c r="AQ221" i="1"/>
  <c r="AR221" i="1" s="1"/>
  <c r="AQ78" i="4"/>
  <c r="AR78" i="4" s="1"/>
  <c r="AQ78" i="3"/>
  <c r="AR78" i="3" s="1"/>
  <c r="AR80" i="3"/>
  <c r="AQ77" i="4"/>
  <c r="AR77" i="4" s="1"/>
  <c r="AQ79" i="4"/>
  <c r="AQ91" i="5"/>
  <c r="AR91" i="5" s="1"/>
  <c r="AQ94" i="5"/>
  <c r="AR94" i="5" s="1"/>
  <c r="AQ220" i="6"/>
  <c r="AR220" i="6" s="1"/>
  <c r="AQ220" i="1"/>
  <c r="AR220" i="1" s="1"/>
  <c r="AT150" i="1"/>
  <c r="AQ79" i="3"/>
  <c r="AQ80" i="4"/>
  <c r="AT31" i="4"/>
  <c r="AT69" i="4" s="1"/>
  <c r="AQ90" i="4" s="1"/>
  <c r="AU64" i="5"/>
  <c r="AU71" i="5"/>
  <c r="AE228" i="6"/>
  <c r="AE229" i="6" s="1"/>
  <c r="AT107" i="6"/>
  <c r="AU136" i="6"/>
  <c r="AU56" i="6"/>
  <c r="AU255" i="6"/>
  <c r="AT201" i="1"/>
  <c r="AU53" i="5"/>
  <c r="AU67" i="5"/>
  <c r="AU77" i="5"/>
  <c r="AU85" i="5" s="1"/>
  <c r="AQ107" i="5" s="1"/>
  <c r="AT26" i="6"/>
  <c r="AT213" i="6" s="1"/>
  <c r="AQ234" i="6" s="1"/>
  <c r="AU29" i="6"/>
  <c r="AU213" i="6" s="1"/>
  <c r="AQ235" i="6" s="1"/>
  <c r="AU195" i="6"/>
  <c r="AT209" i="6"/>
  <c r="AU81" i="6"/>
  <c r="AJ227" i="6"/>
  <c r="AJ228" i="6" s="1"/>
  <c r="AJ229" i="6" s="1"/>
  <c r="AU70" i="5"/>
  <c r="AT76" i="5"/>
  <c r="AT85" i="5" s="1"/>
  <c r="AQ106" i="5" s="1"/>
  <c r="M99" i="5"/>
  <c r="M100" i="5" s="1"/>
  <c r="M101" i="5" s="1"/>
  <c r="AT103" i="6"/>
  <c r="AT109" i="6"/>
  <c r="AT181" i="6"/>
  <c r="AT182" i="6"/>
  <c r="AQ218" i="1"/>
  <c r="AQ222" i="1"/>
  <c r="AR222" i="1" s="1"/>
  <c r="AA226" i="1"/>
  <c r="AA227" i="1" s="1"/>
  <c r="AA228" i="1" s="1"/>
  <c r="AU213" i="1" l="1"/>
  <c r="AR218" i="1"/>
  <c r="AQ224" i="1"/>
  <c r="AQ232" i="1" s="1"/>
  <c r="AQ237" i="6"/>
  <c r="AR223" i="6"/>
  <c r="AQ238" i="6"/>
  <c r="AR79" i="3"/>
  <c r="AQ93" i="3"/>
  <c r="AQ94" i="3"/>
  <c r="AQ74" i="4"/>
  <c r="AR74" i="4" s="1"/>
  <c r="AQ89" i="4"/>
  <c r="AQ236" i="6"/>
  <c r="AR224" i="6"/>
  <c r="AT213" i="1"/>
  <c r="AQ233" i="1" s="1"/>
  <c r="AQ74" i="3"/>
  <c r="AR74" i="3" s="1"/>
  <c r="AQ89" i="3"/>
  <c r="AQ93" i="4"/>
  <c r="AR79" i="4"/>
  <c r="AQ94" i="4"/>
  <c r="AR96" i="5"/>
  <c r="AQ108" i="5"/>
  <c r="AQ110" i="5"/>
  <c r="AQ109" i="5"/>
  <c r="AR95" i="5"/>
  <c r="AR80" i="4"/>
  <c r="AQ92" i="4"/>
  <c r="AQ237" i="1"/>
  <c r="AQ236" i="1"/>
  <c r="AQ234" i="1" l="1"/>
  <c r="AQ235" i="1"/>
</calcChain>
</file>

<file path=xl/sharedStrings.xml><?xml version="1.0" encoding="utf-8"?>
<sst xmlns="http://schemas.openxmlformats.org/spreadsheetml/2006/main" count="3924" uniqueCount="967">
  <si>
    <r>
      <rPr>
        <b/>
        <sz val="14"/>
        <color indexed="8"/>
        <rFont val="Calibri"/>
        <family val="2"/>
      </rPr>
      <t xml:space="preserve">TE RESULT ANALYSIS DEC-20 (SEM-1) ( Name In </t>
    </r>
    <r>
      <rPr>
        <b/>
        <sz val="14"/>
        <color indexed="10"/>
        <rFont val="Calibri"/>
        <family val="2"/>
      </rPr>
      <t xml:space="preserve">RED </t>
    </r>
    <r>
      <rPr>
        <b/>
        <sz val="14"/>
        <color indexed="8"/>
        <rFont val="Calibri"/>
        <family val="2"/>
      </rPr>
      <t>Color are HONOR COURSE OPTED )</t>
    </r>
  </si>
  <si>
    <t>TE RESULT ANALYSIS MAY-21 (SEM-2)</t>
  </si>
  <si>
    <t xml:space="preserve">Sr. no </t>
  </si>
  <si>
    <t>ROLL NO</t>
  </si>
  <si>
    <t>SEAT NO</t>
  </si>
  <si>
    <t>NAME</t>
  </si>
  <si>
    <t>PRN</t>
  </si>
  <si>
    <t>MIS</t>
  </si>
  <si>
    <t>314446 PR</t>
  </si>
  <si>
    <t>314446 TW</t>
  </si>
  <si>
    <t>314446 OR</t>
  </si>
  <si>
    <t>314447 TW</t>
  </si>
  <si>
    <t>314447 PR</t>
  </si>
  <si>
    <t>314448 TW</t>
  </si>
  <si>
    <t>SGPA-1</t>
  </si>
  <si>
    <t>Credit-1</t>
  </si>
  <si>
    <t>314455 TW</t>
  </si>
  <si>
    <t>314455 OR</t>
  </si>
  <si>
    <t>314456 TW</t>
  </si>
  <si>
    <t>314456 PR</t>
  </si>
  <si>
    <t>314457 TW</t>
  </si>
  <si>
    <t>314457 PR</t>
  </si>
  <si>
    <t>314458 OR</t>
  </si>
  <si>
    <t>SGPA-2</t>
  </si>
  <si>
    <t>Credit-2</t>
  </si>
  <si>
    <t>THEORY BACKLOG</t>
  </si>
  <si>
    <t>PRACTICAL BACKLOG</t>
  </si>
  <si>
    <t>AT LEAST ONE FAIL</t>
  </si>
  <si>
    <t>ALL CLEAR</t>
  </si>
  <si>
    <t>CLASS</t>
  </si>
  <si>
    <t>TOC-TH</t>
  </si>
  <si>
    <t>DBMS-TH</t>
  </si>
  <si>
    <t>SEPM-TH</t>
  </si>
  <si>
    <t>OS-TH</t>
  </si>
  <si>
    <t>HCI-TH</t>
  </si>
  <si>
    <t>SL-1-PR</t>
  </si>
  <si>
    <t>SL-1-TW</t>
  </si>
  <si>
    <t>SL-1-OR</t>
  </si>
  <si>
    <t>SL-2-TW</t>
  </si>
  <si>
    <t>SL-2-PR</t>
  </si>
  <si>
    <t>SL-3-TW</t>
  </si>
  <si>
    <t>CNT-TH</t>
  </si>
  <si>
    <t>SP-TH</t>
  </si>
  <si>
    <t>DAA-TH</t>
  </si>
  <si>
    <t>CC-TH</t>
  </si>
  <si>
    <t>DSBDA-TH</t>
  </si>
  <si>
    <t>SL-4-TW</t>
  </si>
  <si>
    <t>SL-4-OR</t>
  </si>
  <si>
    <t>SL-5-TW</t>
  </si>
  <si>
    <t>SL-5-PR</t>
  </si>
  <si>
    <t>SL-6-TW</t>
  </si>
  <si>
    <t>SL-6-PR</t>
  </si>
  <si>
    <t>PBS-OR</t>
  </si>
  <si>
    <t>SEM-1</t>
  </si>
  <si>
    <t>SEM-2</t>
  </si>
  <si>
    <t>THEORY</t>
  </si>
  <si>
    <t>PRACTICAL</t>
  </si>
  <si>
    <t>T150058501</t>
  </si>
  <si>
    <t>GARJE SHIVAM SUBHASH</t>
  </si>
  <si>
    <t>71900219C</t>
  </si>
  <si>
    <t>I2K18102625</t>
  </si>
  <si>
    <t>T150058502</t>
  </si>
  <si>
    <t>ABHINAV KUMAR THAKUR</t>
  </si>
  <si>
    <t>71900004B</t>
  </si>
  <si>
    <t>I2K18102628</t>
  </si>
  <si>
    <t>T150058503</t>
  </si>
  <si>
    <t>ADITI SRIVASTAVA</t>
  </si>
  <si>
    <t>71900012C</t>
  </si>
  <si>
    <t>I2K18102518</t>
  </si>
  <si>
    <t>T150058504</t>
  </si>
  <si>
    <t>ADSULE NIKITA RAJENDRAKUMAR</t>
  </si>
  <si>
    <t>71900015H</t>
  </si>
  <si>
    <t>I2K18102419</t>
  </si>
  <si>
    <t>T150058505</t>
  </si>
  <si>
    <t>AGARWAL SUYASH RAJAT</t>
  </si>
  <si>
    <t>71900017D</t>
  </si>
  <si>
    <t>I2K18102604</t>
  </si>
  <si>
    <t>T150058506</t>
  </si>
  <si>
    <t>AGASHE ABHISHEK DILIP</t>
  </si>
  <si>
    <t>71900018B</t>
  </si>
  <si>
    <t>I2K18102441</t>
  </si>
  <si>
    <t>T150058507</t>
  </si>
  <si>
    <t>AGRAWAL AKSHAD GOPAL</t>
  </si>
  <si>
    <t>71900019L</t>
  </si>
  <si>
    <t>I2K18102447</t>
  </si>
  <si>
    <t>T150058508</t>
  </si>
  <si>
    <t>AGRAWAL AMISHA ANUPKUMAR</t>
  </si>
  <si>
    <t>71900036L</t>
  </si>
  <si>
    <t>E2K18103195</t>
  </si>
  <si>
    <t>T150058509</t>
  </si>
  <si>
    <t>AGRAWAL HARSHITA MANISH</t>
  </si>
  <si>
    <t>71900021B</t>
  </si>
  <si>
    <t>I2K18102495</t>
  </si>
  <si>
    <t>T150058510</t>
  </si>
  <si>
    <t>AGRAWAL SHREYAS SHIRISH</t>
  </si>
  <si>
    <t>71900620B</t>
  </si>
  <si>
    <t>I2K18102575</t>
  </si>
  <si>
    <t>T150058511</t>
  </si>
  <si>
    <t>AKASHI PANDITA</t>
  </si>
  <si>
    <t>71900028K</t>
  </si>
  <si>
    <t>I2K18102424</t>
  </si>
  <si>
    <t>T150058512</t>
  </si>
  <si>
    <t>AMOL SHANKAR GORE</t>
  </si>
  <si>
    <t>71900241k</t>
  </si>
  <si>
    <t>I2K18102438</t>
  </si>
  <si>
    <t>T150058513</t>
  </si>
  <si>
    <t>ANANT KHANDELWAL</t>
  </si>
  <si>
    <t>71900038G</t>
  </si>
  <si>
    <t>I2K18102497</t>
  </si>
  <si>
    <t>T150058514</t>
  </si>
  <si>
    <t>ANANYA SINGH</t>
  </si>
  <si>
    <t>71900039E</t>
  </si>
  <si>
    <t>I2K18102626</t>
  </si>
  <si>
    <t>T150058515</t>
  </si>
  <si>
    <t>ARANKE PARTH VIVEK</t>
  </si>
  <si>
    <t>71900459E</t>
  </si>
  <si>
    <t>I2K18102509</t>
  </si>
  <si>
    <t>T150058516</t>
  </si>
  <si>
    <t>ARSH KAUL</t>
  </si>
  <si>
    <t>71900061M</t>
  </si>
  <si>
    <t>I2K18102534</t>
  </si>
  <si>
    <t>T150058517</t>
  </si>
  <si>
    <t>ASUDANI GAURAV RAJESH</t>
  </si>
  <si>
    <t>71900069G</t>
  </si>
  <si>
    <t>I2K18102623</t>
  </si>
  <si>
    <t>T150058518</t>
  </si>
  <si>
    <t>ATHARV CHAVAN</t>
  </si>
  <si>
    <t>71900071J</t>
  </si>
  <si>
    <t>I2K18102524</t>
  </si>
  <si>
    <t>T150058519</t>
  </si>
  <si>
    <t>ATRE UTKARSH VILAS</t>
  </si>
  <si>
    <t>71900684J</t>
  </si>
  <si>
    <t>I2K18102550</t>
  </si>
  <si>
    <t>T150058520</t>
  </si>
  <si>
    <t>AVHAD ADITYA SANJAY</t>
  </si>
  <si>
    <t>71900077H</t>
  </si>
  <si>
    <t>I2K18102443</t>
  </si>
  <si>
    <t>T150058521</t>
  </si>
  <si>
    <t>AVHAD RANVEER KISHOR</t>
  </si>
  <si>
    <t>71900527C</t>
  </si>
  <si>
    <t>I2K18102597</t>
  </si>
  <si>
    <t>T150058522</t>
  </si>
  <si>
    <t>AWARE NIKITA SOMNATH</t>
  </si>
  <si>
    <t>72000069G</t>
  </si>
  <si>
    <t>I2K19205169</t>
  </si>
  <si>
    <t>T150058523</t>
  </si>
  <si>
    <t>BADGUJAR SAURABH RAMESH</t>
  </si>
  <si>
    <t>71900083B</t>
  </si>
  <si>
    <t>I2K18102455</t>
  </si>
  <si>
    <t>T150058524</t>
  </si>
  <si>
    <t>BAKALE SANSKRUTI HEMANT</t>
  </si>
  <si>
    <t>71900088C</t>
  </si>
  <si>
    <t>I2K18102461</t>
  </si>
  <si>
    <t>T150058525</t>
  </si>
  <si>
    <t>BALDWA ADITYA RAVINDRA</t>
  </si>
  <si>
    <t>71900014K</t>
  </si>
  <si>
    <t>I2K18102643</t>
  </si>
  <si>
    <t>T150058526</t>
  </si>
  <si>
    <t>BANERJEE ANKUR CHANDRANATH</t>
  </si>
  <si>
    <t>71900089M</t>
  </si>
  <si>
    <t>I2K18102572</t>
  </si>
  <si>
    <t>T150058527</t>
  </si>
  <si>
    <t>BARDE  UTKARSHA GORAKSHANATH</t>
  </si>
  <si>
    <t>71900094H</t>
  </si>
  <si>
    <t>I2K18102432</t>
  </si>
  <si>
    <t>T150058528</t>
  </si>
  <si>
    <t>BAREWAD PRAVIN BALAJI</t>
  </si>
  <si>
    <t>71700738D</t>
  </si>
  <si>
    <t>I2K16102116</t>
  </si>
  <si>
    <t>T150058529</t>
  </si>
  <si>
    <t>BHADALE SAKSHI VISHWAS</t>
  </si>
  <si>
    <t>71900099J</t>
  </si>
  <si>
    <t>I2K18102613</t>
  </si>
  <si>
    <t>T150058530</t>
  </si>
  <si>
    <t>BHAGAT PRINCE SUKHADEV</t>
  </si>
  <si>
    <t>71900101D</t>
  </si>
  <si>
    <t>I2K18102504</t>
  </si>
  <si>
    <t>T150058531</t>
  </si>
  <si>
    <t>BHANDARI RAMAN GOVIND</t>
  </si>
  <si>
    <t>71900104J</t>
  </si>
  <si>
    <t>I2K18102603</t>
  </si>
  <si>
    <t>T150058532</t>
  </si>
  <si>
    <t>BHAWANA THALYARI</t>
  </si>
  <si>
    <t>71900112K</t>
  </si>
  <si>
    <t>I2K18102440</t>
  </si>
  <si>
    <t>T150058533</t>
  </si>
  <si>
    <t>BHAWARI POONAM GENBHAU</t>
  </si>
  <si>
    <t>72000070L</t>
  </si>
  <si>
    <t>I2K19205161</t>
  </si>
  <si>
    <t>T150058534</t>
  </si>
  <si>
    <t>BHOPE OMKAR SANDEEP</t>
  </si>
  <si>
    <t>71900117L</t>
  </si>
  <si>
    <t>I2K18102567</t>
  </si>
  <si>
    <t>T150058535</t>
  </si>
  <si>
    <t>BODAPATI NIKHIL</t>
  </si>
  <si>
    <t>71900127H</t>
  </si>
  <si>
    <t>I2K18102637</t>
  </si>
  <si>
    <t>T150058536</t>
  </si>
  <si>
    <t>BORA NIHAL SANDEEP</t>
  </si>
  <si>
    <t>71900129D</t>
  </si>
  <si>
    <t>I2K18102592</t>
  </si>
  <si>
    <t>T150058537</t>
  </si>
  <si>
    <t>BORSE JAYESH PRAKASH</t>
  </si>
  <si>
    <t>71900135J</t>
  </si>
  <si>
    <t>I2K18102469</t>
  </si>
  <si>
    <t>T150058538</t>
  </si>
  <si>
    <t>BRAHMANKAR AJINKYA SOMESHWAR</t>
  </si>
  <si>
    <t>71900027M</t>
  </si>
  <si>
    <t>I2K18102484</t>
  </si>
  <si>
    <t>T150058539</t>
  </si>
  <si>
    <t>BURAD YASH PRAFULLA</t>
  </si>
  <si>
    <t>71900137E</t>
  </si>
  <si>
    <t>I2K18102610</t>
  </si>
  <si>
    <t>T150058540</t>
  </si>
  <si>
    <t>CHANDAK GUNJAN NITIN</t>
  </si>
  <si>
    <t>71900140E</t>
  </si>
  <si>
    <t>I2K18102471</t>
  </si>
  <si>
    <t>T150058541</t>
  </si>
  <si>
    <t>CHANDAK SHREERANG KAMAL</t>
  </si>
  <si>
    <t>71900142M</t>
  </si>
  <si>
    <t>I2K18102564</t>
  </si>
  <si>
    <t>T150058542</t>
  </si>
  <si>
    <t>CHANDRAMORE CHETNA SUNIL</t>
  </si>
  <si>
    <t>71900157K</t>
  </si>
  <si>
    <t>I2K18102528</t>
  </si>
  <si>
    <t>T150058543</t>
  </si>
  <si>
    <t>CHAVAN KUSHANK AVINASH</t>
  </si>
  <si>
    <t>71900153G</t>
  </si>
  <si>
    <t>I2K18102479</t>
  </si>
  <si>
    <t>T150058544</t>
  </si>
  <si>
    <t>CHAWAK PRADYUMNA MILIND</t>
  </si>
  <si>
    <t>71900156M</t>
  </si>
  <si>
    <t>I2K18102548</t>
  </si>
  <si>
    <t>T150058545</t>
  </si>
  <si>
    <t>CHIRAG AJAY VOHRA</t>
  </si>
  <si>
    <t>71900159F</t>
  </si>
  <si>
    <t>I2K18102549</t>
  </si>
  <si>
    <t>T150058546</t>
  </si>
  <si>
    <t>CHORAGE SHUBHAM SANDIP</t>
  </si>
  <si>
    <t>71900163D</t>
  </si>
  <si>
    <t>I2K18102616</t>
  </si>
  <si>
    <t>T150058547</t>
  </si>
  <si>
    <t>CHOUGULE POOJA RAJKUMAR</t>
  </si>
  <si>
    <t>72000071J</t>
  </si>
  <si>
    <t>I2K19205173</t>
  </si>
  <si>
    <t>T150058548</t>
  </si>
  <si>
    <t>CHUTTAR BHAVIKA RAHUL</t>
  </si>
  <si>
    <t>71900165L</t>
  </si>
  <si>
    <t>I2K18102507</t>
  </si>
  <si>
    <t>T150058549</t>
  </si>
  <si>
    <t>DABIR OMKAR SANDEEP</t>
  </si>
  <si>
    <t>71900166J</t>
  </si>
  <si>
    <t>I2K18102515</t>
  </si>
  <si>
    <t>T150058550</t>
  </si>
  <si>
    <t>DAIGAVANE PRATIK KISHOR</t>
  </si>
  <si>
    <t>71900167G</t>
  </si>
  <si>
    <t>I2K18102642</t>
  </si>
  <si>
    <t>T150058551</t>
  </si>
  <si>
    <t>DANDAVATE PARTH GIRISH</t>
  </si>
  <si>
    <t>71900169C</t>
  </si>
  <si>
    <t>I2K18102442</t>
  </si>
  <si>
    <t>T150058552</t>
  </si>
  <si>
    <t>DEOKATE VAISHNAVI AVINASH</t>
  </si>
  <si>
    <t>71900175H</t>
  </si>
  <si>
    <t>I2K18102435</t>
  </si>
  <si>
    <t>T150058553</t>
  </si>
  <si>
    <t>DEORE KALPESH SANJAY</t>
  </si>
  <si>
    <t>71900176F</t>
  </si>
  <si>
    <t>I2K18102472</t>
  </si>
  <si>
    <t>T150058554</t>
  </si>
  <si>
    <t>DESHMANE JANHAVI SUDHIR</t>
  </si>
  <si>
    <t>71900179L</t>
  </si>
  <si>
    <t>I2K18102431</t>
  </si>
  <si>
    <t>T150058555</t>
  </si>
  <si>
    <t>DESHMUKH PRITEE ASHOK</t>
  </si>
  <si>
    <t>71900182L</t>
  </si>
  <si>
    <t>I2K18102542</t>
  </si>
  <si>
    <t>T150058556</t>
  </si>
  <si>
    <t>DESHMUKH SOURABH NARESH</t>
  </si>
  <si>
    <t>71900184G</t>
  </si>
  <si>
    <t>I2K18102555</t>
  </si>
  <si>
    <t>T150058557</t>
  </si>
  <si>
    <t>DHANAVATE SHUBHANGI BALASAHEB</t>
  </si>
  <si>
    <t>72000072G</t>
  </si>
  <si>
    <t>I2K19205170</t>
  </si>
  <si>
    <t>T150058558</t>
  </si>
  <si>
    <t>DHANUKA PUNEET SHAILESH</t>
  </si>
  <si>
    <t>71900192H</t>
  </si>
  <si>
    <t>I2K18102553</t>
  </si>
  <si>
    <t>T150058559</t>
  </si>
  <si>
    <t>DHATRAK RUTUJA SUDAM</t>
  </si>
  <si>
    <t>71900195B</t>
  </si>
  <si>
    <t>I2K18102421</t>
  </si>
  <si>
    <t>T150058560</t>
  </si>
  <si>
    <t>DHAVALSHANKH SAKSHI CHANDRAKUMAR</t>
  </si>
  <si>
    <t>71900196L</t>
  </si>
  <si>
    <t>I2K18102467</t>
  </si>
  <si>
    <t>T150058561</t>
  </si>
  <si>
    <t>DHOLE RUSHIKESH ARVIND</t>
  </si>
  <si>
    <t>71900198G</t>
  </si>
  <si>
    <t>I2K18102492</t>
  </si>
  <si>
    <t>T150058562</t>
  </si>
  <si>
    <t>DHONGDI SHILPA PARSHRAM</t>
  </si>
  <si>
    <t>72000087E</t>
  </si>
  <si>
    <t>I2K19205163</t>
  </si>
  <si>
    <t>T150058563</t>
  </si>
  <si>
    <t>DHULAM SANGEETA SANJAY</t>
  </si>
  <si>
    <t>72000073E</t>
  </si>
  <si>
    <t>I2K19205174</t>
  </si>
  <si>
    <t>T150058564</t>
  </si>
  <si>
    <t>DIVYANSHI AGRAWAL</t>
  </si>
  <si>
    <t>71900204E</t>
  </si>
  <si>
    <t>I2K18102450</t>
  </si>
  <si>
    <t>T150058565</t>
  </si>
  <si>
    <t>DROLIA SPARSH SANJAY</t>
  </si>
  <si>
    <t>71900650D</t>
  </si>
  <si>
    <t>I2K18102566</t>
  </si>
  <si>
    <t>T150058566</t>
  </si>
  <si>
    <t>ELLIKA MISHRA</t>
  </si>
  <si>
    <t>71900209F</t>
  </si>
  <si>
    <t>I2K18102493</t>
  </si>
  <si>
    <t>T150058567</t>
  </si>
  <si>
    <t>GAIKWAD DHANASHREE DHANRAJ</t>
  </si>
  <si>
    <t>71900211H</t>
  </si>
  <si>
    <t>I2K18102452</t>
  </si>
  <si>
    <t>T150058568</t>
  </si>
  <si>
    <t>GAJARE BHUSHAN VISHWANATH</t>
  </si>
  <si>
    <t>71900123E</t>
  </si>
  <si>
    <t>I2K18102494</t>
  </si>
  <si>
    <t>T150058569</t>
  </si>
  <si>
    <t>GANDHI SEJAL MAHESH</t>
  </si>
  <si>
    <t>71900216J</t>
  </si>
  <si>
    <t>I2K18102602</t>
  </si>
  <si>
    <t>T150058570</t>
  </si>
  <si>
    <t>GARJE SHUBHAM RAMESHRAO</t>
  </si>
  <si>
    <t>71900220G</t>
  </si>
  <si>
    <t>I2K18102631</t>
  </si>
  <si>
    <t>T150058571</t>
  </si>
  <si>
    <t>GAURAV DHOK</t>
  </si>
  <si>
    <t>71900223M</t>
  </si>
  <si>
    <t>I2K18102458</t>
  </si>
  <si>
    <t>T150058572</t>
  </si>
  <si>
    <t>GAURAV K GHATI</t>
  </si>
  <si>
    <t>71900224K</t>
  </si>
  <si>
    <t>I2K18102416</t>
  </si>
  <si>
    <t>T150058573</t>
  </si>
  <si>
    <t>GAVHANE YASHRAJ</t>
  </si>
  <si>
    <t>71900226F</t>
  </si>
  <si>
    <t>I2K18102584</t>
  </si>
  <si>
    <t>T150058574</t>
  </si>
  <si>
    <t>GHAG SHANAY RAJESH</t>
  </si>
  <si>
    <t>71900230D</t>
  </si>
  <si>
    <t>I2K18102538</t>
  </si>
  <si>
    <t>T150058575</t>
  </si>
  <si>
    <t>GHODEGAONKAR YASH SANJAY</t>
  </si>
  <si>
    <t>72000074C</t>
  </si>
  <si>
    <t>I2K19205176</t>
  </si>
  <si>
    <t>T150058576</t>
  </si>
  <si>
    <t>GHUGE AJINKYA SHRINIVAS</t>
  </si>
  <si>
    <t>71900233J</t>
  </si>
  <si>
    <t>I2K18102510</t>
  </si>
  <si>
    <t>T150058577</t>
  </si>
  <si>
    <t>GHULE SHUBHAM SHIVAJI</t>
  </si>
  <si>
    <t>71900234G</t>
  </si>
  <si>
    <t>I2K18102514</t>
  </si>
  <si>
    <t>T150058578</t>
  </si>
  <si>
    <t>GODE CHAKSHUTA PANDHARINATH</t>
  </si>
  <si>
    <t>72000075M</t>
  </si>
  <si>
    <t>I2K19205167</t>
  </si>
  <si>
    <t>T150058579</t>
  </si>
  <si>
    <t>GODE SNEHAL RAMNATH</t>
  </si>
  <si>
    <t>71900237M</t>
  </si>
  <si>
    <t>I2K18102423</t>
  </si>
  <si>
    <t>T150058580</t>
  </si>
  <si>
    <t>GOURKAR VISHWESHWAR NARAYAN</t>
  </si>
  <si>
    <t>71900244D</t>
  </si>
  <si>
    <t>I2K18102486</t>
  </si>
  <si>
    <t>T150058581</t>
  </si>
  <si>
    <t>GUNJAL SAHIL SANJAY</t>
  </si>
  <si>
    <t>71900249E</t>
  </si>
  <si>
    <t>I2K18102589</t>
  </si>
  <si>
    <t>T150058582</t>
  </si>
  <si>
    <t>HARNE ISHA AJAY</t>
  </si>
  <si>
    <t>72000076K</t>
  </si>
  <si>
    <t>I2K19205182</t>
  </si>
  <si>
    <t>T150058583</t>
  </si>
  <si>
    <t>HRITHVIKA BABAR</t>
  </si>
  <si>
    <t>71900264J</t>
  </si>
  <si>
    <t>I2K18102529</t>
  </si>
  <si>
    <t>T150058584</t>
  </si>
  <si>
    <t>HUSAIN MURTUZA NADEEM</t>
  </si>
  <si>
    <t>71900265G</t>
  </si>
  <si>
    <t>I2K18102640</t>
  </si>
  <si>
    <t>T150058585</t>
  </si>
  <si>
    <t>JADHAV JAYESH DHANRAJ</t>
  </si>
  <si>
    <t>71900272K</t>
  </si>
  <si>
    <t>I2K18102417</t>
  </si>
  <si>
    <t>T150058586</t>
  </si>
  <si>
    <t>JADHAV OMKAR UDAY</t>
  </si>
  <si>
    <t>71900275D</t>
  </si>
  <si>
    <t>I2K18102576</t>
  </si>
  <si>
    <t>T150058587</t>
  </si>
  <si>
    <t>JADHAV SAHIL SANJEEV</t>
  </si>
  <si>
    <t>71900276B</t>
  </si>
  <si>
    <t>I2K18102413</t>
  </si>
  <si>
    <t>T150058588</t>
  </si>
  <si>
    <t>JAIN DARSHAN LALIT</t>
  </si>
  <si>
    <t>71900172C</t>
  </si>
  <si>
    <t>I2K18102634</t>
  </si>
  <si>
    <t>T150058589</t>
  </si>
  <si>
    <t>JAIN ROSHAN BRAJESH</t>
  </si>
  <si>
    <t>71900285M</t>
  </si>
  <si>
    <t>I2K18102591</t>
  </si>
  <si>
    <t>T150058590</t>
  </si>
  <si>
    <t>JAUNJALE PRITHVI SANJAY</t>
  </si>
  <si>
    <t>71900290H</t>
  </si>
  <si>
    <t>I2K18102636</t>
  </si>
  <si>
    <t>T150058591</t>
  </si>
  <si>
    <t>JITURI ATHARVA MILIND</t>
  </si>
  <si>
    <t>71900294L</t>
  </si>
  <si>
    <t>I2K18102641</t>
  </si>
  <si>
    <t>T150058592</t>
  </si>
  <si>
    <t>JOSHI ADITYA VISHAL</t>
  </si>
  <si>
    <t>71900295J</t>
  </si>
  <si>
    <t>I2K18102590</t>
  </si>
  <si>
    <t>T150058593</t>
  </si>
  <si>
    <t>JOSHI AVANTI RAVINDRA</t>
  </si>
  <si>
    <t>72000077H</t>
  </si>
  <si>
    <t>I2K19205160</t>
  </si>
  <si>
    <t>T150058594</t>
  </si>
  <si>
    <t>KADAM ABHISHEK NARAYAN</t>
  </si>
  <si>
    <t>71900302E</t>
  </si>
  <si>
    <t>I2K18102594</t>
  </si>
  <si>
    <t>T150058595</t>
  </si>
  <si>
    <t>KADAM DHANSHREE GOVINDRAO</t>
  </si>
  <si>
    <t>71900303C</t>
  </si>
  <si>
    <t>I2K18102568</t>
  </si>
  <si>
    <t>T150058596</t>
  </si>
  <si>
    <t>KALRAO SHREYAS SANJAY</t>
  </si>
  <si>
    <t>71900622J</t>
  </si>
  <si>
    <t>I2K18102608</t>
  </si>
  <si>
    <t>T150058598</t>
  </si>
  <si>
    <t>KANADE VAIBHAV CHANDRAKANT</t>
  </si>
  <si>
    <t>71900312B</t>
  </si>
  <si>
    <t>I2K18102462</t>
  </si>
  <si>
    <t>T150058599</t>
  </si>
  <si>
    <t>KANDI ADITYA SHIVNATH</t>
  </si>
  <si>
    <t>71900315G</t>
  </si>
  <si>
    <t>I2K18102574</t>
  </si>
  <si>
    <t>T150058600</t>
  </si>
  <si>
    <t>KAPRATWAR SHREY CHANDRAKANT</t>
  </si>
  <si>
    <t>71900618L</t>
  </si>
  <si>
    <t>I2K18102587</t>
  </si>
  <si>
    <t>T150058601</t>
  </si>
  <si>
    <t>KAVHALE DEEPAK ANKUSH</t>
  </si>
  <si>
    <t>71900324F</t>
  </si>
  <si>
    <t>I2K18102456</t>
  </si>
  <si>
    <t>T150058602</t>
  </si>
  <si>
    <t>KEER PRAJAKTA CHANDRASHEKHAR</t>
  </si>
  <si>
    <t>71900328J</t>
  </si>
  <si>
    <t>E2K18103274</t>
  </si>
  <si>
    <t>T150058603</t>
  </si>
  <si>
    <t>KHAIRE ADITYA KUMAR</t>
  </si>
  <si>
    <t>71900331J</t>
  </si>
  <si>
    <t>I2K18102609</t>
  </si>
  <si>
    <t>T150058604</t>
  </si>
  <si>
    <t>KHANDELWAL RAGHAV RAMESH</t>
  </si>
  <si>
    <t>71900511G</t>
  </si>
  <si>
    <t>I2K18102425</t>
  </si>
  <si>
    <t>T150058605</t>
  </si>
  <si>
    <t>KOCHETA JEEVAN SACHIN</t>
  </si>
  <si>
    <t>71900340H</t>
  </si>
  <si>
    <t>I2K18102573</t>
  </si>
  <si>
    <t>T150058606</t>
  </si>
  <si>
    <t>KOMAL SUNIL GAIKWAD</t>
  </si>
  <si>
    <t>72000078F</t>
  </si>
  <si>
    <t>I2K19205171</t>
  </si>
  <si>
    <t>T150058607</t>
  </si>
  <si>
    <t>KRISHIV NIRANJAN MEWANI</t>
  </si>
  <si>
    <t>71900348C</t>
  </si>
  <si>
    <t>I2K18102633</t>
  </si>
  <si>
    <t>T150058608</t>
  </si>
  <si>
    <t>KULKARNI MIHIR RAJENDRA</t>
  </si>
  <si>
    <t>71900359J</t>
  </si>
  <si>
    <t>I2K18102588</t>
  </si>
  <si>
    <t>T150058609</t>
  </si>
  <si>
    <t>KULKARNI PRATHMESH PRAVIN</t>
  </si>
  <si>
    <t>71900363G</t>
  </si>
  <si>
    <t>I2K18102617</t>
  </si>
  <si>
    <t>T150058610</t>
  </si>
  <si>
    <t>KULKARNI SANYUKTA SANDEEP</t>
  </si>
  <si>
    <t>71900365C</t>
  </si>
  <si>
    <t>I2K18102535</t>
  </si>
  <si>
    <t>T150058611</t>
  </si>
  <si>
    <t>KUMBHAKARNA DARSHANA RAVINDRA</t>
  </si>
  <si>
    <t>71900368H</t>
  </si>
  <si>
    <t>I2K18102460</t>
  </si>
  <si>
    <t>T150058612</t>
  </si>
  <si>
    <t>LANDGE RUSHIKESH VIJAY</t>
  </si>
  <si>
    <t>71900376J</t>
  </si>
  <si>
    <t>I2K18102536</t>
  </si>
  <si>
    <t>T150058613</t>
  </si>
  <si>
    <t>MAGDUM PRASAD KUMAR</t>
  </si>
  <si>
    <t>71900502H</t>
  </si>
  <si>
    <t>I2K18102519</t>
  </si>
  <si>
    <t>T150058614</t>
  </si>
  <si>
    <t>MAHAJAN KIRAN SURESH</t>
  </si>
  <si>
    <t>71900384K</t>
  </si>
  <si>
    <t>I2K18102543</t>
  </si>
  <si>
    <t>T150058615</t>
  </si>
  <si>
    <t>MAHINDRAKAR PARIMAL NANDKUMAR</t>
  </si>
  <si>
    <t>71900388B</t>
  </si>
  <si>
    <t>I2K18102506</t>
  </si>
  <si>
    <t>T150058616</t>
  </si>
  <si>
    <t>MALANI SAKSHI MANISH</t>
  </si>
  <si>
    <t>71900552D</t>
  </si>
  <si>
    <t>I2K18102635</t>
  </si>
  <si>
    <t>T150058617</t>
  </si>
  <si>
    <t>MALLAWAT PRIYANKA LAXMINIWAS</t>
  </si>
  <si>
    <t>71900392L</t>
  </si>
  <si>
    <t>I2K18102558</t>
  </si>
  <si>
    <t>T150058618</t>
  </si>
  <si>
    <t>MALU AKSHAY SHYAM</t>
  </si>
  <si>
    <t>71900394G</t>
  </si>
  <si>
    <t>I2K18102621</t>
  </si>
  <si>
    <t>T150058619</t>
  </si>
  <si>
    <t>MANE VAISHNAVI ASHOK</t>
  </si>
  <si>
    <t>71900402M</t>
  </si>
  <si>
    <t>I2K18102414</t>
  </si>
  <si>
    <t>T150058620</t>
  </si>
  <si>
    <t>MANGLANI HARSHAD GUL</t>
  </si>
  <si>
    <t>71900403K</t>
  </si>
  <si>
    <t>I2K18102468</t>
  </si>
  <si>
    <t>T150058621</t>
  </si>
  <si>
    <t>MARDA VIBHA MAHESH</t>
  </si>
  <si>
    <t>71900405F</t>
  </si>
  <si>
    <t>I2K18102598</t>
  </si>
  <si>
    <t>T150058622</t>
  </si>
  <si>
    <t>MORE CHANDRAKANTESH PRAKASH</t>
  </si>
  <si>
    <t>71828979L</t>
  </si>
  <si>
    <t>I2K17102224</t>
  </si>
  <si>
    <t>T150058623</t>
  </si>
  <si>
    <t>MORE PRATIK PRASHANT</t>
  </si>
  <si>
    <t>71900416M</t>
  </si>
  <si>
    <t>I2K18102629</t>
  </si>
  <si>
    <t>T150058624</t>
  </si>
  <si>
    <t>MORE RUTUJA RAMKRISHNA</t>
  </si>
  <si>
    <t>72000079D</t>
  </si>
  <si>
    <t>I2K19205164</t>
  </si>
  <si>
    <t>T150058625</t>
  </si>
  <si>
    <t>MUNDADA ABHISHEK ATULKUMAR</t>
  </si>
  <si>
    <t>71900005L</t>
  </si>
  <si>
    <t>I2K18102638</t>
  </si>
  <si>
    <t>T150058626</t>
  </si>
  <si>
    <t>MUNDADA VYANKATESH ASHISH</t>
  </si>
  <si>
    <t>71900422F</t>
  </si>
  <si>
    <t>I2K18102563</t>
  </si>
  <si>
    <t>T150058627</t>
  </si>
  <si>
    <t>NAGRALE MRUDUL NARESH</t>
  </si>
  <si>
    <t>71900427G</t>
  </si>
  <si>
    <t>I2K18102500</t>
  </si>
  <si>
    <t>T150058628</t>
  </si>
  <si>
    <t>NAIR VINAY PREMCHANDRAN</t>
  </si>
  <si>
    <t>71900429C</t>
  </si>
  <si>
    <t>I2K18102537</t>
  </si>
  <si>
    <t>T150058629</t>
  </si>
  <si>
    <t>NAYAN MAHAJAN</t>
  </si>
  <si>
    <t>71900432C</t>
  </si>
  <si>
    <t>I2K18102595</t>
  </si>
  <si>
    <t>T150058630</t>
  </si>
  <si>
    <t>NEMADE SHUBHAM NARENDRA</t>
  </si>
  <si>
    <t>71900434K</t>
  </si>
  <si>
    <t>I2K18102420</t>
  </si>
  <si>
    <t>T150058631</t>
  </si>
  <si>
    <t>PALLOD VAIBHAV SHYAMSUNDAR</t>
  </si>
  <si>
    <t>71900449H</t>
  </si>
  <si>
    <t>I2K18102615</t>
  </si>
  <si>
    <t>T150058632</t>
  </si>
  <si>
    <t>PANDEY NISHANT DHARMENDRA KUMAR</t>
  </si>
  <si>
    <t>72000080H</t>
  </si>
  <si>
    <t>I2K19205178</t>
  </si>
  <si>
    <t>T150058633</t>
  </si>
  <si>
    <t>PANGAVHANE RUTURAJ AVINASH</t>
  </si>
  <si>
    <t>72000081F</t>
  </si>
  <si>
    <t>I2K19205165</t>
  </si>
  <si>
    <t>T150058634</t>
  </si>
  <si>
    <t>PARAKH BHAVESH JAYANTILAL</t>
  </si>
  <si>
    <t>71900452H</t>
  </si>
  <si>
    <t>I2K18102632</t>
  </si>
  <si>
    <t>T150058635</t>
  </si>
  <si>
    <t>PARDESHI ROHIT MILIND</t>
  </si>
  <si>
    <t>71900540L</t>
  </si>
  <si>
    <t>I2K18102457</t>
  </si>
  <si>
    <t>T150058636</t>
  </si>
  <si>
    <t>PARDESHI TANMAY SUDHIR</t>
  </si>
  <si>
    <t>71900664D</t>
  </si>
  <si>
    <t>I2K18102554</t>
  </si>
  <si>
    <t>T150058637</t>
  </si>
  <si>
    <t>PARMAR MANSI RAJU</t>
  </si>
  <si>
    <t>71900454D</t>
  </si>
  <si>
    <t>I2K18102586</t>
  </si>
  <si>
    <t>T150058638</t>
  </si>
  <si>
    <t>PATANKAR PRAJWAL PRAKASH</t>
  </si>
  <si>
    <t>71900496K</t>
  </si>
  <si>
    <t>I2K18102605</t>
  </si>
  <si>
    <t>T150058639</t>
  </si>
  <si>
    <t>PATANKAR TANAY PRADIP</t>
  </si>
  <si>
    <t>71900460J</t>
  </si>
  <si>
    <t>I2K18102560</t>
  </si>
  <si>
    <t>T150058640</t>
  </si>
  <si>
    <t>PATIL HRUSHIKESH SUBHASH</t>
  </si>
  <si>
    <t>71900466H</t>
  </si>
  <si>
    <t>I2K18102505</t>
  </si>
  <si>
    <t>T150058641</t>
  </si>
  <si>
    <t>PATIL KSHITIJ VILAS</t>
  </si>
  <si>
    <t>71900469B</t>
  </si>
  <si>
    <t>I2K18102539</t>
  </si>
  <si>
    <t>T150058642</t>
  </si>
  <si>
    <t>PATIL MANASI MANASING</t>
  </si>
  <si>
    <t>71900470F</t>
  </si>
  <si>
    <t>I2K18102578</t>
  </si>
  <si>
    <t>T150058643</t>
  </si>
  <si>
    <t>PATIL MANORAMA PANDITRAO</t>
  </si>
  <si>
    <t>72000082D</t>
  </si>
  <si>
    <t>I2K19205181</t>
  </si>
  <si>
    <t>T150058644</t>
  </si>
  <si>
    <t>PATIL RUTWIJ PRASHANT</t>
  </si>
  <si>
    <t>71900474J</t>
  </si>
  <si>
    <t>I2K18102579</t>
  </si>
  <si>
    <t>T150058645</t>
  </si>
  <si>
    <t>PATIL SANKET DIGAMBAR</t>
  </si>
  <si>
    <t>71900475G</t>
  </si>
  <si>
    <t>I2K18102644</t>
  </si>
  <si>
    <t>T150058646</t>
  </si>
  <si>
    <t>PATIL SATYAJEET MAHENDRA</t>
  </si>
  <si>
    <t>71900476E</t>
  </si>
  <si>
    <t>I2K18102540</t>
  </si>
  <si>
    <t>T150058647</t>
  </si>
  <si>
    <t>PATIL SAURABH VITTHAL</t>
  </si>
  <si>
    <t>71900477C</t>
  </si>
  <si>
    <t>I2K18102433</t>
  </si>
  <si>
    <t>T150058648</t>
  </si>
  <si>
    <t>PATWARDHAN ANIRUDDHA MANISH</t>
  </si>
  <si>
    <t>71900043C</t>
  </si>
  <si>
    <t>I2K18102580</t>
  </si>
  <si>
    <t>T150058649</t>
  </si>
  <si>
    <t>PAWAR PRATIK RAJU</t>
  </si>
  <si>
    <t>71829087K</t>
  </si>
  <si>
    <t>I2K17102231</t>
  </si>
  <si>
    <t>T150058650</t>
  </si>
  <si>
    <t>PAWAR RITU BALIRAM</t>
  </si>
  <si>
    <t>72000083B</t>
  </si>
  <si>
    <t>I2K19205172</t>
  </si>
  <si>
    <t>T150058651</t>
  </si>
  <si>
    <t>PAWAR ROHIT ARUN</t>
  </si>
  <si>
    <t>71900539G</t>
  </si>
  <si>
    <t>I2K18102622</t>
  </si>
  <si>
    <t>T150058652</t>
  </si>
  <si>
    <t>PHADE SAKSHEE SANDEEP</t>
  </si>
  <si>
    <t>71900487L</t>
  </si>
  <si>
    <t>I2K18102485</t>
  </si>
  <si>
    <t>T150058653</t>
  </si>
  <si>
    <t>PRATYUSH SACHIN SANGAOKAR</t>
  </si>
  <si>
    <t>71900505B</t>
  </si>
  <si>
    <t>I2K18102619</t>
  </si>
  <si>
    <t>T150058654</t>
  </si>
  <si>
    <t>RANBHARE ROHIT SUBHASH</t>
  </si>
  <si>
    <t>71900523L</t>
  </si>
  <si>
    <t>I2K18102611</t>
  </si>
  <si>
    <t>T150058655</t>
  </si>
  <si>
    <t>RANE TANISHK SHAILENDRA</t>
  </si>
  <si>
    <t>71900525G</t>
  </si>
  <si>
    <t>I2K18102552</t>
  </si>
  <si>
    <t>T150058656</t>
  </si>
  <si>
    <t>RANMALE RASHMI SANTOSH</t>
  </si>
  <si>
    <t>72000084L</t>
  </si>
  <si>
    <t>I2K19205175</t>
  </si>
  <si>
    <t>T150058657</t>
  </si>
  <si>
    <t>RATHI JAYESH PRAVIN</t>
  </si>
  <si>
    <t>71900531M</t>
  </si>
  <si>
    <t>I2K18102565</t>
  </si>
  <si>
    <t>T150058658</t>
  </si>
  <si>
    <t>RATHI VAISHNAVI VINOD</t>
  </si>
  <si>
    <t>71900532k</t>
  </si>
  <si>
    <t>I2K18102556</t>
  </si>
  <si>
    <t>T150058659</t>
  </si>
  <si>
    <t>RATHI YASH SUNIL</t>
  </si>
  <si>
    <t>71900706C</t>
  </si>
  <si>
    <t>I2K18102593</t>
  </si>
  <si>
    <t>T150058661</t>
  </si>
  <si>
    <t>RATHOD KIRAN ARJUN</t>
  </si>
  <si>
    <t>71900533H</t>
  </si>
  <si>
    <t>I2K18102437</t>
  </si>
  <si>
    <t>T150058662</t>
  </si>
  <si>
    <t>RATHOD SHAM DARASING</t>
  </si>
  <si>
    <t>71900534F</t>
  </si>
  <si>
    <t>I2K18102439</t>
  </si>
  <si>
    <t>T150058663</t>
  </si>
  <si>
    <t>RUSHIKESH SHRIKANT KORADE</t>
  </si>
  <si>
    <t>72000085J</t>
  </si>
  <si>
    <t>I2K19205184</t>
  </si>
  <si>
    <t>T150058664</t>
  </si>
  <si>
    <t>SAARTH DESHPANDE</t>
  </si>
  <si>
    <t>71900545M</t>
  </si>
  <si>
    <t>I2K18102551</t>
  </si>
  <si>
    <t>T150058665</t>
  </si>
  <si>
    <t>SAKHRANI HARSH SANTOSH</t>
  </si>
  <si>
    <t>71900551F</t>
  </si>
  <si>
    <t>I2K18102581</t>
  </si>
  <si>
    <t>T150058666</t>
  </si>
  <si>
    <t>SAKSHI DINESH DEORE</t>
  </si>
  <si>
    <t>71900178B</t>
  </si>
  <si>
    <t>E2K18103231</t>
  </si>
  <si>
    <t>T150058667</t>
  </si>
  <si>
    <t>SAKSHI KISHOR RAJPUT</t>
  </si>
  <si>
    <t>71900517F</t>
  </si>
  <si>
    <t>I2K18102428</t>
  </si>
  <si>
    <t>T150058668</t>
  </si>
  <si>
    <t>SALAVE AKASH ADHIKRAO</t>
  </si>
  <si>
    <t>71900554L</t>
  </si>
  <si>
    <t>I2K18102607</t>
  </si>
  <si>
    <t>T150058669</t>
  </si>
  <si>
    <t>SALONI PURAN PAREKH</t>
  </si>
  <si>
    <t>71900555J</t>
  </si>
  <si>
    <t>I2K18102545</t>
  </si>
  <si>
    <t>T150058670</t>
  </si>
  <si>
    <t>SALUJA SHARSHDEEP SATBIR</t>
  </si>
  <si>
    <t>71900595H</t>
  </si>
  <si>
    <t>I2K18102620</t>
  </si>
  <si>
    <t>T150058671</t>
  </si>
  <si>
    <t>SALUNKE SHUBHAM RAJU</t>
  </si>
  <si>
    <t>71900556G</t>
  </si>
  <si>
    <t>I2K18102470</t>
  </si>
  <si>
    <t>T150058672</t>
  </si>
  <si>
    <t>SALUNKHE SANJANA SATISH</t>
  </si>
  <si>
    <t>71900557E</t>
  </si>
  <si>
    <t>I2K18102463</t>
  </si>
  <si>
    <t>T150058673</t>
  </si>
  <si>
    <t>SALUNKHE SWAPNA RAMDAS</t>
  </si>
  <si>
    <t>72000086G</t>
  </si>
  <si>
    <t>I2K19205168</t>
  </si>
  <si>
    <t>T150058674</t>
  </si>
  <si>
    <t>SALVE POOJA NITIN</t>
  </si>
  <si>
    <t>71900492G</t>
  </si>
  <si>
    <t>I2K18102614</t>
  </si>
  <si>
    <t>T150058675</t>
  </si>
  <si>
    <t>SANAP YOGESH RAMNATH</t>
  </si>
  <si>
    <t>71829161B</t>
  </si>
  <si>
    <t>I2K17102239</t>
  </si>
  <si>
    <t>T150058676</t>
  </si>
  <si>
    <t>SAOJI ANUJ ANAND</t>
  </si>
  <si>
    <t>71900568L</t>
  </si>
  <si>
    <t>I2K18102483</t>
  </si>
  <si>
    <t>T150058677</t>
  </si>
  <si>
    <t>SAVANI SANJAY SURANGLIKAR</t>
  </si>
  <si>
    <t>71900581H</t>
  </si>
  <si>
    <t>I2K18102547</t>
  </si>
  <si>
    <t>T150058678</t>
  </si>
  <si>
    <t>SHAH AYUSH DINESH</t>
  </si>
  <si>
    <t>71900583D</t>
  </si>
  <si>
    <t>I2K18102501</t>
  </si>
  <si>
    <t>T150058679</t>
  </si>
  <si>
    <t>SHARMA ONKAR ANIL</t>
  </si>
  <si>
    <t>71900593M</t>
  </si>
  <si>
    <t>I2K18102562</t>
  </si>
  <si>
    <t>T150058680</t>
  </si>
  <si>
    <t>SHINDE MANASI SHAHSIKANT</t>
  </si>
  <si>
    <t>72000088C</t>
  </si>
  <si>
    <t>I2K19205162</t>
  </si>
  <si>
    <t>T150058681</t>
  </si>
  <si>
    <t>SHINDE VIPUL VIKAS</t>
  </si>
  <si>
    <t>71900606G</t>
  </si>
  <si>
    <t>I2K18102478</t>
  </si>
  <si>
    <t>T150058682</t>
  </si>
  <si>
    <t>SHIRALKAR PRATHAMESH NARENDRA</t>
  </si>
  <si>
    <t>71900607E</t>
  </si>
  <si>
    <t>I2K18102473</t>
  </si>
  <si>
    <t>T150058683</t>
  </si>
  <si>
    <t>SHIRNATH KIRTI RAJU</t>
  </si>
  <si>
    <t>71900610E</t>
  </si>
  <si>
    <t>I2K18102426</t>
  </si>
  <si>
    <t>T150058684</t>
  </si>
  <si>
    <t>SHIVAM MANOJ JAJU</t>
  </si>
  <si>
    <t>71900612M</t>
  </si>
  <si>
    <t>I2K18102446</t>
  </si>
  <si>
    <t>T150058685</t>
  </si>
  <si>
    <t>SHRAOGI MUSKAAN CHETANKUMAR</t>
  </si>
  <si>
    <t>71900616D</t>
  </si>
  <si>
    <t>I2K18102496</t>
  </si>
  <si>
    <t>T150058686</t>
  </si>
  <si>
    <t>SHUBHAM NAVNATH PARKHE</t>
  </si>
  <si>
    <t>71900625C</t>
  </si>
  <si>
    <t>I2K18102427</t>
  </si>
  <si>
    <t>T150058687</t>
  </si>
  <si>
    <t>SIDDHANT SACHIN RATHI</t>
  </si>
  <si>
    <t>71900627K</t>
  </si>
  <si>
    <t>I2K18102606</t>
  </si>
  <si>
    <t>T150058688</t>
  </si>
  <si>
    <t>SOMESHWAR KIRAN GAIKWAD</t>
  </si>
  <si>
    <t>71900639C</t>
  </si>
  <si>
    <t>I2K18102466</t>
  </si>
  <si>
    <t>T150058689</t>
  </si>
  <si>
    <t>SONAWANE PRAJWAL JANARDHAN</t>
  </si>
  <si>
    <t>71900495M</t>
  </si>
  <si>
    <t>I2K18102596</t>
  </si>
  <si>
    <t>T150058690</t>
  </si>
  <si>
    <t>SONAWANE SANDESH CHANDRAKANT</t>
  </si>
  <si>
    <t>71900643M</t>
  </si>
  <si>
    <t>I2K18102480</t>
  </si>
  <si>
    <t>T150058691</t>
  </si>
  <si>
    <t>SONTAKKE SUSHANT MOHAN</t>
  </si>
  <si>
    <t>71900647D</t>
  </si>
  <si>
    <t>I2K18102523</t>
  </si>
  <si>
    <t>T150058692</t>
  </si>
  <si>
    <t>SONWANE SIDDHANT BHARAT</t>
  </si>
  <si>
    <t>71829257L</t>
  </si>
  <si>
    <t>I2K17102211</t>
  </si>
  <si>
    <t>AB</t>
  </si>
  <si>
    <t>T150058693</t>
  </si>
  <si>
    <t>SOUMYA MALGONDE</t>
  </si>
  <si>
    <t>71900649L</t>
  </si>
  <si>
    <t>I2K18102525</t>
  </si>
  <si>
    <t>T150058694</t>
  </si>
  <si>
    <t>SURYAWANSHI VENKATESH TUKARAM</t>
  </si>
  <si>
    <t>71900655E</t>
  </si>
  <si>
    <t>I2K18102624</t>
  </si>
  <si>
    <t>T150058695</t>
  </si>
  <si>
    <t>SYED MUJTABA HADI JAFRI</t>
  </si>
  <si>
    <t>71900658K</t>
  </si>
  <si>
    <t>I2K18102557</t>
  </si>
  <si>
    <t>T150058696</t>
  </si>
  <si>
    <t>TELWANE OJAS SANTOSH</t>
  </si>
  <si>
    <t>71900444G</t>
  </si>
  <si>
    <t>I2K18102585</t>
  </si>
  <si>
    <t>T150058697</t>
  </si>
  <si>
    <t>THAKARE ROHIT BHASKAR</t>
  </si>
  <si>
    <t>71900670J</t>
  </si>
  <si>
    <t>I2K18102444</t>
  </si>
  <si>
    <t>T150058698</t>
  </si>
  <si>
    <t>TIKHE AJINKYA ANIL</t>
  </si>
  <si>
    <t>71900026C</t>
  </si>
  <si>
    <t>I2K18102526</t>
  </si>
  <si>
    <t>T150058699</t>
  </si>
  <si>
    <t>TODMAL PRIYADARSHAN SATISH</t>
  </si>
  <si>
    <t>71900675K</t>
  </si>
  <si>
    <t>I2K18102600</t>
  </si>
  <si>
    <t>T150058700</t>
  </si>
  <si>
    <t>TOPE ARNAV AMOL</t>
  </si>
  <si>
    <t>71900676H</t>
  </si>
  <si>
    <t>I2K18102618</t>
  </si>
  <si>
    <t>FF</t>
  </si>
  <si>
    <t>T150058701</t>
  </si>
  <si>
    <t>UNDE NAVNEETA ASHOK</t>
  </si>
  <si>
    <t>71900679B</t>
  </si>
  <si>
    <t>I2K18102453</t>
  </si>
  <si>
    <t>T150058702</t>
  </si>
  <si>
    <t>UPADHYAY VISHAL CHANDRAPRAKASH</t>
  </si>
  <si>
    <t>72000090E</t>
  </si>
  <si>
    <t>I2K19205179</t>
  </si>
  <si>
    <t>T150058703</t>
  </si>
  <si>
    <t>VANSHREE BHARDWAJ</t>
  </si>
  <si>
    <t>71900687C</t>
  </si>
  <si>
    <t>I2K18102571</t>
  </si>
  <si>
    <t>T150058704</t>
  </si>
  <si>
    <t>VELANKAR ABHISHEK VISHWAS</t>
  </si>
  <si>
    <t>71900692K</t>
  </si>
  <si>
    <t>I2K18102430</t>
  </si>
  <si>
    <t>T150058705</t>
  </si>
  <si>
    <t>VETAL DATTATRAY VIJAY</t>
  </si>
  <si>
    <t>71900174K</t>
  </si>
  <si>
    <t>I2K18102454</t>
  </si>
  <si>
    <t>T150058706</t>
  </si>
  <si>
    <t>VISPUTE TUSHAR PRAKASH</t>
  </si>
  <si>
    <t>71924046J</t>
  </si>
  <si>
    <t>I2K18205145</t>
  </si>
  <si>
    <t>T150058707</t>
  </si>
  <si>
    <t>WAGHAMARE VAIBHAV RAMKRUSHN</t>
  </si>
  <si>
    <t>72000091C</t>
  </si>
  <si>
    <t>I2K19205166</t>
  </si>
  <si>
    <t>T150058708</t>
  </si>
  <si>
    <t>WAGHMODE SURESH MANIK</t>
  </si>
  <si>
    <t>72000092M</t>
  </si>
  <si>
    <t>I2K19205180</t>
  </si>
  <si>
    <t>T150058709</t>
  </si>
  <si>
    <t>ZAMAD HITESH DHANRAJ</t>
  </si>
  <si>
    <t>71900258D</t>
  </si>
  <si>
    <t>I2K18102530</t>
  </si>
  <si>
    <t>TH</t>
  </si>
  <si>
    <t>PR</t>
  </si>
  <si>
    <r>
      <rPr>
        <b/>
        <sz val="18"/>
        <color indexed="8"/>
        <rFont val="Calibri"/>
        <family val="2"/>
      </rPr>
      <t xml:space="preserve">( Name In </t>
    </r>
    <r>
      <rPr>
        <b/>
        <sz val="18"/>
        <color indexed="10"/>
        <rFont val="Calibri"/>
        <family val="2"/>
      </rPr>
      <t>RED</t>
    </r>
    <r>
      <rPr>
        <b/>
        <sz val="18"/>
        <color indexed="8"/>
        <rFont val="Calibri"/>
        <family val="2"/>
      </rPr>
      <t xml:space="preserve"> Color are HONOR COURSE OPTED )</t>
    </r>
  </si>
  <si>
    <t>AVG=</t>
  </si>
  <si>
    <t>TOTAL STUD ALL CLEAR IN (TH,PR BOTH)</t>
  </si>
  <si>
    <t>Grades</t>
  </si>
  <si>
    <t>Count</t>
  </si>
  <si>
    <t>Per %</t>
  </si>
  <si>
    <t>O</t>
  </si>
  <si>
    <t>Outstanding (90-100)</t>
  </si>
  <si>
    <t>All Clear</t>
  </si>
  <si>
    <t>A</t>
  </si>
  <si>
    <t>Very Good (80-89)</t>
  </si>
  <si>
    <t>Distinction</t>
  </si>
  <si>
    <t>B</t>
  </si>
  <si>
    <t>Good (70-79)</t>
  </si>
  <si>
    <t>First Class</t>
  </si>
  <si>
    <t>C</t>
  </si>
  <si>
    <t>Fair (60-69)</t>
  </si>
  <si>
    <t>Higher Second Class</t>
  </si>
  <si>
    <t>D</t>
  </si>
  <si>
    <t>Average(50-59)</t>
  </si>
  <si>
    <t>Second Class</t>
  </si>
  <si>
    <t>E</t>
  </si>
  <si>
    <t>Below Average(40-49)</t>
  </si>
  <si>
    <t>ATKT</t>
  </si>
  <si>
    <t>F</t>
  </si>
  <si>
    <t>Fail (&lt;40)</t>
  </si>
  <si>
    <t>FAIL</t>
  </si>
  <si>
    <t>Absent</t>
  </si>
  <si>
    <t>Total Student</t>
  </si>
  <si>
    <t>Appeared</t>
  </si>
  <si>
    <t>No of Pass Students</t>
  </si>
  <si>
    <t>Pass %</t>
  </si>
  <si>
    <t>Per (%)</t>
  </si>
  <si>
    <t>RESULT STATUS CRITERIA</t>
  </si>
  <si>
    <t>CREDITS ( Course 2015 )</t>
  </si>
  <si>
    <t>Theory</t>
  </si>
  <si>
    <t>FE/SE (MAX :50)</t>
  </si>
  <si>
    <t>TE/BE (MAX : 46)</t>
  </si>
  <si>
    <t>Practical</t>
  </si>
  <si>
    <t>FAILS</t>
  </si>
  <si>
    <t>&lt; 25</t>
  </si>
  <si>
    <t>&lt; 23</t>
  </si>
  <si>
    <t xml:space="preserve">FAIL </t>
  </si>
  <si>
    <t>&gt;= 25</t>
  </si>
  <si>
    <t>&gt;= 23</t>
  </si>
  <si>
    <t>ATKT + FAIL</t>
  </si>
  <si>
    <t>Sr No.</t>
  </si>
  <si>
    <t>CGPA Class of the Degree awarded</t>
  </si>
  <si>
    <t xml:space="preserve">7.75 or More than 7.75 </t>
  </si>
  <si>
    <t>First Class with Distinction</t>
  </si>
  <si>
    <t>6.75 or more but less than 7.75</t>
  </si>
  <si>
    <t xml:space="preserve">6.25 or more but less than 6.75 </t>
  </si>
  <si>
    <t xml:space="preserve">5.5 or more but less than 6.25 </t>
  </si>
  <si>
    <t>Formula for % to CGPA Conversion</t>
  </si>
  <si>
    <t>% of marks. = CGPA x 8.80</t>
  </si>
  <si>
    <t>BACKLOG</t>
  </si>
  <si>
    <t>SGPA</t>
  </si>
  <si>
    <t>Credit</t>
  </si>
  <si>
    <t>T150058736</t>
  </si>
  <si>
    <t>SAGAR VIJAY SINGH SHIHIRE</t>
  </si>
  <si>
    <t>71829152C</t>
  </si>
  <si>
    <t>RATHOD DHIRAJ SHIVAJI</t>
  </si>
  <si>
    <t>71527522E</t>
  </si>
  <si>
    <t>EXTRA</t>
  </si>
  <si>
    <t>T150058660</t>
  </si>
  <si>
    <t>DHRUV NADKAR</t>
  </si>
  <si>
    <t>I2K18102577</t>
  </si>
  <si>
    <t>T150058597</t>
  </si>
  <si>
    <t>KAMBLE HARSHAD RAJU</t>
  </si>
  <si>
    <t>71527285D</t>
  </si>
  <si>
    <t>310269 HON-Computational Stat(TH)</t>
  </si>
  <si>
    <t>310269 HON-Computational Stat(TW)</t>
  </si>
  <si>
    <t>310267(TH) HON-Info &amp; Cyber Security(TH)</t>
  </si>
  <si>
    <t>310267(TW)HON-Info &amp; Cyber Security(TW)</t>
  </si>
  <si>
    <t>310261(TH) HON-Data SCI &amp; VISU(TH)</t>
  </si>
  <si>
    <t>310261(TW)HON-Data SCI &amp; VISU(TW)</t>
  </si>
  <si>
    <t>T150058710</t>
  </si>
  <si>
    <t>71900200B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</si>
</sst>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20"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4"/>
      <color indexed="10"/>
      <name val="Calibri"/>
      <family val="2"/>
    </font>
    <font>
      <b/>
      <sz val="16"/>
      <color indexed="8"/>
      <name val="Calibri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color indexed="25"/>
      <name val="Calibri"/>
      <family val="2"/>
    </font>
    <font>
      <b/>
      <sz val="18"/>
      <color indexed="8"/>
      <name val="Calibri"/>
      <family val="2"/>
    </font>
    <font>
      <b/>
      <sz val="18"/>
      <color indexed="10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11"/>
      <name val="Lato"/>
      <family val="2"/>
    </font>
    <font>
      <b/>
      <sz val="11"/>
      <name val="Lato"/>
      <family val="2"/>
    </font>
    <font>
      <b/>
      <sz val="12"/>
      <name val="Courier New"/>
      <family val="3"/>
    </font>
    <font>
      <sz val="11"/>
      <name val="Calibri"/>
      <family val="2"/>
    </font>
    <font>
      <b/>
      <sz val="18"/>
      <color indexed="8"/>
      <name val="Calibri"/>
      <family val="2"/>
      <charset val="1"/>
    </font>
    <font>
      <sz val="11"/>
      <color indexed="53"/>
      <name val="Calibri"/>
      <family val="2"/>
    </font>
    <font>
      <sz val="11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63"/>
        <bgColor indexed="59"/>
      </patternFill>
    </fill>
    <fill>
      <patternFill patternType="solid">
        <fgColor indexed="50"/>
        <b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55"/>
        <bgColor indexed="23"/>
      </patternFill>
    </fill>
    <fill>
      <patternFill patternType="solid">
        <fgColor indexed="54"/>
        <bgColor indexed="23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medium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medium">
        <color indexed="59"/>
      </left>
      <right style="thin">
        <color indexed="59"/>
      </right>
      <top style="thin">
        <color indexed="59"/>
      </top>
      <bottom style="medium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medium">
        <color indexed="59"/>
      </bottom>
      <diagonal/>
    </border>
    <border>
      <left style="medium">
        <color indexed="59"/>
      </left>
      <right style="thin">
        <color indexed="59"/>
      </right>
      <top style="medium">
        <color indexed="59"/>
      </top>
      <bottom style="thin">
        <color indexed="59"/>
      </bottom>
      <diagonal/>
    </border>
    <border>
      <left style="thin">
        <color indexed="59"/>
      </left>
      <right style="medium">
        <color indexed="59"/>
      </right>
      <top style="medium">
        <color indexed="59"/>
      </top>
      <bottom style="thin">
        <color indexed="59"/>
      </bottom>
      <diagonal/>
    </border>
    <border>
      <left style="thin">
        <color indexed="59"/>
      </left>
      <right style="medium">
        <color indexed="59"/>
      </right>
      <top style="thin">
        <color indexed="59"/>
      </top>
      <bottom style="thin">
        <color indexed="59"/>
      </bottom>
      <diagonal/>
    </border>
    <border>
      <left style="medium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medium">
        <color indexed="59"/>
      </right>
      <top style="thin">
        <color indexed="59"/>
      </top>
      <bottom/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/>
      <bottom style="thin">
        <color indexed="59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0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3" borderId="1" xfId="0" applyFont="1" applyFill="1" applyBorder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Font="1" applyBorder="1" applyProtection="1">
      <alignment vertical="center"/>
      <protection locked="0"/>
    </xf>
    <xf numFmtId="0" fontId="0" fillId="3" borderId="1" xfId="0" applyFont="1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1" xfId="0" applyFont="1" applyBorder="1" applyProtection="1">
      <alignment vertical="center"/>
      <protection locked="0"/>
    </xf>
    <xf numFmtId="0" fontId="0" fillId="0" borderId="1" xfId="0" applyFon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4" borderId="0" xfId="0" applyFill="1" applyBorder="1" applyAlignment="1" applyProtection="1">
      <alignment horizontal="center" vertical="center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7" borderId="1" xfId="0" applyFont="1" applyFill="1" applyBorder="1" applyProtection="1">
      <alignment vertical="center"/>
      <protection locked="0"/>
    </xf>
    <xf numFmtId="0" fontId="0" fillId="4" borderId="0" xfId="0" applyFill="1" applyAlignment="1">
      <alignment horizontal="center" vertical="center"/>
    </xf>
    <xf numFmtId="0" fontId="11" fillId="4" borderId="1" xfId="0" applyFont="1" applyFill="1" applyBorder="1" applyAlignment="1">
      <alignment horizontal="right" vertical="center"/>
    </xf>
    <xf numFmtId="164" fontId="11" fillId="4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64" fontId="13" fillId="3" borderId="1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164" fontId="0" fillId="7" borderId="1" xfId="0" applyNumberFormat="1" applyFont="1" applyFill="1" applyBorder="1" applyAlignment="1">
      <alignment horizontal="center" vertical="center"/>
    </xf>
    <xf numFmtId="164" fontId="0" fillId="4" borderId="1" xfId="0" applyNumberFormat="1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2" fontId="15" fillId="4" borderId="7" xfId="0" applyNumberFormat="1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2" fontId="15" fillId="4" borderId="9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15" fillId="4" borderId="1" xfId="0" applyFont="1" applyFill="1" applyBorder="1" applyAlignment="1">
      <alignment horizontal="center" vertical="center"/>
    </xf>
    <xf numFmtId="2" fontId="15" fillId="4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vertical="center"/>
    </xf>
    <xf numFmtId="0" fontId="0" fillId="7" borderId="0" xfId="0" applyFont="1" applyFill="1">
      <alignment vertical="center"/>
    </xf>
    <xf numFmtId="0" fontId="7" fillId="3" borderId="10" xfId="0" applyFont="1" applyFill="1" applyBorder="1" applyAlignment="1">
      <alignment horizontal="center" vertical="center"/>
    </xf>
    <xf numFmtId="0" fontId="0" fillId="3" borderId="1" xfId="0" applyFill="1" applyBorder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7" fillId="7" borderId="0" xfId="0" applyFont="1" applyFill="1" applyProtection="1">
      <alignment vertical="center"/>
      <protection locked="0"/>
    </xf>
    <xf numFmtId="0" fontId="18" fillId="0" borderId="1" xfId="0" applyFont="1" applyBorder="1" applyAlignment="1" applyProtection="1">
      <alignment horizontal="center" vertical="center"/>
      <protection locked="0"/>
    </xf>
    <xf numFmtId="0" fontId="16" fillId="0" borderId="1" xfId="0" applyFont="1" applyBorder="1" applyAlignment="1" applyProtection="1">
      <alignment horizontal="center" vertical="center"/>
      <protection locked="0"/>
    </xf>
    <xf numFmtId="0" fontId="16" fillId="0" borderId="1" xfId="0" applyFont="1" applyBorder="1" applyProtection="1">
      <alignment vertical="center"/>
      <protection locked="0"/>
    </xf>
    <xf numFmtId="0" fontId="0" fillId="0" borderId="0" xfId="0" applyFont="1">
      <alignment vertical="center"/>
    </xf>
    <xf numFmtId="0" fontId="0" fillId="0" borderId="0" xfId="0" applyFont="1" applyFill="1">
      <alignment vertical="center"/>
    </xf>
    <xf numFmtId="0" fontId="0" fillId="4" borderId="1" xfId="0" applyFont="1" applyFill="1" applyBorder="1" applyAlignment="1">
      <alignment vertical="center" wrapText="1"/>
    </xf>
    <xf numFmtId="0" fontId="0" fillId="7" borderId="1" xfId="0" applyFont="1" applyFill="1" applyBorder="1" applyAlignment="1">
      <alignment vertical="center" wrapText="1"/>
    </xf>
    <xf numFmtId="0" fontId="0" fillId="11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11" borderId="1" xfId="0" applyFont="1" applyFill="1" applyBorder="1" applyAlignment="1">
      <alignment horizontal="center" vertical="center"/>
    </xf>
    <xf numFmtId="0" fontId="0" fillId="0" borderId="11" xfId="0" applyFont="1" applyBorder="1">
      <alignment vertical="center"/>
    </xf>
    <xf numFmtId="0" fontId="0" fillId="0" borderId="11" xfId="0" applyFont="1" applyFill="1" applyBorder="1">
      <alignment vertical="center"/>
    </xf>
    <xf numFmtId="0" fontId="0" fillId="0" borderId="11" xfId="0" applyFont="1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16" fillId="12" borderId="1" xfId="0" applyFont="1" applyFill="1" applyBorder="1" applyAlignment="1" applyProtection="1">
      <alignment horizontal="center" vertical="center"/>
      <protection locked="0"/>
    </xf>
    <xf numFmtId="0" fontId="16" fillId="12" borderId="1" xfId="0" applyFont="1" applyFill="1" applyBorder="1" applyProtection="1">
      <alignment vertical="center"/>
      <protection locked="0"/>
    </xf>
    <xf numFmtId="0" fontId="19" fillId="0" borderId="1" xfId="0" applyFont="1" applyBorder="1" applyAlignment="1" applyProtection="1">
      <alignment horizontal="center" vertical="center"/>
      <protection locked="0"/>
    </xf>
    <xf numFmtId="0" fontId="19" fillId="0" borderId="1" xfId="0" applyFont="1" applyBorder="1" applyProtection="1">
      <alignment vertical="center"/>
      <protection locked="0"/>
    </xf>
    <xf numFmtId="0" fontId="6" fillId="5" borderId="10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0" fillId="7" borderId="1" xfId="0" applyFont="1" applyFill="1" applyBorder="1" applyAlignment="1">
      <alignment horizontal="right" vertical="center"/>
    </xf>
  </cellXfs>
  <cellStyles count="2">
    <cellStyle name="Normal" xfId="0" builtinId="0"/>
    <cellStyle name="Normal 2" xfId="1" xr:uid="{00000000-0005-0000-0000-000001000000}"/>
  </cellStyles>
  <dxfs count="104"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5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5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5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5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5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5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5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5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5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5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5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5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5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5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5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5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5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5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5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5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5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5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5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5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5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5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5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5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5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5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5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5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5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5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5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5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5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5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5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5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FF3333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W257"/>
  <sheetViews>
    <sheetView tabSelected="1" view="pageBreakPreview" zoomScale="60" zoomScaleNormal="55" workbookViewId="0">
      <pane xSplit="5" ySplit="3" topLeftCell="F223" activePane="bottomRight" state="frozen"/>
      <selection pane="topRight" activeCell="AB1" sqref="AB1"/>
      <selection pane="bottomLeft" activeCell="A4" sqref="A4"/>
      <selection pane="bottomRight" activeCell="K237" sqref="K237"/>
    </sheetView>
  </sheetViews>
  <sheetFormatPr defaultColWidth="7.33203125" defaultRowHeight="14.4"/>
  <cols>
    <col min="1" max="1" width="5.44140625" style="1" customWidth="1"/>
    <col min="2" max="2" width="8.44140625" style="1" customWidth="1"/>
    <col min="3" max="3" width="12" style="1" customWidth="1"/>
    <col min="4" max="4" width="36.109375" customWidth="1"/>
    <col min="5" max="5" width="11.6640625" style="1" customWidth="1"/>
    <col min="6" max="6" width="21.33203125" customWidth="1"/>
    <col min="7" max="7" width="9.33203125" style="1" customWidth="1"/>
    <col min="8" max="8" width="9" style="1" customWidth="1"/>
    <col min="9" max="9" width="8.6640625" style="1" customWidth="1"/>
    <col min="10" max="10" width="8.5546875" style="1" customWidth="1"/>
    <col min="11" max="11" width="9" style="1" customWidth="1"/>
    <col min="12" max="12" width="0.88671875" style="1" customWidth="1"/>
    <col min="13" max="13" width="10.44140625" style="1" customWidth="1"/>
    <col min="14" max="14" width="11.109375" style="1" customWidth="1"/>
    <col min="15" max="15" width="10.6640625" style="1" customWidth="1"/>
    <col min="16" max="16" width="11.109375" style="1" customWidth="1"/>
    <col min="17" max="17" width="10.44140625" style="1" customWidth="1"/>
    <col min="18" max="18" width="11.109375" style="1" customWidth="1"/>
    <col min="19" max="19" width="7.33203125" style="2" customWidth="1"/>
    <col min="20" max="20" width="8" style="2" customWidth="1"/>
    <col min="21" max="21" width="1" style="3" customWidth="1"/>
    <col min="22" max="26" width="0" style="1" hidden="1" customWidth="1"/>
    <col min="27" max="27" width="9" style="1" customWidth="1"/>
    <col min="28" max="28" width="8.6640625" style="1" customWidth="1"/>
    <col min="29" max="30" width="9" style="1" customWidth="1"/>
    <col min="31" max="31" width="9.6640625" style="1" customWidth="1"/>
    <col min="32" max="32" width="0.88671875" style="1" customWidth="1"/>
    <col min="33" max="33" width="11.109375" style="1" customWidth="1"/>
    <col min="34" max="34" width="10.6640625" style="1" customWidth="1"/>
    <col min="35" max="35" width="11.109375" style="1" customWidth="1"/>
    <col min="36" max="36" width="10.44140625" style="1" customWidth="1"/>
    <col min="37" max="37" width="11.109375" style="1" customWidth="1"/>
    <col min="38" max="38" width="10.44140625" style="1" customWidth="1"/>
    <col min="39" max="39" width="10.6640625" style="1" customWidth="1"/>
    <col min="40" max="40" width="7.6640625" style="1" customWidth="1"/>
    <col min="41" max="41" width="8" style="1" customWidth="1"/>
    <col min="42" max="42" width="17.33203125" style="1" customWidth="1"/>
    <col min="43" max="47" width="11.88671875" style="1" customWidth="1"/>
    <col min="48" max="48" width="14.6640625" style="1" customWidth="1"/>
    <col min="49" max="49" width="9.88671875" style="1" customWidth="1"/>
  </cols>
  <sheetData>
    <row r="1" spans="1:49" ht="21">
      <c r="B1" s="97" t="s">
        <v>0</v>
      </c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4"/>
      <c r="T1" s="4"/>
      <c r="V1" s="98" t="s">
        <v>1</v>
      </c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</row>
    <row r="2" spans="1:49" ht="26.4">
      <c r="A2" s="5" t="s">
        <v>2</v>
      </c>
      <c r="B2" s="6" t="s">
        <v>3</v>
      </c>
      <c r="C2" s="6" t="s">
        <v>4</v>
      </c>
      <c r="D2" s="5" t="s">
        <v>5</v>
      </c>
      <c r="E2" s="6" t="s">
        <v>6</v>
      </c>
      <c r="F2" s="6" t="s">
        <v>7</v>
      </c>
      <c r="G2" s="6">
        <v>314441</v>
      </c>
      <c r="H2" s="6">
        <v>314442</v>
      </c>
      <c r="I2" s="6">
        <v>314443</v>
      </c>
      <c r="J2" s="6">
        <v>314444</v>
      </c>
      <c r="K2" s="6">
        <v>314445</v>
      </c>
      <c r="L2" s="7"/>
      <c r="M2" s="6" t="s">
        <v>8</v>
      </c>
      <c r="N2" s="6" t="s">
        <v>9</v>
      </c>
      <c r="O2" s="6" t="s">
        <v>10</v>
      </c>
      <c r="P2" s="6" t="s">
        <v>11</v>
      </c>
      <c r="Q2" s="6" t="s">
        <v>12</v>
      </c>
      <c r="R2" s="6" t="s">
        <v>13</v>
      </c>
      <c r="S2" s="8" t="s">
        <v>14</v>
      </c>
      <c r="T2" s="8" t="s">
        <v>15</v>
      </c>
      <c r="V2" s="5" t="s">
        <v>3</v>
      </c>
      <c r="W2" s="6" t="s">
        <v>4</v>
      </c>
      <c r="X2" s="5" t="s">
        <v>5</v>
      </c>
      <c r="Y2" s="6" t="s">
        <v>6</v>
      </c>
      <c r="Z2" s="5" t="s">
        <v>7</v>
      </c>
      <c r="AA2" s="6">
        <v>314450</v>
      </c>
      <c r="AB2" s="6">
        <v>314451</v>
      </c>
      <c r="AC2" s="6">
        <v>314452</v>
      </c>
      <c r="AD2" s="6">
        <v>314453</v>
      </c>
      <c r="AE2" s="6">
        <v>314454</v>
      </c>
      <c r="AF2" s="7"/>
      <c r="AG2" s="6" t="s">
        <v>16</v>
      </c>
      <c r="AH2" s="6" t="s">
        <v>17</v>
      </c>
      <c r="AI2" s="6" t="s">
        <v>18</v>
      </c>
      <c r="AJ2" s="6" t="s">
        <v>19</v>
      </c>
      <c r="AK2" s="6" t="s">
        <v>20</v>
      </c>
      <c r="AL2" s="6" t="s">
        <v>21</v>
      </c>
      <c r="AM2" s="6" t="s">
        <v>22</v>
      </c>
      <c r="AN2" s="6" t="s">
        <v>23</v>
      </c>
      <c r="AO2" s="6" t="s">
        <v>24</v>
      </c>
      <c r="AP2" s="99" t="s">
        <v>25</v>
      </c>
      <c r="AQ2" s="99"/>
      <c r="AR2" s="100" t="s">
        <v>26</v>
      </c>
      <c r="AS2" s="100"/>
      <c r="AT2" s="9" t="s">
        <v>27</v>
      </c>
      <c r="AU2" s="9" t="s">
        <v>27</v>
      </c>
      <c r="AV2" s="10" t="s">
        <v>28</v>
      </c>
      <c r="AW2" s="11" t="s">
        <v>29</v>
      </c>
    </row>
    <row r="3" spans="1:49">
      <c r="A3" s="5"/>
      <c r="B3" s="6"/>
      <c r="C3" s="6"/>
      <c r="D3" s="5"/>
      <c r="E3" s="6"/>
      <c r="F3" s="5"/>
      <c r="G3" s="6" t="s">
        <v>30</v>
      </c>
      <c r="H3" s="6" t="s">
        <v>31</v>
      </c>
      <c r="I3" s="6" t="s">
        <v>32</v>
      </c>
      <c r="J3" s="6" t="s">
        <v>33</v>
      </c>
      <c r="K3" s="6" t="s">
        <v>34</v>
      </c>
      <c r="L3" s="7"/>
      <c r="M3" s="6" t="s">
        <v>35</v>
      </c>
      <c r="N3" s="6" t="s">
        <v>36</v>
      </c>
      <c r="O3" s="6" t="s">
        <v>37</v>
      </c>
      <c r="P3" s="6" t="s">
        <v>38</v>
      </c>
      <c r="Q3" s="6" t="s">
        <v>39</v>
      </c>
      <c r="R3" s="6" t="s">
        <v>40</v>
      </c>
      <c r="S3" s="8"/>
      <c r="T3" s="8"/>
      <c r="V3" s="5"/>
      <c r="W3" s="6"/>
      <c r="X3" s="5"/>
      <c r="Y3" s="6"/>
      <c r="Z3" s="5"/>
      <c r="AA3" s="6" t="s">
        <v>41</v>
      </c>
      <c r="AB3" s="6" t="s">
        <v>42</v>
      </c>
      <c r="AC3" s="6" t="s">
        <v>43</v>
      </c>
      <c r="AD3" s="6" t="s">
        <v>44</v>
      </c>
      <c r="AE3" s="6" t="s">
        <v>45</v>
      </c>
      <c r="AF3" s="7"/>
      <c r="AG3" s="6" t="s">
        <v>46</v>
      </c>
      <c r="AH3" s="6" t="s">
        <v>47</v>
      </c>
      <c r="AI3" s="6" t="s">
        <v>48</v>
      </c>
      <c r="AJ3" s="6" t="s">
        <v>49</v>
      </c>
      <c r="AK3" s="6" t="s">
        <v>50</v>
      </c>
      <c r="AL3" s="6" t="s">
        <v>51</v>
      </c>
      <c r="AM3" s="6" t="s">
        <v>52</v>
      </c>
      <c r="AN3" s="6"/>
      <c r="AO3" s="6"/>
      <c r="AP3" s="12" t="s">
        <v>53</v>
      </c>
      <c r="AQ3" s="12" t="s">
        <v>54</v>
      </c>
      <c r="AR3" s="13" t="s">
        <v>53</v>
      </c>
      <c r="AS3" s="13" t="s">
        <v>54</v>
      </c>
      <c r="AT3" s="8" t="s">
        <v>55</v>
      </c>
      <c r="AU3" s="8" t="s">
        <v>56</v>
      </c>
      <c r="AV3" s="6"/>
      <c r="AW3" s="6"/>
    </row>
    <row r="4" spans="1:49">
      <c r="A4" s="14"/>
      <c r="B4" s="14">
        <v>33222</v>
      </c>
      <c r="C4" s="14" t="s">
        <v>57</v>
      </c>
      <c r="D4" s="15" t="s">
        <v>58</v>
      </c>
      <c r="E4" s="14" t="s">
        <v>59</v>
      </c>
      <c r="F4" s="16" t="s">
        <v>60</v>
      </c>
      <c r="G4" s="14">
        <v>83</v>
      </c>
      <c r="H4" s="14">
        <v>100</v>
      </c>
      <c r="I4" s="14">
        <v>87</v>
      </c>
      <c r="J4" s="14">
        <v>100</v>
      </c>
      <c r="K4" s="14">
        <v>100</v>
      </c>
      <c r="L4" s="17"/>
      <c r="M4" s="14">
        <v>41</v>
      </c>
      <c r="N4" s="14">
        <v>22</v>
      </c>
      <c r="O4" s="14">
        <v>44</v>
      </c>
      <c r="P4" s="14">
        <v>23</v>
      </c>
      <c r="Q4" s="14">
        <v>40</v>
      </c>
      <c r="R4" s="14">
        <v>44</v>
      </c>
      <c r="S4" s="18">
        <v>10</v>
      </c>
      <c r="T4" s="18">
        <v>23</v>
      </c>
      <c r="U4" s="19"/>
      <c r="V4" s="15">
        <f t="shared" ref="V4:V208" si="0">B4</f>
        <v>33222</v>
      </c>
      <c r="W4" s="14" t="str">
        <f t="shared" ref="W4:W208" si="1">C4</f>
        <v>T150058501</v>
      </c>
      <c r="X4" s="15" t="str">
        <f t="shared" ref="X4:X208" si="2">D4</f>
        <v>GARJE SHIVAM SUBHASH</v>
      </c>
      <c r="Y4" s="14" t="str">
        <f t="shared" ref="Y4:Y208" si="3">E4</f>
        <v>71900219C</v>
      </c>
      <c r="Z4" s="16" t="str">
        <f t="shared" ref="Z4:Z208" si="4">F4</f>
        <v>I2K18102625</v>
      </c>
      <c r="AA4" s="14">
        <v>86</v>
      </c>
      <c r="AB4" s="14">
        <v>79</v>
      </c>
      <c r="AC4" s="14">
        <v>89</v>
      </c>
      <c r="AD4" s="14">
        <v>96</v>
      </c>
      <c r="AE4" s="14">
        <v>84</v>
      </c>
      <c r="AF4" s="17"/>
      <c r="AG4" s="14">
        <v>23</v>
      </c>
      <c r="AH4" s="14">
        <v>22</v>
      </c>
      <c r="AI4" s="14">
        <v>46</v>
      </c>
      <c r="AJ4" s="14">
        <v>46</v>
      </c>
      <c r="AK4" s="14">
        <v>22</v>
      </c>
      <c r="AL4" s="14">
        <v>21</v>
      </c>
      <c r="AM4" s="14">
        <v>37</v>
      </c>
      <c r="AN4" s="14">
        <v>9.89</v>
      </c>
      <c r="AO4" s="14">
        <v>46</v>
      </c>
      <c r="AP4" s="20" t="str">
        <f t="shared" ref="AP4:AP208" si="5">IF(COUNTIF(G4:K4,"FF"),"FAIL",IF(COUNTIF(G4:K4,"AB"),"FAIL","PASS"))</f>
        <v>PASS</v>
      </c>
      <c r="AQ4" s="20" t="str">
        <f t="shared" ref="AQ4:AQ208" si="6">IF(COUNTIF(AA4:AE4,"FF"),"FAIL",IF(COUNTIF(AA4:AE4,"AB"),"FAIL","PASS"))</f>
        <v>PASS</v>
      </c>
      <c r="AR4" s="21" t="str">
        <f t="shared" ref="AR4:AR208" si="7">IF(COUNTIF(M4:R4,"FF"),"FAIL",IF(COUNTIF(M4:R4,"AB"),"FAIL","PASS"))</f>
        <v>PASS</v>
      </c>
      <c r="AS4" s="21" t="str">
        <f t="shared" ref="AS4:AS208" si="8">IF(COUNTIF(AG4:AM4,"FF"),"FAIL",IF(COUNTIF(AG4:AM4,"AB"),"FAIL","PASS"))</f>
        <v>PASS</v>
      </c>
      <c r="AT4" s="7" t="str">
        <f t="shared" ref="AT4:AT208" si="9">IF(AND(AP4="PASS",AQ4="PASS"),"PASS","FAIL")</f>
        <v>PASS</v>
      </c>
      <c r="AU4" s="7" t="str">
        <f t="shared" ref="AU4:AU208" si="10">IF(AND(AR4="PASS",AS4="PASS"),"PASS","FAIL")</f>
        <v>PASS</v>
      </c>
      <c r="AV4" s="22" t="str">
        <f t="shared" ref="AV4:AV208" si="11">IF(AW4="ATKT","NO",IF(AW4="FAIL","NO","YES"))</f>
        <v>YES</v>
      </c>
      <c r="AW4" s="23" t="str">
        <f t="shared" ref="AW4:AW208" si="12">IF(AO4=46,IF(AN4&gt;=7.75,"DIST",IF(AN4&gt;=6.75,"FIRST",IF(AN4&gt;=6.25,"HSC",IF(AN4&gt;=5.5,"SC","FAIL")))),IF(AO4&gt;=23,"ATKT","FAIL"))</f>
        <v>DIST</v>
      </c>
    </row>
    <row r="5" spans="1:49">
      <c r="A5" s="14"/>
      <c r="B5" s="24">
        <v>33101</v>
      </c>
      <c r="C5" s="24" t="s">
        <v>61</v>
      </c>
      <c r="D5" s="25" t="s">
        <v>62</v>
      </c>
      <c r="E5" s="24" t="s">
        <v>63</v>
      </c>
      <c r="F5" s="16" t="s">
        <v>64</v>
      </c>
      <c r="G5" s="14">
        <v>88</v>
      </c>
      <c r="H5" s="14">
        <v>100</v>
      </c>
      <c r="I5" s="14">
        <v>100</v>
      </c>
      <c r="J5" s="14">
        <v>100</v>
      </c>
      <c r="K5" s="14">
        <v>93</v>
      </c>
      <c r="L5" s="17"/>
      <c r="M5" s="14">
        <v>42</v>
      </c>
      <c r="N5" s="14">
        <v>24</v>
      </c>
      <c r="O5" s="14">
        <v>42</v>
      </c>
      <c r="P5" s="14">
        <v>24</v>
      </c>
      <c r="Q5" s="14">
        <v>45</v>
      </c>
      <c r="R5" s="14">
        <v>48</v>
      </c>
      <c r="S5" s="18">
        <v>10</v>
      </c>
      <c r="T5" s="18">
        <v>23</v>
      </c>
      <c r="U5" s="19"/>
      <c r="V5" s="15">
        <f t="shared" si="0"/>
        <v>33101</v>
      </c>
      <c r="W5" s="14" t="str">
        <f t="shared" si="1"/>
        <v>T150058502</v>
      </c>
      <c r="X5" s="15" t="str">
        <f t="shared" si="2"/>
        <v>ABHINAV KUMAR THAKUR</v>
      </c>
      <c r="Y5" s="14" t="str">
        <f t="shared" si="3"/>
        <v>71900004B</v>
      </c>
      <c r="Z5" s="16" t="str">
        <f t="shared" si="4"/>
        <v>I2K18102628</v>
      </c>
      <c r="AA5" s="14">
        <v>100</v>
      </c>
      <c r="AB5" s="14">
        <v>87</v>
      </c>
      <c r="AC5" s="14">
        <v>89</v>
      </c>
      <c r="AD5" s="14">
        <v>99</v>
      </c>
      <c r="AE5" s="14">
        <v>94</v>
      </c>
      <c r="AF5" s="17"/>
      <c r="AG5" s="14">
        <v>22</v>
      </c>
      <c r="AH5" s="14">
        <v>20</v>
      </c>
      <c r="AI5" s="14">
        <v>48</v>
      </c>
      <c r="AJ5" s="14">
        <v>46</v>
      </c>
      <c r="AK5" s="14">
        <v>24</v>
      </c>
      <c r="AL5" s="14">
        <v>24</v>
      </c>
      <c r="AM5" s="14">
        <v>48</v>
      </c>
      <c r="AN5" s="14">
        <v>10</v>
      </c>
      <c r="AO5" s="14">
        <v>46</v>
      </c>
      <c r="AP5" s="20" t="str">
        <f t="shared" si="5"/>
        <v>PASS</v>
      </c>
      <c r="AQ5" s="20" t="str">
        <f t="shared" si="6"/>
        <v>PASS</v>
      </c>
      <c r="AR5" s="21" t="str">
        <f t="shared" si="7"/>
        <v>PASS</v>
      </c>
      <c r="AS5" s="21" t="str">
        <f t="shared" si="8"/>
        <v>PASS</v>
      </c>
      <c r="AT5" s="7" t="str">
        <f t="shared" si="9"/>
        <v>PASS</v>
      </c>
      <c r="AU5" s="7" t="str">
        <f t="shared" si="10"/>
        <v>PASS</v>
      </c>
      <c r="AV5" s="22" t="str">
        <f t="shared" si="11"/>
        <v>YES</v>
      </c>
      <c r="AW5" s="23" t="str">
        <f t="shared" si="12"/>
        <v>DIST</v>
      </c>
    </row>
    <row r="6" spans="1:49">
      <c r="A6" s="14"/>
      <c r="B6" s="24">
        <v>33301</v>
      </c>
      <c r="C6" s="24" t="s">
        <v>65</v>
      </c>
      <c r="D6" s="25" t="s">
        <v>66</v>
      </c>
      <c r="E6" s="24" t="s">
        <v>67</v>
      </c>
      <c r="F6" s="16" t="s">
        <v>68</v>
      </c>
      <c r="G6" s="14">
        <v>85</v>
      </c>
      <c r="H6" s="14">
        <v>98</v>
      </c>
      <c r="I6" s="14">
        <v>90</v>
      </c>
      <c r="J6" s="14">
        <v>94</v>
      </c>
      <c r="K6" s="14">
        <v>98</v>
      </c>
      <c r="L6" s="17"/>
      <c r="M6" s="14">
        <v>41</v>
      </c>
      <c r="N6" s="14">
        <v>21</v>
      </c>
      <c r="O6" s="14">
        <v>42</v>
      </c>
      <c r="P6" s="14">
        <v>22</v>
      </c>
      <c r="Q6" s="14">
        <v>42</v>
      </c>
      <c r="R6" s="14">
        <v>41</v>
      </c>
      <c r="S6" s="18">
        <v>10</v>
      </c>
      <c r="T6" s="18">
        <v>23</v>
      </c>
      <c r="U6" s="19"/>
      <c r="V6" s="15">
        <f t="shared" si="0"/>
        <v>33301</v>
      </c>
      <c r="W6" s="14" t="str">
        <f t="shared" si="1"/>
        <v>T150058503</v>
      </c>
      <c r="X6" s="15" t="str">
        <f t="shared" si="2"/>
        <v>ADITI SRIVASTAVA</v>
      </c>
      <c r="Y6" s="14" t="str">
        <f t="shared" si="3"/>
        <v>71900012C</v>
      </c>
      <c r="Z6" s="16" t="str">
        <f t="shared" si="4"/>
        <v>I2K18102518</v>
      </c>
      <c r="AA6" s="14">
        <v>94</v>
      </c>
      <c r="AB6" s="14">
        <v>97</v>
      </c>
      <c r="AC6" s="14">
        <v>95</v>
      </c>
      <c r="AD6" s="14">
        <v>100</v>
      </c>
      <c r="AE6" s="14">
        <v>95</v>
      </c>
      <c r="AF6" s="17"/>
      <c r="AG6" s="14">
        <v>24</v>
      </c>
      <c r="AH6" s="14">
        <v>23</v>
      </c>
      <c r="AI6" s="14">
        <v>48</v>
      </c>
      <c r="AJ6" s="14">
        <v>46</v>
      </c>
      <c r="AK6" s="14">
        <v>23</v>
      </c>
      <c r="AL6" s="14">
        <v>24</v>
      </c>
      <c r="AM6" s="14">
        <v>41</v>
      </c>
      <c r="AN6" s="14">
        <v>10</v>
      </c>
      <c r="AO6" s="14">
        <v>46</v>
      </c>
      <c r="AP6" s="20" t="str">
        <f t="shared" si="5"/>
        <v>PASS</v>
      </c>
      <c r="AQ6" s="20" t="str">
        <f t="shared" si="6"/>
        <v>PASS</v>
      </c>
      <c r="AR6" s="21" t="str">
        <f t="shared" si="7"/>
        <v>PASS</v>
      </c>
      <c r="AS6" s="21" t="str">
        <f t="shared" si="8"/>
        <v>PASS</v>
      </c>
      <c r="AT6" s="7" t="str">
        <f t="shared" si="9"/>
        <v>PASS</v>
      </c>
      <c r="AU6" s="7" t="str">
        <f t="shared" si="10"/>
        <v>PASS</v>
      </c>
      <c r="AV6" s="22" t="str">
        <f t="shared" si="11"/>
        <v>YES</v>
      </c>
      <c r="AW6" s="23" t="str">
        <f t="shared" si="12"/>
        <v>DIST</v>
      </c>
    </row>
    <row r="7" spans="1:49">
      <c r="A7" s="14"/>
      <c r="B7" s="14">
        <v>33202</v>
      </c>
      <c r="C7" s="14" t="s">
        <v>69</v>
      </c>
      <c r="D7" s="15" t="s">
        <v>70</v>
      </c>
      <c r="E7" s="14" t="s">
        <v>71</v>
      </c>
      <c r="F7" s="16" t="s">
        <v>72</v>
      </c>
      <c r="G7" s="14">
        <v>85</v>
      </c>
      <c r="H7" s="14">
        <v>97</v>
      </c>
      <c r="I7" s="14">
        <v>79</v>
      </c>
      <c r="J7" s="14">
        <v>99</v>
      </c>
      <c r="K7" s="14">
        <v>76</v>
      </c>
      <c r="L7" s="17"/>
      <c r="M7" s="14">
        <v>37</v>
      </c>
      <c r="N7" s="14">
        <v>20</v>
      </c>
      <c r="O7" s="14">
        <v>43</v>
      </c>
      <c r="P7" s="14">
        <v>21</v>
      </c>
      <c r="Q7" s="14">
        <v>40</v>
      </c>
      <c r="R7" s="14">
        <v>41</v>
      </c>
      <c r="S7" s="18">
        <v>9.6999999999999993</v>
      </c>
      <c r="T7" s="18">
        <v>23</v>
      </c>
      <c r="U7" s="19"/>
      <c r="V7" s="15">
        <f t="shared" si="0"/>
        <v>33202</v>
      </c>
      <c r="W7" s="14" t="str">
        <f t="shared" si="1"/>
        <v>T150058504</v>
      </c>
      <c r="X7" s="15" t="str">
        <f t="shared" si="2"/>
        <v>ADSULE NIKITA RAJENDRAKUMAR</v>
      </c>
      <c r="Y7" s="14" t="str">
        <f t="shared" si="3"/>
        <v>71900015H</v>
      </c>
      <c r="Z7" s="16" t="str">
        <f t="shared" si="4"/>
        <v>I2K18102419</v>
      </c>
      <c r="AA7" s="14">
        <v>90</v>
      </c>
      <c r="AB7" s="14">
        <v>87</v>
      </c>
      <c r="AC7" s="14">
        <v>88</v>
      </c>
      <c r="AD7" s="14">
        <v>100</v>
      </c>
      <c r="AE7" s="14">
        <v>89</v>
      </c>
      <c r="AF7" s="17"/>
      <c r="AG7" s="14">
        <v>22</v>
      </c>
      <c r="AH7" s="14">
        <v>20</v>
      </c>
      <c r="AI7" s="14">
        <v>42</v>
      </c>
      <c r="AJ7" s="14">
        <v>34</v>
      </c>
      <c r="AK7" s="14">
        <v>19</v>
      </c>
      <c r="AL7" s="14">
        <v>17</v>
      </c>
      <c r="AM7" s="14">
        <v>44</v>
      </c>
      <c r="AN7" s="14">
        <v>9.7799999999999994</v>
      </c>
      <c r="AO7" s="14">
        <v>46</v>
      </c>
      <c r="AP7" s="20" t="str">
        <f t="shared" si="5"/>
        <v>PASS</v>
      </c>
      <c r="AQ7" s="20" t="str">
        <f t="shared" si="6"/>
        <v>PASS</v>
      </c>
      <c r="AR7" s="21" t="str">
        <f t="shared" si="7"/>
        <v>PASS</v>
      </c>
      <c r="AS7" s="21" t="str">
        <f t="shared" si="8"/>
        <v>PASS</v>
      </c>
      <c r="AT7" s="7" t="str">
        <f t="shared" si="9"/>
        <v>PASS</v>
      </c>
      <c r="AU7" s="7" t="str">
        <f t="shared" si="10"/>
        <v>PASS</v>
      </c>
      <c r="AV7" s="22" t="str">
        <f t="shared" si="11"/>
        <v>YES</v>
      </c>
      <c r="AW7" s="23" t="str">
        <f t="shared" si="12"/>
        <v>DIST</v>
      </c>
    </row>
    <row r="8" spans="1:49">
      <c r="A8" s="14"/>
      <c r="B8" s="14">
        <v>33302</v>
      </c>
      <c r="C8" s="14" t="s">
        <v>73</v>
      </c>
      <c r="D8" s="15" t="s">
        <v>74</v>
      </c>
      <c r="E8" s="14" t="s">
        <v>75</v>
      </c>
      <c r="F8" s="16" t="s">
        <v>76</v>
      </c>
      <c r="G8" s="14">
        <v>92</v>
      </c>
      <c r="H8" s="14">
        <v>89</v>
      </c>
      <c r="I8" s="14">
        <v>92</v>
      </c>
      <c r="J8" s="14">
        <v>100</v>
      </c>
      <c r="K8" s="14">
        <v>94</v>
      </c>
      <c r="L8" s="17"/>
      <c r="M8" s="14">
        <v>44</v>
      </c>
      <c r="N8" s="14">
        <v>23</v>
      </c>
      <c r="O8" s="14">
        <v>45</v>
      </c>
      <c r="P8" s="14">
        <v>25</v>
      </c>
      <c r="Q8" s="14">
        <v>38</v>
      </c>
      <c r="R8" s="14">
        <v>45</v>
      </c>
      <c r="S8" s="18">
        <v>10</v>
      </c>
      <c r="T8" s="18">
        <v>23</v>
      </c>
      <c r="U8" s="19"/>
      <c r="V8" s="15">
        <f t="shared" si="0"/>
        <v>33302</v>
      </c>
      <c r="W8" s="14" t="str">
        <f t="shared" si="1"/>
        <v>T150058505</v>
      </c>
      <c r="X8" s="15" t="str">
        <f t="shared" si="2"/>
        <v>AGARWAL SUYASH RAJAT</v>
      </c>
      <c r="Y8" s="14" t="str">
        <f t="shared" si="3"/>
        <v>71900017D</v>
      </c>
      <c r="Z8" s="16" t="str">
        <f t="shared" si="4"/>
        <v>I2K18102604</v>
      </c>
      <c r="AA8" s="14">
        <v>94</v>
      </c>
      <c r="AB8" s="14">
        <v>88</v>
      </c>
      <c r="AC8" s="14">
        <v>75</v>
      </c>
      <c r="AD8" s="14">
        <v>100</v>
      </c>
      <c r="AE8" s="14">
        <v>86</v>
      </c>
      <c r="AF8" s="17"/>
      <c r="AG8" s="14">
        <v>22</v>
      </c>
      <c r="AH8" s="14">
        <v>20</v>
      </c>
      <c r="AI8" s="14">
        <v>47</v>
      </c>
      <c r="AJ8" s="14">
        <v>36</v>
      </c>
      <c r="AK8" s="14">
        <v>22</v>
      </c>
      <c r="AL8" s="14">
        <v>21</v>
      </c>
      <c r="AM8" s="14">
        <v>45</v>
      </c>
      <c r="AN8" s="14">
        <v>9.89</v>
      </c>
      <c r="AO8" s="14">
        <v>46</v>
      </c>
      <c r="AP8" s="20" t="str">
        <f t="shared" si="5"/>
        <v>PASS</v>
      </c>
      <c r="AQ8" s="20" t="str">
        <f t="shared" si="6"/>
        <v>PASS</v>
      </c>
      <c r="AR8" s="21" t="str">
        <f t="shared" si="7"/>
        <v>PASS</v>
      </c>
      <c r="AS8" s="21" t="str">
        <f t="shared" si="8"/>
        <v>PASS</v>
      </c>
      <c r="AT8" s="7" t="str">
        <f t="shared" si="9"/>
        <v>PASS</v>
      </c>
      <c r="AU8" s="7" t="str">
        <f t="shared" si="10"/>
        <v>PASS</v>
      </c>
      <c r="AV8" s="22" t="str">
        <f t="shared" si="11"/>
        <v>YES</v>
      </c>
      <c r="AW8" s="23" t="str">
        <f t="shared" si="12"/>
        <v>DIST</v>
      </c>
    </row>
    <row r="9" spans="1:49">
      <c r="A9" s="14"/>
      <c r="B9" s="14">
        <v>33103</v>
      </c>
      <c r="C9" s="14" t="s">
        <v>77</v>
      </c>
      <c r="D9" s="15" t="s">
        <v>78</v>
      </c>
      <c r="E9" s="14" t="s">
        <v>79</v>
      </c>
      <c r="F9" s="16" t="s">
        <v>80</v>
      </c>
      <c r="G9" s="14">
        <v>94</v>
      </c>
      <c r="H9" s="14">
        <v>100</v>
      </c>
      <c r="I9" s="14">
        <v>93</v>
      </c>
      <c r="J9" s="14">
        <v>100</v>
      </c>
      <c r="K9" s="14">
        <v>89</v>
      </c>
      <c r="L9" s="17"/>
      <c r="M9" s="14">
        <v>43</v>
      </c>
      <c r="N9" s="14">
        <v>22</v>
      </c>
      <c r="O9" s="14">
        <v>41</v>
      </c>
      <c r="P9" s="14">
        <v>20</v>
      </c>
      <c r="Q9" s="14">
        <v>40</v>
      </c>
      <c r="R9" s="14">
        <v>45</v>
      </c>
      <c r="S9" s="18">
        <v>10</v>
      </c>
      <c r="T9" s="18">
        <v>23</v>
      </c>
      <c r="U9" s="19"/>
      <c r="V9" s="15">
        <f t="shared" si="0"/>
        <v>33103</v>
      </c>
      <c r="W9" s="14" t="str">
        <f t="shared" si="1"/>
        <v>T150058506</v>
      </c>
      <c r="X9" s="15" t="str">
        <f t="shared" si="2"/>
        <v>AGASHE ABHISHEK DILIP</v>
      </c>
      <c r="Y9" s="14" t="str">
        <f t="shared" si="3"/>
        <v>71900018B</v>
      </c>
      <c r="Z9" s="16" t="str">
        <f t="shared" si="4"/>
        <v>I2K18102441</v>
      </c>
      <c r="AA9" s="14">
        <v>96</v>
      </c>
      <c r="AB9" s="14">
        <v>93</v>
      </c>
      <c r="AC9" s="14">
        <v>92</v>
      </c>
      <c r="AD9" s="14">
        <v>100</v>
      </c>
      <c r="AE9" s="14">
        <v>89</v>
      </c>
      <c r="AF9" s="17"/>
      <c r="AG9" s="14">
        <v>23</v>
      </c>
      <c r="AH9" s="14">
        <v>22</v>
      </c>
      <c r="AI9" s="14">
        <v>45</v>
      </c>
      <c r="AJ9" s="14">
        <v>40</v>
      </c>
      <c r="AK9" s="14">
        <v>23</v>
      </c>
      <c r="AL9" s="14">
        <v>21</v>
      </c>
      <c r="AM9" s="14">
        <v>46</v>
      </c>
      <c r="AN9" s="14">
        <v>10</v>
      </c>
      <c r="AO9" s="14">
        <v>46</v>
      </c>
      <c r="AP9" s="20" t="str">
        <f t="shared" si="5"/>
        <v>PASS</v>
      </c>
      <c r="AQ9" s="20" t="str">
        <f t="shared" si="6"/>
        <v>PASS</v>
      </c>
      <c r="AR9" s="21" t="str">
        <f t="shared" si="7"/>
        <v>PASS</v>
      </c>
      <c r="AS9" s="21" t="str">
        <f t="shared" si="8"/>
        <v>PASS</v>
      </c>
      <c r="AT9" s="7" t="str">
        <f t="shared" si="9"/>
        <v>PASS</v>
      </c>
      <c r="AU9" s="7" t="str">
        <f t="shared" si="10"/>
        <v>PASS</v>
      </c>
      <c r="AV9" s="22" t="str">
        <f t="shared" si="11"/>
        <v>YES</v>
      </c>
      <c r="AW9" s="23" t="str">
        <f t="shared" si="12"/>
        <v>DIST</v>
      </c>
    </row>
    <row r="10" spans="1:49">
      <c r="A10" s="14"/>
      <c r="B10" s="14">
        <v>33203</v>
      </c>
      <c r="C10" s="14" t="s">
        <v>81</v>
      </c>
      <c r="D10" s="15" t="s">
        <v>82</v>
      </c>
      <c r="E10" s="14" t="s">
        <v>83</v>
      </c>
      <c r="F10" s="16" t="s">
        <v>84</v>
      </c>
      <c r="G10" s="14">
        <v>91</v>
      </c>
      <c r="H10" s="14">
        <v>100</v>
      </c>
      <c r="I10" s="14">
        <v>82</v>
      </c>
      <c r="J10" s="14">
        <v>100</v>
      </c>
      <c r="K10" s="14">
        <v>96</v>
      </c>
      <c r="L10" s="17"/>
      <c r="M10" s="14">
        <v>40</v>
      </c>
      <c r="N10" s="14">
        <v>20</v>
      </c>
      <c r="O10" s="14">
        <v>44</v>
      </c>
      <c r="P10" s="14">
        <v>21</v>
      </c>
      <c r="Q10" s="14">
        <v>44</v>
      </c>
      <c r="R10" s="14">
        <v>43</v>
      </c>
      <c r="S10" s="18">
        <v>10</v>
      </c>
      <c r="T10" s="18">
        <v>23</v>
      </c>
      <c r="U10" s="19"/>
      <c r="V10" s="15">
        <f t="shared" si="0"/>
        <v>33203</v>
      </c>
      <c r="W10" s="14" t="str">
        <f t="shared" si="1"/>
        <v>T150058507</v>
      </c>
      <c r="X10" s="15" t="str">
        <f t="shared" si="2"/>
        <v>AGRAWAL AKSHAD GOPAL</v>
      </c>
      <c r="Y10" s="14" t="str">
        <f t="shared" si="3"/>
        <v>71900019L</v>
      </c>
      <c r="Z10" s="16" t="str">
        <f t="shared" si="4"/>
        <v>I2K18102447</v>
      </c>
      <c r="AA10" s="14">
        <v>93</v>
      </c>
      <c r="AB10" s="14">
        <v>84</v>
      </c>
      <c r="AC10" s="14">
        <v>98</v>
      </c>
      <c r="AD10" s="14">
        <v>99</v>
      </c>
      <c r="AE10" s="14">
        <v>94</v>
      </c>
      <c r="AF10" s="17"/>
      <c r="AG10" s="14">
        <v>23</v>
      </c>
      <c r="AH10" s="14">
        <v>22</v>
      </c>
      <c r="AI10" s="14">
        <v>45</v>
      </c>
      <c r="AJ10" s="14">
        <v>41</v>
      </c>
      <c r="AK10" s="14">
        <v>21</v>
      </c>
      <c r="AL10" s="14">
        <v>20</v>
      </c>
      <c r="AM10" s="14">
        <v>46</v>
      </c>
      <c r="AN10" s="14">
        <v>10</v>
      </c>
      <c r="AO10" s="14">
        <v>46</v>
      </c>
      <c r="AP10" s="20" t="str">
        <f t="shared" si="5"/>
        <v>PASS</v>
      </c>
      <c r="AQ10" s="20" t="str">
        <f t="shared" si="6"/>
        <v>PASS</v>
      </c>
      <c r="AR10" s="21" t="str">
        <f t="shared" si="7"/>
        <v>PASS</v>
      </c>
      <c r="AS10" s="21" t="str">
        <f t="shared" si="8"/>
        <v>PASS</v>
      </c>
      <c r="AT10" s="7" t="str">
        <f t="shared" si="9"/>
        <v>PASS</v>
      </c>
      <c r="AU10" s="7" t="str">
        <f t="shared" si="10"/>
        <v>PASS</v>
      </c>
      <c r="AV10" s="22" t="str">
        <f t="shared" si="11"/>
        <v>YES</v>
      </c>
      <c r="AW10" s="23" t="str">
        <f t="shared" si="12"/>
        <v>DIST</v>
      </c>
    </row>
    <row r="11" spans="1:49">
      <c r="A11" s="14"/>
      <c r="B11" s="24">
        <v>33205</v>
      </c>
      <c r="C11" s="24" t="s">
        <v>85</v>
      </c>
      <c r="D11" s="25" t="s">
        <v>86</v>
      </c>
      <c r="E11" s="24" t="s">
        <v>87</v>
      </c>
      <c r="F11" s="16" t="s">
        <v>88</v>
      </c>
      <c r="G11" s="14">
        <v>85</v>
      </c>
      <c r="H11" s="14">
        <v>100</v>
      </c>
      <c r="I11" s="14">
        <v>99</v>
      </c>
      <c r="J11" s="14">
        <v>100</v>
      </c>
      <c r="K11" s="14">
        <v>99</v>
      </c>
      <c r="L11" s="17"/>
      <c r="M11" s="14">
        <v>41</v>
      </c>
      <c r="N11" s="14">
        <v>22</v>
      </c>
      <c r="O11" s="14">
        <v>45</v>
      </c>
      <c r="P11" s="14">
        <v>23</v>
      </c>
      <c r="Q11" s="14">
        <v>45</v>
      </c>
      <c r="R11" s="14">
        <v>47</v>
      </c>
      <c r="S11" s="18">
        <v>10</v>
      </c>
      <c r="T11" s="18">
        <v>23</v>
      </c>
      <c r="U11" s="19"/>
      <c r="V11" s="15">
        <f t="shared" si="0"/>
        <v>33205</v>
      </c>
      <c r="W11" s="14" t="str">
        <f t="shared" si="1"/>
        <v>T150058508</v>
      </c>
      <c r="X11" s="15" t="str">
        <f t="shared" si="2"/>
        <v>AGRAWAL AMISHA ANUPKUMAR</v>
      </c>
      <c r="Y11" s="14" t="str">
        <f t="shared" si="3"/>
        <v>71900036L</v>
      </c>
      <c r="Z11" s="16" t="str">
        <f t="shared" si="4"/>
        <v>E2K18103195</v>
      </c>
      <c r="AA11" s="14">
        <v>100</v>
      </c>
      <c r="AB11" s="14">
        <v>95</v>
      </c>
      <c r="AC11" s="14">
        <v>100</v>
      </c>
      <c r="AD11" s="14">
        <v>100</v>
      </c>
      <c r="AE11" s="14">
        <v>100</v>
      </c>
      <c r="AF11" s="17"/>
      <c r="AG11" s="14">
        <v>24</v>
      </c>
      <c r="AH11" s="14">
        <v>24</v>
      </c>
      <c r="AI11" s="14">
        <v>47</v>
      </c>
      <c r="AJ11" s="14">
        <v>42</v>
      </c>
      <c r="AK11" s="14">
        <v>22</v>
      </c>
      <c r="AL11" s="14">
        <v>20</v>
      </c>
      <c r="AM11" s="14">
        <v>41</v>
      </c>
      <c r="AN11" s="14">
        <v>10</v>
      </c>
      <c r="AO11" s="14">
        <v>46</v>
      </c>
      <c r="AP11" s="20" t="str">
        <f t="shared" si="5"/>
        <v>PASS</v>
      </c>
      <c r="AQ11" s="20" t="str">
        <f t="shared" si="6"/>
        <v>PASS</v>
      </c>
      <c r="AR11" s="21" t="str">
        <f t="shared" si="7"/>
        <v>PASS</v>
      </c>
      <c r="AS11" s="21" t="str">
        <f t="shared" si="8"/>
        <v>PASS</v>
      </c>
      <c r="AT11" s="7" t="str">
        <f t="shared" si="9"/>
        <v>PASS</v>
      </c>
      <c r="AU11" s="7" t="str">
        <f t="shared" si="10"/>
        <v>PASS</v>
      </c>
      <c r="AV11" s="22" t="str">
        <f t="shared" si="11"/>
        <v>YES</v>
      </c>
      <c r="AW11" s="23" t="str">
        <f t="shared" si="12"/>
        <v>DIST</v>
      </c>
    </row>
    <row r="12" spans="1:49">
      <c r="A12" s="14"/>
      <c r="B12" s="14">
        <v>33303</v>
      </c>
      <c r="C12" s="14" t="s">
        <v>89</v>
      </c>
      <c r="D12" s="15" t="s">
        <v>90</v>
      </c>
      <c r="E12" s="14" t="s">
        <v>91</v>
      </c>
      <c r="F12" s="16" t="s">
        <v>92</v>
      </c>
      <c r="G12" s="14">
        <v>91</v>
      </c>
      <c r="H12" s="14">
        <v>99</v>
      </c>
      <c r="I12" s="14">
        <v>97</v>
      </c>
      <c r="J12" s="14">
        <v>92</v>
      </c>
      <c r="K12" s="14">
        <v>100</v>
      </c>
      <c r="L12" s="17"/>
      <c r="M12" s="14">
        <v>43</v>
      </c>
      <c r="N12" s="14">
        <v>22</v>
      </c>
      <c r="O12" s="14">
        <v>44</v>
      </c>
      <c r="P12" s="14">
        <v>22</v>
      </c>
      <c r="Q12" s="14">
        <v>42</v>
      </c>
      <c r="R12" s="14">
        <v>42</v>
      </c>
      <c r="S12" s="18">
        <v>10</v>
      </c>
      <c r="T12" s="18">
        <v>23</v>
      </c>
      <c r="U12" s="19"/>
      <c r="V12" s="15">
        <f t="shared" si="0"/>
        <v>33303</v>
      </c>
      <c r="W12" s="14" t="str">
        <f t="shared" si="1"/>
        <v>T150058509</v>
      </c>
      <c r="X12" s="15" t="str">
        <f t="shared" si="2"/>
        <v>AGRAWAL HARSHITA MANISH</v>
      </c>
      <c r="Y12" s="14" t="str">
        <f t="shared" si="3"/>
        <v>71900021B</v>
      </c>
      <c r="Z12" s="16" t="str">
        <f t="shared" si="4"/>
        <v>I2K18102495</v>
      </c>
      <c r="AA12" s="14">
        <v>100</v>
      </c>
      <c r="AB12" s="14">
        <v>94</v>
      </c>
      <c r="AC12" s="14">
        <v>90</v>
      </c>
      <c r="AD12" s="14">
        <v>100</v>
      </c>
      <c r="AE12" s="14">
        <v>100</v>
      </c>
      <c r="AF12" s="17"/>
      <c r="AG12" s="14">
        <v>24</v>
      </c>
      <c r="AH12" s="14">
        <v>24</v>
      </c>
      <c r="AI12" s="14">
        <v>46</v>
      </c>
      <c r="AJ12" s="14">
        <v>40</v>
      </c>
      <c r="AK12" s="14">
        <v>24</v>
      </c>
      <c r="AL12" s="14">
        <v>24</v>
      </c>
      <c r="AM12" s="14">
        <v>44</v>
      </c>
      <c r="AN12" s="14">
        <v>10</v>
      </c>
      <c r="AO12" s="14">
        <v>46</v>
      </c>
      <c r="AP12" s="20" t="str">
        <f t="shared" si="5"/>
        <v>PASS</v>
      </c>
      <c r="AQ12" s="20" t="str">
        <f t="shared" si="6"/>
        <v>PASS</v>
      </c>
      <c r="AR12" s="21" t="str">
        <f t="shared" si="7"/>
        <v>PASS</v>
      </c>
      <c r="AS12" s="21" t="str">
        <f t="shared" si="8"/>
        <v>PASS</v>
      </c>
      <c r="AT12" s="7" t="str">
        <f t="shared" si="9"/>
        <v>PASS</v>
      </c>
      <c r="AU12" s="7" t="str">
        <f t="shared" si="10"/>
        <v>PASS</v>
      </c>
      <c r="AV12" s="22" t="str">
        <f t="shared" si="11"/>
        <v>YES</v>
      </c>
      <c r="AW12" s="23" t="str">
        <f t="shared" si="12"/>
        <v>DIST</v>
      </c>
    </row>
    <row r="13" spans="1:49">
      <c r="A13" s="14"/>
      <c r="B13" s="24">
        <v>33155</v>
      </c>
      <c r="C13" s="24" t="s">
        <v>93</v>
      </c>
      <c r="D13" s="25" t="s">
        <v>94</v>
      </c>
      <c r="E13" s="24" t="s">
        <v>95</v>
      </c>
      <c r="F13" s="16" t="s">
        <v>96</v>
      </c>
      <c r="G13" s="14">
        <v>83</v>
      </c>
      <c r="H13" s="14">
        <v>86</v>
      </c>
      <c r="I13" s="14">
        <v>93</v>
      </c>
      <c r="J13" s="14">
        <v>100</v>
      </c>
      <c r="K13" s="14">
        <v>94</v>
      </c>
      <c r="L13" s="17"/>
      <c r="M13" s="14">
        <v>41</v>
      </c>
      <c r="N13" s="14">
        <v>20</v>
      </c>
      <c r="O13" s="14">
        <v>44</v>
      </c>
      <c r="P13" s="14">
        <v>21</v>
      </c>
      <c r="Q13" s="14">
        <v>43</v>
      </c>
      <c r="R13" s="14">
        <v>42</v>
      </c>
      <c r="S13" s="18">
        <v>10</v>
      </c>
      <c r="T13" s="18">
        <v>23</v>
      </c>
      <c r="U13" s="19"/>
      <c r="V13" s="15">
        <f t="shared" si="0"/>
        <v>33155</v>
      </c>
      <c r="W13" s="14" t="str">
        <f t="shared" si="1"/>
        <v>T150058510</v>
      </c>
      <c r="X13" s="15" t="str">
        <f t="shared" si="2"/>
        <v>AGRAWAL SHREYAS SHIRISH</v>
      </c>
      <c r="Y13" s="14" t="str">
        <f t="shared" si="3"/>
        <v>71900620B</v>
      </c>
      <c r="Z13" s="16" t="str">
        <f t="shared" si="4"/>
        <v>I2K18102575</v>
      </c>
      <c r="AA13" s="14">
        <v>89</v>
      </c>
      <c r="AB13" s="14">
        <v>80</v>
      </c>
      <c r="AC13" s="14">
        <v>70</v>
      </c>
      <c r="AD13" s="14">
        <v>96</v>
      </c>
      <c r="AE13" s="14">
        <v>78</v>
      </c>
      <c r="AF13" s="17"/>
      <c r="AG13" s="14">
        <v>22</v>
      </c>
      <c r="AH13" s="14">
        <v>20</v>
      </c>
      <c r="AI13" s="14">
        <v>47</v>
      </c>
      <c r="AJ13" s="14">
        <v>40</v>
      </c>
      <c r="AK13" s="14">
        <v>21</v>
      </c>
      <c r="AL13" s="14">
        <v>22</v>
      </c>
      <c r="AM13" s="14">
        <v>43</v>
      </c>
      <c r="AN13" s="14">
        <v>9.83</v>
      </c>
      <c r="AO13" s="14">
        <v>46</v>
      </c>
      <c r="AP13" s="20" t="str">
        <f t="shared" si="5"/>
        <v>PASS</v>
      </c>
      <c r="AQ13" s="20" t="str">
        <f t="shared" si="6"/>
        <v>PASS</v>
      </c>
      <c r="AR13" s="21" t="str">
        <f t="shared" si="7"/>
        <v>PASS</v>
      </c>
      <c r="AS13" s="21" t="str">
        <f t="shared" si="8"/>
        <v>PASS</v>
      </c>
      <c r="AT13" s="7" t="str">
        <f t="shared" si="9"/>
        <v>PASS</v>
      </c>
      <c r="AU13" s="7" t="str">
        <f t="shared" si="10"/>
        <v>PASS</v>
      </c>
      <c r="AV13" s="22" t="str">
        <f t="shared" si="11"/>
        <v>YES</v>
      </c>
      <c r="AW13" s="23" t="str">
        <f t="shared" si="12"/>
        <v>DIST</v>
      </c>
    </row>
    <row r="14" spans="1:49">
      <c r="A14" s="14"/>
      <c r="B14" s="14">
        <v>33304</v>
      </c>
      <c r="C14" s="14" t="s">
        <v>97</v>
      </c>
      <c r="D14" s="15" t="s">
        <v>98</v>
      </c>
      <c r="E14" s="14" t="s">
        <v>99</v>
      </c>
      <c r="F14" s="16" t="s">
        <v>100</v>
      </c>
      <c r="G14" s="14">
        <v>89</v>
      </c>
      <c r="H14" s="14">
        <v>100</v>
      </c>
      <c r="I14" s="14">
        <v>96</v>
      </c>
      <c r="J14" s="14">
        <v>100</v>
      </c>
      <c r="K14" s="14">
        <v>99</v>
      </c>
      <c r="L14" s="17"/>
      <c r="M14" s="14">
        <v>43</v>
      </c>
      <c r="N14" s="14">
        <v>23</v>
      </c>
      <c r="O14" s="14">
        <v>45</v>
      </c>
      <c r="P14" s="14">
        <v>23</v>
      </c>
      <c r="Q14" s="14">
        <v>40</v>
      </c>
      <c r="R14" s="14">
        <v>46</v>
      </c>
      <c r="S14" s="18">
        <v>10</v>
      </c>
      <c r="T14" s="18">
        <v>23</v>
      </c>
      <c r="U14" s="19"/>
      <c r="V14" s="15">
        <f t="shared" si="0"/>
        <v>33304</v>
      </c>
      <c r="W14" s="14" t="str">
        <f t="shared" si="1"/>
        <v>T150058511</v>
      </c>
      <c r="X14" s="15" t="str">
        <f t="shared" si="2"/>
        <v>AKASHI PANDITA</v>
      </c>
      <c r="Y14" s="14" t="str">
        <f t="shared" si="3"/>
        <v>71900028K</v>
      </c>
      <c r="Z14" s="16" t="str">
        <f t="shared" si="4"/>
        <v>I2K18102424</v>
      </c>
      <c r="AA14" s="14">
        <v>100</v>
      </c>
      <c r="AB14" s="14">
        <v>94</v>
      </c>
      <c r="AC14" s="14">
        <v>95</v>
      </c>
      <c r="AD14" s="14">
        <v>100</v>
      </c>
      <c r="AE14" s="14">
        <v>100</v>
      </c>
      <c r="AF14" s="17"/>
      <c r="AG14" s="14">
        <v>22</v>
      </c>
      <c r="AH14" s="14">
        <v>20</v>
      </c>
      <c r="AI14" s="14">
        <v>45</v>
      </c>
      <c r="AJ14" s="14">
        <v>43</v>
      </c>
      <c r="AK14" s="14">
        <v>22</v>
      </c>
      <c r="AL14" s="14">
        <v>22</v>
      </c>
      <c r="AM14" s="14">
        <v>43</v>
      </c>
      <c r="AN14" s="14">
        <v>10</v>
      </c>
      <c r="AO14" s="14">
        <v>46</v>
      </c>
      <c r="AP14" s="20" t="str">
        <f t="shared" si="5"/>
        <v>PASS</v>
      </c>
      <c r="AQ14" s="20" t="str">
        <f t="shared" si="6"/>
        <v>PASS</v>
      </c>
      <c r="AR14" s="21" t="str">
        <f t="shared" si="7"/>
        <v>PASS</v>
      </c>
      <c r="AS14" s="21" t="str">
        <f t="shared" si="8"/>
        <v>PASS</v>
      </c>
      <c r="AT14" s="7" t="str">
        <f t="shared" si="9"/>
        <v>PASS</v>
      </c>
      <c r="AU14" s="7" t="str">
        <f t="shared" si="10"/>
        <v>PASS</v>
      </c>
      <c r="AV14" s="22" t="str">
        <f t="shared" si="11"/>
        <v>YES</v>
      </c>
      <c r="AW14" s="23" t="str">
        <f t="shared" si="12"/>
        <v>DIST</v>
      </c>
    </row>
    <row r="15" spans="1:49">
      <c r="A15" s="14"/>
      <c r="B15" s="14">
        <v>33331</v>
      </c>
      <c r="C15" s="14" t="s">
        <v>101</v>
      </c>
      <c r="D15" s="15" t="s">
        <v>102</v>
      </c>
      <c r="E15" s="14" t="s">
        <v>103</v>
      </c>
      <c r="F15" s="16" t="s">
        <v>104</v>
      </c>
      <c r="G15" s="14">
        <v>91</v>
      </c>
      <c r="H15" s="14">
        <v>97</v>
      </c>
      <c r="I15" s="14">
        <v>94</v>
      </c>
      <c r="J15" s="14">
        <v>100</v>
      </c>
      <c r="K15" s="14">
        <v>86</v>
      </c>
      <c r="L15" s="17"/>
      <c r="M15" s="14">
        <v>44</v>
      </c>
      <c r="N15" s="14">
        <v>25</v>
      </c>
      <c r="O15" s="14">
        <v>45</v>
      </c>
      <c r="P15" s="14">
        <v>23</v>
      </c>
      <c r="Q15" s="14">
        <v>38</v>
      </c>
      <c r="R15" s="14">
        <v>44</v>
      </c>
      <c r="S15" s="18">
        <v>10</v>
      </c>
      <c r="T15" s="18">
        <v>23</v>
      </c>
      <c r="U15" s="19"/>
      <c r="V15" s="15">
        <f t="shared" si="0"/>
        <v>33331</v>
      </c>
      <c r="W15" s="14" t="str">
        <f t="shared" si="1"/>
        <v>T150058512</v>
      </c>
      <c r="X15" s="15" t="str">
        <f t="shared" si="2"/>
        <v>AMOL SHANKAR GORE</v>
      </c>
      <c r="Y15" s="14" t="str">
        <f t="shared" si="3"/>
        <v>71900241k</v>
      </c>
      <c r="Z15" s="16" t="str">
        <f t="shared" si="4"/>
        <v>I2K18102438</v>
      </c>
      <c r="AA15" s="14">
        <v>93</v>
      </c>
      <c r="AB15" s="14">
        <v>97</v>
      </c>
      <c r="AC15" s="14">
        <v>75</v>
      </c>
      <c r="AD15" s="14">
        <v>100</v>
      </c>
      <c r="AE15" s="14">
        <v>96</v>
      </c>
      <c r="AF15" s="17"/>
      <c r="AG15" s="14">
        <v>22</v>
      </c>
      <c r="AH15" s="14">
        <v>20</v>
      </c>
      <c r="AI15" s="14">
        <v>45</v>
      </c>
      <c r="AJ15" s="14">
        <v>39</v>
      </c>
      <c r="AK15" s="14">
        <v>23</v>
      </c>
      <c r="AL15" s="14">
        <v>20</v>
      </c>
      <c r="AM15" s="14">
        <v>43</v>
      </c>
      <c r="AN15" s="14">
        <v>8.89</v>
      </c>
      <c r="AO15" s="14">
        <v>46</v>
      </c>
      <c r="AP15" s="20" t="str">
        <f t="shared" si="5"/>
        <v>PASS</v>
      </c>
      <c r="AQ15" s="20" t="str">
        <f t="shared" si="6"/>
        <v>PASS</v>
      </c>
      <c r="AR15" s="21" t="str">
        <f t="shared" si="7"/>
        <v>PASS</v>
      </c>
      <c r="AS15" s="21" t="str">
        <f t="shared" si="8"/>
        <v>PASS</v>
      </c>
      <c r="AT15" s="7" t="str">
        <f t="shared" si="9"/>
        <v>PASS</v>
      </c>
      <c r="AU15" s="7" t="str">
        <f t="shared" si="10"/>
        <v>PASS</v>
      </c>
      <c r="AV15" s="22" t="str">
        <f t="shared" si="11"/>
        <v>YES</v>
      </c>
      <c r="AW15" s="23" t="str">
        <f t="shared" si="12"/>
        <v>DIST</v>
      </c>
    </row>
    <row r="16" spans="1:49">
      <c r="A16" s="14"/>
      <c r="B16" s="14">
        <v>33206</v>
      </c>
      <c r="C16" s="14" t="s">
        <v>105</v>
      </c>
      <c r="D16" s="15" t="s">
        <v>106</v>
      </c>
      <c r="E16" s="14" t="s">
        <v>107</v>
      </c>
      <c r="F16" s="16" t="s">
        <v>108</v>
      </c>
      <c r="G16" s="14">
        <v>90</v>
      </c>
      <c r="H16" s="14">
        <v>99</v>
      </c>
      <c r="I16" s="14">
        <v>97</v>
      </c>
      <c r="J16" s="14">
        <v>100</v>
      </c>
      <c r="K16" s="14">
        <v>100</v>
      </c>
      <c r="L16" s="17"/>
      <c r="M16" s="14">
        <v>44</v>
      </c>
      <c r="N16" s="14">
        <v>23</v>
      </c>
      <c r="O16" s="14">
        <v>44</v>
      </c>
      <c r="P16" s="14">
        <v>24</v>
      </c>
      <c r="Q16" s="14">
        <v>44</v>
      </c>
      <c r="R16" s="14">
        <v>45</v>
      </c>
      <c r="S16" s="18">
        <v>10</v>
      </c>
      <c r="T16" s="18">
        <v>23</v>
      </c>
      <c r="U16" s="19"/>
      <c r="V16" s="15">
        <f t="shared" si="0"/>
        <v>33206</v>
      </c>
      <c r="W16" s="14" t="str">
        <f t="shared" si="1"/>
        <v>T150058513</v>
      </c>
      <c r="X16" s="15" t="str">
        <f t="shared" si="2"/>
        <v>ANANT KHANDELWAL</v>
      </c>
      <c r="Y16" s="14" t="str">
        <f t="shared" si="3"/>
        <v>71900038G</v>
      </c>
      <c r="Z16" s="16" t="str">
        <f t="shared" si="4"/>
        <v>I2K18102497</v>
      </c>
      <c r="AA16" s="14">
        <v>92</v>
      </c>
      <c r="AB16" s="14">
        <v>90</v>
      </c>
      <c r="AC16" s="14">
        <v>89</v>
      </c>
      <c r="AD16" s="14">
        <v>99</v>
      </c>
      <c r="AE16" s="14">
        <v>94</v>
      </c>
      <c r="AF16" s="17"/>
      <c r="AG16" s="14">
        <v>23</v>
      </c>
      <c r="AH16" s="14">
        <v>22</v>
      </c>
      <c r="AI16" s="14">
        <v>46</v>
      </c>
      <c r="AJ16" s="14">
        <v>43</v>
      </c>
      <c r="AK16" s="14">
        <v>22</v>
      </c>
      <c r="AL16" s="14">
        <v>21</v>
      </c>
      <c r="AM16" s="14">
        <v>46</v>
      </c>
      <c r="AN16" s="14">
        <v>10</v>
      </c>
      <c r="AO16" s="14">
        <v>46</v>
      </c>
      <c r="AP16" s="20" t="str">
        <f t="shared" si="5"/>
        <v>PASS</v>
      </c>
      <c r="AQ16" s="20" t="str">
        <f t="shared" si="6"/>
        <v>PASS</v>
      </c>
      <c r="AR16" s="21" t="str">
        <f t="shared" si="7"/>
        <v>PASS</v>
      </c>
      <c r="AS16" s="21" t="str">
        <f t="shared" si="8"/>
        <v>PASS</v>
      </c>
      <c r="AT16" s="7" t="str">
        <f t="shared" si="9"/>
        <v>PASS</v>
      </c>
      <c r="AU16" s="7" t="str">
        <f t="shared" si="10"/>
        <v>PASS</v>
      </c>
      <c r="AV16" s="22" t="str">
        <f t="shared" si="11"/>
        <v>YES</v>
      </c>
      <c r="AW16" s="23" t="str">
        <f t="shared" si="12"/>
        <v>DIST</v>
      </c>
    </row>
    <row r="17" spans="1:49">
      <c r="A17" s="14"/>
      <c r="B17" s="14">
        <v>33305</v>
      </c>
      <c r="C17" s="14" t="s">
        <v>109</v>
      </c>
      <c r="D17" s="15" t="s">
        <v>110</v>
      </c>
      <c r="E17" s="14" t="s">
        <v>111</v>
      </c>
      <c r="F17" s="16" t="s">
        <v>112</v>
      </c>
      <c r="G17" s="14">
        <v>91</v>
      </c>
      <c r="H17" s="14">
        <v>100</v>
      </c>
      <c r="I17" s="14">
        <v>99</v>
      </c>
      <c r="J17" s="14">
        <v>100</v>
      </c>
      <c r="K17" s="14">
        <v>86</v>
      </c>
      <c r="L17" s="17"/>
      <c r="M17" s="14">
        <v>45</v>
      </c>
      <c r="N17" s="14">
        <v>23</v>
      </c>
      <c r="O17" s="14">
        <v>47</v>
      </c>
      <c r="P17" s="14">
        <v>24</v>
      </c>
      <c r="Q17" s="14">
        <v>44</v>
      </c>
      <c r="R17" s="14">
        <v>44</v>
      </c>
      <c r="S17" s="18">
        <v>10</v>
      </c>
      <c r="T17" s="18">
        <v>23</v>
      </c>
      <c r="U17" s="19"/>
      <c r="V17" s="15">
        <f t="shared" si="0"/>
        <v>33305</v>
      </c>
      <c r="W17" s="14" t="str">
        <f t="shared" si="1"/>
        <v>T150058514</v>
      </c>
      <c r="X17" s="15" t="str">
        <f t="shared" si="2"/>
        <v>ANANYA SINGH</v>
      </c>
      <c r="Y17" s="14" t="str">
        <f t="shared" si="3"/>
        <v>71900039E</v>
      </c>
      <c r="Z17" s="16" t="str">
        <f t="shared" si="4"/>
        <v>I2K18102626</v>
      </c>
      <c r="AA17" s="14">
        <v>100</v>
      </c>
      <c r="AB17" s="14">
        <v>96</v>
      </c>
      <c r="AC17" s="14">
        <v>95</v>
      </c>
      <c r="AD17" s="14">
        <v>100</v>
      </c>
      <c r="AE17" s="14">
        <v>100</v>
      </c>
      <c r="AF17" s="17"/>
      <c r="AG17" s="14">
        <v>24</v>
      </c>
      <c r="AH17" s="14">
        <v>23</v>
      </c>
      <c r="AI17" s="14">
        <v>45</v>
      </c>
      <c r="AJ17" s="14">
        <v>46</v>
      </c>
      <c r="AK17" s="14">
        <v>23</v>
      </c>
      <c r="AL17" s="14">
        <v>22</v>
      </c>
      <c r="AM17" s="14">
        <v>44</v>
      </c>
      <c r="AN17" s="14">
        <v>10</v>
      </c>
      <c r="AO17" s="14">
        <v>46</v>
      </c>
      <c r="AP17" s="20" t="str">
        <f t="shared" si="5"/>
        <v>PASS</v>
      </c>
      <c r="AQ17" s="20" t="str">
        <f t="shared" si="6"/>
        <v>PASS</v>
      </c>
      <c r="AR17" s="21" t="str">
        <f t="shared" si="7"/>
        <v>PASS</v>
      </c>
      <c r="AS17" s="21" t="str">
        <f t="shared" si="8"/>
        <v>PASS</v>
      </c>
      <c r="AT17" s="7" t="str">
        <f t="shared" si="9"/>
        <v>PASS</v>
      </c>
      <c r="AU17" s="7" t="str">
        <f t="shared" si="10"/>
        <v>PASS</v>
      </c>
      <c r="AV17" s="22" t="str">
        <f t="shared" si="11"/>
        <v>YES</v>
      </c>
      <c r="AW17" s="23" t="str">
        <f t="shared" si="12"/>
        <v>DIST</v>
      </c>
    </row>
    <row r="18" spans="1:49">
      <c r="A18" s="14"/>
      <c r="B18" s="14">
        <v>33240</v>
      </c>
      <c r="C18" s="14" t="s">
        <v>113</v>
      </c>
      <c r="D18" s="15" t="s">
        <v>114</v>
      </c>
      <c r="E18" s="14" t="s">
        <v>115</v>
      </c>
      <c r="F18" s="16" t="s">
        <v>116</v>
      </c>
      <c r="G18" s="14">
        <v>80</v>
      </c>
      <c r="H18" s="14">
        <v>90</v>
      </c>
      <c r="I18" s="14">
        <v>83</v>
      </c>
      <c r="J18" s="14">
        <v>96</v>
      </c>
      <c r="K18" s="14">
        <v>75</v>
      </c>
      <c r="L18" s="17"/>
      <c r="M18" s="14">
        <v>32</v>
      </c>
      <c r="N18" s="14">
        <v>18</v>
      </c>
      <c r="O18" s="14">
        <v>34</v>
      </c>
      <c r="P18" s="14">
        <v>19</v>
      </c>
      <c r="Q18" s="14">
        <v>40</v>
      </c>
      <c r="R18" s="14">
        <v>30</v>
      </c>
      <c r="S18" s="18">
        <v>9.52</v>
      </c>
      <c r="T18" s="18">
        <v>23</v>
      </c>
      <c r="U18" s="19"/>
      <c r="V18" s="15">
        <f t="shared" si="0"/>
        <v>33240</v>
      </c>
      <c r="W18" s="14" t="str">
        <f t="shared" si="1"/>
        <v>T150058515</v>
      </c>
      <c r="X18" s="15" t="str">
        <f t="shared" si="2"/>
        <v>ARANKE PARTH VIVEK</v>
      </c>
      <c r="Y18" s="14" t="str">
        <f t="shared" si="3"/>
        <v>71900459E</v>
      </c>
      <c r="Z18" s="16" t="str">
        <f t="shared" si="4"/>
        <v>I2K18102509</v>
      </c>
      <c r="AA18" s="14">
        <v>81</v>
      </c>
      <c r="AB18" s="14">
        <v>80</v>
      </c>
      <c r="AC18" s="14">
        <v>79</v>
      </c>
      <c r="AD18" s="14">
        <v>93</v>
      </c>
      <c r="AE18" s="14">
        <v>79</v>
      </c>
      <c r="AF18" s="17"/>
      <c r="AG18" s="14">
        <v>23</v>
      </c>
      <c r="AH18" s="14">
        <v>22</v>
      </c>
      <c r="AI18" s="14">
        <v>25</v>
      </c>
      <c r="AJ18" s="14">
        <v>42</v>
      </c>
      <c r="AK18" s="14">
        <v>16</v>
      </c>
      <c r="AL18" s="14">
        <v>18</v>
      </c>
      <c r="AM18" s="14">
        <v>34</v>
      </c>
      <c r="AN18" s="14">
        <v>9.41</v>
      </c>
      <c r="AO18" s="14">
        <v>46</v>
      </c>
      <c r="AP18" s="20" t="str">
        <f t="shared" si="5"/>
        <v>PASS</v>
      </c>
      <c r="AQ18" s="20" t="str">
        <f t="shared" si="6"/>
        <v>PASS</v>
      </c>
      <c r="AR18" s="21" t="str">
        <f t="shared" si="7"/>
        <v>PASS</v>
      </c>
      <c r="AS18" s="21" t="str">
        <f t="shared" si="8"/>
        <v>PASS</v>
      </c>
      <c r="AT18" s="7" t="str">
        <f t="shared" si="9"/>
        <v>PASS</v>
      </c>
      <c r="AU18" s="7" t="str">
        <f t="shared" si="10"/>
        <v>PASS</v>
      </c>
      <c r="AV18" s="22" t="str">
        <f t="shared" si="11"/>
        <v>YES</v>
      </c>
      <c r="AW18" s="23" t="str">
        <f t="shared" si="12"/>
        <v>DIST</v>
      </c>
    </row>
    <row r="19" spans="1:49">
      <c r="A19" s="14"/>
      <c r="B19" s="14">
        <v>33306</v>
      </c>
      <c r="C19" s="14" t="s">
        <v>117</v>
      </c>
      <c r="D19" s="15" t="s">
        <v>118</v>
      </c>
      <c r="E19" s="14" t="s">
        <v>119</v>
      </c>
      <c r="F19" s="16" t="s">
        <v>120</v>
      </c>
      <c r="G19" s="14">
        <v>92</v>
      </c>
      <c r="H19" s="14">
        <v>99</v>
      </c>
      <c r="I19" s="14">
        <v>98</v>
      </c>
      <c r="J19" s="14">
        <v>100</v>
      </c>
      <c r="K19" s="14">
        <v>96</v>
      </c>
      <c r="L19" s="17"/>
      <c r="M19" s="14">
        <v>46</v>
      </c>
      <c r="N19" s="14">
        <v>23</v>
      </c>
      <c r="O19" s="14">
        <v>48</v>
      </c>
      <c r="P19" s="14">
        <v>24</v>
      </c>
      <c r="Q19" s="14">
        <v>40</v>
      </c>
      <c r="R19" s="14">
        <v>45</v>
      </c>
      <c r="S19" s="18">
        <v>10</v>
      </c>
      <c r="T19" s="18">
        <v>23</v>
      </c>
      <c r="U19" s="19"/>
      <c r="V19" s="15">
        <f t="shared" si="0"/>
        <v>33306</v>
      </c>
      <c r="W19" s="14" t="str">
        <f t="shared" si="1"/>
        <v>T150058516</v>
      </c>
      <c r="X19" s="15" t="str">
        <f t="shared" si="2"/>
        <v>ARSH KAUL</v>
      </c>
      <c r="Y19" s="14" t="str">
        <f t="shared" si="3"/>
        <v>71900061M</v>
      </c>
      <c r="Z19" s="16" t="str">
        <f t="shared" si="4"/>
        <v>I2K18102534</v>
      </c>
      <c r="AA19" s="14">
        <v>100</v>
      </c>
      <c r="AB19" s="14">
        <v>96</v>
      </c>
      <c r="AC19" s="14">
        <v>97</v>
      </c>
      <c r="AD19" s="14">
        <v>100</v>
      </c>
      <c r="AE19" s="14">
        <v>94</v>
      </c>
      <c r="AF19" s="17"/>
      <c r="AG19" s="14">
        <v>24</v>
      </c>
      <c r="AH19" s="14">
        <v>23</v>
      </c>
      <c r="AI19" s="14">
        <v>44</v>
      </c>
      <c r="AJ19" s="14">
        <v>46</v>
      </c>
      <c r="AK19" s="14">
        <v>24</v>
      </c>
      <c r="AL19" s="14">
        <v>23</v>
      </c>
      <c r="AM19" s="14">
        <v>44</v>
      </c>
      <c r="AN19" s="14">
        <v>10</v>
      </c>
      <c r="AO19" s="14">
        <v>46</v>
      </c>
      <c r="AP19" s="20" t="str">
        <f t="shared" si="5"/>
        <v>PASS</v>
      </c>
      <c r="AQ19" s="20" t="str">
        <f t="shared" si="6"/>
        <v>PASS</v>
      </c>
      <c r="AR19" s="21" t="str">
        <f t="shared" si="7"/>
        <v>PASS</v>
      </c>
      <c r="AS19" s="21" t="str">
        <f t="shared" si="8"/>
        <v>PASS</v>
      </c>
      <c r="AT19" s="7" t="str">
        <f t="shared" si="9"/>
        <v>PASS</v>
      </c>
      <c r="AU19" s="7" t="str">
        <f t="shared" si="10"/>
        <v>PASS</v>
      </c>
      <c r="AV19" s="22" t="str">
        <f t="shared" si="11"/>
        <v>YES</v>
      </c>
      <c r="AW19" s="23" t="str">
        <f t="shared" si="12"/>
        <v>DIST</v>
      </c>
    </row>
    <row r="20" spans="1:49">
      <c r="A20" s="14"/>
      <c r="B20" s="14">
        <v>33106</v>
      </c>
      <c r="C20" s="14" t="s">
        <v>121</v>
      </c>
      <c r="D20" s="15" t="s">
        <v>122</v>
      </c>
      <c r="E20" s="14" t="s">
        <v>123</v>
      </c>
      <c r="F20" s="16" t="s">
        <v>124</v>
      </c>
      <c r="G20" s="14">
        <v>91</v>
      </c>
      <c r="H20" s="14">
        <v>92</v>
      </c>
      <c r="I20" s="14">
        <v>90</v>
      </c>
      <c r="J20" s="14">
        <v>95</v>
      </c>
      <c r="K20" s="14">
        <v>99</v>
      </c>
      <c r="L20" s="17"/>
      <c r="M20" s="14">
        <v>43</v>
      </c>
      <c r="N20" s="14">
        <v>22</v>
      </c>
      <c r="O20" s="14">
        <v>43</v>
      </c>
      <c r="P20" s="14">
        <v>20</v>
      </c>
      <c r="Q20" s="14">
        <v>43</v>
      </c>
      <c r="R20" s="14">
        <v>43</v>
      </c>
      <c r="S20" s="18">
        <v>10</v>
      </c>
      <c r="T20" s="18">
        <v>23</v>
      </c>
      <c r="U20" s="19"/>
      <c r="V20" s="15">
        <f t="shared" si="0"/>
        <v>33106</v>
      </c>
      <c r="W20" s="14" t="str">
        <f t="shared" si="1"/>
        <v>T150058517</v>
      </c>
      <c r="X20" s="15" t="str">
        <f t="shared" si="2"/>
        <v>ASUDANI GAURAV RAJESH</v>
      </c>
      <c r="Y20" s="14" t="str">
        <f t="shared" si="3"/>
        <v>71900069G</v>
      </c>
      <c r="Z20" s="16" t="str">
        <f t="shared" si="4"/>
        <v>I2K18102623</v>
      </c>
      <c r="AA20" s="14">
        <v>91</v>
      </c>
      <c r="AB20" s="14">
        <v>89</v>
      </c>
      <c r="AC20" s="14">
        <v>96</v>
      </c>
      <c r="AD20" s="14">
        <v>99</v>
      </c>
      <c r="AE20" s="14">
        <v>93</v>
      </c>
      <c r="AF20" s="17"/>
      <c r="AG20" s="14">
        <v>23</v>
      </c>
      <c r="AH20" s="14">
        <v>22</v>
      </c>
      <c r="AI20" s="14">
        <v>46</v>
      </c>
      <c r="AJ20" s="14">
        <v>44</v>
      </c>
      <c r="AK20" s="14">
        <v>22</v>
      </c>
      <c r="AL20" s="14">
        <v>21</v>
      </c>
      <c r="AM20" s="14">
        <v>43</v>
      </c>
      <c r="AN20" s="14">
        <v>10</v>
      </c>
      <c r="AO20" s="14">
        <v>46</v>
      </c>
      <c r="AP20" s="20" t="str">
        <f t="shared" si="5"/>
        <v>PASS</v>
      </c>
      <c r="AQ20" s="20" t="str">
        <f t="shared" si="6"/>
        <v>PASS</v>
      </c>
      <c r="AR20" s="21" t="str">
        <f t="shared" si="7"/>
        <v>PASS</v>
      </c>
      <c r="AS20" s="21" t="str">
        <f t="shared" si="8"/>
        <v>PASS</v>
      </c>
      <c r="AT20" s="7" t="str">
        <f t="shared" si="9"/>
        <v>PASS</v>
      </c>
      <c r="AU20" s="7" t="str">
        <f t="shared" si="10"/>
        <v>PASS</v>
      </c>
      <c r="AV20" s="22" t="str">
        <f t="shared" si="11"/>
        <v>YES</v>
      </c>
      <c r="AW20" s="23" t="str">
        <f t="shared" si="12"/>
        <v>DIST</v>
      </c>
    </row>
    <row r="21" spans="1:49">
      <c r="A21" s="14"/>
      <c r="B21" s="24">
        <v>33207</v>
      </c>
      <c r="C21" s="24" t="s">
        <v>125</v>
      </c>
      <c r="D21" s="25" t="s">
        <v>126</v>
      </c>
      <c r="E21" s="24" t="s">
        <v>127</v>
      </c>
      <c r="F21" s="16" t="s">
        <v>128</v>
      </c>
      <c r="G21" s="14">
        <v>95</v>
      </c>
      <c r="H21" s="14">
        <v>100</v>
      </c>
      <c r="I21" s="14">
        <v>97</v>
      </c>
      <c r="J21" s="14">
        <v>100</v>
      </c>
      <c r="K21" s="14">
        <v>97</v>
      </c>
      <c r="L21" s="17"/>
      <c r="M21" s="14">
        <v>44</v>
      </c>
      <c r="N21" s="14">
        <v>21</v>
      </c>
      <c r="O21" s="14">
        <v>46</v>
      </c>
      <c r="P21" s="14">
        <v>22</v>
      </c>
      <c r="Q21" s="14">
        <v>44</v>
      </c>
      <c r="R21" s="14">
        <v>42</v>
      </c>
      <c r="S21" s="18">
        <v>10</v>
      </c>
      <c r="T21" s="18">
        <v>23</v>
      </c>
      <c r="U21" s="19"/>
      <c r="V21" s="15">
        <f t="shared" si="0"/>
        <v>33207</v>
      </c>
      <c r="W21" s="14" t="str">
        <f t="shared" si="1"/>
        <v>T150058518</v>
      </c>
      <c r="X21" s="15" t="str">
        <f t="shared" si="2"/>
        <v>ATHARV CHAVAN</v>
      </c>
      <c r="Y21" s="14" t="str">
        <f t="shared" si="3"/>
        <v>71900071J</v>
      </c>
      <c r="Z21" s="16" t="str">
        <f t="shared" si="4"/>
        <v>I2K18102524</v>
      </c>
      <c r="AA21" s="14">
        <v>100</v>
      </c>
      <c r="AB21" s="14">
        <v>95</v>
      </c>
      <c r="AC21" s="14">
        <v>81</v>
      </c>
      <c r="AD21" s="14">
        <v>100</v>
      </c>
      <c r="AE21" s="14">
        <v>97</v>
      </c>
      <c r="AF21" s="17"/>
      <c r="AG21" s="14">
        <v>22</v>
      </c>
      <c r="AH21" s="14">
        <v>21</v>
      </c>
      <c r="AI21" s="14">
        <v>47</v>
      </c>
      <c r="AJ21" s="14">
        <v>45</v>
      </c>
      <c r="AK21" s="14">
        <v>21</v>
      </c>
      <c r="AL21" s="14">
        <v>21</v>
      </c>
      <c r="AM21" s="14">
        <v>46</v>
      </c>
      <c r="AN21" s="14">
        <v>10</v>
      </c>
      <c r="AO21" s="14">
        <v>46</v>
      </c>
      <c r="AP21" s="20" t="str">
        <f t="shared" si="5"/>
        <v>PASS</v>
      </c>
      <c r="AQ21" s="20" t="str">
        <f t="shared" si="6"/>
        <v>PASS</v>
      </c>
      <c r="AR21" s="21" t="str">
        <f t="shared" si="7"/>
        <v>PASS</v>
      </c>
      <c r="AS21" s="21" t="str">
        <f t="shared" si="8"/>
        <v>PASS</v>
      </c>
      <c r="AT21" s="7" t="str">
        <f t="shared" si="9"/>
        <v>PASS</v>
      </c>
      <c r="AU21" s="7" t="str">
        <f t="shared" si="10"/>
        <v>PASS</v>
      </c>
      <c r="AV21" s="22" t="str">
        <f t="shared" si="11"/>
        <v>YES</v>
      </c>
      <c r="AW21" s="23" t="str">
        <f t="shared" si="12"/>
        <v>DIST</v>
      </c>
    </row>
    <row r="22" spans="1:49">
      <c r="A22" s="14"/>
      <c r="B22" s="14">
        <v>33261</v>
      </c>
      <c r="C22" s="14" t="s">
        <v>129</v>
      </c>
      <c r="D22" s="15" t="s">
        <v>130</v>
      </c>
      <c r="E22" s="14" t="s">
        <v>131</v>
      </c>
      <c r="F22" s="16" t="s">
        <v>132</v>
      </c>
      <c r="G22" s="14">
        <v>91</v>
      </c>
      <c r="H22" s="14">
        <v>100</v>
      </c>
      <c r="I22" s="14">
        <v>100</v>
      </c>
      <c r="J22" s="14">
        <v>100</v>
      </c>
      <c r="K22" s="14">
        <v>93</v>
      </c>
      <c r="L22" s="17"/>
      <c r="M22" s="14">
        <v>39</v>
      </c>
      <c r="N22" s="14">
        <v>23</v>
      </c>
      <c r="O22" s="14">
        <v>40</v>
      </c>
      <c r="P22" s="14">
        <v>23</v>
      </c>
      <c r="Q22" s="14">
        <v>44</v>
      </c>
      <c r="R22" s="14">
        <v>38</v>
      </c>
      <c r="S22" s="18">
        <v>9.91</v>
      </c>
      <c r="T22" s="18">
        <v>23</v>
      </c>
      <c r="U22" s="19"/>
      <c r="V22" s="15">
        <f t="shared" si="0"/>
        <v>33261</v>
      </c>
      <c r="W22" s="14" t="str">
        <f t="shared" si="1"/>
        <v>T150058519</v>
      </c>
      <c r="X22" s="15" t="str">
        <f t="shared" si="2"/>
        <v>ATRE UTKARSH VILAS</v>
      </c>
      <c r="Y22" s="14" t="str">
        <f t="shared" si="3"/>
        <v>71900684J</v>
      </c>
      <c r="Z22" s="16" t="str">
        <f t="shared" si="4"/>
        <v>I2K18102550</v>
      </c>
      <c r="AA22" s="14">
        <v>100</v>
      </c>
      <c r="AB22" s="14">
        <v>98</v>
      </c>
      <c r="AC22" s="14">
        <v>98</v>
      </c>
      <c r="AD22" s="14">
        <v>100</v>
      </c>
      <c r="AE22" s="14">
        <v>93</v>
      </c>
      <c r="AF22" s="17"/>
      <c r="AG22" s="14">
        <v>24</v>
      </c>
      <c r="AH22" s="14">
        <v>23</v>
      </c>
      <c r="AI22" s="14">
        <v>45</v>
      </c>
      <c r="AJ22" s="14">
        <v>45</v>
      </c>
      <c r="AK22" s="14">
        <v>22</v>
      </c>
      <c r="AL22" s="14">
        <v>22</v>
      </c>
      <c r="AM22" s="14">
        <v>48</v>
      </c>
      <c r="AN22" s="14">
        <v>9.9600000000000009</v>
      </c>
      <c r="AO22" s="14">
        <v>46</v>
      </c>
      <c r="AP22" s="20" t="str">
        <f t="shared" si="5"/>
        <v>PASS</v>
      </c>
      <c r="AQ22" s="20" t="str">
        <f t="shared" si="6"/>
        <v>PASS</v>
      </c>
      <c r="AR22" s="21" t="str">
        <f t="shared" si="7"/>
        <v>PASS</v>
      </c>
      <c r="AS22" s="21" t="str">
        <f t="shared" si="8"/>
        <v>PASS</v>
      </c>
      <c r="AT22" s="7" t="str">
        <f t="shared" si="9"/>
        <v>PASS</v>
      </c>
      <c r="AU22" s="7" t="str">
        <f t="shared" si="10"/>
        <v>PASS</v>
      </c>
      <c r="AV22" s="22" t="str">
        <f t="shared" si="11"/>
        <v>YES</v>
      </c>
      <c r="AW22" s="23" t="str">
        <f t="shared" si="12"/>
        <v>DIST</v>
      </c>
    </row>
    <row r="23" spans="1:49">
      <c r="A23" s="14"/>
      <c r="B23" s="24">
        <v>33307</v>
      </c>
      <c r="C23" s="24" t="s">
        <v>133</v>
      </c>
      <c r="D23" s="25" t="s">
        <v>134</v>
      </c>
      <c r="E23" s="24" t="s">
        <v>135</v>
      </c>
      <c r="F23" s="16" t="s">
        <v>136</v>
      </c>
      <c r="G23" s="14">
        <v>90</v>
      </c>
      <c r="H23" s="14">
        <v>100</v>
      </c>
      <c r="I23" s="14">
        <v>96</v>
      </c>
      <c r="J23" s="14">
        <v>100</v>
      </c>
      <c r="K23" s="14">
        <v>100</v>
      </c>
      <c r="L23" s="17"/>
      <c r="M23" s="14">
        <v>42</v>
      </c>
      <c r="N23" s="14">
        <v>23</v>
      </c>
      <c r="O23" s="14">
        <v>44</v>
      </c>
      <c r="P23" s="14">
        <v>24</v>
      </c>
      <c r="Q23" s="14">
        <v>43</v>
      </c>
      <c r="R23" s="14">
        <v>43</v>
      </c>
      <c r="S23" s="18">
        <v>10</v>
      </c>
      <c r="T23" s="18">
        <v>23</v>
      </c>
      <c r="U23" s="19"/>
      <c r="V23" s="15">
        <f t="shared" si="0"/>
        <v>33307</v>
      </c>
      <c r="W23" s="14" t="str">
        <f t="shared" si="1"/>
        <v>T150058520</v>
      </c>
      <c r="X23" s="15" t="str">
        <f t="shared" si="2"/>
        <v>AVHAD ADITYA SANJAY</v>
      </c>
      <c r="Y23" s="14" t="str">
        <f t="shared" si="3"/>
        <v>71900077H</v>
      </c>
      <c r="Z23" s="16" t="str">
        <f t="shared" si="4"/>
        <v>I2K18102443</v>
      </c>
      <c r="AA23" s="14">
        <v>94</v>
      </c>
      <c r="AB23" s="14">
        <v>91</v>
      </c>
      <c r="AC23" s="14">
        <v>89</v>
      </c>
      <c r="AD23" s="14">
        <v>100</v>
      </c>
      <c r="AE23" s="14">
        <v>94</v>
      </c>
      <c r="AF23" s="17"/>
      <c r="AG23" s="14">
        <v>23</v>
      </c>
      <c r="AH23" s="14">
        <v>22</v>
      </c>
      <c r="AI23" s="14">
        <v>45</v>
      </c>
      <c r="AJ23" s="14">
        <v>40</v>
      </c>
      <c r="AK23" s="14">
        <v>22</v>
      </c>
      <c r="AL23" s="14">
        <v>22</v>
      </c>
      <c r="AM23" s="14">
        <v>44</v>
      </c>
      <c r="AN23" s="14">
        <v>10</v>
      </c>
      <c r="AO23" s="14">
        <v>46</v>
      </c>
      <c r="AP23" s="20" t="str">
        <f t="shared" si="5"/>
        <v>PASS</v>
      </c>
      <c r="AQ23" s="20" t="str">
        <f t="shared" si="6"/>
        <v>PASS</v>
      </c>
      <c r="AR23" s="21" t="str">
        <f t="shared" si="7"/>
        <v>PASS</v>
      </c>
      <c r="AS23" s="21" t="str">
        <f t="shared" si="8"/>
        <v>PASS</v>
      </c>
      <c r="AT23" s="7" t="str">
        <f t="shared" si="9"/>
        <v>PASS</v>
      </c>
      <c r="AU23" s="7" t="str">
        <f t="shared" si="10"/>
        <v>PASS</v>
      </c>
      <c r="AV23" s="22" t="str">
        <f t="shared" si="11"/>
        <v>YES</v>
      </c>
      <c r="AW23" s="23" t="str">
        <f t="shared" si="12"/>
        <v>DIST</v>
      </c>
    </row>
    <row r="24" spans="1:49">
      <c r="A24" s="14"/>
      <c r="B24" s="14">
        <v>33360</v>
      </c>
      <c r="C24" s="14" t="s">
        <v>137</v>
      </c>
      <c r="D24" s="15" t="s">
        <v>138</v>
      </c>
      <c r="E24" s="14" t="s">
        <v>139</v>
      </c>
      <c r="F24" s="16" t="s">
        <v>140</v>
      </c>
      <c r="G24" s="14">
        <v>76</v>
      </c>
      <c r="H24" s="14">
        <v>100</v>
      </c>
      <c r="I24" s="14">
        <v>92</v>
      </c>
      <c r="J24" s="14">
        <v>100</v>
      </c>
      <c r="K24" s="14">
        <v>89</v>
      </c>
      <c r="L24" s="17"/>
      <c r="M24" s="14">
        <v>43</v>
      </c>
      <c r="N24" s="14">
        <v>23</v>
      </c>
      <c r="O24" s="14">
        <v>45</v>
      </c>
      <c r="P24" s="14">
        <v>24</v>
      </c>
      <c r="Q24" s="14">
        <v>44</v>
      </c>
      <c r="R24" s="14">
        <v>44</v>
      </c>
      <c r="S24" s="18">
        <v>9.83</v>
      </c>
      <c r="T24" s="18">
        <v>23</v>
      </c>
      <c r="U24" s="19"/>
      <c r="V24" s="15">
        <f t="shared" si="0"/>
        <v>33360</v>
      </c>
      <c r="W24" s="14" t="str">
        <f t="shared" si="1"/>
        <v>T150058521</v>
      </c>
      <c r="X24" s="15" t="str">
        <f t="shared" si="2"/>
        <v>AVHAD RANVEER KISHOR</v>
      </c>
      <c r="Y24" s="14" t="str">
        <f t="shared" si="3"/>
        <v>71900527C</v>
      </c>
      <c r="Z24" s="16" t="str">
        <f t="shared" si="4"/>
        <v>I2K18102597</v>
      </c>
      <c r="AA24" s="14">
        <v>99</v>
      </c>
      <c r="AB24" s="14">
        <v>83</v>
      </c>
      <c r="AC24" s="14">
        <v>84</v>
      </c>
      <c r="AD24" s="14">
        <v>97</v>
      </c>
      <c r="AE24" s="14">
        <v>89</v>
      </c>
      <c r="AF24" s="17"/>
      <c r="AG24" s="14">
        <v>22</v>
      </c>
      <c r="AH24" s="14">
        <v>20</v>
      </c>
      <c r="AI24" s="14">
        <v>44</v>
      </c>
      <c r="AJ24" s="14">
        <v>43</v>
      </c>
      <c r="AK24" s="14">
        <v>21</v>
      </c>
      <c r="AL24" s="14">
        <v>20</v>
      </c>
      <c r="AM24" s="14">
        <v>42</v>
      </c>
      <c r="AN24" s="14">
        <v>9.91</v>
      </c>
      <c r="AO24" s="14">
        <v>46</v>
      </c>
      <c r="AP24" s="20" t="str">
        <f t="shared" si="5"/>
        <v>PASS</v>
      </c>
      <c r="AQ24" s="20" t="str">
        <f t="shared" si="6"/>
        <v>PASS</v>
      </c>
      <c r="AR24" s="21" t="str">
        <f t="shared" si="7"/>
        <v>PASS</v>
      </c>
      <c r="AS24" s="21" t="str">
        <f t="shared" si="8"/>
        <v>PASS</v>
      </c>
      <c r="AT24" s="7" t="str">
        <f t="shared" si="9"/>
        <v>PASS</v>
      </c>
      <c r="AU24" s="7" t="str">
        <f t="shared" si="10"/>
        <v>PASS</v>
      </c>
      <c r="AV24" s="22" t="str">
        <f t="shared" si="11"/>
        <v>YES</v>
      </c>
      <c r="AW24" s="23" t="str">
        <f t="shared" si="12"/>
        <v>DIST</v>
      </c>
    </row>
    <row r="25" spans="1:49">
      <c r="A25" s="14"/>
      <c r="B25" s="14">
        <v>33308</v>
      </c>
      <c r="C25" s="14" t="s">
        <v>141</v>
      </c>
      <c r="D25" s="15" t="s">
        <v>142</v>
      </c>
      <c r="E25" s="14" t="s">
        <v>143</v>
      </c>
      <c r="F25" s="16" t="s">
        <v>144</v>
      </c>
      <c r="G25" s="14">
        <v>88</v>
      </c>
      <c r="H25" s="14">
        <v>100</v>
      </c>
      <c r="I25" s="14">
        <v>89</v>
      </c>
      <c r="J25" s="14">
        <v>100</v>
      </c>
      <c r="K25" s="14">
        <v>86</v>
      </c>
      <c r="L25" s="17"/>
      <c r="M25" s="14">
        <v>42</v>
      </c>
      <c r="N25" s="14">
        <v>22</v>
      </c>
      <c r="O25" s="14">
        <v>43</v>
      </c>
      <c r="P25" s="14">
        <v>24</v>
      </c>
      <c r="Q25" s="14">
        <v>44</v>
      </c>
      <c r="R25" s="14">
        <v>44</v>
      </c>
      <c r="S25" s="18">
        <v>10</v>
      </c>
      <c r="T25" s="18">
        <v>23</v>
      </c>
      <c r="U25" s="19"/>
      <c r="V25" s="15">
        <f t="shared" si="0"/>
        <v>33308</v>
      </c>
      <c r="W25" s="14" t="str">
        <f t="shared" si="1"/>
        <v>T150058522</v>
      </c>
      <c r="X25" s="15" t="str">
        <f t="shared" si="2"/>
        <v>AWARE NIKITA SOMNATH</v>
      </c>
      <c r="Y25" s="14" t="str">
        <f t="shared" si="3"/>
        <v>72000069G</v>
      </c>
      <c r="Z25" s="16" t="str">
        <f t="shared" si="4"/>
        <v>I2K19205169</v>
      </c>
      <c r="AA25" s="14">
        <v>97</v>
      </c>
      <c r="AB25" s="14">
        <v>96</v>
      </c>
      <c r="AC25" s="14">
        <v>85</v>
      </c>
      <c r="AD25" s="14">
        <v>100</v>
      </c>
      <c r="AE25" s="14">
        <v>96</v>
      </c>
      <c r="AF25" s="17"/>
      <c r="AG25" s="14">
        <v>22</v>
      </c>
      <c r="AH25" s="14">
        <v>20</v>
      </c>
      <c r="AI25" s="14">
        <v>47</v>
      </c>
      <c r="AJ25" s="14">
        <v>40</v>
      </c>
      <c r="AK25" s="14">
        <v>23</v>
      </c>
      <c r="AL25" s="14">
        <v>23</v>
      </c>
      <c r="AM25" s="14">
        <v>47</v>
      </c>
      <c r="AN25" s="14">
        <v>10</v>
      </c>
      <c r="AO25" s="14">
        <v>46</v>
      </c>
      <c r="AP25" s="20" t="str">
        <f t="shared" si="5"/>
        <v>PASS</v>
      </c>
      <c r="AQ25" s="20" t="str">
        <f t="shared" si="6"/>
        <v>PASS</v>
      </c>
      <c r="AR25" s="21" t="str">
        <f t="shared" si="7"/>
        <v>PASS</v>
      </c>
      <c r="AS25" s="21" t="str">
        <f t="shared" si="8"/>
        <v>PASS</v>
      </c>
      <c r="AT25" s="7" t="str">
        <f t="shared" si="9"/>
        <v>PASS</v>
      </c>
      <c r="AU25" s="7" t="str">
        <f t="shared" si="10"/>
        <v>PASS</v>
      </c>
      <c r="AV25" s="22" t="str">
        <f t="shared" si="11"/>
        <v>YES</v>
      </c>
      <c r="AW25" s="23" t="str">
        <f t="shared" si="12"/>
        <v>DIST</v>
      </c>
    </row>
    <row r="26" spans="1:49">
      <c r="A26" s="14"/>
      <c r="B26" s="14">
        <v>33107</v>
      </c>
      <c r="C26" s="14" t="s">
        <v>145</v>
      </c>
      <c r="D26" s="15" t="s">
        <v>146</v>
      </c>
      <c r="E26" s="14" t="s">
        <v>147</v>
      </c>
      <c r="F26" s="16" t="s">
        <v>148</v>
      </c>
      <c r="G26" s="14">
        <v>94</v>
      </c>
      <c r="H26" s="14">
        <v>100</v>
      </c>
      <c r="I26" s="14">
        <v>92</v>
      </c>
      <c r="J26" s="14">
        <v>100</v>
      </c>
      <c r="K26" s="14">
        <v>92</v>
      </c>
      <c r="L26" s="17"/>
      <c r="M26" s="14">
        <v>44</v>
      </c>
      <c r="N26" s="14">
        <v>24</v>
      </c>
      <c r="O26" s="14">
        <v>43</v>
      </c>
      <c r="P26" s="14">
        <v>24</v>
      </c>
      <c r="Q26" s="14">
        <v>45</v>
      </c>
      <c r="R26" s="14">
        <v>48</v>
      </c>
      <c r="S26" s="18">
        <v>10</v>
      </c>
      <c r="T26" s="18">
        <v>23</v>
      </c>
      <c r="U26" s="19"/>
      <c r="V26" s="15">
        <f t="shared" si="0"/>
        <v>33107</v>
      </c>
      <c r="W26" s="14" t="str">
        <f t="shared" si="1"/>
        <v>T150058523</v>
      </c>
      <c r="X26" s="15" t="str">
        <f t="shared" si="2"/>
        <v>BADGUJAR SAURABH RAMESH</v>
      </c>
      <c r="Y26" s="14" t="str">
        <f t="shared" si="3"/>
        <v>71900083B</v>
      </c>
      <c r="Z26" s="16" t="str">
        <f t="shared" si="4"/>
        <v>I2K18102455</v>
      </c>
      <c r="AA26" s="14">
        <v>100</v>
      </c>
      <c r="AB26" s="14">
        <v>97</v>
      </c>
      <c r="AC26" s="14">
        <v>95</v>
      </c>
      <c r="AD26" s="14">
        <v>100</v>
      </c>
      <c r="AE26" s="14">
        <v>100</v>
      </c>
      <c r="AF26" s="17"/>
      <c r="AG26" s="14">
        <v>24</v>
      </c>
      <c r="AH26" s="14">
        <v>24</v>
      </c>
      <c r="AI26" s="14">
        <v>48</v>
      </c>
      <c r="AJ26" s="14">
        <v>46</v>
      </c>
      <c r="AK26" s="14">
        <v>24</v>
      </c>
      <c r="AL26" s="14">
        <v>21</v>
      </c>
      <c r="AM26" s="14">
        <v>43</v>
      </c>
      <c r="AN26" s="14">
        <v>10</v>
      </c>
      <c r="AO26" s="14">
        <v>46</v>
      </c>
      <c r="AP26" s="20" t="str">
        <f t="shared" si="5"/>
        <v>PASS</v>
      </c>
      <c r="AQ26" s="20" t="str">
        <f t="shared" si="6"/>
        <v>PASS</v>
      </c>
      <c r="AR26" s="21" t="str">
        <f t="shared" si="7"/>
        <v>PASS</v>
      </c>
      <c r="AS26" s="21" t="str">
        <f t="shared" si="8"/>
        <v>PASS</v>
      </c>
      <c r="AT26" s="7" t="str">
        <f t="shared" si="9"/>
        <v>PASS</v>
      </c>
      <c r="AU26" s="7" t="str">
        <f t="shared" si="10"/>
        <v>PASS</v>
      </c>
      <c r="AV26" s="22" t="str">
        <f t="shared" si="11"/>
        <v>YES</v>
      </c>
      <c r="AW26" s="23" t="str">
        <f t="shared" si="12"/>
        <v>DIST</v>
      </c>
    </row>
    <row r="27" spans="1:49">
      <c r="A27" s="14"/>
      <c r="B27" s="14">
        <v>33309</v>
      </c>
      <c r="C27" s="14" t="s">
        <v>149</v>
      </c>
      <c r="D27" s="15" t="s">
        <v>150</v>
      </c>
      <c r="E27" s="14" t="s">
        <v>151</v>
      </c>
      <c r="F27" s="16" t="s">
        <v>152</v>
      </c>
      <c r="G27" s="14">
        <v>94</v>
      </c>
      <c r="H27" s="14">
        <v>100</v>
      </c>
      <c r="I27" s="14">
        <v>96</v>
      </c>
      <c r="J27" s="14">
        <v>100</v>
      </c>
      <c r="K27" s="14">
        <v>99</v>
      </c>
      <c r="L27" s="17"/>
      <c r="M27" s="14">
        <v>44</v>
      </c>
      <c r="N27" s="14">
        <v>23</v>
      </c>
      <c r="O27" s="14">
        <v>43</v>
      </c>
      <c r="P27" s="14">
        <v>24</v>
      </c>
      <c r="Q27" s="14">
        <v>44</v>
      </c>
      <c r="R27" s="14">
        <v>46</v>
      </c>
      <c r="S27" s="18">
        <v>10</v>
      </c>
      <c r="T27" s="18">
        <v>23</v>
      </c>
      <c r="U27" s="19"/>
      <c r="V27" s="15">
        <f t="shared" si="0"/>
        <v>33309</v>
      </c>
      <c r="W27" s="14" t="str">
        <f t="shared" si="1"/>
        <v>T150058524</v>
      </c>
      <c r="X27" s="15" t="str">
        <f t="shared" si="2"/>
        <v>BAKALE SANSKRUTI HEMANT</v>
      </c>
      <c r="Y27" s="14" t="str">
        <f t="shared" si="3"/>
        <v>71900088C</v>
      </c>
      <c r="Z27" s="16" t="str">
        <f t="shared" si="4"/>
        <v>I2K18102461</v>
      </c>
      <c r="AA27" s="14">
        <v>100</v>
      </c>
      <c r="AB27" s="14">
        <v>95</v>
      </c>
      <c r="AC27" s="14">
        <v>95</v>
      </c>
      <c r="AD27" s="14">
        <v>100</v>
      </c>
      <c r="AE27" s="14">
        <v>89</v>
      </c>
      <c r="AF27" s="17"/>
      <c r="AG27" s="14">
        <v>22</v>
      </c>
      <c r="AH27" s="14">
        <v>20</v>
      </c>
      <c r="AI27" s="14">
        <v>48</v>
      </c>
      <c r="AJ27" s="14">
        <v>46</v>
      </c>
      <c r="AK27" s="14">
        <v>23</v>
      </c>
      <c r="AL27" s="14">
        <v>22</v>
      </c>
      <c r="AM27" s="14">
        <v>40</v>
      </c>
      <c r="AN27" s="14">
        <v>10</v>
      </c>
      <c r="AO27" s="14">
        <v>46</v>
      </c>
      <c r="AP27" s="20" t="str">
        <f t="shared" si="5"/>
        <v>PASS</v>
      </c>
      <c r="AQ27" s="20" t="str">
        <f t="shared" si="6"/>
        <v>PASS</v>
      </c>
      <c r="AR27" s="21" t="str">
        <f t="shared" si="7"/>
        <v>PASS</v>
      </c>
      <c r="AS27" s="21" t="str">
        <f t="shared" si="8"/>
        <v>PASS</v>
      </c>
      <c r="AT27" s="7" t="str">
        <f t="shared" si="9"/>
        <v>PASS</v>
      </c>
      <c r="AU27" s="7" t="str">
        <f t="shared" si="10"/>
        <v>PASS</v>
      </c>
      <c r="AV27" s="22" t="str">
        <f t="shared" si="11"/>
        <v>YES</v>
      </c>
      <c r="AW27" s="23" t="str">
        <f t="shared" si="12"/>
        <v>DIST</v>
      </c>
    </row>
    <row r="28" spans="1:49">
      <c r="A28" s="14"/>
      <c r="B28" s="14">
        <v>33102</v>
      </c>
      <c r="C28" s="14" t="s">
        <v>153</v>
      </c>
      <c r="D28" s="15" t="s">
        <v>154</v>
      </c>
      <c r="E28" s="14" t="s">
        <v>155</v>
      </c>
      <c r="F28" s="16" t="s">
        <v>156</v>
      </c>
      <c r="G28" s="14">
        <v>84</v>
      </c>
      <c r="H28" s="14">
        <v>99</v>
      </c>
      <c r="I28" s="14">
        <v>80</v>
      </c>
      <c r="J28" s="14">
        <v>100</v>
      </c>
      <c r="K28" s="14">
        <v>94</v>
      </c>
      <c r="L28" s="17"/>
      <c r="M28" s="14">
        <v>40</v>
      </c>
      <c r="N28" s="14">
        <v>22</v>
      </c>
      <c r="O28" s="14">
        <v>42</v>
      </c>
      <c r="P28" s="14">
        <v>22</v>
      </c>
      <c r="Q28" s="14">
        <v>43</v>
      </c>
      <c r="R28" s="14">
        <v>45</v>
      </c>
      <c r="S28" s="18">
        <v>10</v>
      </c>
      <c r="T28" s="18">
        <v>23</v>
      </c>
      <c r="U28" s="19"/>
      <c r="V28" s="15">
        <f t="shared" si="0"/>
        <v>33102</v>
      </c>
      <c r="W28" s="14" t="str">
        <f t="shared" si="1"/>
        <v>T150058525</v>
      </c>
      <c r="X28" s="15" t="str">
        <f t="shared" si="2"/>
        <v>BALDWA ADITYA RAVINDRA</v>
      </c>
      <c r="Y28" s="14" t="str">
        <f t="shared" si="3"/>
        <v>71900014K</v>
      </c>
      <c r="Z28" s="16" t="str">
        <f t="shared" si="4"/>
        <v>I2K18102643</v>
      </c>
      <c r="AA28" s="14">
        <v>99</v>
      </c>
      <c r="AB28" s="14">
        <v>82</v>
      </c>
      <c r="AC28" s="14">
        <v>92</v>
      </c>
      <c r="AD28" s="14">
        <v>100</v>
      </c>
      <c r="AE28" s="14">
        <v>99</v>
      </c>
      <c r="AF28" s="17"/>
      <c r="AG28" s="14">
        <v>23</v>
      </c>
      <c r="AH28" s="14">
        <v>22</v>
      </c>
      <c r="AI28" s="14">
        <v>46</v>
      </c>
      <c r="AJ28" s="14">
        <v>44</v>
      </c>
      <c r="AK28" s="14">
        <v>23</v>
      </c>
      <c r="AL28" s="14">
        <v>23</v>
      </c>
      <c r="AM28" s="14">
        <v>45</v>
      </c>
      <c r="AN28" s="14">
        <v>10</v>
      </c>
      <c r="AO28" s="14">
        <v>46</v>
      </c>
      <c r="AP28" s="20" t="str">
        <f t="shared" si="5"/>
        <v>PASS</v>
      </c>
      <c r="AQ28" s="20" t="str">
        <f t="shared" si="6"/>
        <v>PASS</v>
      </c>
      <c r="AR28" s="21" t="str">
        <f t="shared" si="7"/>
        <v>PASS</v>
      </c>
      <c r="AS28" s="21" t="str">
        <f t="shared" si="8"/>
        <v>PASS</v>
      </c>
      <c r="AT28" s="7" t="str">
        <f t="shared" si="9"/>
        <v>PASS</v>
      </c>
      <c r="AU28" s="7" t="str">
        <f t="shared" si="10"/>
        <v>PASS</v>
      </c>
      <c r="AV28" s="22" t="str">
        <f t="shared" si="11"/>
        <v>YES</v>
      </c>
      <c r="AW28" s="23" t="str">
        <f t="shared" si="12"/>
        <v>DIST</v>
      </c>
    </row>
    <row r="29" spans="1:49">
      <c r="A29" s="14"/>
      <c r="B29" s="24">
        <v>33108</v>
      </c>
      <c r="C29" s="24" t="s">
        <v>157</v>
      </c>
      <c r="D29" s="25" t="s">
        <v>158</v>
      </c>
      <c r="E29" s="24" t="s">
        <v>159</v>
      </c>
      <c r="F29" s="16" t="s">
        <v>160</v>
      </c>
      <c r="G29" s="14">
        <v>97</v>
      </c>
      <c r="H29" s="14">
        <v>88</v>
      </c>
      <c r="I29" s="14">
        <v>83</v>
      </c>
      <c r="J29" s="14">
        <v>90</v>
      </c>
      <c r="K29" s="14">
        <v>97</v>
      </c>
      <c r="L29" s="17"/>
      <c r="M29" s="14">
        <v>45</v>
      </c>
      <c r="N29" s="14">
        <v>23</v>
      </c>
      <c r="O29" s="14">
        <v>42</v>
      </c>
      <c r="P29" s="14">
        <v>24</v>
      </c>
      <c r="Q29" s="14">
        <v>45</v>
      </c>
      <c r="R29" s="14">
        <v>46</v>
      </c>
      <c r="S29" s="18">
        <v>10</v>
      </c>
      <c r="T29" s="18">
        <v>23</v>
      </c>
      <c r="U29" s="19"/>
      <c r="V29" s="15">
        <f t="shared" si="0"/>
        <v>33108</v>
      </c>
      <c r="W29" s="14" t="str">
        <f t="shared" si="1"/>
        <v>T150058526</v>
      </c>
      <c r="X29" s="15" t="str">
        <f t="shared" si="2"/>
        <v>BANERJEE ANKUR CHANDRANATH</v>
      </c>
      <c r="Y29" s="14" t="str">
        <f t="shared" si="3"/>
        <v>71900089M</v>
      </c>
      <c r="Z29" s="16" t="str">
        <f t="shared" si="4"/>
        <v>I2K18102572</v>
      </c>
      <c r="AA29" s="14">
        <v>79</v>
      </c>
      <c r="AB29" s="14">
        <v>87</v>
      </c>
      <c r="AC29" s="14">
        <v>78</v>
      </c>
      <c r="AD29" s="14">
        <v>88</v>
      </c>
      <c r="AE29" s="14">
        <v>85</v>
      </c>
      <c r="AF29" s="17"/>
      <c r="AG29" s="14">
        <v>24</v>
      </c>
      <c r="AH29" s="14">
        <v>24</v>
      </c>
      <c r="AI29" s="14">
        <v>47</v>
      </c>
      <c r="AJ29" s="14">
        <v>43</v>
      </c>
      <c r="AK29" s="14">
        <v>24</v>
      </c>
      <c r="AL29" s="14">
        <v>22</v>
      </c>
      <c r="AM29" s="14">
        <v>44</v>
      </c>
      <c r="AN29" s="14">
        <v>9.85</v>
      </c>
      <c r="AO29" s="14">
        <v>46</v>
      </c>
      <c r="AP29" s="20" t="str">
        <f t="shared" si="5"/>
        <v>PASS</v>
      </c>
      <c r="AQ29" s="20" t="str">
        <f t="shared" si="6"/>
        <v>PASS</v>
      </c>
      <c r="AR29" s="21" t="str">
        <f t="shared" si="7"/>
        <v>PASS</v>
      </c>
      <c r="AS29" s="21" t="str">
        <f t="shared" si="8"/>
        <v>PASS</v>
      </c>
      <c r="AT29" s="7" t="str">
        <f t="shared" si="9"/>
        <v>PASS</v>
      </c>
      <c r="AU29" s="7" t="str">
        <f t="shared" si="10"/>
        <v>PASS</v>
      </c>
      <c r="AV29" s="22" t="str">
        <f t="shared" si="11"/>
        <v>YES</v>
      </c>
      <c r="AW29" s="23" t="str">
        <f t="shared" si="12"/>
        <v>DIST</v>
      </c>
    </row>
    <row r="30" spans="1:49">
      <c r="A30" s="14"/>
      <c r="B30" s="14">
        <v>33208</v>
      </c>
      <c r="C30" s="14" t="s">
        <v>161</v>
      </c>
      <c r="D30" s="15" t="s">
        <v>162</v>
      </c>
      <c r="E30" s="14" t="s">
        <v>163</v>
      </c>
      <c r="F30" s="16" t="s">
        <v>164</v>
      </c>
      <c r="G30" s="14">
        <v>89</v>
      </c>
      <c r="H30" s="14">
        <v>94</v>
      </c>
      <c r="I30" s="14">
        <v>97</v>
      </c>
      <c r="J30" s="14">
        <v>100</v>
      </c>
      <c r="K30" s="14">
        <v>92</v>
      </c>
      <c r="L30" s="17"/>
      <c r="M30" s="14">
        <v>39</v>
      </c>
      <c r="N30" s="14">
        <v>22</v>
      </c>
      <c r="O30" s="14">
        <v>42</v>
      </c>
      <c r="P30" s="14">
        <v>23</v>
      </c>
      <c r="Q30" s="14">
        <v>45</v>
      </c>
      <c r="R30" s="14">
        <v>45</v>
      </c>
      <c r="S30" s="18">
        <v>9.9600000000000009</v>
      </c>
      <c r="T30" s="18">
        <v>23</v>
      </c>
      <c r="U30" s="19"/>
      <c r="V30" s="15">
        <f t="shared" si="0"/>
        <v>33208</v>
      </c>
      <c r="W30" s="14" t="str">
        <f t="shared" si="1"/>
        <v>T150058527</v>
      </c>
      <c r="X30" s="15" t="str">
        <f t="shared" si="2"/>
        <v>BARDE  UTKARSHA GORAKSHANATH</v>
      </c>
      <c r="Y30" s="14" t="str">
        <f t="shared" si="3"/>
        <v>71900094H</v>
      </c>
      <c r="Z30" s="16" t="str">
        <f t="shared" si="4"/>
        <v>I2K18102432</v>
      </c>
      <c r="AA30" s="14">
        <v>94</v>
      </c>
      <c r="AB30" s="14">
        <v>89</v>
      </c>
      <c r="AC30" s="14">
        <v>77</v>
      </c>
      <c r="AD30" s="14">
        <v>94</v>
      </c>
      <c r="AE30" s="14">
        <v>92</v>
      </c>
      <c r="AF30" s="17"/>
      <c r="AG30" s="14">
        <v>23</v>
      </c>
      <c r="AH30" s="14">
        <v>22</v>
      </c>
      <c r="AI30" s="14">
        <v>47</v>
      </c>
      <c r="AJ30" s="14">
        <v>43</v>
      </c>
      <c r="AK30" s="14">
        <v>23</v>
      </c>
      <c r="AL30" s="14">
        <v>21</v>
      </c>
      <c r="AM30" s="14">
        <v>43</v>
      </c>
      <c r="AN30" s="14">
        <v>9.89</v>
      </c>
      <c r="AO30" s="14">
        <v>46</v>
      </c>
      <c r="AP30" s="20" t="str">
        <f t="shared" si="5"/>
        <v>PASS</v>
      </c>
      <c r="AQ30" s="20" t="str">
        <f t="shared" si="6"/>
        <v>PASS</v>
      </c>
      <c r="AR30" s="21" t="str">
        <f t="shared" si="7"/>
        <v>PASS</v>
      </c>
      <c r="AS30" s="21" t="str">
        <f t="shared" si="8"/>
        <v>PASS</v>
      </c>
      <c r="AT30" s="7" t="str">
        <f t="shared" si="9"/>
        <v>PASS</v>
      </c>
      <c r="AU30" s="7" t="str">
        <f t="shared" si="10"/>
        <v>PASS</v>
      </c>
      <c r="AV30" s="22" t="str">
        <f t="shared" si="11"/>
        <v>YES</v>
      </c>
      <c r="AW30" s="23" t="str">
        <f t="shared" si="12"/>
        <v>DIST</v>
      </c>
    </row>
    <row r="31" spans="1:49">
      <c r="A31" s="14"/>
      <c r="B31" s="14">
        <v>33265</v>
      </c>
      <c r="C31" s="14" t="s">
        <v>165</v>
      </c>
      <c r="D31" s="15" t="s">
        <v>166</v>
      </c>
      <c r="E31" s="14" t="s">
        <v>167</v>
      </c>
      <c r="F31" s="16" t="s">
        <v>168</v>
      </c>
      <c r="G31" s="14">
        <v>84</v>
      </c>
      <c r="H31" s="14">
        <v>100</v>
      </c>
      <c r="I31" s="14">
        <v>82</v>
      </c>
      <c r="J31" s="14">
        <v>96</v>
      </c>
      <c r="K31" s="14">
        <v>84</v>
      </c>
      <c r="L31" s="17"/>
      <c r="M31" s="14">
        <v>24</v>
      </c>
      <c r="N31" s="14">
        <v>12</v>
      </c>
      <c r="O31" s="14">
        <v>25</v>
      </c>
      <c r="P31" s="14">
        <v>12</v>
      </c>
      <c r="Q31" s="14">
        <v>22</v>
      </c>
      <c r="R31" s="14">
        <v>20</v>
      </c>
      <c r="S31" s="18">
        <v>8.8699999999999992</v>
      </c>
      <c r="T31" s="18">
        <v>23</v>
      </c>
      <c r="U31" s="19"/>
      <c r="V31" s="15">
        <f t="shared" si="0"/>
        <v>33265</v>
      </c>
      <c r="W31" s="14" t="str">
        <f t="shared" si="1"/>
        <v>T150058528</v>
      </c>
      <c r="X31" s="15" t="str">
        <f t="shared" si="2"/>
        <v>BAREWAD PRAVIN BALAJI</v>
      </c>
      <c r="Y31" s="14" t="str">
        <f t="shared" si="3"/>
        <v>71700738D</v>
      </c>
      <c r="Z31" s="16" t="str">
        <f t="shared" si="4"/>
        <v>I2K16102116</v>
      </c>
      <c r="AA31" s="14">
        <v>94</v>
      </c>
      <c r="AB31" s="14">
        <v>87</v>
      </c>
      <c r="AC31" s="14">
        <v>86</v>
      </c>
      <c r="AD31" s="14">
        <v>94</v>
      </c>
      <c r="AE31" s="14">
        <v>99</v>
      </c>
      <c r="AF31" s="17"/>
      <c r="AG31" s="14">
        <v>20</v>
      </c>
      <c r="AH31" s="14">
        <v>18</v>
      </c>
      <c r="AI31" s="14">
        <v>25</v>
      </c>
      <c r="AJ31" s="14">
        <v>21</v>
      </c>
      <c r="AK31" s="14">
        <v>18</v>
      </c>
      <c r="AL31" s="14">
        <v>12</v>
      </c>
      <c r="AM31" s="14">
        <v>37</v>
      </c>
      <c r="AN31" s="14">
        <v>9.1300000000000008</v>
      </c>
      <c r="AO31" s="14">
        <v>46</v>
      </c>
      <c r="AP31" s="20" t="str">
        <f t="shared" si="5"/>
        <v>PASS</v>
      </c>
      <c r="AQ31" s="20" t="str">
        <f t="shared" si="6"/>
        <v>PASS</v>
      </c>
      <c r="AR31" s="21" t="str">
        <f t="shared" si="7"/>
        <v>PASS</v>
      </c>
      <c r="AS31" s="21" t="str">
        <f t="shared" si="8"/>
        <v>PASS</v>
      </c>
      <c r="AT31" s="7" t="str">
        <f t="shared" si="9"/>
        <v>PASS</v>
      </c>
      <c r="AU31" s="7" t="str">
        <f t="shared" si="10"/>
        <v>PASS</v>
      </c>
      <c r="AV31" s="22" t="str">
        <f t="shared" si="11"/>
        <v>YES</v>
      </c>
      <c r="AW31" s="23" t="str">
        <f t="shared" si="12"/>
        <v>DIST</v>
      </c>
    </row>
    <row r="32" spans="1:49">
      <c r="A32" s="14"/>
      <c r="B32" s="14">
        <v>33310</v>
      </c>
      <c r="C32" s="14" t="s">
        <v>169</v>
      </c>
      <c r="D32" s="15" t="s">
        <v>170</v>
      </c>
      <c r="E32" s="14" t="s">
        <v>171</v>
      </c>
      <c r="F32" s="16" t="s">
        <v>172</v>
      </c>
      <c r="G32" s="14">
        <v>85</v>
      </c>
      <c r="H32" s="14">
        <v>96</v>
      </c>
      <c r="I32" s="14">
        <v>92</v>
      </c>
      <c r="J32" s="14">
        <v>99</v>
      </c>
      <c r="K32" s="14">
        <v>92</v>
      </c>
      <c r="L32" s="17"/>
      <c r="M32" s="14">
        <v>42</v>
      </c>
      <c r="N32" s="14">
        <v>21</v>
      </c>
      <c r="O32" s="14">
        <v>41</v>
      </c>
      <c r="P32" s="14">
        <v>23</v>
      </c>
      <c r="Q32" s="14">
        <v>45</v>
      </c>
      <c r="R32" s="14">
        <v>42</v>
      </c>
      <c r="S32" s="18">
        <v>10</v>
      </c>
      <c r="T32" s="18">
        <v>23</v>
      </c>
      <c r="U32" s="19"/>
      <c r="V32" s="15">
        <f t="shared" si="0"/>
        <v>33310</v>
      </c>
      <c r="W32" s="14" t="str">
        <f t="shared" si="1"/>
        <v>T150058529</v>
      </c>
      <c r="X32" s="15" t="str">
        <f t="shared" si="2"/>
        <v>BHADALE SAKSHI VISHWAS</v>
      </c>
      <c r="Y32" s="14" t="str">
        <f t="shared" si="3"/>
        <v>71900099J</v>
      </c>
      <c r="Z32" s="16" t="str">
        <f t="shared" si="4"/>
        <v>I2K18102613</v>
      </c>
      <c r="AA32" s="14">
        <v>100</v>
      </c>
      <c r="AB32" s="14">
        <v>89</v>
      </c>
      <c r="AC32" s="14">
        <v>97</v>
      </c>
      <c r="AD32" s="14">
        <v>100</v>
      </c>
      <c r="AE32" s="14">
        <v>99</v>
      </c>
      <c r="AF32" s="17"/>
      <c r="AG32" s="14">
        <v>23</v>
      </c>
      <c r="AH32" s="14">
        <v>23</v>
      </c>
      <c r="AI32" s="14">
        <v>45</v>
      </c>
      <c r="AJ32" s="14">
        <v>43</v>
      </c>
      <c r="AK32" s="14">
        <v>22</v>
      </c>
      <c r="AL32" s="14">
        <v>24</v>
      </c>
      <c r="AM32" s="14">
        <v>40</v>
      </c>
      <c r="AN32" s="14">
        <v>10</v>
      </c>
      <c r="AO32" s="14">
        <v>46</v>
      </c>
      <c r="AP32" s="20" t="str">
        <f t="shared" si="5"/>
        <v>PASS</v>
      </c>
      <c r="AQ32" s="20" t="str">
        <f t="shared" si="6"/>
        <v>PASS</v>
      </c>
      <c r="AR32" s="21" t="str">
        <f t="shared" si="7"/>
        <v>PASS</v>
      </c>
      <c r="AS32" s="21" t="str">
        <f t="shared" si="8"/>
        <v>PASS</v>
      </c>
      <c r="AT32" s="7" t="str">
        <f t="shared" si="9"/>
        <v>PASS</v>
      </c>
      <c r="AU32" s="7" t="str">
        <f t="shared" si="10"/>
        <v>PASS</v>
      </c>
      <c r="AV32" s="22" t="str">
        <f t="shared" si="11"/>
        <v>YES</v>
      </c>
      <c r="AW32" s="23" t="str">
        <f t="shared" si="12"/>
        <v>DIST</v>
      </c>
    </row>
    <row r="33" spans="1:49">
      <c r="A33" s="14"/>
      <c r="B33" s="24">
        <v>33109</v>
      </c>
      <c r="C33" s="24" t="s">
        <v>173</v>
      </c>
      <c r="D33" s="25" t="s">
        <v>174</v>
      </c>
      <c r="E33" s="24" t="s">
        <v>175</v>
      </c>
      <c r="F33" s="16" t="s">
        <v>176</v>
      </c>
      <c r="G33" s="14">
        <v>88</v>
      </c>
      <c r="H33" s="14">
        <v>100</v>
      </c>
      <c r="I33" s="14">
        <v>89</v>
      </c>
      <c r="J33" s="14">
        <v>99</v>
      </c>
      <c r="K33" s="14">
        <v>83</v>
      </c>
      <c r="L33" s="17"/>
      <c r="M33" s="14">
        <v>44</v>
      </c>
      <c r="N33" s="14">
        <v>22</v>
      </c>
      <c r="O33" s="14">
        <v>42</v>
      </c>
      <c r="P33" s="14">
        <v>18</v>
      </c>
      <c r="Q33" s="14">
        <v>45</v>
      </c>
      <c r="R33" s="14">
        <v>42</v>
      </c>
      <c r="S33" s="18">
        <v>10</v>
      </c>
      <c r="T33" s="18">
        <v>23</v>
      </c>
      <c r="U33" s="19"/>
      <c r="V33" s="15">
        <f t="shared" si="0"/>
        <v>33109</v>
      </c>
      <c r="W33" s="14" t="str">
        <f t="shared" si="1"/>
        <v>T150058530</v>
      </c>
      <c r="X33" s="15" t="str">
        <f t="shared" si="2"/>
        <v>BHAGAT PRINCE SUKHADEV</v>
      </c>
      <c r="Y33" s="14" t="str">
        <f t="shared" si="3"/>
        <v>71900101D</v>
      </c>
      <c r="Z33" s="16" t="str">
        <f t="shared" si="4"/>
        <v>I2K18102504</v>
      </c>
      <c r="AA33" s="14">
        <v>100</v>
      </c>
      <c r="AB33" s="14">
        <v>93</v>
      </c>
      <c r="AC33" s="14">
        <v>84</v>
      </c>
      <c r="AD33" s="14">
        <v>97</v>
      </c>
      <c r="AE33" s="14">
        <v>83</v>
      </c>
      <c r="AF33" s="17"/>
      <c r="AG33" s="14">
        <v>22</v>
      </c>
      <c r="AH33" s="14">
        <v>21</v>
      </c>
      <c r="AI33" s="14">
        <v>45</v>
      </c>
      <c r="AJ33" s="14">
        <v>39</v>
      </c>
      <c r="AK33" s="14">
        <v>24</v>
      </c>
      <c r="AL33" s="14">
        <v>23</v>
      </c>
      <c r="AM33" s="14">
        <v>47</v>
      </c>
      <c r="AN33" s="14">
        <v>9.98</v>
      </c>
      <c r="AO33" s="14">
        <v>46</v>
      </c>
      <c r="AP33" s="20" t="str">
        <f t="shared" si="5"/>
        <v>PASS</v>
      </c>
      <c r="AQ33" s="20" t="str">
        <f t="shared" si="6"/>
        <v>PASS</v>
      </c>
      <c r="AR33" s="21" t="str">
        <f t="shared" si="7"/>
        <v>PASS</v>
      </c>
      <c r="AS33" s="21" t="str">
        <f t="shared" si="8"/>
        <v>PASS</v>
      </c>
      <c r="AT33" s="7" t="str">
        <f t="shared" si="9"/>
        <v>PASS</v>
      </c>
      <c r="AU33" s="7" t="str">
        <f t="shared" si="10"/>
        <v>PASS</v>
      </c>
      <c r="AV33" s="22" t="str">
        <f t="shared" si="11"/>
        <v>YES</v>
      </c>
      <c r="AW33" s="23" t="str">
        <f t="shared" si="12"/>
        <v>DIST</v>
      </c>
    </row>
    <row r="34" spans="1:49">
      <c r="A34" s="14"/>
      <c r="B34" s="14">
        <v>33209</v>
      </c>
      <c r="C34" s="14" t="s">
        <v>177</v>
      </c>
      <c r="D34" s="15" t="s">
        <v>178</v>
      </c>
      <c r="E34" s="14" t="s">
        <v>179</v>
      </c>
      <c r="F34" s="16" t="s">
        <v>180</v>
      </c>
      <c r="G34" s="14">
        <v>90</v>
      </c>
      <c r="H34" s="14">
        <v>100</v>
      </c>
      <c r="I34" s="14">
        <v>97</v>
      </c>
      <c r="J34" s="14">
        <v>94</v>
      </c>
      <c r="K34" s="14">
        <v>87</v>
      </c>
      <c r="L34" s="17"/>
      <c r="M34" s="14">
        <v>40</v>
      </c>
      <c r="N34" s="14">
        <v>22</v>
      </c>
      <c r="O34" s="14">
        <v>46</v>
      </c>
      <c r="P34" s="14">
        <v>21</v>
      </c>
      <c r="Q34" s="14">
        <v>43</v>
      </c>
      <c r="R34" s="14">
        <v>41</v>
      </c>
      <c r="S34" s="18">
        <v>10</v>
      </c>
      <c r="T34" s="18">
        <v>23</v>
      </c>
      <c r="U34" s="19"/>
      <c r="V34" s="15">
        <f t="shared" si="0"/>
        <v>33209</v>
      </c>
      <c r="W34" s="14" t="str">
        <f t="shared" si="1"/>
        <v>T150058531</v>
      </c>
      <c r="X34" s="15" t="str">
        <f t="shared" si="2"/>
        <v>BHANDARI RAMAN GOVIND</v>
      </c>
      <c r="Y34" s="14" t="str">
        <f t="shared" si="3"/>
        <v>71900104J</v>
      </c>
      <c r="Z34" s="16" t="str">
        <f t="shared" si="4"/>
        <v>I2K18102603</v>
      </c>
      <c r="AA34" s="14">
        <v>91</v>
      </c>
      <c r="AB34" s="14">
        <v>94</v>
      </c>
      <c r="AC34" s="14">
        <v>79</v>
      </c>
      <c r="AD34" s="14">
        <v>100</v>
      </c>
      <c r="AE34" s="14">
        <v>87</v>
      </c>
      <c r="AF34" s="17"/>
      <c r="AG34" s="14">
        <v>22</v>
      </c>
      <c r="AH34" s="14">
        <v>20</v>
      </c>
      <c r="AI34" s="14">
        <v>43</v>
      </c>
      <c r="AJ34" s="14">
        <v>36</v>
      </c>
      <c r="AK34" s="14">
        <v>20</v>
      </c>
      <c r="AL34" s="14">
        <v>17</v>
      </c>
      <c r="AM34" s="14">
        <v>45</v>
      </c>
      <c r="AN34" s="14">
        <v>9.8699999999999992</v>
      </c>
      <c r="AO34" s="14">
        <v>46</v>
      </c>
      <c r="AP34" s="20" t="str">
        <f t="shared" si="5"/>
        <v>PASS</v>
      </c>
      <c r="AQ34" s="20" t="str">
        <f t="shared" si="6"/>
        <v>PASS</v>
      </c>
      <c r="AR34" s="21" t="str">
        <f t="shared" si="7"/>
        <v>PASS</v>
      </c>
      <c r="AS34" s="21" t="str">
        <f t="shared" si="8"/>
        <v>PASS</v>
      </c>
      <c r="AT34" s="7" t="str">
        <f t="shared" si="9"/>
        <v>PASS</v>
      </c>
      <c r="AU34" s="7" t="str">
        <f t="shared" si="10"/>
        <v>PASS</v>
      </c>
      <c r="AV34" s="22" t="str">
        <f t="shared" si="11"/>
        <v>YES</v>
      </c>
      <c r="AW34" s="23" t="str">
        <f t="shared" si="12"/>
        <v>DIST</v>
      </c>
    </row>
    <row r="35" spans="1:49">
      <c r="A35" s="14"/>
      <c r="B35" s="24">
        <v>33110</v>
      </c>
      <c r="C35" s="24" t="s">
        <v>181</v>
      </c>
      <c r="D35" s="25" t="s">
        <v>182</v>
      </c>
      <c r="E35" s="24" t="s">
        <v>183</v>
      </c>
      <c r="F35" s="16" t="s">
        <v>184</v>
      </c>
      <c r="G35" s="14">
        <v>80</v>
      </c>
      <c r="H35" s="14">
        <v>100</v>
      </c>
      <c r="I35" s="14">
        <v>92</v>
      </c>
      <c r="J35" s="14">
        <v>82</v>
      </c>
      <c r="K35" s="14">
        <v>80</v>
      </c>
      <c r="L35" s="17"/>
      <c r="M35" s="14">
        <v>39</v>
      </c>
      <c r="N35" s="14">
        <v>21</v>
      </c>
      <c r="O35" s="14">
        <v>42</v>
      </c>
      <c r="P35" s="14">
        <v>18</v>
      </c>
      <c r="Q35" s="14">
        <v>39</v>
      </c>
      <c r="R35" s="14">
        <v>35</v>
      </c>
      <c r="S35" s="18">
        <v>9.83</v>
      </c>
      <c r="T35" s="18">
        <v>23</v>
      </c>
      <c r="U35" s="19"/>
      <c r="V35" s="15">
        <f t="shared" si="0"/>
        <v>33110</v>
      </c>
      <c r="W35" s="14" t="str">
        <f t="shared" si="1"/>
        <v>T150058532</v>
      </c>
      <c r="X35" s="15" t="str">
        <f t="shared" si="2"/>
        <v>BHAWANA THALYARI</v>
      </c>
      <c r="Y35" s="14" t="str">
        <f t="shared" si="3"/>
        <v>71900112K</v>
      </c>
      <c r="Z35" s="16" t="str">
        <f t="shared" si="4"/>
        <v>I2K18102440</v>
      </c>
      <c r="AA35" s="14">
        <v>93</v>
      </c>
      <c r="AB35" s="14">
        <v>90</v>
      </c>
      <c r="AC35" s="14">
        <v>75</v>
      </c>
      <c r="AD35" s="14">
        <v>100</v>
      </c>
      <c r="AE35" s="14">
        <v>90</v>
      </c>
      <c r="AF35" s="17"/>
      <c r="AG35" s="14">
        <v>22</v>
      </c>
      <c r="AH35" s="14">
        <v>21</v>
      </c>
      <c r="AI35" s="14">
        <v>47</v>
      </c>
      <c r="AJ35" s="14">
        <v>36</v>
      </c>
      <c r="AK35" s="14">
        <v>23</v>
      </c>
      <c r="AL35" s="14">
        <v>21</v>
      </c>
      <c r="AM35" s="14">
        <v>44</v>
      </c>
      <c r="AN35" s="14">
        <v>9.8000000000000007</v>
      </c>
      <c r="AO35" s="14">
        <v>46</v>
      </c>
      <c r="AP35" s="20" t="str">
        <f t="shared" si="5"/>
        <v>PASS</v>
      </c>
      <c r="AQ35" s="20" t="str">
        <f t="shared" si="6"/>
        <v>PASS</v>
      </c>
      <c r="AR35" s="21" t="str">
        <f t="shared" si="7"/>
        <v>PASS</v>
      </c>
      <c r="AS35" s="21" t="str">
        <f t="shared" si="8"/>
        <v>PASS</v>
      </c>
      <c r="AT35" s="7" t="str">
        <f t="shared" si="9"/>
        <v>PASS</v>
      </c>
      <c r="AU35" s="7" t="str">
        <f t="shared" si="10"/>
        <v>PASS</v>
      </c>
      <c r="AV35" s="22" t="str">
        <f t="shared" si="11"/>
        <v>YES</v>
      </c>
      <c r="AW35" s="23" t="str">
        <f t="shared" si="12"/>
        <v>DIST</v>
      </c>
    </row>
    <row r="36" spans="1:49">
      <c r="A36" s="14"/>
      <c r="B36" s="14">
        <v>33311</v>
      </c>
      <c r="C36" s="14" t="s">
        <v>185</v>
      </c>
      <c r="D36" s="15" t="s">
        <v>186</v>
      </c>
      <c r="E36" s="14" t="s">
        <v>187</v>
      </c>
      <c r="F36" s="16" t="s">
        <v>188</v>
      </c>
      <c r="G36" s="14">
        <v>86</v>
      </c>
      <c r="H36" s="14">
        <v>83</v>
      </c>
      <c r="I36" s="14">
        <v>75</v>
      </c>
      <c r="J36" s="14">
        <v>100</v>
      </c>
      <c r="K36" s="14">
        <v>94</v>
      </c>
      <c r="L36" s="17"/>
      <c r="M36" s="14">
        <v>45</v>
      </c>
      <c r="N36" s="14">
        <v>22</v>
      </c>
      <c r="O36" s="14">
        <v>46</v>
      </c>
      <c r="P36" s="14">
        <v>24</v>
      </c>
      <c r="Q36" s="14">
        <v>40</v>
      </c>
      <c r="R36" s="14">
        <v>43</v>
      </c>
      <c r="S36" s="18">
        <v>9.8699999999999992</v>
      </c>
      <c r="T36" s="18">
        <v>23</v>
      </c>
      <c r="U36" s="19"/>
      <c r="V36" s="15">
        <f t="shared" si="0"/>
        <v>33311</v>
      </c>
      <c r="W36" s="14" t="str">
        <f t="shared" si="1"/>
        <v>T150058533</v>
      </c>
      <c r="X36" s="15" t="str">
        <f t="shared" si="2"/>
        <v>BHAWARI POONAM GENBHAU</v>
      </c>
      <c r="Y36" s="14" t="str">
        <f t="shared" si="3"/>
        <v>72000070L</v>
      </c>
      <c r="Z36" s="16" t="str">
        <f t="shared" si="4"/>
        <v>I2K19205161</v>
      </c>
      <c r="AA36" s="14">
        <v>90</v>
      </c>
      <c r="AB36" s="14">
        <v>89</v>
      </c>
      <c r="AC36" s="14">
        <v>81</v>
      </c>
      <c r="AD36" s="14">
        <v>100</v>
      </c>
      <c r="AE36" s="14">
        <v>89</v>
      </c>
      <c r="AF36" s="17"/>
      <c r="AG36" s="14">
        <v>24</v>
      </c>
      <c r="AH36" s="14">
        <v>23</v>
      </c>
      <c r="AI36" s="14">
        <v>45</v>
      </c>
      <c r="AJ36" s="14">
        <v>41</v>
      </c>
      <c r="AK36" s="14">
        <v>24</v>
      </c>
      <c r="AL36" s="14">
        <v>21</v>
      </c>
      <c r="AM36" s="14">
        <v>47</v>
      </c>
      <c r="AN36" s="14">
        <v>9.93</v>
      </c>
      <c r="AO36" s="14">
        <v>46</v>
      </c>
      <c r="AP36" s="20" t="str">
        <f t="shared" si="5"/>
        <v>PASS</v>
      </c>
      <c r="AQ36" s="20" t="str">
        <f t="shared" si="6"/>
        <v>PASS</v>
      </c>
      <c r="AR36" s="21" t="str">
        <f t="shared" si="7"/>
        <v>PASS</v>
      </c>
      <c r="AS36" s="21" t="str">
        <f t="shared" si="8"/>
        <v>PASS</v>
      </c>
      <c r="AT36" s="7" t="str">
        <f t="shared" si="9"/>
        <v>PASS</v>
      </c>
      <c r="AU36" s="7" t="str">
        <f t="shared" si="10"/>
        <v>PASS</v>
      </c>
      <c r="AV36" s="22" t="str">
        <f t="shared" si="11"/>
        <v>YES</v>
      </c>
      <c r="AW36" s="23" t="str">
        <f t="shared" si="12"/>
        <v>DIST</v>
      </c>
    </row>
    <row r="37" spans="1:49">
      <c r="A37" s="14"/>
      <c r="B37" s="24">
        <v>33210</v>
      </c>
      <c r="C37" s="24" t="s">
        <v>189</v>
      </c>
      <c r="D37" s="25" t="s">
        <v>190</v>
      </c>
      <c r="E37" s="24" t="s">
        <v>191</v>
      </c>
      <c r="F37" s="16" t="s">
        <v>192</v>
      </c>
      <c r="G37" s="14">
        <v>95</v>
      </c>
      <c r="H37" s="14">
        <v>100</v>
      </c>
      <c r="I37" s="14">
        <v>100</v>
      </c>
      <c r="J37" s="14">
        <v>100</v>
      </c>
      <c r="K37" s="14">
        <v>100</v>
      </c>
      <c r="L37" s="17"/>
      <c r="M37" s="14">
        <v>40</v>
      </c>
      <c r="N37" s="14">
        <v>23</v>
      </c>
      <c r="O37" s="14">
        <v>44</v>
      </c>
      <c r="P37" s="14">
        <v>24</v>
      </c>
      <c r="Q37" s="14">
        <v>46</v>
      </c>
      <c r="R37" s="14">
        <v>46</v>
      </c>
      <c r="S37" s="18">
        <v>10</v>
      </c>
      <c r="T37" s="18">
        <v>23</v>
      </c>
      <c r="U37" s="19"/>
      <c r="V37" s="15">
        <f t="shared" si="0"/>
        <v>33210</v>
      </c>
      <c r="W37" s="14" t="str">
        <f t="shared" si="1"/>
        <v>T150058534</v>
      </c>
      <c r="X37" s="15" t="str">
        <f t="shared" si="2"/>
        <v>BHOPE OMKAR SANDEEP</v>
      </c>
      <c r="Y37" s="14" t="str">
        <f t="shared" si="3"/>
        <v>71900117L</v>
      </c>
      <c r="Z37" s="16" t="str">
        <f t="shared" si="4"/>
        <v>I2K18102567</v>
      </c>
      <c r="AA37" s="14">
        <v>100</v>
      </c>
      <c r="AB37" s="14">
        <v>95</v>
      </c>
      <c r="AC37" s="14">
        <v>91</v>
      </c>
      <c r="AD37" s="14">
        <v>100</v>
      </c>
      <c r="AE37" s="14">
        <v>100</v>
      </c>
      <c r="AF37" s="17"/>
      <c r="AG37" s="14">
        <v>23</v>
      </c>
      <c r="AH37" s="14">
        <v>22</v>
      </c>
      <c r="AI37" s="14">
        <v>46</v>
      </c>
      <c r="AJ37" s="14">
        <v>48</v>
      </c>
      <c r="AK37" s="14">
        <v>23</v>
      </c>
      <c r="AL37" s="14">
        <v>24</v>
      </c>
      <c r="AM37" s="14">
        <v>45</v>
      </c>
      <c r="AN37" s="14">
        <v>10</v>
      </c>
      <c r="AO37" s="14">
        <v>46</v>
      </c>
      <c r="AP37" s="20" t="str">
        <f t="shared" si="5"/>
        <v>PASS</v>
      </c>
      <c r="AQ37" s="20" t="str">
        <f t="shared" si="6"/>
        <v>PASS</v>
      </c>
      <c r="AR37" s="21" t="str">
        <f t="shared" si="7"/>
        <v>PASS</v>
      </c>
      <c r="AS37" s="21" t="str">
        <f t="shared" si="8"/>
        <v>PASS</v>
      </c>
      <c r="AT37" s="7" t="str">
        <f t="shared" si="9"/>
        <v>PASS</v>
      </c>
      <c r="AU37" s="7" t="str">
        <f t="shared" si="10"/>
        <v>PASS</v>
      </c>
      <c r="AV37" s="22" t="str">
        <f t="shared" si="11"/>
        <v>YES</v>
      </c>
      <c r="AW37" s="23" t="str">
        <f t="shared" si="12"/>
        <v>DIST</v>
      </c>
    </row>
    <row r="38" spans="1:49">
      <c r="A38" s="14"/>
      <c r="B38" s="14">
        <v>33111</v>
      </c>
      <c r="C38" s="14" t="s">
        <v>193</v>
      </c>
      <c r="D38" s="15" t="s">
        <v>194</v>
      </c>
      <c r="E38" s="14" t="s">
        <v>195</v>
      </c>
      <c r="F38" s="16" t="s">
        <v>196</v>
      </c>
      <c r="G38" s="14">
        <v>87</v>
      </c>
      <c r="H38" s="14">
        <v>99</v>
      </c>
      <c r="I38" s="14">
        <v>94</v>
      </c>
      <c r="J38" s="14">
        <v>100</v>
      </c>
      <c r="K38" s="14">
        <v>97</v>
      </c>
      <c r="L38" s="17"/>
      <c r="M38" s="14">
        <v>41</v>
      </c>
      <c r="N38" s="14">
        <v>22</v>
      </c>
      <c r="O38" s="14">
        <v>42</v>
      </c>
      <c r="P38" s="14">
        <v>21</v>
      </c>
      <c r="Q38" s="14">
        <v>41</v>
      </c>
      <c r="R38" s="14">
        <v>44</v>
      </c>
      <c r="S38" s="18">
        <v>10</v>
      </c>
      <c r="T38" s="18">
        <v>23</v>
      </c>
      <c r="U38" s="19"/>
      <c r="V38" s="15">
        <f t="shared" si="0"/>
        <v>33111</v>
      </c>
      <c r="W38" s="14" t="str">
        <f t="shared" si="1"/>
        <v>T150058535</v>
      </c>
      <c r="X38" s="15" t="str">
        <f t="shared" si="2"/>
        <v>BODAPATI NIKHIL</v>
      </c>
      <c r="Y38" s="14" t="str">
        <f t="shared" si="3"/>
        <v>71900127H</v>
      </c>
      <c r="Z38" s="16" t="str">
        <f t="shared" si="4"/>
        <v>I2K18102637</v>
      </c>
      <c r="AA38" s="14">
        <v>99</v>
      </c>
      <c r="AB38" s="14">
        <v>95</v>
      </c>
      <c r="AC38" s="14">
        <v>86</v>
      </c>
      <c r="AD38" s="14">
        <v>94</v>
      </c>
      <c r="AE38" s="14">
        <v>99</v>
      </c>
      <c r="AF38" s="17"/>
      <c r="AG38" s="14">
        <v>23</v>
      </c>
      <c r="AH38" s="14">
        <v>23</v>
      </c>
      <c r="AI38" s="14">
        <v>43</v>
      </c>
      <c r="AJ38" s="14">
        <v>39</v>
      </c>
      <c r="AK38" s="14">
        <v>23</v>
      </c>
      <c r="AL38" s="14">
        <v>22</v>
      </c>
      <c r="AM38" s="14">
        <v>45</v>
      </c>
      <c r="AN38" s="14">
        <v>9.98</v>
      </c>
      <c r="AO38" s="14">
        <v>46</v>
      </c>
      <c r="AP38" s="20" t="str">
        <f t="shared" si="5"/>
        <v>PASS</v>
      </c>
      <c r="AQ38" s="20" t="str">
        <f t="shared" si="6"/>
        <v>PASS</v>
      </c>
      <c r="AR38" s="21" t="str">
        <f t="shared" si="7"/>
        <v>PASS</v>
      </c>
      <c r="AS38" s="21" t="str">
        <f t="shared" si="8"/>
        <v>PASS</v>
      </c>
      <c r="AT38" s="7" t="str">
        <f t="shared" si="9"/>
        <v>PASS</v>
      </c>
      <c r="AU38" s="7" t="str">
        <f t="shared" si="10"/>
        <v>PASS</v>
      </c>
      <c r="AV38" s="22" t="str">
        <f t="shared" si="11"/>
        <v>YES</v>
      </c>
      <c r="AW38" s="23" t="str">
        <f t="shared" si="12"/>
        <v>DIST</v>
      </c>
    </row>
    <row r="39" spans="1:49">
      <c r="A39" s="14"/>
      <c r="B39" s="14">
        <v>33211</v>
      </c>
      <c r="C39" s="14" t="s">
        <v>197</v>
      </c>
      <c r="D39" s="15" t="s">
        <v>198</v>
      </c>
      <c r="E39" s="14" t="s">
        <v>199</v>
      </c>
      <c r="F39" s="16" t="s">
        <v>200</v>
      </c>
      <c r="G39" s="14">
        <v>89</v>
      </c>
      <c r="H39" s="14">
        <v>100</v>
      </c>
      <c r="I39" s="14">
        <v>100</v>
      </c>
      <c r="J39" s="14">
        <v>100</v>
      </c>
      <c r="K39" s="14">
        <v>100</v>
      </c>
      <c r="L39" s="17"/>
      <c r="M39" s="14">
        <v>41</v>
      </c>
      <c r="N39" s="14">
        <v>18</v>
      </c>
      <c r="O39" s="14">
        <v>46</v>
      </c>
      <c r="P39" s="14">
        <v>20</v>
      </c>
      <c r="Q39" s="14">
        <v>40</v>
      </c>
      <c r="R39" s="14">
        <v>37</v>
      </c>
      <c r="S39" s="18">
        <v>9.9600000000000009</v>
      </c>
      <c r="T39" s="18">
        <v>23</v>
      </c>
      <c r="U39" s="19"/>
      <c r="V39" s="15">
        <f t="shared" si="0"/>
        <v>33211</v>
      </c>
      <c r="W39" s="14" t="str">
        <f t="shared" si="1"/>
        <v>T150058536</v>
      </c>
      <c r="X39" s="15" t="str">
        <f t="shared" si="2"/>
        <v>BORA NIHAL SANDEEP</v>
      </c>
      <c r="Y39" s="14" t="str">
        <f t="shared" si="3"/>
        <v>71900129D</v>
      </c>
      <c r="Z39" s="16" t="str">
        <f t="shared" si="4"/>
        <v>I2K18102592</v>
      </c>
      <c r="AA39" s="14">
        <v>100</v>
      </c>
      <c r="AB39" s="14">
        <v>90</v>
      </c>
      <c r="AC39" s="14">
        <v>87</v>
      </c>
      <c r="AD39" s="14">
        <v>99</v>
      </c>
      <c r="AE39" s="14">
        <v>99</v>
      </c>
      <c r="AF39" s="17"/>
      <c r="AG39" s="14">
        <v>23</v>
      </c>
      <c r="AH39" s="14">
        <v>22</v>
      </c>
      <c r="AI39" s="14">
        <v>45</v>
      </c>
      <c r="AJ39" s="14">
        <v>39</v>
      </c>
      <c r="AK39" s="14">
        <v>20</v>
      </c>
      <c r="AL39" s="14">
        <v>17</v>
      </c>
      <c r="AM39" s="14">
        <v>46</v>
      </c>
      <c r="AN39" s="14">
        <v>9.93</v>
      </c>
      <c r="AO39" s="14">
        <v>46</v>
      </c>
      <c r="AP39" s="20" t="str">
        <f t="shared" si="5"/>
        <v>PASS</v>
      </c>
      <c r="AQ39" s="20" t="str">
        <f t="shared" si="6"/>
        <v>PASS</v>
      </c>
      <c r="AR39" s="21" t="str">
        <f t="shared" si="7"/>
        <v>PASS</v>
      </c>
      <c r="AS39" s="21" t="str">
        <f t="shared" si="8"/>
        <v>PASS</v>
      </c>
      <c r="AT39" s="7" t="str">
        <f t="shared" si="9"/>
        <v>PASS</v>
      </c>
      <c r="AU39" s="7" t="str">
        <f t="shared" si="10"/>
        <v>PASS</v>
      </c>
      <c r="AV39" s="22" t="str">
        <f t="shared" si="11"/>
        <v>YES</v>
      </c>
      <c r="AW39" s="23" t="str">
        <f t="shared" si="12"/>
        <v>DIST</v>
      </c>
    </row>
    <row r="40" spans="1:49">
      <c r="A40" s="14"/>
      <c r="B40" s="14">
        <v>33313</v>
      </c>
      <c r="C40" s="14" t="s">
        <v>201</v>
      </c>
      <c r="D40" s="15" t="s">
        <v>202</v>
      </c>
      <c r="E40" s="14" t="s">
        <v>203</v>
      </c>
      <c r="F40" s="16" t="s">
        <v>204</v>
      </c>
      <c r="G40" s="14">
        <v>93</v>
      </c>
      <c r="H40" s="14">
        <v>100</v>
      </c>
      <c r="I40" s="14">
        <v>94</v>
      </c>
      <c r="J40" s="14">
        <v>100</v>
      </c>
      <c r="K40" s="14">
        <v>100</v>
      </c>
      <c r="L40" s="17"/>
      <c r="M40" s="14">
        <v>45</v>
      </c>
      <c r="N40" s="14">
        <v>21</v>
      </c>
      <c r="O40" s="14">
        <v>46</v>
      </c>
      <c r="P40" s="14">
        <v>23</v>
      </c>
      <c r="Q40" s="14">
        <v>46</v>
      </c>
      <c r="R40" s="14">
        <v>41</v>
      </c>
      <c r="S40" s="18">
        <v>10</v>
      </c>
      <c r="T40" s="18">
        <v>23</v>
      </c>
      <c r="U40" s="19"/>
      <c r="V40" s="15">
        <f t="shared" si="0"/>
        <v>33313</v>
      </c>
      <c r="W40" s="14" t="str">
        <f t="shared" si="1"/>
        <v>T150058537</v>
      </c>
      <c r="X40" s="15" t="str">
        <f t="shared" si="2"/>
        <v>BORSE JAYESH PRAKASH</v>
      </c>
      <c r="Y40" s="14" t="str">
        <f t="shared" si="3"/>
        <v>71900135J</v>
      </c>
      <c r="Z40" s="16" t="str">
        <f t="shared" si="4"/>
        <v>I2K18102469</v>
      </c>
      <c r="AA40" s="14">
        <v>100</v>
      </c>
      <c r="AB40" s="14">
        <v>95</v>
      </c>
      <c r="AC40" s="14">
        <v>94</v>
      </c>
      <c r="AD40" s="14">
        <v>97</v>
      </c>
      <c r="AE40" s="14">
        <v>92</v>
      </c>
      <c r="AF40" s="17"/>
      <c r="AG40" s="14">
        <v>22</v>
      </c>
      <c r="AH40" s="14">
        <v>21</v>
      </c>
      <c r="AI40" s="14">
        <v>46</v>
      </c>
      <c r="AJ40" s="14">
        <v>47</v>
      </c>
      <c r="AK40" s="14">
        <v>22</v>
      </c>
      <c r="AL40" s="14">
        <v>23</v>
      </c>
      <c r="AM40" s="14">
        <v>46</v>
      </c>
      <c r="AN40" s="14">
        <v>10</v>
      </c>
      <c r="AO40" s="14">
        <v>46</v>
      </c>
      <c r="AP40" s="20" t="str">
        <f t="shared" si="5"/>
        <v>PASS</v>
      </c>
      <c r="AQ40" s="20" t="str">
        <f t="shared" si="6"/>
        <v>PASS</v>
      </c>
      <c r="AR40" s="21" t="str">
        <f t="shared" si="7"/>
        <v>PASS</v>
      </c>
      <c r="AS40" s="21" t="str">
        <f t="shared" si="8"/>
        <v>PASS</v>
      </c>
      <c r="AT40" s="7" t="str">
        <f t="shared" si="9"/>
        <v>PASS</v>
      </c>
      <c r="AU40" s="7" t="str">
        <f t="shared" si="10"/>
        <v>PASS</v>
      </c>
      <c r="AV40" s="22" t="str">
        <f t="shared" si="11"/>
        <v>YES</v>
      </c>
      <c r="AW40" s="23" t="str">
        <f t="shared" si="12"/>
        <v>DIST</v>
      </c>
    </row>
    <row r="41" spans="1:49">
      <c r="A41" s="14"/>
      <c r="B41" s="14">
        <v>33204</v>
      </c>
      <c r="C41" s="14" t="s">
        <v>205</v>
      </c>
      <c r="D41" s="15" t="s">
        <v>206</v>
      </c>
      <c r="E41" s="14" t="s">
        <v>207</v>
      </c>
      <c r="F41" s="16" t="s">
        <v>208</v>
      </c>
      <c r="G41" s="14">
        <v>89</v>
      </c>
      <c r="H41" s="14">
        <v>100</v>
      </c>
      <c r="I41" s="14">
        <v>99</v>
      </c>
      <c r="J41" s="14">
        <v>100</v>
      </c>
      <c r="K41" s="14">
        <v>94</v>
      </c>
      <c r="L41" s="17"/>
      <c r="M41" s="14">
        <v>42</v>
      </c>
      <c r="N41" s="14">
        <v>22</v>
      </c>
      <c r="O41" s="14">
        <v>43</v>
      </c>
      <c r="P41" s="14">
        <v>23</v>
      </c>
      <c r="Q41" s="14">
        <v>43</v>
      </c>
      <c r="R41" s="14">
        <v>44</v>
      </c>
      <c r="S41" s="18">
        <v>10</v>
      </c>
      <c r="T41" s="18">
        <v>23</v>
      </c>
      <c r="U41" s="19"/>
      <c r="V41" s="15">
        <f t="shared" si="0"/>
        <v>33204</v>
      </c>
      <c r="W41" s="14" t="str">
        <f t="shared" si="1"/>
        <v>T150058538</v>
      </c>
      <c r="X41" s="15" t="str">
        <f t="shared" si="2"/>
        <v>BRAHMANKAR AJINKYA SOMESHWAR</v>
      </c>
      <c r="Y41" s="14" t="str">
        <f t="shared" si="3"/>
        <v>71900027M</v>
      </c>
      <c r="Z41" s="16" t="str">
        <f t="shared" si="4"/>
        <v>I2K18102484</v>
      </c>
      <c r="AA41" s="14">
        <v>100</v>
      </c>
      <c r="AB41" s="14">
        <v>96</v>
      </c>
      <c r="AC41" s="14">
        <v>94</v>
      </c>
      <c r="AD41" s="14">
        <v>99</v>
      </c>
      <c r="AE41" s="14">
        <v>83</v>
      </c>
      <c r="AF41" s="17"/>
      <c r="AG41" s="14">
        <v>23</v>
      </c>
      <c r="AH41" s="14">
        <v>22</v>
      </c>
      <c r="AI41" s="14">
        <v>47</v>
      </c>
      <c r="AJ41" s="14">
        <v>43</v>
      </c>
      <c r="AK41" s="14">
        <v>23</v>
      </c>
      <c r="AL41" s="14">
        <v>21</v>
      </c>
      <c r="AM41" s="14">
        <v>44</v>
      </c>
      <c r="AN41" s="14">
        <v>10</v>
      </c>
      <c r="AO41" s="14">
        <v>46</v>
      </c>
      <c r="AP41" s="20" t="str">
        <f t="shared" si="5"/>
        <v>PASS</v>
      </c>
      <c r="AQ41" s="20" t="str">
        <f t="shared" si="6"/>
        <v>PASS</v>
      </c>
      <c r="AR41" s="21" t="str">
        <f t="shared" si="7"/>
        <v>PASS</v>
      </c>
      <c r="AS41" s="21" t="str">
        <f t="shared" si="8"/>
        <v>PASS</v>
      </c>
      <c r="AT41" s="7" t="str">
        <f t="shared" si="9"/>
        <v>PASS</v>
      </c>
      <c r="AU41" s="7" t="str">
        <f t="shared" si="10"/>
        <v>PASS</v>
      </c>
      <c r="AV41" s="22" t="str">
        <f t="shared" si="11"/>
        <v>YES</v>
      </c>
      <c r="AW41" s="23" t="str">
        <f t="shared" si="12"/>
        <v>DIST</v>
      </c>
    </row>
    <row r="42" spans="1:49">
      <c r="A42" s="14"/>
      <c r="B42" s="24">
        <v>33112</v>
      </c>
      <c r="C42" s="24" t="s">
        <v>209</v>
      </c>
      <c r="D42" s="25" t="s">
        <v>210</v>
      </c>
      <c r="E42" s="14" t="s">
        <v>211</v>
      </c>
      <c r="F42" s="16" t="s">
        <v>212</v>
      </c>
      <c r="G42" s="14">
        <v>89</v>
      </c>
      <c r="H42" s="14">
        <v>99</v>
      </c>
      <c r="I42" s="14">
        <v>94</v>
      </c>
      <c r="J42" s="14">
        <v>89</v>
      </c>
      <c r="K42" s="14">
        <v>100</v>
      </c>
      <c r="L42" s="17"/>
      <c r="M42" s="14">
        <v>45</v>
      </c>
      <c r="N42" s="14">
        <v>22</v>
      </c>
      <c r="O42" s="14">
        <v>43</v>
      </c>
      <c r="P42" s="14">
        <v>23</v>
      </c>
      <c r="Q42" s="14">
        <v>43</v>
      </c>
      <c r="R42" s="14">
        <v>45</v>
      </c>
      <c r="S42" s="18">
        <v>10</v>
      </c>
      <c r="T42" s="18">
        <v>23</v>
      </c>
      <c r="U42" s="19"/>
      <c r="V42" s="15">
        <f t="shared" si="0"/>
        <v>33112</v>
      </c>
      <c r="W42" s="14" t="str">
        <f t="shared" si="1"/>
        <v>T150058539</v>
      </c>
      <c r="X42" s="15" t="str">
        <f t="shared" si="2"/>
        <v>BURAD YASH PRAFULLA</v>
      </c>
      <c r="Y42" s="14" t="str">
        <f t="shared" si="3"/>
        <v>71900137E</v>
      </c>
      <c r="Z42" s="16" t="str">
        <f t="shared" si="4"/>
        <v>I2K18102610</v>
      </c>
      <c r="AA42" s="14">
        <v>99</v>
      </c>
      <c r="AB42" s="14">
        <v>87</v>
      </c>
      <c r="AC42" s="14">
        <v>95</v>
      </c>
      <c r="AD42" s="14">
        <v>97</v>
      </c>
      <c r="AE42" s="14">
        <v>93</v>
      </c>
      <c r="AF42" s="17"/>
      <c r="AG42" s="14">
        <v>23</v>
      </c>
      <c r="AH42" s="14">
        <v>23</v>
      </c>
      <c r="AI42" s="14">
        <v>45</v>
      </c>
      <c r="AJ42" s="14">
        <v>46</v>
      </c>
      <c r="AK42" s="14">
        <v>23</v>
      </c>
      <c r="AL42" s="14">
        <v>21</v>
      </c>
      <c r="AM42" s="14">
        <v>43</v>
      </c>
      <c r="AN42" s="14">
        <v>10</v>
      </c>
      <c r="AO42" s="14">
        <v>46</v>
      </c>
      <c r="AP42" s="20" t="str">
        <f t="shared" si="5"/>
        <v>PASS</v>
      </c>
      <c r="AQ42" s="20" t="str">
        <f t="shared" si="6"/>
        <v>PASS</v>
      </c>
      <c r="AR42" s="21" t="str">
        <f t="shared" si="7"/>
        <v>PASS</v>
      </c>
      <c r="AS42" s="21" t="str">
        <f t="shared" si="8"/>
        <v>PASS</v>
      </c>
      <c r="AT42" s="7" t="str">
        <f t="shared" si="9"/>
        <v>PASS</v>
      </c>
      <c r="AU42" s="7" t="str">
        <f t="shared" si="10"/>
        <v>PASS</v>
      </c>
      <c r="AV42" s="22" t="str">
        <f t="shared" si="11"/>
        <v>YES</v>
      </c>
      <c r="AW42" s="23" t="str">
        <f t="shared" si="12"/>
        <v>DIST</v>
      </c>
    </row>
    <row r="43" spans="1:49">
      <c r="A43" s="14"/>
      <c r="B43" s="14">
        <v>33212</v>
      </c>
      <c r="C43" s="14" t="s">
        <v>213</v>
      </c>
      <c r="D43" s="15" t="s">
        <v>214</v>
      </c>
      <c r="E43" s="14" t="s">
        <v>215</v>
      </c>
      <c r="F43" s="16" t="s">
        <v>216</v>
      </c>
      <c r="G43" s="14">
        <v>81</v>
      </c>
      <c r="H43" s="14">
        <v>93</v>
      </c>
      <c r="I43" s="14">
        <v>85</v>
      </c>
      <c r="J43" s="14">
        <v>94</v>
      </c>
      <c r="K43" s="14">
        <v>86</v>
      </c>
      <c r="L43" s="17"/>
      <c r="M43" s="14">
        <v>39</v>
      </c>
      <c r="N43" s="14">
        <v>20</v>
      </c>
      <c r="O43" s="14">
        <v>43</v>
      </c>
      <c r="P43" s="14">
        <v>21</v>
      </c>
      <c r="Q43" s="14">
        <v>38</v>
      </c>
      <c r="R43" s="14">
        <v>37</v>
      </c>
      <c r="S43" s="18">
        <v>9.83</v>
      </c>
      <c r="T43" s="18">
        <v>23</v>
      </c>
      <c r="U43" s="19"/>
      <c r="V43" s="15">
        <f t="shared" si="0"/>
        <v>33212</v>
      </c>
      <c r="W43" s="14" t="str">
        <f t="shared" si="1"/>
        <v>T150058540</v>
      </c>
      <c r="X43" s="15" t="str">
        <f t="shared" si="2"/>
        <v>CHANDAK GUNJAN NITIN</v>
      </c>
      <c r="Y43" s="14" t="str">
        <f t="shared" si="3"/>
        <v>71900140E</v>
      </c>
      <c r="Z43" s="16" t="str">
        <f t="shared" si="4"/>
        <v>I2K18102471</v>
      </c>
      <c r="AA43" s="14">
        <v>92</v>
      </c>
      <c r="AB43" s="14">
        <v>80</v>
      </c>
      <c r="AC43" s="14">
        <v>89</v>
      </c>
      <c r="AD43" s="14">
        <v>97</v>
      </c>
      <c r="AE43" s="14">
        <v>86</v>
      </c>
      <c r="AF43" s="17"/>
      <c r="AG43" s="14">
        <v>23</v>
      </c>
      <c r="AH43" s="14">
        <v>21</v>
      </c>
      <c r="AI43" s="14">
        <v>37</v>
      </c>
      <c r="AJ43" s="14">
        <v>35</v>
      </c>
      <c r="AK43" s="14">
        <v>20</v>
      </c>
      <c r="AL43" s="14">
        <v>17</v>
      </c>
      <c r="AM43" s="14">
        <v>45</v>
      </c>
      <c r="AN43" s="14">
        <v>9.85</v>
      </c>
      <c r="AO43" s="14">
        <v>46</v>
      </c>
      <c r="AP43" s="20" t="str">
        <f t="shared" si="5"/>
        <v>PASS</v>
      </c>
      <c r="AQ43" s="20" t="str">
        <f t="shared" si="6"/>
        <v>PASS</v>
      </c>
      <c r="AR43" s="21" t="str">
        <f t="shared" si="7"/>
        <v>PASS</v>
      </c>
      <c r="AS43" s="21" t="str">
        <f t="shared" si="8"/>
        <v>PASS</v>
      </c>
      <c r="AT43" s="7" t="str">
        <f t="shared" si="9"/>
        <v>PASS</v>
      </c>
      <c r="AU43" s="7" t="str">
        <f t="shared" si="10"/>
        <v>PASS</v>
      </c>
      <c r="AV43" s="22" t="str">
        <f t="shared" si="11"/>
        <v>YES</v>
      </c>
      <c r="AW43" s="23" t="str">
        <f t="shared" si="12"/>
        <v>DIST</v>
      </c>
    </row>
    <row r="44" spans="1:49">
      <c r="A44" s="14"/>
      <c r="B44" s="14">
        <v>33314</v>
      </c>
      <c r="C44" s="14" t="s">
        <v>217</v>
      </c>
      <c r="D44" s="15" t="s">
        <v>218</v>
      </c>
      <c r="E44" s="14" t="s">
        <v>219</v>
      </c>
      <c r="F44" s="16" t="s">
        <v>220</v>
      </c>
      <c r="G44" s="14">
        <v>86</v>
      </c>
      <c r="H44" s="14">
        <v>100</v>
      </c>
      <c r="I44" s="14">
        <v>95</v>
      </c>
      <c r="J44" s="14">
        <v>100</v>
      </c>
      <c r="K44" s="14">
        <v>100</v>
      </c>
      <c r="L44" s="17"/>
      <c r="M44" s="14">
        <v>43</v>
      </c>
      <c r="N44" s="14">
        <v>18</v>
      </c>
      <c r="O44" s="14">
        <v>44</v>
      </c>
      <c r="P44" s="14">
        <v>20</v>
      </c>
      <c r="Q44" s="14">
        <v>44</v>
      </c>
      <c r="R44" s="14">
        <v>40</v>
      </c>
      <c r="S44" s="18">
        <v>10</v>
      </c>
      <c r="T44" s="18">
        <v>23</v>
      </c>
      <c r="U44" s="19"/>
      <c r="V44" s="15">
        <f t="shared" si="0"/>
        <v>33314</v>
      </c>
      <c r="W44" s="14" t="str">
        <f t="shared" si="1"/>
        <v>T150058541</v>
      </c>
      <c r="X44" s="15" t="str">
        <f t="shared" si="2"/>
        <v>CHANDAK SHREERANG KAMAL</v>
      </c>
      <c r="Y44" s="14" t="str">
        <f t="shared" si="3"/>
        <v>71900142M</v>
      </c>
      <c r="Z44" s="16" t="str">
        <f t="shared" si="4"/>
        <v>I2K18102564</v>
      </c>
      <c r="AA44" s="14">
        <v>89</v>
      </c>
      <c r="AB44" s="14">
        <v>95</v>
      </c>
      <c r="AC44" s="14">
        <v>86</v>
      </c>
      <c r="AD44" s="14">
        <v>99</v>
      </c>
      <c r="AE44" s="14">
        <v>97</v>
      </c>
      <c r="AF44" s="17"/>
      <c r="AG44" s="14">
        <v>24</v>
      </c>
      <c r="AH44" s="14">
        <v>24</v>
      </c>
      <c r="AI44" s="14">
        <v>45</v>
      </c>
      <c r="AJ44" s="14">
        <v>47</v>
      </c>
      <c r="AK44" s="14">
        <v>23</v>
      </c>
      <c r="AL44" s="14">
        <v>19</v>
      </c>
      <c r="AM44" s="14">
        <v>43</v>
      </c>
      <c r="AN44" s="14">
        <v>10</v>
      </c>
      <c r="AO44" s="14">
        <v>46</v>
      </c>
      <c r="AP44" s="20" t="str">
        <f t="shared" si="5"/>
        <v>PASS</v>
      </c>
      <c r="AQ44" s="20" t="str">
        <f t="shared" si="6"/>
        <v>PASS</v>
      </c>
      <c r="AR44" s="21" t="str">
        <f t="shared" si="7"/>
        <v>PASS</v>
      </c>
      <c r="AS44" s="21" t="str">
        <f t="shared" si="8"/>
        <v>PASS</v>
      </c>
      <c r="AT44" s="7" t="str">
        <f t="shared" si="9"/>
        <v>PASS</v>
      </c>
      <c r="AU44" s="7" t="str">
        <f t="shared" si="10"/>
        <v>PASS</v>
      </c>
      <c r="AV44" s="22" t="str">
        <f t="shared" si="11"/>
        <v>YES</v>
      </c>
      <c r="AW44" s="23" t="str">
        <f t="shared" si="12"/>
        <v>DIST</v>
      </c>
    </row>
    <row r="45" spans="1:49">
      <c r="A45" s="14"/>
      <c r="B45" s="14">
        <v>33315</v>
      </c>
      <c r="C45" s="14" t="s">
        <v>221</v>
      </c>
      <c r="D45" s="15" t="s">
        <v>222</v>
      </c>
      <c r="E45" s="14" t="s">
        <v>223</v>
      </c>
      <c r="F45" s="16" t="s">
        <v>224</v>
      </c>
      <c r="G45" s="14">
        <v>90</v>
      </c>
      <c r="H45" s="14">
        <v>94</v>
      </c>
      <c r="I45" s="14">
        <v>97</v>
      </c>
      <c r="J45" s="14">
        <v>99</v>
      </c>
      <c r="K45" s="14">
        <v>87</v>
      </c>
      <c r="L45" s="17"/>
      <c r="M45" s="14">
        <v>41</v>
      </c>
      <c r="N45" s="14">
        <v>23</v>
      </c>
      <c r="O45" s="14">
        <v>42</v>
      </c>
      <c r="P45" s="14">
        <v>24</v>
      </c>
      <c r="Q45" s="14">
        <v>44</v>
      </c>
      <c r="R45" s="14">
        <v>44</v>
      </c>
      <c r="S45" s="18">
        <v>10</v>
      </c>
      <c r="T45" s="18">
        <v>23</v>
      </c>
      <c r="U45" s="19"/>
      <c r="V45" s="15">
        <f t="shared" si="0"/>
        <v>33315</v>
      </c>
      <c r="W45" s="14" t="str">
        <f t="shared" si="1"/>
        <v>T150058542</v>
      </c>
      <c r="X45" s="15" t="str">
        <f t="shared" si="2"/>
        <v>CHANDRAMORE CHETNA SUNIL</v>
      </c>
      <c r="Y45" s="14" t="str">
        <f t="shared" si="3"/>
        <v>71900157K</v>
      </c>
      <c r="Z45" s="16" t="str">
        <f t="shared" si="4"/>
        <v>I2K18102528</v>
      </c>
      <c r="AA45" s="14">
        <v>96</v>
      </c>
      <c r="AB45" s="14">
        <v>83</v>
      </c>
      <c r="AC45" s="14">
        <v>82</v>
      </c>
      <c r="AD45" s="14">
        <v>100</v>
      </c>
      <c r="AE45" s="14">
        <v>82</v>
      </c>
      <c r="AF45" s="17"/>
      <c r="AG45" s="14">
        <v>23</v>
      </c>
      <c r="AH45" s="14">
        <v>23</v>
      </c>
      <c r="AI45" s="14">
        <v>46</v>
      </c>
      <c r="AJ45" s="14">
        <v>36</v>
      </c>
      <c r="AK45" s="14">
        <v>22</v>
      </c>
      <c r="AL45" s="14">
        <v>22</v>
      </c>
      <c r="AM45" s="14">
        <v>47</v>
      </c>
      <c r="AN45" s="14">
        <v>9.98</v>
      </c>
      <c r="AO45" s="14">
        <v>46</v>
      </c>
      <c r="AP45" s="20" t="str">
        <f t="shared" si="5"/>
        <v>PASS</v>
      </c>
      <c r="AQ45" s="20" t="str">
        <f t="shared" si="6"/>
        <v>PASS</v>
      </c>
      <c r="AR45" s="21" t="str">
        <f t="shared" si="7"/>
        <v>PASS</v>
      </c>
      <c r="AS45" s="21" t="str">
        <f t="shared" si="8"/>
        <v>PASS</v>
      </c>
      <c r="AT45" s="7" t="str">
        <f t="shared" si="9"/>
        <v>PASS</v>
      </c>
      <c r="AU45" s="7" t="str">
        <f t="shared" si="10"/>
        <v>PASS</v>
      </c>
      <c r="AV45" s="22" t="str">
        <f t="shared" si="11"/>
        <v>YES</v>
      </c>
      <c r="AW45" s="23" t="str">
        <f t="shared" si="12"/>
        <v>DIST</v>
      </c>
    </row>
    <row r="46" spans="1:49">
      <c r="A46" s="14"/>
      <c r="B46" s="14">
        <v>33113</v>
      </c>
      <c r="C46" s="14" t="s">
        <v>225</v>
      </c>
      <c r="D46" s="15" t="s">
        <v>226</v>
      </c>
      <c r="E46" s="14" t="s">
        <v>227</v>
      </c>
      <c r="F46" s="16" t="s">
        <v>228</v>
      </c>
      <c r="G46" s="14">
        <v>69</v>
      </c>
      <c r="H46" s="14">
        <v>79</v>
      </c>
      <c r="I46" s="14">
        <v>78</v>
      </c>
      <c r="J46" s="14">
        <v>81</v>
      </c>
      <c r="K46" s="14">
        <v>83</v>
      </c>
      <c r="L46" s="17"/>
      <c r="M46" s="14">
        <v>40</v>
      </c>
      <c r="N46" s="14">
        <v>19</v>
      </c>
      <c r="O46" s="14">
        <v>42</v>
      </c>
      <c r="P46" s="14">
        <v>19</v>
      </c>
      <c r="Q46" s="14">
        <v>41</v>
      </c>
      <c r="R46" s="14">
        <v>42</v>
      </c>
      <c r="S46" s="18">
        <v>9.35</v>
      </c>
      <c r="T46" s="18">
        <v>23</v>
      </c>
      <c r="U46" s="19"/>
      <c r="V46" s="15">
        <f t="shared" si="0"/>
        <v>33113</v>
      </c>
      <c r="W46" s="14" t="str">
        <f t="shared" si="1"/>
        <v>T150058543</v>
      </c>
      <c r="X46" s="15" t="str">
        <f t="shared" si="2"/>
        <v>CHAVAN KUSHANK AVINASH</v>
      </c>
      <c r="Y46" s="14" t="str">
        <f t="shared" si="3"/>
        <v>71900153G</v>
      </c>
      <c r="Z46" s="16" t="str">
        <f t="shared" si="4"/>
        <v>I2K18102479</v>
      </c>
      <c r="AA46" s="14">
        <v>68</v>
      </c>
      <c r="AB46" s="14">
        <v>87</v>
      </c>
      <c r="AC46" s="14">
        <v>68</v>
      </c>
      <c r="AD46" s="14">
        <v>85</v>
      </c>
      <c r="AE46" s="14">
        <v>86</v>
      </c>
      <c r="AF46" s="17"/>
      <c r="AG46" s="14">
        <v>24</v>
      </c>
      <c r="AH46" s="14">
        <v>24</v>
      </c>
      <c r="AI46" s="14">
        <v>44</v>
      </c>
      <c r="AJ46" s="14">
        <v>44</v>
      </c>
      <c r="AK46" s="14">
        <v>22</v>
      </c>
      <c r="AL46" s="14">
        <v>24</v>
      </c>
      <c r="AM46" s="14">
        <v>45</v>
      </c>
      <c r="AN46" s="14">
        <v>9.3699999999999992</v>
      </c>
      <c r="AO46" s="14">
        <v>46</v>
      </c>
      <c r="AP46" s="20" t="str">
        <f t="shared" si="5"/>
        <v>PASS</v>
      </c>
      <c r="AQ46" s="20" t="str">
        <f t="shared" si="6"/>
        <v>PASS</v>
      </c>
      <c r="AR46" s="21" t="str">
        <f t="shared" si="7"/>
        <v>PASS</v>
      </c>
      <c r="AS46" s="21" t="str">
        <f t="shared" si="8"/>
        <v>PASS</v>
      </c>
      <c r="AT46" s="7" t="str">
        <f t="shared" si="9"/>
        <v>PASS</v>
      </c>
      <c r="AU46" s="7" t="str">
        <f t="shared" si="10"/>
        <v>PASS</v>
      </c>
      <c r="AV46" s="22" t="str">
        <f t="shared" si="11"/>
        <v>YES</v>
      </c>
      <c r="AW46" s="23" t="str">
        <f t="shared" si="12"/>
        <v>DIST</v>
      </c>
    </row>
    <row r="47" spans="1:49">
      <c r="A47" s="14"/>
      <c r="B47" s="14">
        <v>33213</v>
      </c>
      <c r="C47" s="14" t="s">
        <v>229</v>
      </c>
      <c r="D47" s="15" t="s">
        <v>230</v>
      </c>
      <c r="E47" s="14" t="s">
        <v>231</v>
      </c>
      <c r="F47" s="16" t="s">
        <v>232</v>
      </c>
      <c r="G47" s="14">
        <v>97</v>
      </c>
      <c r="H47" s="14">
        <v>100</v>
      </c>
      <c r="I47" s="14">
        <v>100</v>
      </c>
      <c r="J47" s="14">
        <v>100</v>
      </c>
      <c r="K47" s="14">
        <v>99</v>
      </c>
      <c r="L47" s="17"/>
      <c r="M47" s="14">
        <v>42</v>
      </c>
      <c r="N47" s="14">
        <v>23</v>
      </c>
      <c r="O47" s="14">
        <v>45</v>
      </c>
      <c r="P47" s="14">
        <v>24</v>
      </c>
      <c r="Q47" s="14">
        <v>41</v>
      </c>
      <c r="R47" s="14">
        <v>46</v>
      </c>
      <c r="S47" s="18">
        <v>10</v>
      </c>
      <c r="T47" s="18">
        <v>23</v>
      </c>
      <c r="U47" s="19"/>
      <c r="V47" s="15">
        <f t="shared" si="0"/>
        <v>33213</v>
      </c>
      <c r="W47" s="14" t="str">
        <f t="shared" si="1"/>
        <v>T150058544</v>
      </c>
      <c r="X47" s="15" t="str">
        <f t="shared" si="2"/>
        <v>CHAWAK PRADYUMNA MILIND</v>
      </c>
      <c r="Y47" s="14" t="str">
        <f t="shared" si="3"/>
        <v>71900156M</v>
      </c>
      <c r="Z47" s="16" t="str">
        <f t="shared" si="4"/>
        <v>I2K18102548</v>
      </c>
      <c r="AA47" s="14">
        <v>100</v>
      </c>
      <c r="AB47" s="14">
        <v>96</v>
      </c>
      <c r="AC47" s="14">
        <v>87</v>
      </c>
      <c r="AD47" s="14">
        <v>100</v>
      </c>
      <c r="AE47" s="14">
        <v>100</v>
      </c>
      <c r="AF47" s="17"/>
      <c r="AG47" s="14">
        <v>24</v>
      </c>
      <c r="AH47" s="14">
        <v>23</v>
      </c>
      <c r="AI47" s="14">
        <v>48</v>
      </c>
      <c r="AJ47" s="14">
        <v>43</v>
      </c>
      <c r="AK47" s="14">
        <v>24</v>
      </c>
      <c r="AL47" s="14">
        <v>22</v>
      </c>
      <c r="AM47" s="14">
        <v>45</v>
      </c>
      <c r="AN47" s="14">
        <v>10</v>
      </c>
      <c r="AO47" s="14">
        <v>46</v>
      </c>
      <c r="AP47" s="20" t="str">
        <f t="shared" si="5"/>
        <v>PASS</v>
      </c>
      <c r="AQ47" s="20" t="str">
        <f t="shared" si="6"/>
        <v>PASS</v>
      </c>
      <c r="AR47" s="21" t="str">
        <f t="shared" si="7"/>
        <v>PASS</v>
      </c>
      <c r="AS47" s="21" t="str">
        <f t="shared" si="8"/>
        <v>PASS</v>
      </c>
      <c r="AT47" s="7" t="str">
        <f t="shared" si="9"/>
        <v>PASS</v>
      </c>
      <c r="AU47" s="7" t="str">
        <f t="shared" si="10"/>
        <v>PASS</v>
      </c>
      <c r="AV47" s="22" t="str">
        <f t="shared" si="11"/>
        <v>YES</v>
      </c>
      <c r="AW47" s="23" t="str">
        <f t="shared" si="12"/>
        <v>DIST</v>
      </c>
    </row>
    <row r="48" spans="1:49">
      <c r="A48" s="14"/>
      <c r="B48" s="14">
        <v>33114</v>
      </c>
      <c r="C48" s="14" t="s">
        <v>233</v>
      </c>
      <c r="D48" s="15" t="s">
        <v>234</v>
      </c>
      <c r="E48" s="14" t="s">
        <v>235</v>
      </c>
      <c r="F48" s="16" t="s">
        <v>236</v>
      </c>
      <c r="G48" s="14">
        <v>90</v>
      </c>
      <c r="H48" s="14">
        <v>100</v>
      </c>
      <c r="I48" s="14">
        <v>92</v>
      </c>
      <c r="J48" s="14">
        <v>100</v>
      </c>
      <c r="K48" s="14">
        <v>90</v>
      </c>
      <c r="L48" s="17"/>
      <c r="M48" s="14">
        <v>45</v>
      </c>
      <c r="N48" s="14">
        <v>22</v>
      </c>
      <c r="O48" s="14">
        <v>42</v>
      </c>
      <c r="P48" s="14">
        <v>23</v>
      </c>
      <c r="Q48" s="14">
        <v>41</v>
      </c>
      <c r="R48" s="14">
        <v>46</v>
      </c>
      <c r="S48" s="18">
        <v>10</v>
      </c>
      <c r="T48" s="18">
        <v>23</v>
      </c>
      <c r="U48" s="19"/>
      <c r="V48" s="15">
        <f t="shared" si="0"/>
        <v>33114</v>
      </c>
      <c r="W48" s="14" t="str">
        <f t="shared" si="1"/>
        <v>T150058545</v>
      </c>
      <c r="X48" s="15" t="str">
        <f t="shared" si="2"/>
        <v>CHIRAG AJAY VOHRA</v>
      </c>
      <c r="Y48" s="14" t="str">
        <f t="shared" si="3"/>
        <v>71900159F</v>
      </c>
      <c r="Z48" s="16" t="str">
        <f t="shared" si="4"/>
        <v>I2K18102549</v>
      </c>
      <c r="AA48" s="14">
        <v>96</v>
      </c>
      <c r="AB48" s="14">
        <v>92</v>
      </c>
      <c r="AC48" s="14">
        <v>95</v>
      </c>
      <c r="AD48" s="14">
        <v>100</v>
      </c>
      <c r="AE48" s="14">
        <v>99</v>
      </c>
      <c r="AF48" s="17"/>
      <c r="AG48" s="14">
        <v>24</v>
      </c>
      <c r="AH48" s="14">
        <v>23</v>
      </c>
      <c r="AI48" s="14">
        <v>45</v>
      </c>
      <c r="AJ48" s="14">
        <v>43</v>
      </c>
      <c r="AK48" s="14">
        <v>24</v>
      </c>
      <c r="AL48" s="14">
        <v>23</v>
      </c>
      <c r="AM48" s="14">
        <v>42</v>
      </c>
      <c r="AN48" s="14">
        <v>10</v>
      </c>
      <c r="AO48" s="14">
        <v>46</v>
      </c>
      <c r="AP48" s="20" t="str">
        <f t="shared" si="5"/>
        <v>PASS</v>
      </c>
      <c r="AQ48" s="20" t="str">
        <f t="shared" si="6"/>
        <v>PASS</v>
      </c>
      <c r="AR48" s="21" t="str">
        <f t="shared" si="7"/>
        <v>PASS</v>
      </c>
      <c r="AS48" s="21" t="str">
        <f t="shared" si="8"/>
        <v>PASS</v>
      </c>
      <c r="AT48" s="7" t="str">
        <f t="shared" si="9"/>
        <v>PASS</v>
      </c>
      <c r="AU48" s="7" t="str">
        <f t="shared" si="10"/>
        <v>PASS</v>
      </c>
      <c r="AV48" s="22" t="str">
        <f t="shared" si="11"/>
        <v>YES</v>
      </c>
      <c r="AW48" s="23" t="str">
        <f t="shared" si="12"/>
        <v>DIST</v>
      </c>
    </row>
    <row r="49" spans="1:49">
      <c r="A49" s="14"/>
      <c r="B49" s="14">
        <v>33214</v>
      </c>
      <c r="C49" s="14" t="s">
        <v>237</v>
      </c>
      <c r="D49" s="15" t="s">
        <v>238</v>
      </c>
      <c r="E49" s="14" t="s">
        <v>239</v>
      </c>
      <c r="F49" s="16" t="s">
        <v>240</v>
      </c>
      <c r="G49" s="14">
        <v>96</v>
      </c>
      <c r="H49" s="14">
        <v>100</v>
      </c>
      <c r="I49" s="14">
        <v>100</v>
      </c>
      <c r="J49" s="14">
        <v>100</v>
      </c>
      <c r="K49" s="14">
        <v>96</v>
      </c>
      <c r="L49" s="17"/>
      <c r="M49" s="14">
        <v>44</v>
      </c>
      <c r="N49" s="14">
        <v>22</v>
      </c>
      <c r="O49" s="14">
        <v>44</v>
      </c>
      <c r="P49" s="14">
        <v>22</v>
      </c>
      <c r="Q49" s="14">
        <v>46</v>
      </c>
      <c r="R49" s="14">
        <v>45</v>
      </c>
      <c r="S49" s="18">
        <v>10</v>
      </c>
      <c r="T49" s="18">
        <v>23</v>
      </c>
      <c r="U49" s="19"/>
      <c r="V49" s="15">
        <f t="shared" si="0"/>
        <v>33214</v>
      </c>
      <c r="W49" s="14" t="str">
        <f t="shared" si="1"/>
        <v>T150058546</v>
      </c>
      <c r="X49" s="15" t="str">
        <f t="shared" si="2"/>
        <v>CHORAGE SHUBHAM SANDIP</v>
      </c>
      <c r="Y49" s="14" t="str">
        <f t="shared" si="3"/>
        <v>71900163D</v>
      </c>
      <c r="Z49" s="16" t="str">
        <f t="shared" si="4"/>
        <v>I2K18102616</v>
      </c>
      <c r="AA49" s="14">
        <v>97</v>
      </c>
      <c r="AB49" s="14">
        <v>89</v>
      </c>
      <c r="AC49" s="14">
        <v>89</v>
      </c>
      <c r="AD49" s="14">
        <v>100</v>
      </c>
      <c r="AE49" s="14">
        <v>94</v>
      </c>
      <c r="AF49" s="17"/>
      <c r="AG49" s="14">
        <v>23</v>
      </c>
      <c r="AH49" s="14">
        <v>22</v>
      </c>
      <c r="AI49" s="14">
        <v>44</v>
      </c>
      <c r="AJ49" s="14">
        <v>35</v>
      </c>
      <c r="AK49" s="14">
        <v>23</v>
      </c>
      <c r="AL49" s="14">
        <v>22</v>
      </c>
      <c r="AM49" s="14">
        <v>43</v>
      </c>
      <c r="AN49" s="14">
        <v>9.98</v>
      </c>
      <c r="AO49" s="14">
        <v>46</v>
      </c>
      <c r="AP49" s="20" t="str">
        <f t="shared" si="5"/>
        <v>PASS</v>
      </c>
      <c r="AQ49" s="20" t="str">
        <f t="shared" si="6"/>
        <v>PASS</v>
      </c>
      <c r="AR49" s="21" t="str">
        <f t="shared" si="7"/>
        <v>PASS</v>
      </c>
      <c r="AS49" s="21" t="str">
        <f t="shared" si="8"/>
        <v>PASS</v>
      </c>
      <c r="AT49" s="7" t="str">
        <f t="shared" si="9"/>
        <v>PASS</v>
      </c>
      <c r="AU49" s="7" t="str">
        <f t="shared" si="10"/>
        <v>PASS</v>
      </c>
      <c r="AV49" s="22" t="str">
        <f t="shared" si="11"/>
        <v>YES</v>
      </c>
      <c r="AW49" s="23" t="str">
        <f t="shared" si="12"/>
        <v>DIST</v>
      </c>
    </row>
    <row r="50" spans="1:49">
      <c r="A50" s="14"/>
      <c r="B50" s="24">
        <v>33316</v>
      </c>
      <c r="C50" s="24" t="s">
        <v>241</v>
      </c>
      <c r="D50" s="25" t="s">
        <v>242</v>
      </c>
      <c r="E50" s="24" t="s">
        <v>243</v>
      </c>
      <c r="F50" s="16" t="s">
        <v>244</v>
      </c>
      <c r="G50" s="14">
        <v>87</v>
      </c>
      <c r="H50" s="14">
        <v>96</v>
      </c>
      <c r="I50" s="14">
        <v>73</v>
      </c>
      <c r="J50" s="14">
        <v>100</v>
      </c>
      <c r="K50" s="14">
        <v>100</v>
      </c>
      <c r="L50" s="17"/>
      <c r="M50" s="14">
        <v>44</v>
      </c>
      <c r="N50" s="14">
        <v>24</v>
      </c>
      <c r="O50" s="14">
        <v>46</v>
      </c>
      <c r="P50" s="14">
        <v>25</v>
      </c>
      <c r="Q50" s="14">
        <v>41</v>
      </c>
      <c r="R50" s="14">
        <v>47</v>
      </c>
      <c r="S50" s="18">
        <v>9.8699999999999992</v>
      </c>
      <c r="T50" s="18">
        <v>23</v>
      </c>
      <c r="U50" s="19"/>
      <c r="V50" s="15">
        <f t="shared" si="0"/>
        <v>33316</v>
      </c>
      <c r="W50" s="14" t="str">
        <f t="shared" si="1"/>
        <v>T150058547</v>
      </c>
      <c r="X50" s="15" t="str">
        <f t="shared" si="2"/>
        <v>CHOUGULE POOJA RAJKUMAR</v>
      </c>
      <c r="Y50" s="14" t="str">
        <f t="shared" si="3"/>
        <v>72000071J</v>
      </c>
      <c r="Z50" s="16" t="str">
        <f t="shared" si="4"/>
        <v>I2K19205173</v>
      </c>
      <c r="AA50" s="14">
        <v>93</v>
      </c>
      <c r="AB50" s="14">
        <v>93</v>
      </c>
      <c r="AC50" s="14">
        <v>71</v>
      </c>
      <c r="AD50" s="14">
        <v>100</v>
      </c>
      <c r="AE50" s="14">
        <v>90</v>
      </c>
      <c r="AF50" s="17"/>
      <c r="AG50" s="14">
        <v>23</v>
      </c>
      <c r="AH50" s="14">
        <v>21</v>
      </c>
      <c r="AI50" s="14">
        <v>47</v>
      </c>
      <c r="AJ50" s="14">
        <v>43</v>
      </c>
      <c r="AK50" s="14">
        <v>22</v>
      </c>
      <c r="AL50" s="14">
        <v>22</v>
      </c>
      <c r="AM50" s="14">
        <v>44</v>
      </c>
      <c r="AN50" s="14">
        <v>9.85</v>
      </c>
      <c r="AO50" s="14">
        <v>46</v>
      </c>
      <c r="AP50" s="20" t="str">
        <f t="shared" si="5"/>
        <v>PASS</v>
      </c>
      <c r="AQ50" s="20" t="str">
        <f t="shared" si="6"/>
        <v>PASS</v>
      </c>
      <c r="AR50" s="21" t="str">
        <f t="shared" si="7"/>
        <v>PASS</v>
      </c>
      <c r="AS50" s="21" t="str">
        <f t="shared" si="8"/>
        <v>PASS</v>
      </c>
      <c r="AT50" s="7" t="str">
        <f t="shared" si="9"/>
        <v>PASS</v>
      </c>
      <c r="AU50" s="7" t="str">
        <f t="shared" si="10"/>
        <v>PASS</v>
      </c>
      <c r="AV50" s="22" t="str">
        <f t="shared" si="11"/>
        <v>YES</v>
      </c>
      <c r="AW50" s="23" t="str">
        <f t="shared" si="12"/>
        <v>DIST</v>
      </c>
    </row>
    <row r="51" spans="1:49">
      <c r="A51" s="14"/>
      <c r="B51" s="14">
        <v>33317</v>
      </c>
      <c r="C51" s="14" t="s">
        <v>245</v>
      </c>
      <c r="D51" s="15" t="s">
        <v>246</v>
      </c>
      <c r="E51" s="14" t="s">
        <v>247</v>
      </c>
      <c r="F51" s="16" t="s">
        <v>248</v>
      </c>
      <c r="G51" s="14">
        <v>90</v>
      </c>
      <c r="H51" s="14">
        <v>100</v>
      </c>
      <c r="I51" s="14">
        <v>96</v>
      </c>
      <c r="J51" s="14">
        <v>100</v>
      </c>
      <c r="K51" s="14">
        <v>97</v>
      </c>
      <c r="L51" s="17"/>
      <c r="M51" s="14">
        <v>46</v>
      </c>
      <c r="N51" s="14">
        <v>20</v>
      </c>
      <c r="O51" s="14">
        <v>45</v>
      </c>
      <c r="P51" s="14">
        <v>22</v>
      </c>
      <c r="Q51" s="14">
        <v>42</v>
      </c>
      <c r="R51" s="14">
        <v>43</v>
      </c>
      <c r="S51" s="18">
        <v>10</v>
      </c>
      <c r="T51" s="18">
        <v>23</v>
      </c>
      <c r="U51" s="19"/>
      <c r="V51" s="15">
        <f t="shared" si="0"/>
        <v>33317</v>
      </c>
      <c r="W51" s="14" t="str">
        <f t="shared" si="1"/>
        <v>T150058548</v>
      </c>
      <c r="X51" s="15" t="str">
        <f t="shared" si="2"/>
        <v>CHUTTAR BHAVIKA RAHUL</v>
      </c>
      <c r="Y51" s="14" t="str">
        <f t="shared" si="3"/>
        <v>71900165L</v>
      </c>
      <c r="Z51" s="16" t="str">
        <f t="shared" si="4"/>
        <v>I2K18102507</v>
      </c>
      <c r="AA51" s="14">
        <v>100</v>
      </c>
      <c r="AB51" s="14">
        <v>94</v>
      </c>
      <c r="AC51" s="14">
        <v>91</v>
      </c>
      <c r="AD51" s="14">
        <v>100</v>
      </c>
      <c r="AE51" s="14">
        <v>100</v>
      </c>
      <c r="AF51" s="17"/>
      <c r="AG51" s="14">
        <v>23</v>
      </c>
      <c r="AH51" s="14">
        <v>21</v>
      </c>
      <c r="AI51" s="14">
        <v>43</v>
      </c>
      <c r="AJ51" s="14">
        <v>41</v>
      </c>
      <c r="AK51" s="14">
        <v>24</v>
      </c>
      <c r="AL51" s="14">
        <v>24</v>
      </c>
      <c r="AM51" s="14">
        <v>47</v>
      </c>
      <c r="AN51" s="14">
        <v>10</v>
      </c>
      <c r="AO51" s="14">
        <v>46</v>
      </c>
      <c r="AP51" s="20" t="str">
        <f t="shared" si="5"/>
        <v>PASS</v>
      </c>
      <c r="AQ51" s="20" t="str">
        <f t="shared" si="6"/>
        <v>PASS</v>
      </c>
      <c r="AR51" s="21" t="str">
        <f t="shared" si="7"/>
        <v>PASS</v>
      </c>
      <c r="AS51" s="21" t="str">
        <f t="shared" si="8"/>
        <v>PASS</v>
      </c>
      <c r="AT51" s="7" t="str">
        <f t="shared" si="9"/>
        <v>PASS</v>
      </c>
      <c r="AU51" s="7" t="str">
        <f t="shared" si="10"/>
        <v>PASS</v>
      </c>
      <c r="AV51" s="22" t="str">
        <f t="shared" si="11"/>
        <v>YES</v>
      </c>
      <c r="AW51" s="23" t="str">
        <f t="shared" si="12"/>
        <v>DIST</v>
      </c>
    </row>
    <row r="52" spans="1:49">
      <c r="A52" s="14"/>
      <c r="B52" s="14">
        <v>33115</v>
      </c>
      <c r="C52" s="14" t="s">
        <v>249</v>
      </c>
      <c r="D52" s="15" t="s">
        <v>250</v>
      </c>
      <c r="E52" s="14" t="s">
        <v>251</v>
      </c>
      <c r="F52" s="16" t="s">
        <v>252</v>
      </c>
      <c r="G52" s="14">
        <v>92</v>
      </c>
      <c r="H52" s="14">
        <v>100</v>
      </c>
      <c r="I52" s="14">
        <v>97</v>
      </c>
      <c r="J52" s="14">
        <v>100</v>
      </c>
      <c r="K52" s="14">
        <v>94</v>
      </c>
      <c r="L52" s="17"/>
      <c r="M52" s="14">
        <v>45</v>
      </c>
      <c r="N52" s="14">
        <v>20</v>
      </c>
      <c r="O52" s="14">
        <v>43</v>
      </c>
      <c r="P52" s="14">
        <v>20</v>
      </c>
      <c r="Q52" s="14">
        <v>40</v>
      </c>
      <c r="R52" s="14">
        <v>39</v>
      </c>
      <c r="S52" s="18">
        <v>9.9600000000000009</v>
      </c>
      <c r="T52" s="18">
        <v>23</v>
      </c>
      <c r="U52" s="19"/>
      <c r="V52" s="15">
        <f t="shared" si="0"/>
        <v>33115</v>
      </c>
      <c r="W52" s="14" t="str">
        <f t="shared" si="1"/>
        <v>T150058549</v>
      </c>
      <c r="X52" s="15" t="str">
        <f t="shared" si="2"/>
        <v>DABIR OMKAR SANDEEP</v>
      </c>
      <c r="Y52" s="14" t="str">
        <f t="shared" si="3"/>
        <v>71900166J</v>
      </c>
      <c r="Z52" s="16" t="str">
        <f t="shared" si="4"/>
        <v>I2K18102515</v>
      </c>
      <c r="AA52" s="14">
        <v>100</v>
      </c>
      <c r="AB52" s="14">
        <v>95</v>
      </c>
      <c r="AC52" s="14">
        <v>89</v>
      </c>
      <c r="AD52" s="14">
        <v>97</v>
      </c>
      <c r="AE52" s="14">
        <v>100</v>
      </c>
      <c r="AF52" s="17"/>
      <c r="AG52" s="14">
        <v>23</v>
      </c>
      <c r="AH52" s="14">
        <v>22</v>
      </c>
      <c r="AI52" s="14">
        <v>43</v>
      </c>
      <c r="AJ52" s="14">
        <v>44</v>
      </c>
      <c r="AK52" s="14">
        <v>23</v>
      </c>
      <c r="AL52" s="14">
        <v>22</v>
      </c>
      <c r="AM52" s="14">
        <v>47</v>
      </c>
      <c r="AN52" s="14">
        <v>9.98</v>
      </c>
      <c r="AO52" s="14">
        <v>46</v>
      </c>
      <c r="AP52" s="20" t="str">
        <f t="shared" si="5"/>
        <v>PASS</v>
      </c>
      <c r="AQ52" s="20" t="str">
        <f t="shared" si="6"/>
        <v>PASS</v>
      </c>
      <c r="AR52" s="21" t="str">
        <f t="shared" si="7"/>
        <v>PASS</v>
      </c>
      <c r="AS52" s="21" t="str">
        <f t="shared" si="8"/>
        <v>PASS</v>
      </c>
      <c r="AT52" s="7" t="str">
        <f t="shared" si="9"/>
        <v>PASS</v>
      </c>
      <c r="AU52" s="7" t="str">
        <f t="shared" si="10"/>
        <v>PASS</v>
      </c>
      <c r="AV52" s="22" t="str">
        <f t="shared" si="11"/>
        <v>YES</v>
      </c>
      <c r="AW52" s="23" t="str">
        <f t="shared" si="12"/>
        <v>DIST</v>
      </c>
    </row>
    <row r="53" spans="1:49">
      <c r="A53" s="14"/>
      <c r="B53" s="14">
        <v>33215</v>
      </c>
      <c r="C53" s="14" t="s">
        <v>253</v>
      </c>
      <c r="D53" s="15" t="s">
        <v>254</v>
      </c>
      <c r="E53" s="14" t="s">
        <v>255</v>
      </c>
      <c r="F53" s="16" t="s">
        <v>256</v>
      </c>
      <c r="G53" s="14">
        <v>95</v>
      </c>
      <c r="H53" s="14">
        <v>100</v>
      </c>
      <c r="I53" s="14">
        <v>100</v>
      </c>
      <c r="J53" s="14">
        <v>100</v>
      </c>
      <c r="K53" s="14">
        <v>99</v>
      </c>
      <c r="L53" s="17"/>
      <c r="M53" s="14">
        <v>40</v>
      </c>
      <c r="N53" s="14">
        <v>23</v>
      </c>
      <c r="O53" s="14">
        <v>46</v>
      </c>
      <c r="P53" s="14">
        <v>23</v>
      </c>
      <c r="Q53" s="14">
        <v>43</v>
      </c>
      <c r="R53" s="14">
        <v>45</v>
      </c>
      <c r="S53" s="18">
        <v>10</v>
      </c>
      <c r="T53" s="18">
        <v>23</v>
      </c>
      <c r="U53" s="19"/>
      <c r="V53" s="15">
        <f t="shared" si="0"/>
        <v>33215</v>
      </c>
      <c r="W53" s="14" t="str">
        <f t="shared" si="1"/>
        <v>T150058550</v>
      </c>
      <c r="X53" s="15" t="str">
        <f t="shared" si="2"/>
        <v>DAIGAVANE PRATIK KISHOR</v>
      </c>
      <c r="Y53" s="14" t="str">
        <f t="shared" si="3"/>
        <v>71900167G</v>
      </c>
      <c r="Z53" s="16" t="str">
        <f t="shared" si="4"/>
        <v>I2K18102642</v>
      </c>
      <c r="AA53" s="14">
        <v>100</v>
      </c>
      <c r="AB53" s="14">
        <v>97</v>
      </c>
      <c r="AC53" s="14">
        <v>92</v>
      </c>
      <c r="AD53" s="14">
        <v>100</v>
      </c>
      <c r="AE53" s="14">
        <v>97</v>
      </c>
      <c r="AF53" s="17"/>
      <c r="AG53" s="14">
        <v>23</v>
      </c>
      <c r="AH53" s="14">
        <v>22</v>
      </c>
      <c r="AI53" s="14">
        <v>46</v>
      </c>
      <c r="AJ53" s="14">
        <v>42</v>
      </c>
      <c r="AK53" s="14">
        <v>21</v>
      </c>
      <c r="AL53" s="14">
        <v>20</v>
      </c>
      <c r="AM53" s="14">
        <v>47</v>
      </c>
      <c r="AN53" s="14">
        <v>10</v>
      </c>
      <c r="AO53" s="14">
        <v>46</v>
      </c>
      <c r="AP53" s="20" t="str">
        <f t="shared" si="5"/>
        <v>PASS</v>
      </c>
      <c r="AQ53" s="20" t="str">
        <f t="shared" si="6"/>
        <v>PASS</v>
      </c>
      <c r="AR53" s="21" t="str">
        <f t="shared" si="7"/>
        <v>PASS</v>
      </c>
      <c r="AS53" s="21" t="str">
        <f t="shared" si="8"/>
        <v>PASS</v>
      </c>
      <c r="AT53" s="7" t="str">
        <f t="shared" si="9"/>
        <v>PASS</v>
      </c>
      <c r="AU53" s="7" t="str">
        <f t="shared" si="10"/>
        <v>PASS</v>
      </c>
      <c r="AV53" s="22" t="str">
        <f t="shared" si="11"/>
        <v>YES</v>
      </c>
      <c r="AW53" s="23" t="str">
        <f t="shared" si="12"/>
        <v>DIST</v>
      </c>
    </row>
    <row r="54" spans="1:49">
      <c r="A54" s="14"/>
      <c r="B54" s="24">
        <v>33318</v>
      </c>
      <c r="C54" s="24" t="s">
        <v>257</v>
      </c>
      <c r="D54" s="25" t="s">
        <v>258</v>
      </c>
      <c r="E54" s="24" t="s">
        <v>259</v>
      </c>
      <c r="F54" s="16" t="s">
        <v>260</v>
      </c>
      <c r="G54" s="14">
        <v>90</v>
      </c>
      <c r="H54" s="14">
        <v>100</v>
      </c>
      <c r="I54" s="14">
        <v>100</v>
      </c>
      <c r="J54" s="14">
        <v>100</v>
      </c>
      <c r="K54" s="14">
        <v>100</v>
      </c>
      <c r="L54" s="17"/>
      <c r="M54" s="14">
        <v>42</v>
      </c>
      <c r="N54" s="14">
        <v>22</v>
      </c>
      <c r="O54" s="14">
        <v>44</v>
      </c>
      <c r="P54" s="14">
        <v>23</v>
      </c>
      <c r="Q54" s="14">
        <v>43</v>
      </c>
      <c r="R54" s="14">
        <v>44</v>
      </c>
      <c r="S54" s="18">
        <v>10</v>
      </c>
      <c r="T54" s="18">
        <v>23</v>
      </c>
      <c r="U54" s="19"/>
      <c r="V54" s="15">
        <f t="shared" si="0"/>
        <v>33318</v>
      </c>
      <c r="W54" s="14" t="str">
        <f t="shared" si="1"/>
        <v>T150058551</v>
      </c>
      <c r="X54" s="15" t="str">
        <f t="shared" si="2"/>
        <v>DANDAVATE PARTH GIRISH</v>
      </c>
      <c r="Y54" s="14" t="str">
        <f t="shared" si="3"/>
        <v>71900169C</v>
      </c>
      <c r="Z54" s="16" t="str">
        <f t="shared" si="4"/>
        <v>I2K18102442</v>
      </c>
      <c r="AA54" s="14">
        <v>97</v>
      </c>
      <c r="AB54" s="14">
        <v>90</v>
      </c>
      <c r="AC54" s="14">
        <v>91</v>
      </c>
      <c r="AD54" s="14">
        <v>100</v>
      </c>
      <c r="AE54" s="14">
        <v>94</v>
      </c>
      <c r="AF54" s="17"/>
      <c r="AG54" s="14">
        <v>24</v>
      </c>
      <c r="AH54" s="14">
        <v>23</v>
      </c>
      <c r="AI54" s="14">
        <v>46</v>
      </c>
      <c r="AJ54" s="14">
        <v>42</v>
      </c>
      <c r="AK54" s="14">
        <v>23</v>
      </c>
      <c r="AL54" s="14">
        <v>23</v>
      </c>
      <c r="AM54" s="14">
        <v>44</v>
      </c>
      <c r="AN54" s="14">
        <v>10</v>
      </c>
      <c r="AO54" s="14">
        <v>46</v>
      </c>
      <c r="AP54" s="20" t="str">
        <f t="shared" si="5"/>
        <v>PASS</v>
      </c>
      <c r="AQ54" s="20" t="str">
        <f t="shared" si="6"/>
        <v>PASS</v>
      </c>
      <c r="AR54" s="21" t="str">
        <f t="shared" si="7"/>
        <v>PASS</v>
      </c>
      <c r="AS54" s="21" t="str">
        <f t="shared" si="8"/>
        <v>PASS</v>
      </c>
      <c r="AT54" s="7" t="str">
        <f t="shared" si="9"/>
        <v>PASS</v>
      </c>
      <c r="AU54" s="7" t="str">
        <f t="shared" si="10"/>
        <v>PASS</v>
      </c>
      <c r="AV54" s="22" t="str">
        <f t="shared" si="11"/>
        <v>YES</v>
      </c>
      <c r="AW54" s="23" t="str">
        <f t="shared" si="12"/>
        <v>DIST</v>
      </c>
    </row>
    <row r="55" spans="1:49">
      <c r="A55" s="14"/>
      <c r="B55" s="14">
        <v>33319</v>
      </c>
      <c r="C55" s="14" t="s">
        <v>261</v>
      </c>
      <c r="D55" s="15" t="s">
        <v>262</v>
      </c>
      <c r="E55" s="14" t="s">
        <v>263</v>
      </c>
      <c r="F55" s="16" t="s">
        <v>264</v>
      </c>
      <c r="G55" s="14">
        <v>86</v>
      </c>
      <c r="H55" s="14">
        <v>100</v>
      </c>
      <c r="I55" s="14">
        <v>99</v>
      </c>
      <c r="J55" s="14">
        <v>82</v>
      </c>
      <c r="K55" s="14">
        <v>90</v>
      </c>
      <c r="L55" s="17"/>
      <c r="M55" s="14">
        <v>40</v>
      </c>
      <c r="N55" s="14">
        <v>22</v>
      </c>
      <c r="O55" s="14">
        <v>42</v>
      </c>
      <c r="P55" s="14">
        <v>24</v>
      </c>
      <c r="Q55" s="14">
        <v>39</v>
      </c>
      <c r="R55" s="14">
        <v>44</v>
      </c>
      <c r="S55" s="18">
        <v>10</v>
      </c>
      <c r="T55" s="18">
        <v>23</v>
      </c>
      <c r="U55" s="19"/>
      <c r="V55" s="15">
        <f t="shared" si="0"/>
        <v>33319</v>
      </c>
      <c r="W55" s="14" t="str">
        <f t="shared" si="1"/>
        <v>T150058552</v>
      </c>
      <c r="X55" s="15" t="str">
        <f t="shared" si="2"/>
        <v>DEOKATE VAISHNAVI AVINASH</v>
      </c>
      <c r="Y55" s="14" t="str">
        <f t="shared" si="3"/>
        <v>71900175H</v>
      </c>
      <c r="Z55" s="16" t="str">
        <f t="shared" si="4"/>
        <v>I2K18102435</v>
      </c>
      <c r="AA55" s="14">
        <v>100</v>
      </c>
      <c r="AB55" s="14">
        <v>96</v>
      </c>
      <c r="AC55" s="14">
        <v>89</v>
      </c>
      <c r="AD55" s="14">
        <v>99</v>
      </c>
      <c r="AE55" s="14">
        <v>94</v>
      </c>
      <c r="AF55" s="17"/>
      <c r="AG55" s="14">
        <v>23</v>
      </c>
      <c r="AH55" s="14">
        <v>20</v>
      </c>
      <c r="AI55" s="14">
        <v>45</v>
      </c>
      <c r="AJ55" s="14">
        <v>42</v>
      </c>
      <c r="AK55" s="14">
        <v>22</v>
      </c>
      <c r="AL55" s="14">
        <v>23</v>
      </c>
      <c r="AM55" s="14">
        <v>47</v>
      </c>
      <c r="AN55" s="14">
        <v>10</v>
      </c>
      <c r="AO55" s="14">
        <v>46</v>
      </c>
      <c r="AP55" s="20" t="str">
        <f t="shared" si="5"/>
        <v>PASS</v>
      </c>
      <c r="AQ55" s="20" t="str">
        <f t="shared" si="6"/>
        <v>PASS</v>
      </c>
      <c r="AR55" s="21" t="str">
        <f t="shared" si="7"/>
        <v>PASS</v>
      </c>
      <c r="AS55" s="21" t="str">
        <f t="shared" si="8"/>
        <v>PASS</v>
      </c>
      <c r="AT55" s="7" t="str">
        <f t="shared" si="9"/>
        <v>PASS</v>
      </c>
      <c r="AU55" s="7" t="str">
        <f t="shared" si="10"/>
        <v>PASS</v>
      </c>
      <c r="AV55" s="22" t="str">
        <f t="shared" si="11"/>
        <v>YES</v>
      </c>
      <c r="AW55" s="23" t="str">
        <f t="shared" si="12"/>
        <v>DIST</v>
      </c>
    </row>
    <row r="56" spans="1:49">
      <c r="A56" s="14"/>
      <c r="B56" s="24">
        <v>33117</v>
      </c>
      <c r="C56" s="24" t="s">
        <v>265</v>
      </c>
      <c r="D56" s="25" t="s">
        <v>266</v>
      </c>
      <c r="E56" s="24" t="s">
        <v>267</v>
      </c>
      <c r="F56" s="16" t="s">
        <v>268</v>
      </c>
      <c r="G56" s="14">
        <v>92</v>
      </c>
      <c r="H56" s="14">
        <v>100</v>
      </c>
      <c r="I56" s="14">
        <v>96</v>
      </c>
      <c r="J56" s="14">
        <v>100</v>
      </c>
      <c r="K56" s="14">
        <v>100</v>
      </c>
      <c r="L56" s="17"/>
      <c r="M56" s="14">
        <v>37</v>
      </c>
      <c r="N56" s="14">
        <v>23</v>
      </c>
      <c r="O56" s="14">
        <v>43</v>
      </c>
      <c r="P56" s="14">
        <v>23</v>
      </c>
      <c r="Q56" s="14">
        <v>40</v>
      </c>
      <c r="R56" s="14">
        <v>44</v>
      </c>
      <c r="S56" s="18">
        <v>9.9600000000000009</v>
      </c>
      <c r="T56" s="18">
        <v>23</v>
      </c>
      <c r="U56" s="19"/>
      <c r="V56" s="15">
        <f t="shared" si="0"/>
        <v>33117</v>
      </c>
      <c r="W56" s="14" t="str">
        <f t="shared" si="1"/>
        <v>T150058553</v>
      </c>
      <c r="X56" s="15" t="str">
        <f t="shared" si="2"/>
        <v>DEORE KALPESH SANJAY</v>
      </c>
      <c r="Y56" s="14" t="str">
        <f t="shared" si="3"/>
        <v>71900176F</v>
      </c>
      <c r="Z56" s="16" t="str">
        <f t="shared" si="4"/>
        <v>I2K18102472</v>
      </c>
      <c r="AA56" s="14">
        <v>100</v>
      </c>
      <c r="AB56" s="14">
        <v>91</v>
      </c>
      <c r="AC56" s="14">
        <v>86</v>
      </c>
      <c r="AD56" s="14">
        <v>100</v>
      </c>
      <c r="AE56" s="14">
        <v>97</v>
      </c>
      <c r="AF56" s="17"/>
      <c r="AG56" s="14">
        <v>22</v>
      </c>
      <c r="AH56" s="14">
        <v>20</v>
      </c>
      <c r="AI56" s="14">
        <v>40</v>
      </c>
      <c r="AJ56" s="14">
        <v>43</v>
      </c>
      <c r="AK56" s="14">
        <v>23</v>
      </c>
      <c r="AL56" s="14">
        <v>20</v>
      </c>
      <c r="AM56" s="14">
        <v>42</v>
      </c>
      <c r="AN56" s="14">
        <v>9.98</v>
      </c>
      <c r="AO56" s="14">
        <v>46</v>
      </c>
      <c r="AP56" s="20" t="str">
        <f t="shared" si="5"/>
        <v>PASS</v>
      </c>
      <c r="AQ56" s="20" t="str">
        <f t="shared" si="6"/>
        <v>PASS</v>
      </c>
      <c r="AR56" s="21" t="str">
        <f t="shared" si="7"/>
        <v>PASS</v>
      </c>
      <c r="AS56" s="21" t="str">
        <f t="shared" si="8"/>
        <v>PASS</v>
      </c>
      <c r="AT56" s="7" t="str">
        <f t="shared" si="9"/>
        <v>PASS</v>
      </c>
      <c r="AU56" s="7" t="str">
        <f t="shared" si="10"/>
        <v>PASS</v>
      </c>
      <c r="AV56" s="22" t="str">
        <f t="shared" si="11"/>
        <v>YES</v>
      </c>
      <c r="AW56" s="23" t="str">
        <f t="shared" si="12"/>
        <v>DIST</v>
      </c>
    </row>
    <row r="57" spans="1:49">
      <c r="A57" s="14"/>
      <c r="B57" s="24">
        <v>33218</v>
      </c>
      <c r="C57" s="24" t="s">
        <v>269</v>
      </c>
      <c r="D57" s="25" t="s">
        <v>270</v>
      </c>
      <c r="E57" s="24" t="s">
        <v>271</v>
      </c>
      <c r="F57" s="16" t="s">
        <v>272</v>
      </c>
      <c r="G57" s="14">
        <v>90</v>
      </c>
      <c r="H57" s="14">
        <v>100</v>
      </c>
      <c r="I57" s="14">
        <v>99</v>
      </c>
      <c r="J57" s="14">
        <v>100</v>
      </c>
      <c r="K57" s="14">
        <v>90</v>
      </c>
      <c r="L57" s="17"/>
      <c r="M57" s="14">
        <v>40</v>
      </c>
      <c r="N57" s="14">
        <v>24</v>
      </c>
      <c r="O57" s="14">
        <v>44</v>
      </c>
      <c r="P57" s="14">
        <v>24</v>
      </c>
      <c r="Q57" s="14">
        <v>44</v>
      </c>
      <c r="R57" s="14">
        <v>45</v>
      </c>
      <c r="S57" s="18">
        <v>10</v>
      </c>
      <c r="T57" s="18">
        <v>23</v>
      </c>
      <c r="U57" s="19"/>
      <c r="V57" s="15">
        <f t="shared" si="0"/>
        <v>33218</v>
      </c>
      <c r="W57" s="14" t="str">
        <f t="shared" si="1"/>
        <v>T150058554</v>
      </c>
      <c r="X57" s="15" t="str">
        <f t="shared" si="2"/>
        <v>DESHMANE JANHAVI SUDHIR</v>
      </c>
      <c r="Y57" s="14" t="str">
        <f t="shared" si="3"/>
        <v>71900179L</v>
      </c>
      <c r="Z57" s="16" t="str">
        <f t="shared" si="4"/>
        <v>I2K18102431</v>
      </c>
      <c r="AA57" s="14">
        <v>94</v>
      </c>
      <c r="AB57" s="14">
        <v>95</v>
      </c>
      <c r="AC57" s="14">
        <v>96</v>
      </c>
      <c r="AD57" s="14">
        <v>100</v>
      </c>
      <c r="AE57" s="14">
        <v>100</v>
      </c>
      <c r="AF57" s="17"/>
      <c r="AG57" s="14">
        <v>24</v>
      </c>
      <c r="AH57" s="14">
        <v>24</v>
      </c>
      <c r="AI57" s="14">
        <v>46</v>
      </c>
      <c r="AJ57" s="14">
        <v>47</v>
      </c>
      <c r="AK57" s="14">
        <v>23</v>
      </c>
      <c r="AL57" s="14">
        <v>20</v>
      </c>
      <c r="AM57" s="14">
        <v>42</v>
      </c>
      <c r="AN57" s="14">
        <v>10</v>
      </c>
      <c r="AO57" s="14">
        <v>46</v>
      </c>
      <c r="AP57" s="20" t="str">
        <f t="shared" si="5"/>
        <v>PASS</v>
      </c>
      <c r="AQ57" s="20" t="str">
        <f t="shared" si="6"/>
        <v>PASS</v>
      </c>
      <c r="AR57" s="21" t="str">
        <f t="shared" si="7"/>
        <v>PASS</v>
      </c>
      <c r="AS57" s="21" t="str">
        <f t="shared" si="8"/>
        <v>PASS</v>
      </c>
      <c r="AT57" s="7" t="str">
        <f t="shared" si="9"/>
        <v>PASS</v>
      </c>
      <c r="AU57" s="7" t="str">
        <f t="shared" si="10"/>
        <v>PASS</v>
      </c>
      <c r="AV57" s="22" t="str">
        <f t="shared" si="11"/>
        <v>YES</v>
      </c>
      <c r="AW57" s="23" t="str">
        <f t="shared" si="12"/>
        <v>DIST</v>
      </c>
    </row>
    <row r="58" spans="1:49">
      <c r="A58" s="14"/>
      <c r="B58" s="14">
        <v>33320</v>
      </c>
      <c r="C58" s="14" t="s">
        <v>273</v>
      </c>
      <c r="D58" s="15" t="s">
        <v>274</v>
      </c>
      <c r="E58" s="14" t="s">
        <v>275</v>
      </c>
      <c r="F58" s="16" t="s">
        <v>276</v>
      </c>
      <c r="G58" s="14">
        <v>84</v>
      </c>
      <c r="H58" s="14">
        <v>100</v>
      </c>
      <c r="I58" s="14">
        <v>100</v>
      </c>
      <c r="J58" s="14">
        <v>100</v>
      </c>
      <c r="K58" s="14">
        <v>99</v>
      </c>
      <c r="L58" s="17"/>
      <c r="M58" s="14">
        <v>40</v>
      </c>
      <c r="N58" s="14">
        <v>23</v>
      </c>
      <c r="O58" s="14">
        <v>40</v>
      </c>
      <c r="P58" s="14">
        <v>24</v>
      </c>
      <c r="Q58" s="14">
        <v>41</v>
      </c>
      <c r="R58" s="14">
        <v>45</v>
      </c>
      <c r="S58" s="18">
        <v>10</v>
      </c>
      <c r="T58" s="18">
        <v>23</v>
      </c>
      <c r="U58" s="19"/>
      <c r="V58" s="15">
        <f t="shared" si="0"/>
        <v>33320</v>
      </c>
      <c r="W58" s="14" t="str">
        <f t="shared" si="1"/>
        <v>T150058555</v>
      </c>
      <c r="X58" s="15" t="str">
        <f t="shared" si="2"/>
        <v>DESHMUKH PRITEE ASHOK</v>
      </c>
      <c r="Y58" s="14" t="str">
        <f t="shared" si="3"/>
        <v>71900182L</v>
      </c>
      <c r="Z58" s="16" t="str">
        <f t="shared" si="4"/>
        <v>I2K18102542</v>
      </c>
      <c r="AA58" s="14">
        <v>100</v>
      </c>
      <c r="AB58" s="14">
        <v>94</v>
      </c>
      <c r="AC58" s="14">
        <v>86</v>
      </c>
      <c r="AD58" s="14">
        <v>100</v>
      </c>
      <c r="AE58" s="14">
        <v>83</v>
      </c>
      <c r="AF58" s="17"/>
      <c r="AG58" s="14">
        <v>24</v>
      </c>
      <c r="AH58" s="14">
        <v>24</v>
      </c>
      <c r="AI58" s="14">
        <v>47</v>
      </c>
      <c r="AJ58" s="14">
        <v>44</v>
      </c>
      <c r="AK58" s="14">
        <v>24</v>
      </c>
      <c r="AL58" s="14">
        <v>23</v>
      </c>
      <c r="AM58" s="14">
        <v>42</v>
      </c>
      <c r="AN58" s="14">
        <v>10</v>
      </c>
      <c r="AO58" s="14">
        <v>46</v>
      </c>
      <c r="AP58" s="20" t="str">
        <f t="shared" si="5"/>
        <v>PASS</v>
      </c>
      <c r="AQ58" s="20" t="str">
        <f t="shared" si="6"/>
        <v>PASS</v>
      </c>
      <c r="AR58" s="21" t="str">
        <f t="shared" si="7"/>
        <v>PASS</v>
      </c>
      <c r="AS58" s="21" t="str">
        <f t="shared" si="8"/>
        <v>PASS</v>
      </c>
      <c r="AT58" s="7" t="str">
        <f t="shared" si="9"/>
        <v>PASS</v>
      </c>
      <c r="AU58" s="7" t="str">
        <f t="shared" si="10"/>
        <v>PASS</v>
      </c>
      <c r="AV58" s="22" t="str">
        <f t="shared" si="11"/>
        <v>YES</v>
      </c>
      <c r="AW58" s="23" t="str">
        <f t="shared" si="12"/>
        <v>DIST</v>
      </c>
    </row>
    <row r="59" spans="1:49">
      <c r="A59" s="14"/>
      <c r="B59" s="24">
        <v>33118</v>
      </c>
      <c r="C59" s="24" t="s">
        <v>277</v>
      </c>
      <c r="D59" s="25" t="s">
        <v>278</v>
      </c>
      <c r="E59" s="24" t="s">
        <v>279</v>
      </c>
      <c r="F59" s="16" t="s">
        <v>280</v>
      </c>
      <c r="G59" s="14">
        <v>89</v>
      </c>
      <c r="H59" s="14">
        <v>100</v>
      </c>
      <c r="I59" s="14">
        <v>100</v>
      </c>
      <c r="J59" s="14">
        <v>100</v>
      </c>
      <c r="K59" s="14">
        <v>100</v>
      </c>
      <c r="L59" s="17"/>
      <c r="M59" s="14">
        <v>43</v>
      </c>
      <c r="N59" s="14">
        <v>22</v>
      </c>
      <c r="O59" s="14">
        <v>46</v>
      </c>
      <c r="P59" s="14">
        <v>23</v>
      </c>
      <c r="Q59" s="14">
        <v>45</v>
      </c>
      <c r="R59" s="14">
        <v>44</v>
      </c>
      <c r="S59" s="18">
        <v>10</v>
      </c>
      <c r="T59" s="18">
        <v>23</v>
      </c>
      <c r="U59" s="19"/>
      <c r="V59" s="15">
        <f t="shared" si="0"/>
        <v>33118</v>
      </c>
      <c r="W59" s="14" t="str">
        <f t="shared" si="1"/>
        <v>T150058556</v>
      </c>
      <c r="X59" s="15" t="str">
        <f t="shared" si="2"/>
        <v>DESHMUKH SOURABH NARESH</v>
      </c>
      <c r="Y59" s="14" t="str">
        <f t="shared" si="3"/>
        <v>71900184G</v>
      </c>
      <c r="Z59" s="16" t="str">
        <f t="shared" si="4"/>
        <v>I2K18102555</v>
      </c>
      <c r="AA59" s="14">
        <v>100</v>
      </c>
      <c r="AB59" s="14">
        <v>100</v>
      </c>
      <c r="AC59" s="14">
        <v>87</v>
      </c>
      <c r="AD59" s="14">
        <v>100</v>
      </c>
      <c r="AE59" s="14">
        <v>94</v>
      </c>
      <c r="AF59" s="17"/>
      <c r="AG59" s="14">
        <v>24</v>
      </c>
      <c r="AH59" s="14">
        <v>24</v>
      </c>
      <c r="AI59" s="14">
        <v>40</v>
      </c>
      <c r="AJ59" s="14">
        <v>44</v>
      </c>
      <c r="AK59" s="14">
        <v>23</v>
      </c>
      <c r="AL59" s="14">
        <v>22</v>
      </c>
      <c r="AM59" s="14">
        <v>43</v>
      </c>
      <c r="AN59" s="14">
        <v>10</v>
      </c>
      <c r="AO59" s="14">
        <v>46</v>
      </c>
      <c r="AP59" s="20" t="str">
        <f t="shared" si="5"/>
        <v>PASS</v>
      </c>
      <c r="AQ59" s="20" t="str">
        <f t="shared" si="6"/>
        <v>PASS</v>
      </c>
      <c r="AR59" s="21" t="str">
        <f t="shared" si="7"/>
        <v>PASS</v>
      </c>
      <c r="AS59" s="21" t="str">
        <f t="shared" si="8"/>
        <v>PASS</v>
      </c>
      <c r="AT59" s="7" t="str">
        <f t="shared" si="9"/>
        <v>PASS</v>
      </c>
      <c r="AU59" s="7" t="str">
        <f t="shared" si="10"/>
        <v>PASS</v>
      </c>
      <c r="AV59" s="22" t="str">
        <f t="shared" si="11"/>
        <v>YES</v>
      </c>
      <c r="AW59" s="23" t="str">
        <f t="shared" si="12"/>
        <v>DIST</v>
      </c>
    </row>
    <row r="60" spans="1:49">
      <c r="A60" s="14"/>
      <c r="B60" s="14">
        <v>33373</v>
      </c>
      <c r="C60" s="14" t="s">
        <v>281</v>
      </c>
      <c r="D60" s="15" t="s">
        <v>282</v>
      </c>
      <c r="E60" s="14" t="s">
        <v>283</v>
      </c>
      <c r="F60" s="16" t="s">
        <v>284</v>
      </c>
      <c r="G60" s="14">
        <v>79</v>
      </c>
      <c r="H60" s="14">
        <v>86</v>
      </c>
      <c r="I60" s="14">
        <v>92</v>
      </c>
      <c r="J60" s="14">
        <v>93</v>
      </c>
      <c r="K60" s="14">
        <v>87</v>
      </c>
      <c r="L60" s="17"/>
      <c r="M60" s="14">
        <v>47</v>
      </c>
      <c r="N60" s="14">
        <v>25</v>
      </c>
      <c r="O60" s="14">
        <v>46</v>
      </c>
      <c r="P60" s="14">
        <v>23</v>
      </c>
      <c r="Q60" s="14">
        <v>40</v>
      </c>
      <c r="R60" s="14">
        <v>46</v>
      </c>
      <c r="S60" s="18">
        <v>9.83</v>
      </c>
      <c r="T60" s="18">
        <v>23</v>
      </c>
      <c r="U60" s="19"/>
      <c r="V60" s="15">
        <f t="shared" si="0"/>
        <v>33373</v>
      </c>
      <c r="W60" s="14" t="str">
        <f t="shared" si="1"/>
        <v>T150058557</v>
      </c>
      <c r="X60" s="15" t="str">
        <f t="shared" si="2"/>
        <v>DHANAVATE SHUBHANGI BALASAHEB</v>
      </c>
      <c r="Y60" s="14" t="str">
        <f t="shared" si="3"/>
        <v>72000072G</v>
      </c>
      <c r="Z60" s="16" t="str">
        <f t="shared" si="4"/>
        <v>I2K19205170</v>
      </c>
      <c r="AA60" s="14">
        <v>94</v>
      </c>
      <c r="AB60" s="14">
        <v>97</v>
      </c>
      <c r="AC60" s="14">
        <v>89</v>
      </c>
      <c r="AD60" s="14">
        <v>100</v>
      </c>
      <c r="AE60" s="14">
        <v>100</v>
      </c>
      <c r="AF60" s="17"/>
      <c r="AG60" s="14">
        <v>22</v>
      </c>
      <c r="AH60" s="14">
        <v>20</v>
      </c>
      <c r="AI60" s="14">
        <v>46</v>
      </c>
      <c r="AJ60" s="14">
        <v>36</v>
      </c>
      <c r="AK60" s="14">
        <v>24</v>
      </c>
      <c r="AL60" s="14">
        <v>24</v>
      </c>
      <c r="AM60" s="14">
        <v>44</v>
      </c>
      <c r="AN60" s="14">
        <v>9.89</v>
      </c>
      <c r="AO60" s="14">
        <v>46</v>
      </c>
      <c r="AP60" s="20" t="str">
        <f t="shared" si="5"/>
        <v>PASS</v>
      </c>
      <c r="AQ60" s="20" t="str">
        <f t="shared" si="6"/>
        <v>PASS</v>
      </c>
      <c r="AR60" s="21" t="str">
        <f t="shared" si="7"/>
        <v>PASS</v>
      </c>
      <c r="AS60" s="21" t="str">
        <f t="shared" si="8"/>
        <v>PASS</v>
      </c>
      <c r="AT60" s="7" t="str">
        <f t="shared" si="9"/>
        <v>PASS</v>
      </c>
      <c r="AU60" s="7" t="str">
        <f t="shared" si="10"/>
        <v>PASS</v>
      </c>
      <c r="AV60" s="22" t="str">
        <f t="shared" si="11"/>
        <v>YES</v>
      </c>
      <c r="AW60" s="23" t="str">
        <f t="shared" si="12"/>
        <v>DIST</v>
      </c>
    </row>
    <row r="61" spans="1:49">
      <c r="A61" s="14"/>
      <c r="B61" s="24">
        <v>33219</v>
      </c>
      <c r="C61" s="24" t="s">
        <v>285</v>
      </c>
      <c r="D61" s="25" t="s">
        <v>286</v>
      </c>
      <c r="E61" s="24" t="s">
        <v>287</v>
      </c>
      <c r="F61" s="16" t="s">
        <v>288</v>
      </c>
      <c r="G61" s="14">
        <v>87</v>
      </c>
      <c r="H61" s="14">
        <v>100</v>
      </c>
      <c r="I61" s="14">
        <v>90</v>
      </c>
      <c r="J61" s="14">
        <v>100</v>
      </c>
      <c r="K61" s="14">
        <v>94</v>
      </c>
      <c r="L61" s="17"/>
      <c r="M61" s="14">
        <v>43</v>
      </c>
      <c r="N61" s="14">
        <v>23</v>
      </c>
      <c r="O61" s="14">
        <v>45</v>
      </c>
      <c r="P61" s="14">
        <v>24</v>
      </c>
      <c r="Q61" s="14">
        <v>45</v>
      </c>
      <c r="R61" s="14">
        <v>45</v>
      </c>
      <c r="S61" s="18">
        <v>10</v>
      </c>
      <c r="T61" s="18">
        <v>23</v>
      </c>
      <c r="U61" s="19"/>
      <c r="V61" s="15">
        <f t="shared" si="0"/>
        <v>33219</v>
      </c>
      <c r="W61" s="14" t="str">
        <f t="shared" si="1"/>
        <v>T150058558</v>
      </c>
      <c r="X61" s="15" t="str">
        <f t="shared" si="2"/>
        <v>DHANUKA PUNEET SHAILESH</v>
      </c>
      <c r="Y61" s="14" t="str">
        <f t="shared" si="3"/>
        <v>71900192H</v>
      </c>
      <c r="Z61" s="16" t="str">
        <f t="shared" si="4"/>
        <v>I2K18102553</v>
      </c>
      <c r="AA61" s="14">
        <v>96</v>
      </c>
      <c r="AB61" s="14">
        <v>98</v>
      </c>
      <c r="AC61" s="14">
        <v>88</v>
      </c>
      <c r="AD61" s="14">
        <v>100</v>
      </c>
      <c r="AE61" s="14">
        <v>100</v>
      </c>
      <c r="AF61" s="17"/>
      <c r="AG61" s="14">
        <v>23</v>
      </c>
      <c r="AH61" s="14">
        <v>22</v>
      </c>
      <c r="AI61" s="14">
        <v>46</v>
      </c>
      <c r="AJ61" s="14">
        <v>46</v>
      </c>
      <c r="AK61" s="14">
        <v>22</v>
      </c>
      <c r="AL61" s="14">
        <v>21</v>
      </c>
      <c r="AM61" s="14">
        <v>43</v>
      </c>
      <c r="AN61" s="14">
        <v>10</v>
      </c>
      <c r="AO61" s="14">
        <v>46</v>
      </c>
      <c r="AP61" s="20" t="str">
        <f t="shared" si="5"/>
        <v>PASS</v>
      </c>
      <c r="AQ61" s="20" t="str">
        <f t="shared" si="6"/>
        <v>PASS</v>
      </c>
      <c r="AR61" s="21" t="str">
        <f t="shared" si="7"/>
        <v>PASS</v>
      </c>
      <c r="AS61" s="21" t="str">
        <f t="shared" si="8"/>
        <v>PASS</v>
      </c>
      <c r="AT61" s="7" t="str">
        <f t="shared" si="9"/>
        <v>PASS</v>
      </c>
      <c r="AU61" s="7" t="str">
        <f t="shared" si="10"/>
        <v>PASS</v>
      </c>
      <c r="AV61" s="22" t="str">
        <f t="shared" si="11"/>
        <v>YES</v>
      </c>
      <c r="AW61" s="23" t="str">
        <f t="shared" si="12"/>
        <v>DIST</v>
      </c>
    </row>
    <row r="62" spans="1:49">
      <c r="A62" s="14"/>
      <c r="B62" s="14">
        <v>33321</v>
      </c>
      <c r="C62" s="14" t="s">
        <v>289</v>
      </c>
      <c r="D62" s="15" t="s">
        <v>290</v>
      </c>
      <c r="E62" s="14" t="s">
        <v>291</v>
      </c>
      <c r="F62" s="16" t="s">
        <v>292</v>
      </c>
      <c r="G62" s="14">
        <v>86</v>
      </c>
      <c r="H62" s="14">
        <v>99</v>
      </c>
      <c r="I62" s="14">
        <v>97</v>
      </c>
      <c r="J62" s="14">
        <v>100</v>
      </c>
      <c r="K62" s="14">
        <v>80</v>
      </c>
      <c r="L62" s="17"/>
      <c r="M62" s="14">
        <v>41</v>
      </c>
      <c r="N62" s="14">
        <v>24</v>
      </c>
      <c r="O62" s="14">
        <v>40</v>
      </c>
      <c r="P62" s="14">
        <v>24</v>
      </c>
      <c r="Q62" s="14">
        <v>45</v>
      </c>
      <c r="R62" s="14">
        <v>45</v>
      </c>
      <c r="S62" s="18">
        <v>10</v>
      </c>
      <c r="T62" s="18">
        <v>23</v>
      </c>
      <c r="U62" s="19"/>
      <c r="V62" s="15">
        <f t="shared" si="0"/>
        <v>33321</v>
      </c>
      <c r="W62" s="14" t="str">
        <f t="shared" si="1"/>
        <v>T150058559</v>
      </c>
      <c r="X62" s="15" t="str">
        <f t="shared" si="2"/>
        <v>DHATRAK RUTUJA SUDAM</v>
      </c>
      <c r="Y62" s="14" t="str">
        <f t="shared" si="3"/>
        <v>71900195B</v>
      </c>
      <c r="Z62" s="16" t="str">
        <f t="shared" si="4"/>
        <v>I2K18102421</v>
      </c>
      <c r="AA62" s="14">
        <v>89</v>
      </c>
      <c r="AB62" s="14">
        <v>86</v>
      </c>
      <c r="AC62" s="14">
        <v>88</v>
      </c>
      <c r="AD62" s="14">
        <v>100</v>
      </c>
      <c r="AE62" s="14">
        <v>92</v>
      </c>
      <c r="AF62" s="17"/>
      <c r="AG62" s="14">
        <v>23</v>
      </c>
      <c r="AH62" s="14">
        <v>22</v>
      </c>
      <c r="AI62" s="14">
        <v>44</v>
      </c>
      <c r="AJ62" s="14">
        <v>40</v>
      </c>
      <c r="AK62" s="14">
        <v>22</v>
      </c>
      <c r="AL62" s="14">
        <v>20</v>
      </c>
      <c r="AM62" s="14">
        <v>46</v>
      </c>
      <c r="AN62" s="14">
        <v>10</v>
      </c>
      <c r="AO62" s="14">
        <v>46</v>
      </c>
      <c r="AP62" s="20" t="str">
        <f t="shared" si="5"/>
        <v>PASS</v>
      </c>
      <c r="AQ62" s="20" t="str">
        <f t="shared" si="6"/>
        <v>PASS</v>
      </c>
      <c r="AR62" s="21" t="str">
        <f t="shared" si="7"/>
        <v>PASS</v>
      </c>
      <c r="AS62" s="21" t="str">
        <f t="shared" si="8"/>
        <v>PASS</v>
      </c>
      <c r="AT62" s="7" t="str">
        <f t="shared" si="9"/>
        <v>PASS</v>
      </c>
      <c r="AU62" s="7" t="str">
        <f t="shared" si="10"/>
        <v>PASS</v>
      </c>
      <c r="AV62" s="22" t="str">
        <f t="shared" si="11"/>
        <v>YES</v>
      </c>
      <c r="AW62" s="23" t="str">
        <f t="shared" si="12"/>
        <v>DIST</v>
      </c>
    </row>
    <row r="63" spans="1:49">
      <c r="A63" s="14"/>
      <c r="B63" s="14">
        <v>33119</v>
      </c>
      <c r="C63" s="14" t="s">
        <v>293</v>
      </c>
      <c r="D63" s="15" t="s">
        <v>294</v>
      </c>
      <c r="E63" s="14" t="s">
        <v>295</v>
      </c>
      <c r="F63" s="16" t="s">
        <v>296</v>
      </c>
      <c r="G63" s="14">
        <v>95</v>
      </c>
      <c r="H63" s="14">
        <v>100</v>
      </c>
      <c r="I63" s="14">
        <v>99</v>
      </c>
      <c r="J63" s="14">
        <v>100</v>
      </c>
      <c r="K63" s="14">
        <v>100</v>
      </c>
      <c r="L63" s="17"/>
      <c r="M63" s="14">
        <v>44</v>
      </c>
      <c r="N63" s="14">
        <v>24</v>
      </c>
      <c r="O63" s="14">
        <v>46</v>
      </c>
      <c r="P63" s="14">
        <v>24</v>
      </c>
      <c r="Q63" s="14">
        <v>45</v>
      </c>
      <c r="R63" s="14">
        <v>48</v>
      </c>
      <c r="S63" s="18">
        <v>10</v>
      </c>
      <c r="T63" s="18">
        <v>23</v>
      </c>
      <c r="U63" s="19"/>
      <c r="V63" s="15">
        <f t="shared" si="0"/>
        <v>33119</v>
      </c>
      <c r="W63" s="14" t="str">
        <f t="shared" si="1"/>
        <v>T150058560</v>
      </c>
      <c r="X63" s="15" t="str">
        <f t="shared" si="2"/>
        <v>DHAVALSHANKH SAKSHI CHANDRAKUMAR</v>
      </c>
      <c r="Y63" s="14" t="str">
        <f t="shared" si="3"/>
        <v>71900196L</v>
      </c>
      <c r="Z63" s="16" t="str">
        <f t="shared" si="4"/>
        <v>I2K18102467</v>
      </c>
      <c r="AA63" s="14">
        <v>94</v>
      </c>
      <c r="AB63" s="14">
        <v>94</v>
      </c>
      <c r="AC63" s="14">
        <v>83</v>
      </c>
      <c r="AD63" s="14">
        <v>97</v>
      </c>
      <c r="AE63" s="14">
        <v>100</v>
      </c>
      <c r="AF63" s="17"/>
      <c r="AG63" s="14">
        <v>24</v>
      </c>
      <c r="AH63" s="14">
        <v>24</v>
      </c>
      <c r="AI63" s="14">
        <v>39</v>
      </c>
      <c r="AJ63" s="14">
        <v>44</v>
      </c>
      <c r="AK63" s="14">
        <v>24</v>
      </c>
      <c r="AL63" s="14">
        <v>23</v>
      </c>
      <c r="AM63" s="14">
        <v>46</v>
      </c>
      <c r="AN63" s="14">
        <v>9.98</v>
      </c>
      <c r="AO63" s="14">
        <v>46</v>
      </c>
      <c r="AP63" s="20" t="str">
        <f t="shared" si="5"/>
        <v>PASS</v>
      </c>
      <c r="AQ63" s="20" t="str">
        <f t="shared" si="6"/>
        <v>PASS</v>
      </c>
      <c r="AR63" s="21" t="str">
        <f t="shared" si="7"/>
        <v>PASS</v>
      </c>
      <c r="AS63" s="21" t="str">
        <f t="shared" si="8"/>
        <v>PASS</v>
      </c>
      <c r="AT63" s="7" t="str">
        <f t="shared" si="9"/>
        <v>PASS</v>
      </c>
      <c r="AU63" s="7" t="str">
        <f t="shared" si="10"/>
        <v>PASS</v>
      </c>
      <c r="AV63" s="22" t="str">
        <f t="shared" si="11"/>
        <v>YES</v>
      </c>
      <c r="AW63" s="23" t="str">
        <f t="shared" si="12"/>
        <v>DIST</v>
      </c>
    </row>
    <row r="64" spans="1:49">
      <c r="A64" s="14"/>
      <c r="B64" s="14">
        <v>33220</v>
      </c>
      <c r="C64" s="14" t="s">
        <v>297</v>
      </c>
      <c r="D64" s="15" t="s">
        <v>298</v>
      </c>
      <c r="E64" s="14" t="s">
        <v>299</v>
      </c>
      <c r="F64" s="16" t="s">
        <v>300</v>
      </c>
      <c r="G64" s="14">
        <v>90</v>
      </c>
      <c r="H64" s="14">
        <v>100</v>
      </c>
      <c r="I64" s="14">
        <v>89</v>
      </c>
      <c r="J64" s="14">
        <v>100</v>
      </c>
      <c r="K64" s="14">
        <v>100</v>
      </c>
      <c r="L64" s="17"/>
      <c r="M64" s="14">
        <v>42</v>
      </c>
      <c r="N64" s="14">
        <v>24</v>
      </c>
      <c r="O64" s="14">
        <v>45</v>
      </c>
      <c r="P64" s="14">
        <v>24</v>
      </c>
      <c r="Q64" s="14">
        <v>44</v>
      </c>
      <c r="R64" s="14">
        <v>45</v>
      </c>
      <c r="S64" s="18">
        <v>10</v>
      </c>
      <c r="T64" s="18">
        <v>23</v>
      </c>
      <c r="U64" s="19"/>
      <c r="V64" s="15">
        <f t="shared" si="0"/>
        <v>33220</v>
      </c>
      <c r="W64" s="14" t="str">
        <f t="shared" si="1"/>
        <v>T150058561</v>
      </c>
      <c r="X64" s="15" t="str">
        <f t="shared" si="2"/>
        <v>DHOLE RUSHIKESH ARVIND</v>
      </c>
      <c r="Y64" s="14" t="str">
        <f t="shared" si="3"/>
        <v>71900198G</v>
      </c>
      <c r="Z64" s="16" t="str">
        <f t="shared" si="4"/>
        <v>I2K18102492</v>
      </c>
      <c r="AA64" s="14">
        <v>99</v>
      </c>
      <c r="AB64" s="14">
        <v>95</v>
      </c>
      <c r="AC64" s="14">
        <v>84</v>
      </c>
      <c r="AD64" s="14">
        <v>100</v>
      </c>
      <c r="AE64" s="14">
        <v>94</v>
      </c>
      <c r="AF64" s="17"/>
      <c r="AG64" s="14">
        <v>24</v>
      </c>
      <c r="AH64" s="14">
        <v>24</v>
      </c>
      <c r="AI64" s="14">
        <v>47</v>
      </c>
      <c r="AJ64" s="14">
        <v>46</v>
      </c>
      <c r="AK64" s="14">
        <v>24</v>
      </c>
      <c r="AL64" s="14">
        <v>22</v>
      </c>
      <c r="AM64" s="14">
        <v>42</v>
      </c>
      <c r="AN64" s="14">
        <v>10</v>
      </c>
      <c r="AO64" s="14">
        <v>46</v>
      </c>
      <c r="AP64" s="20" t="str">
        <f t="shared" si="5"/>
        <v>PASS</v>
      </c>
      <c r="AQ64" s="20" t="str">
        <f t="shared" si="6"/>
        <v>PASS</v>
      </c>
      <c r="AR64" s="21" t="str">
        <f t="shared" si="7"/>
        <v>PASS</v>
      </c>
      <c r="AS64" s="21" t="str">
        <f t="shared" si="8"/>
        <v>PASS</v>
      </c>
      <c r="AT64" s="7" t="str">
        <f t="shared" si="9"/>
        <v>PASS</v>
      </c>
      <c r="AU64" s="7" t="str">
        <f t="shared" si="10"/>
        <v>PASS</v>
      </c>
      <c r="AV64" s="22" t="str">
        <f t="shared" si="11"/>
        <v>YES</v>
      </c>
      <c r="AW64" s="23" t="str">
        <f t="shared" si="12"/>
        <v>DIST</v>
      </c>
    </row>
    <row r="65" spans="1:49">
      <c r="A65" s="14"/>
      <c r="B65" s="14">
        <v>33368</v>
      </c>
      <c r="C65" s="14" t="s">
        <v>301</v>
      </c>
      <c r="D65" s="15" t="s">
        <v>302</v>
      </c>
      <c r="E65" s="14" t="s">
        <v>303</v>
      </c>
      <c r="F65" s="16" t="s">
        <v>304</v>
      </c>
      <c r="G65" s="14">
        <v>93</v>
      </c>
      <c r="H65" s="14">
        <v>100</v>
      </c>
      <c r="I65" s="14">
        <v>99</v>
      </c>
      <c r="J65" s="14">
        <v>100</v>
      </c>
      <c r="K65" s="14">
        <v>100</v>
      </c>
      <c r="L65" s="17"/>
      <c r="M65" s="14">
        <v>46</v>
      </c>
      <c r="N65" s="14">
        <v>24</v>
      </c>
      <c r="O65" s="14">
        <v>48</v>
      </c>
      <c r="P65" s="14">
        <v>23</v>
      </c>
      <c r="Q65" s="14">
        <v>43</v>
      </c>
      <c r="R65" s="14">
        <v>45</v>
      </c>
      <c r="S65" s="18">
        <v>10</v>
      </c>
      <c r="T65" s="18">
        <v>23</v>
      </c>
      <c r="U65" s="19"/>
      <c r="V65" s="15">
        <f t="shared" si="0"/>
        <v>33368</v>
      </c>
      <c r="W65" s="14" t="str">
        <f t="shared" si="1"/>
        <v>T150058562</v>
      </c>
      <c r="X65" s="15" t="str">
        <f t="shared" si="2"/>
        <v>DHONGDI SHILPA PARSHRAM</v>
      </c>
      <c r="Y65" s="14" t="str">
        <f t="shared" si="3"/>
        <v>72000087E</v>
      </c>
      <c r="Z65" s="16" t="str">
        <f t="shared" si="4"/>
        <v>I2K19205163</v>
      </c>
      <c r="AA65" s="14">
        <v>100</v>
      </c>
      <c r="AB65" s="14">
        <v>97</v>
      </c>
      <c r="AC65" s="14">
        <v>96</v>
      </c>
      <c r="AD65" s="14">
        <v>100</v>
      </c>
      <c r="AE65" s="14">
        <v>99</v>
      </c>
      <c r="AF65" s="17"/>
      <c r="AG65" s="14">
        <v>23</v>
      </c>
      <c r="AH65" s="14">
        <v>23</v>
      </c>
      <c r="AI65" s="14">
        <v>46</v>
      </c>
      <c r="AJ65" s="14">
        <v>42</v>
      </c>
      <c r="AK65" s="14">
        <v>24</v>
      </c>
      <c r="AL65" s="14">
        <v>24</v>
      </c>
      <c r="AM65" s="14">
        <v>47</v>
      </c>
      <c r="AN65" s="14">
        <v>10</v>
      </c>
      <c r="AO65" s="14">
        <v>46</v>
      </c>
      <c r="AP65" s="20" t="str">
        <f t="shared" si="5"/>
        <v>PASS</v>
      </c>
      <c r="AQ65" s="20" t="str">
        <f t="shared" si="6"/>
        <v>PASS</v>
      </c>
      <c r="AR65" s="21" t="str">
        <f t="shared" si="7"/>
        <v>PASS</v>
      </c>
      <c r="AS65" s="21" t="str">
        <f t="shared" si="8"/>
        <v>PASS</v>
      </c>
      <c r="AT65" s="7" t="str">
        <f t="shared" si="9"/>
        <v>PASS</v>
      </c>
      <c r="AU65" s="7" t="str">
        <f t="shared" si="10"/>
        <v>PASS</v>
      </c>
      <c r="AV65" s="22" t="str">
        <f t="shared" si="11"/>
        <v>YES</v>
      </c>
      <c r="AW65" s="23" t="str">
        <f t="shared" si="12"/>
        <v>DIST</v>
      </c>
    </row>
    <row r="66" spans="1:49">
      <c r="A66" s="14"/>
      <c r="B66" s="14">
        <v>33323</v>
      </c>
      <c r="C66" s="14" t="s">
        <v>305</v>
      </c>
      <c r="D66" s="15" t="s">
        <v>306</v>
      </c>
      <c r="E66" s="14" t="s">
        <v>307</v>
      </c>
      <c r="F66" s="16" t="s">
        <v>308</v>
      </c>
      <c r="G66" s="14">
        <v>89</v>
      </c>
      <c r="H66" s="14">
        <v>100</v>
      </c>
      <c r="I66" s="14">
        <v>97</v>
      </c>
      <c r="J66" s="14">
        <v>93</v>
      </c>
      <c r="K66" s="14">
        <v>94</v>
      </c>
      <c r="L66" s="17"/>
      <c r="M66" s="14">
        <v>40</v>
      </c>
      <c r="N66" s="14">
        <v>24</v>
      </c>
      <c r="O66" s="14">
        <v>40</v>
      </c>
      <c r="P66" s="14">
        <v>24</v>
      </c>
      <c r="Q66" s="14">
        <v>43</v>
      </c>
      <c r="R66" s="14">
        <v>45</v>
      </c>
      <c r="S66" s="18">
        <v>10</v>
      </c>
      <c r="T66" s="18">
        <v>23</v>
      </c>
      <c r="U66" s="19"/>
      <c r="V66" s="15">
        <f t="shared" si="0"/>
        <v>33323</v>
      </c>
      <c r="W66" s="14" t="str">
        <f t="shared" si="1"/>
        <v>T150058563</v>
      </c>
      <c r="X66" s="15" t="str">
        <f t="shared" si="2"/>
        <v>DHULAM SANGEETA SANJAY</v>
      </c>
      <c r="Y66" s="14" t="str">
        <f t="shared" si="3"/>
        <v>72000073E</v>
      </c>
      <c r="Z66" s="16" t="str">
        <f t="shared" si="4"/>
        <v>I2K19205174</v>
      </c>
      <c r="AA66" s="14">
        <v>100</v>
      </c>
      <c r="AB66" s="14">
        <v>85</v>
      </c>
      <c r="AC66" s="14">
        <v>63</v>
      </c>
      <c r="AD66" s="14">
        <v>82</v>
      </c>
      <c r="AE66" s="14">
        <v>78</v>
      </c>
      <c r="AF66" s="17"/>
      <c r="AG66" s="14">
        <v>22</v>
      </c>
      <c r="AH66" s="14">
        <v>20</v>
      </c>
      <c r="AI66" s="14">
        <v>45</v>
      </c>
      <c r="AJ66" s="14">
        <v>37</v>
      </c>
      <c r="AK66" s="14">
        <v>24</v>
      </c>
      <c r="AL66" s="14">
        <v>22</v>
      </c>
      <c r="AM66" s="14">
        <v>46</v>
      </c>
      <c r="AN66" s="14">
        <v>9.7200000000000006</v>
      </c>
      <c r="AO66" s="14">
        <v>46</v>
      </c>
      <c r="AP66" s="20" t="str">
        <f t="shared" si="5"/>
        <v>PASS</v>
      </c>
      <c r="AQ66" s="20" t="str">
        <f t="shared" si="6"/>
        <v>PASS</v>
      </c>
      <c r="AR66" s="21" t="str">
        <f t="shared" si="7"/>
        <v>PASS</v>
      </c>
      <c r="AS66" s="21" t="str">
        <f t="shared" si="8"/>
        <v>PASS</v>
      </c>
      <c r="AT66" s="7" t="str">
        <f t="shared" si="9"/>
        <v>PASS</v>
      </c>
      <c r="AU66" s="7" t="str">
        <f t="shared" si="10"/>
        <v>PASS</v>
      </c>
      <c r="AV66" s="22" t="str">
        <f t="shared" si="11"/>
        <v>YES</v>
      </c>
      <c r="AW66" s="23" t="str">
        <f t="shared" si="12"/>
        <v>DIST</v>
      </c>
    </row>
    <row r="67" spans="1:49">
      <c r="A67" s="14"/>
      <c r="B67" s="14">
        <v>33120</v>
      </c>
      <c r="C67" s="14" t="s">
        <v>309</v>
      </c>
      <c r="D67" s="15" t="s">
        <v>310</v>
      </c>
      <c r="E67" s="14" t="s">
        <v>311</v>
      </c>
      <c r="F67" s="16" t="s">
        <v>312</v>
      </c>
      <c r="G67" s="14">
        <v>95</v>
      </c>
      <c r="H67" s="14">
        <v>100</v>
      </c>
      <c r="I67" s="14">
        <v>99</v>
      </c>
      <c r="J67" s="14">
        <v>100</v>
      </c>
      <c r="K67" s="14">
        <v>96</v>
      </c>
      <c r="L67" s="17"/>
      <c r="M67" s="14">
        <v>46</v>
      </c>
      <c r="N67" s="14">
        <v>23</v>
      </c>
      <c r="O67" s="14">
        <v>46</v>
      </c>
      <c r="P67" s="14">
        <v>24</v>
      </c>
      <c r="Q67" s="14">
        <v>45</v>
      </c>
      <c r="R67" s="14">
        <v>48</v>
      </c>
      <c r="S67" s="18">
        <v>10</v>
      </c>
      <c r="T67" s="18">
        <v>23</v>
      </c>
      <c r="U67" s="19"/>
      <c r="V67" s="15">
        <f t="shared" si="0"/>
        <v>33120</v>
      </c>
      <c r="W67" s="14" t="str">
        <f t="shared" si="1"/>
        <v>T150058564</v>
      </c>
      <c r="X67" s="15" t="str">
        <f t="shared" si="2"/>
        <v>DIVYANSHI AGRAWAL</v>
      </c>
      <c r="Y67" s="14" t="str">
        <f t="shared" si="3"/>
        <v>71900204E</v>
      </c>
      <c r="Z67" s="16" t="str">
        <f t="shared" si="4"/>
        <v>I2K18102450</v>
      </c>
      <c r="AA67" s="14">
        <v>100</v>
      </c>
      <c r="AB67" s="14">
        <v>94</v>
      </c>
      <c r="AC67" s="14">
        <v>93</v>
      </c>
      <c r="AD67" s="14">
        <v>100</v>
      </c>
      <c r="AE67" s="14">
        <v>96</v>
      </c>
      <c r="AF67" s="17"/>
      <c r="AG67" s="14">
        <v>24</v>
      </c>
      <c r="AH67" s="14">
        <v>24</v>
      </c>
      <c r="AI67" s="14">
        <v>39</v>
      </c>
      <c r="AJ67" s="14">
        <v>44</v>
      </c>
      <c r="AK67" s="14">
        <v>24</v>
      </c>
      <c r="AL67" s="14">
        <v>22</v>
      </c>
      <c r="AM67" s="14">
        <v>46</v>
      </c>
      <c r="AN67" s="14">
        <v>9.98</v>
      </c>
      <c r="AO67" s="14">
        <v>46</v>
      </c>
      <c r="AP67" s="20" t="str">
        <f t="shared" si="5"/>
        <v>PASS</v>
      </c>
      <c r="AQ67" s="20" t="str">
        <f t="shared" si="6"/>
        <v>PASS</v>
      </c>
      <c r="AR67" s="21" t="str">
        <f t="shared" si="7"/>
        <v>PASS</v>
      </c>
      <c r="AS67" s="21" t="str">
        <f t="shared" si="8"/>
        <v>PASS</v>
      </c>
      <c r="AT67" s="7" t="str">
        <f t="shared" si="9"/>
        <v>PASS</v>
      </c>
      <c r="AU67" s="7" t="str">
        <f t="shared" si="10"/>
        <v>PASS</v>
      </c>
      <c r="AV67" s="22" t="str">
        <f t="shared" si="11"/>
        <v>YES</v>
      </c>
      <c r="AW67" s="23" t="str">
        <f t="shared" si="12"/>
        <v>DIST</v>
      </c>
    </row>
    <row r="68" spans="1:49">
      <c r="A68" s="14"/>
      <c r="B68" s="24">
        <v>33157</v>
      </c>
      <c r="C68" s="24" t="s">
        <v>313</v>
      </c>
      <c r="D68" s="25" t="s">
        <v>314</v>
      </c>
      <c r="E68" s="24" t="s">
        <v>315</v>
      </c>
      <c r="F68" s="16" t="s">
        <v>316</v>
      </c>
      <c r="G68" s="14">
        <v>95</v>
      </c>
      <c r="H68" s="14">
        <v>100</v>
      </c>
      <c r="I68" s="14">
        <v>98</v>
      </c>
      <c r="J68" s="14">
        <v>100</v>
      </c>
      <c r="K68" s="14">
        <v>100</v>
      </c>
      <c r="L68" s="17"/>
      <c r="M68" s="14">
        <v>40</v>
      </c>
      <c r="N68" s="14">
        <v>21</v>
      </c>
      <c r="O68" s="14">
        <v>44</v>
      </c>
      <c r="P68" s="14">
        <v>22</v>
      </c>
      <c r="Q68" s="14">
        <v>42</v>
      </c>
      <c r="R68" s="14">
        <v>41</v>
      </c>
      <c r="S68" s="18">
        <v>10</v>
      </c>
      <c r="T68" s="18">
        <v>23</v>
      </c>
      <c r="U68" s="19"/>
      <c r="V68" s="15">
        <f t="shared" si="0"/>
        <v>33157</v>
      </c>
      <c r="W68" s="14" t="str">
        <f t="shared" si="1"/>
        <v>T150058565</v>
      </c>
      <c r="X68" s="15" t="str">
        <f t="shared" si="2"/>
        <v>DROLIA SPARSH SANJAY</v>
      </c>
      <c r="Y68" s="14" t="str">
        <f t="shared" si="3"/>
        <v>71900650D</v>
      </c>
      <c r="Z68" s="16" t="str">
        <f t="shared" si="4"/>
        <v>I2K18102566</v>
      </c>
      <c r="AA68" s="14">
        <v>100</v>
      </c>
      <c r="AB68" s="14">
        <v>95</v>
      </c>
      <c r="AC68" s="14">
        <v>90</v>
      </c>
      <c r="AD68" s="14">
        <v>99</v>
      </c>
      <c r="AE68" s="14">
        <v>92</v>
      </c>
      <c r="AF68" s="17"/>
      <c r="AG68" s="14">
        <v>23</v>
      </c>
      <c r="AH68" s="14">
        <v>20</v>
      </c>
      <c r="AI68" s="14">
        <v>36</v>
      </c>
      <c r="AJ68" s="14">
        <v>42</v>
      </c>
      <c r="AK68" s="14">
        <v>22</v>
      </c>
      <c r="AL68" s="14">
        <v>23</v>
      </c>
      <c r="AM68" s="14">
        <v>45</v>
      </c>
      <c r="AN68" s="14">
        <v>9.98</v>
      </c>
      <c r="AO68" s="14">
        <v>46</v>
      </c>
      <c r="AP68" s="20" t="str">
        <f t="shared" si="5"/>
        <v>PASS</v>
      </c>
      <c r="AQ68" s="20" t="str">
        <f t="shared" si="6"/>
        <v>PASS</v>
      </c>
      <c r="AR68" s="21" t="str">
        <f t="shared" si="7"/>
        <v>PASS</v>
      </c>
      <c r="AS68" s="21" t="str">
        <f t="shared" si="8"/>
        <v>PASS</v>
      </c>
      <c r="AT68" s="7" t="str">
        <f t="shared" si="9"/>
        <v>PASS</v>
      </c>
      <c r="AU68" s="7" t="str">
        <f t="shared" si="10"/>
        <v>PASS</v>
      </c>
      <c r="AV68" s="22" t="str">
        <f t="shared" si="11"/>
        <v>YES</v>
      </c>
      <c r="AW68" s="23" t="str">
        <f t="shared" si="12"/>
        <v>DIST</v>
      </c>
    </row>
    <row r="69" spans="1:49">
      <c r="A69" s="14"/>
      <c r="B69" s="24">
        <v>33221</v>
      </c>
      <c r="C69" s="24" t="s">
        <v>317</v>
      </c>
      <c r="D69" s="25" t="s">
        <v>318</v>
      </c>
      <c r="E69" s="24" t="s">
        <v>319</v>
      </c>
      <c r="F69" s="16" t="s">
        <v>320</v>
      </c>
      <c r="G69" s="14">
        <v>89</v>
      </c>
      <c r="H69" s="14">
        <v>100</v>
      </c>
      <c r="I69" s="14">
        <v>90</v>
      </c>
      <c r="J69" s="14">
        <v>94</v>
      </c>
      <c r="K69" s="14">
        <v>96</v>
      </c>
      <c r="L69" s="17"/>
      <c r="M69" s="14">
        <v>42</v>
      </c>
      <c r="N69" s="14">
        <v>24</v>
      </c>
      <c r="O69" s="14">
        <v>44</v>
      </c>
      <c r="P69" s="14">
        <v>24</v>
      </c>
      <c r="Q69" s="14">
        <v>43</v>
      </c>
      <c r="R69" s="14">
        <v>45</v>
      </c>
      <c r="S69" s="18">
        <v>10</v>
      </c>
      <c r="T69" s="18">
        <v>23</v>
      </c>
      <c r="U69" s="19"/>
      <c r="V69" s="15">
        <f t="shared" si="0"/>
        <v>33221</v>
      </c>
      <c r="W69" s="14" t="str">
        <f t="shared" si="1"/>
        <v>T150058566</v>
      </c>
      <c r="X69" s="15" t="str">
        <f t="shared" si="2"/>
        <v>ELLIKA MISHRA</v>
      </c>
      <c r="Y69" s="14" t="str">
        <f t="shared" si="3"/>
        <v>71900209F</v>
      </c>
      <c r="Z69" s="16" t="str">
        <f t="shared" si="4"/>
        <v>I2K18102493</v>
      </c>
      <c r="AA69" s="14">
        <v>93</v>
      </c>
      <c r="AB69" s="14">
        <v>89</v>
      </c>
      <c r="AC69" s="14">
        <v>86</v>
      </c>
      <c r="AD69" s="14">
        <v>100</v>
      </c>
      <c r="AE69" s="14">
        <v>93</v>
      </c>
      <c r="AF69" s="17"/>
      <c r="AG69" s="14">
        <v>24</v>
      </c>
      <c r="AH69" s="14">
        <v>23</v>
      </c>
      <c r="AI69" s="14">
        <v>47</v>
      </c>
      <c r="AJ69" s="14">
        <v>44</v>
      </c>
      <c r="AK69" s="14">
        <v>24</v>
      </c>
      <c r="AL69" s="14">
        <v>21</v>
      </c>
      <c r="AM69" s="14">
        <v>47</v>
      </c>
      <c r="AN69" s="14">
        <v>10</v>
      </c>
      <c r="AO69" s="14">
        <v>46</v>
      </c>
      <c r="AP69" s="20" t="str">
        <f t="shared" si="5"/>
        <v>PASS</v>
      </c>
      <c r="AQ69" s="20" t="str">
        <f t="shared" si="6"/>
        <v>PASS</v>
      </c>
      <c r="AR69" s="21" t="str">
        <f t="shared" si="7"/>
        <v>PASS</v>
      </c>
      <c r="AS69" s="21" t="str">
        <f t="shared" si="8"/>
        <v>PASS</v>
      </c>
      <c r="AT69" s="7" t="str">
        <f t="shared" si="9"/>
        <v>PASS</v>
      </c>
      <c r="AU69" s="7" t="str">
        <f t="shared" si="10"/>
        <v>PASS</v>
      </c>
      <c r="AV69" s="22" t="str">
        <f t="shared" si="11"/>
        <v>YES</v>
      </c>
      <c r="AW69" s="23" t="str">
        <f t="shared" si="12"/>
        <v>DIST</v>
      </c>
    </row>
    <row r="70" spans="1:49">
      <c r="A70" s="14"/>
      <c r="B70" s="14">
        <v>33324</v>
      </c>
      <c r="C70" s="14" t="s">
        <v>321</v>
      </c>
      <c r="D70" s="15" t="s">
        <v>322</v>
      </c>
      <c r="E70" s="14" t="s">
        <v>323</v>
      </c>
      <c r="F70" s="16" t="s">
        <v>324</v>
      </c>
      <c r="G70" s="14">
        <v>97</v>
      </c>
      <c r="H70" s="14">
        <v>96</v>
      </c>
      <c r="I70" s="14">
        <v>91</v>
      </c>
      <c r="J70" s="14">
        <v>100</v>
      </c>
      <c r="K70" s="14">
        <v>91</v>
      </c>
      <c r="L70" s="17"/>
      <c r="M70" s="14">
        <v>45</v>
      </c>
      <c r="N70" s="14">
        <v>24</v>
      </c>
      <c r="O70" s="14">
        <v>46</v>
      </c>
      <c r="P70" s="14">
        <v>24</v>
      </c>
      <c r="Q70" s="14">
        <v>45</v>
      </c>
      <c r="R70" s="14">
        <v>45</v>
      </c>
      <c r="S70" s="18">
        <v>10</v>
      </c>
      <c r="T70" s="18">
        <v>23</v>
      </c>
      <c r="U70" s="19"/>
      <c r="V70" s="15">
        <f t="shared" si="0"/>
        <v>33324</v>
      </c>
      <c r="W70" s="14" t="str">
        <f t="shared" si="1"/>
        <v>T150058567</v>
      </c>
      <c r="X70" s="15" t="str">
        <f t="shared" si="2"/>
        <v>GAIKWAD DHANASHREE DHANRAJ</v>
      </c>
      <c r="Y70" s="14" t="str">
        <f t="shared" si="3"/>
        <v>71900211H</v>
      </c>
      <c r="Z70" s="16" t="str">
        <f t="shared" si="4"/>
        <v>I2K18102452</v>
      </c>
      <c r="AA70" s="14">
        <v>93</v>
      </c>
      <c r="AB70" s="14">
        <v>94</v>
      </c>
      <c r="AC70" s="14">
        <v>92</v>
      </c>
      <c r="AD70" s="14">
        <v>100</v>
      </c>
      <c r="AE70" s="14">
        <v>96</v>
      </c>
      <c r="AF70" s="17"/>
      <c r="AG70" s="14">
        <v>24</v>
      </c>
      <c r="AH70" s="14">
        <v>24</v>
      </c>
      <c r="AI70" s="14">
        <v>46</v>
      </c>
      <c r="AJ70" s="14">
        <v>44</v>
      </c>
      <c r="AK70" s="14">
        <v>24</v>
      </c>
      <c r="AL70" s="14">
        <v>22</v>
      </c>
      <c r="AM70" s="14">
        <v>40</v>
      </c>
      <c r="AN70" s="14">
        <v>10</v>
      </c>
      <c r="AO70" s="14">
        <v>46</v>
      </c>
      <c r="AP70" s="20" t="str">
        <f t="shared" si="5"/>
        <v>PASS</v>
      </c>
      <c r="AQ70" s="20" t="str">
        <f t="shared" si="6"/>
        <v>PASS</v>
      </c>
      <c r="AR70" s="21" t="str">
        <f t="shared" si="7"/>
        <v>PASS</v>
      </c>
      <c r="AS70" s="21" t="str">
        <f t="shared" si="8"/>
        <v>PASS</v>
      </c>
      <c r="AT70" s="7" t="str">
        <f t="shared" si="9"/>
        <v>PASS</v>
      </c>
      <c r="AU70" s="7" t="str">
        <f t="shared" si="10"/>
        <v>PASS</v>
      </c>
      <c r="AV70" s="22" t="str">
        <f t="shared" si="11"/>
        <v>YES</v>
      </c>
      <c r="AW70" s="23" t="str">
        <f t="shared" si="12"/>
        <v>DIST</v>
      </c>
    </row>
    <row r="71" spans="1:49">
      <c r="A71" s="14"/>
      <c r="B71" s="14">
        <v>33312</v>
      </c>
      <c r="C71" s="14" t="s">
        <v>325</v>
      </c>
      <c r="D71" s="15" t="s">
        <v>326</v>
      </c>
      <c r="E71" s="14" t="s">
        <v>327</v>
      </c>
      <c r="F71" s="16" t="s">
        <v>328</v>
      </c>
      <c r="G71" s="14">
        <v>86</v>
      </c>
      <c r="H71" s="14">
        <v>71</v>
      </c>
      <c r="I71" s="14">
        <v>94</v>
      </c>
      <c r="J71" s="14">
        <v>93</v>
      </c>
      <c r="K71" s="14">
        <v>86</v>
      </c>
      <c r="L71" s="17"/>
      <c r="M71" s="14">
        <v>42</v>
      </c>
      <c r="N71" s="14">
        <v>22</v>
      </c>
      <c r="O71" s="14">
        <v>45</v>
      </c>
      <c r="P71" s="14">
        <v>24</v>
      </c>
      <c r="Q71" s="14">
        <v>40</v>
      </c>
      <c r="R71" s="14">
        <v>43</v>
      </c>
      <c r="S71" s="18">
        <v>9.83</v>
      </c>
      <c r="T71" s="18">
        <v>23</v>
      </c>
      <c r="U71" s="19"/>
      <c r="V71" s="15">
        <f t="shared" si="0"/>
        <v>33312</v>
      </c>
      <c r="W71" s="14" t="str">
        <f t="shared" si="1"/>
        <v>T150058568</v>
      </c>
      <c r="X71" s="15" t="str">
        <f t="shared" si="2"/>
        <v>GAJARE BHUSHAN VISHWANATH</v>
      </c>
      <c r="Y71" s="14" t="str">
        <f t="shared" si="3"/>
        <v>71900123E</v>
      </c>
      <c r="Z71" s="16" t="str">
        <f t="shared" si="4"/>
        <v>I2K18102494</v>
      </c>
      <c r="AA71" s="14">
        <v>94</v>
      </c>
      <c r="AB71" s="14">
        <v>92</v>
      </c>
      <c r="AC71" s="14">
        <v>76</v>
      </c>
      <c r="AD71" s="14">
        <v>100</v>
      </c>
      <c r="AE71" s="14">
        <v>93</v>
      </c>
      <c r="AF71" s="17"/>
      <c r="AG71" s="14">
        <v>22</v>
      </c>
      <c r="AH71" s="14">
        <v>20</v>
      </c>
      <c r="AI71" s="14">
        <v>44</v>
      </c>
      <c r="AJ71" s="14">
        <v>40</v>
      </c>
      <c r="AK71" s="14">
        <v>22</v>
      </c>
      <c r="AL71" s="14">
        <v>16</v>
      </c>
      <c r="AM71" s="14">
        <v>44</v>
      </c>
      <c r="AN71" s="14">
        <v>9.8000000000000007</v>
      </c>
      <c r="AO71" s="14">
        <v>46</v>
      </c>
      <c r="AP71" s="20" t="str">
        <f t="shared" si="5"/>
        <v>PASS</v>
      </c>
      <c r="AQ71" s="20" t="str">
        <f t="shared" si="6"/>
        <v>PASS</v>
      </c>
      <c r="AR71" s="21" t="str">
        <f t="shared" si="7"/>
        <v>PASS</v>
      </c>
      <c r="AS71" s="21" t="str">
        <f t="shared" si="8"/>
        <v>PASS</v>
      </c>
      <c r="AT71" s="7" t="str">
        <f t="shared" si="9"/>
        <v>PASS</v>
      </c>
      <c r="AU71" s="7" t="str">
        <f t="shared" si="10"/>
        <v>PASS</v>
      </c>
      <c r="AV71" s="22" t="str">
        <f t="shared" si="11"/>
        <v>YES</v>
      </c>
      <c r="AW71" s="23" t="str">
        <f t="shared" si="12"/>
        <v>DIST</v>
      </c>
    </row>
    <row r="72" spans="1:49">
      <c r="A72" s="14"/>
      <c r="B72" s="14">
        <v>33121</v>
      </c>
      <c r="C72" s="14" t="s">
        <v>329</v>
      </c>
      <c r="D72" s="15" t="s">
        <v>330</v>
      </c>
      <c r="E72" s="14" t="s">
        <v>331</v>
      </c>
      <c r="F72" s="16" t="s">
        <v>332</v>
      </c>
      <c r="G72" s="14">
        <v>83</v>
      </c>
      <c r="H72" s="14">
        <v>100</v>
      </c>
      <c r="I72" s="14">
        <v>99</v>
      </c>
      <c r="J72" s="14">
        <v>100</v>
      </c>
      <c r="K72" s="14">
        <v>93</v>
      </c>
      <c r="L72" s="17"/>
      <c r="M72" s="14">
        <v>42</v>
      </c>
      <c r="N72" s="14">
        <v>23</v>
      </c>
      <c r="O72" s="14">
        <v>43</v>
      </c>
      <c r="P72" s="14">
        <v>23</v>
      </c>
      <c r="Q72" s="14">
        <v>43</v>
      </c>
      <c r="R72" s="14">
        <v>46</v>
      </c>
      <c r="S72" s="18">
        <v>10</v>
      </c>
      <c r="T72" s="18">
        <v>23</v>
      </c>
      <c r="U72" s="19"/>
      <c r="V72" s="15">
        <f t="shared" si="0"/>
        <v>33121</v>
      </c>
      <c r="W72" s="14" t="str">
        <f t="shared" si="1"/>
        <v>T150058569</v>
      </c>
      <c r="X72" s="15" t="str">
        <f t="shared" si="2"/>
        <v>GANDHI SEJAL MAHESH</v>
      </c>
      <c r="Y72" s="14" t="str">
        <f t="shared" si="3"/>
        <v>71900216J</v>
      </c>
      <c r="Z72" s="16" t="str">
        <f t="shared" si="4"/>
        <v>I2K18102602</v>
      </c>
      <c r="AA72" s="14">
        <v>85</v>
      </c>
      <c r="AB72" s="14">
        <v>87</v>
      </c>
      <c r="AC72" s="14">
        <v>81</v>
      </c>
      <c r="AD72" s="14">
        <v>99</v>
      </c>
      <c r="AE72" s="14">
        <v>93</v>
      </c>
      <c r="AF72" s="17"/>
      <c r="AG72" s="14">
        <v>23</v>
      </c>
      <c r="AH72" s="14">
        <v>22</v>
      </c>
      <c r="AI72" s="14">
        <v>43</v>
      </c>
      <c r="AJ72" s="14">
        <v>41</v>
      </c>
      <c r="AK72" s="14">
        <v>24</v>
      </c>
      <c r="AL72" s="14">
        <v>22</v>
      </c>
      <c r="AM72" s="14">
        <v>46</v>
      </c>
      <c r="AN72" s="14">
        <v>10</v>
      </c>
      <c r="AO72" s="14">
        <v>46</v>
      </c>
      <c r="AP72" s="20" t="str">
        <f t="shared" si="5"/>
        <v>PASS</v>
      </c>
      <c r="AQ72" s="20" t="str">
        <f t="shared" si="6"/>
        <v>PASS</v>
      </c>
      <c r="AR72" s="21" t="str">
        <f t="shared" si="7"/>
        <v>PASS</v>
      </c>
      <c r="AS72" s="21" t="str">
        <f t="shared" si="8"/>
        <v>PASS</v>
      </c>
      <c r="AT72" s="7" t="str">
        <f t="shared" si="9"/>
        <v>PASS</v>
      </c>
      <c r="AU72" s="7" t="str">
        <f t="shared" si="10"/>
        <v>PASS</v>
      </c>
      <c r="AV72" s="22" t="str">
        <f t="shared" si="11"/>
        <v>YES</v>
      </c>
      <c r="AW72" s="23" t="str">
        <f t="shared" si="12"/>
        <v>DIST</v>
      </c>
    </row>
    <row r="73" spans="1:49">
      <c r="A73" s="14"/>
      <c r="B73" s="14">
        <v>33326</v>
      </c>
      <c r="C73" s="14" t="s">
        <v>333</v>
      </c>
      <c r="D73" s="15" t="s">
        <v>334</v>
      </c>
      <c r="E73" s="14" t="s">
        <v>335</v>
      </c>
      <c r="F73" s="16" t="s">
        <v>336</v>
      </c>
      <c r="G73" s="14">
        <v>78</v>
      </c>
      <c r="H73" s="14">
        <v>90</v>
      </c>
      <c r="I73" s="14">
        <v>80</v>
      </c>
      <c r="J73" s="14">
        <v>96</v>
      </c>
      <c r="K73" s="14">
        <v>77</v>
      </c>
      <c r="L73" s="17"/>
      <c r="M73" s="14">
        <v>43</v>
      </c>
      <c r="N73" s="14">
        <v>22</v>
      </c>
      <c r="O73" s="14">
        <v>45</v>
      </c>
      <c r="P73" s="14">
        <v>23</v>
      </c>
      <c r="Q73" s="14">
        <v>40</v>
      </c>
      <c r="R73" s="14">
        <v>40</v>
      </c>
      <c r="S73" s="18">
        <v>9.6999999999999993</v>
      </c>
      <c r="T73" s="18">
        <v>23</v>
      </c>
      <c r="U73" s="19"/>
      <c r="V73" s="15">
        <f t="shared" si="0"/>
        <v>33326</v>
      </c>
      <c r="W73" s="14" t="str">
        <f t="shared" si="1"/>
        <v>T150058570</v>
      </c>
      <c r="X73" s="15" t="str">
        <f t="shared" si="2"/>
        <v>GARJE SHUBHAM RAMESHRAO</v>
      </c>
      <c r="Y73" s="14" t="str">
        <f t="shared" si="3"/>
        <v>71900220G</v>
      </c>
      <c r="Z73" s="16" t="str">
        <f t="shared" si="4"/>
        <v>I2K18102631</v>
      </c>
      <c r="AA73" s="14">
        <v>93</v>
      </c>
      <c r="AB73" s="14">
        <v>78</v>
      </c>
      <c r="AC73" s="14">
        <v>76</v>
      </c>
      <c r="AD73" s="14">
        <v>87</v>
      </c>
      <c r="AE73" s="14">
        <v>79</v>
      </c>
      <c r="AF73" s="17"/>
      <c r="AG73" s="14">
        <v>22</v>
      </c>
      <c r="AH73" s="14">
        <v>20</v>
      </c>
      <c r="AI73" s="14">
        <v>44</v>
      </c>
      <c r="AJ73" s="14">
        <v>40</v>
      </c>
      <c r="AK73" s="14">
        <v>23</v>
      </c>
      <c r="AL73" s="14">
        <v>20</v>
      </c>
      <c r="AM73" s="14">
        <v>45</v>
      </c>
      <c r="AN73" s="14">
        <v>9.59</v>
      </c>
      <c r="AO73" s="14">
        <v>46</v>
      </c>
      <c r="AP73" s="20" t="str">
        <f t="shared" si="5"/>
        <v>PASS</v>
      </c>
      <c r="AQ73" s="20" t="str">
        <f t="shared" si="6"/>
        <v>PASS</v>
      </c>
      <c r="AR73" s="21" t="str">
        <f t="shared" si="7"/>
        <v>PASS</v>
      </c>
      <c r="AS73" s="21" t="str">
        <f t="shared" si="8"/>
        <v>PASS</v>
      </c>
      <c r="AT73" s="7" t="str">
        <f t="shared" si="9"/>
        <v>PASS</v>
      </c>
      <c r="AU73" s="7" t="str">
        <f t="shared" si="10"/>
        <v>PASS</v>
      </c>
      <c r="AV73" s="22" t="str">
        <f t="shared" si="11"/>
        <v>YES</v>
      </c>
      <c r="AW73" s="23" t="str">
        <f t="shared" si="12"/>
        <v>DIST</v>
      </c>
    </row>
    <row r="74" spans="1:49">
      <c r="A74" s="14"/>
      <c r="B74" s="14">
        <v>33122</v>
      </c>
      <c r="C74" s="14" t="s">
        <v>337</v>
      </c>
      <c r="D74" s="15" t="s">
        <v>338</v>
      </c>
      <c r="E74" s="14" t="s">
        <v>339</v>
      </c>
      <c r="F74" s="16" t="s">
        <v>340</v>
      </c>
      <c r="G74" s="14">
        <v>84</v>
      </c>
      <c r="H74" s="14">
        <v>92</v>
      </c>
      <c r="I74" s="14">
        <v>80</v>
      </c>
      <c r="J74" s="14">
        <v>100</v>
      </c>
      <c r="K74" s="14">
        <v>92</v>
      </c>
      <c r="L74" s="17"/>
      <c r="M74" s="14">
        <v>41</v>
      </c>
      <c r="N74" s="14">
        <v>22</v>
      </c>
      <c r="O74" s="14">
        <v>44</v>
      </c>
      <c r="P74" s="14">
        <v>21</v>
      </c>
      <c r="Q74" s="14">
        <v>40</v>
      </c>
      <c r="R74" s="14">
        <v>41</v>
      </c>
      <c r="S74" s="18">
        <v>10</v>
      </c>
      <c r="T74" s="18">
        <v>23</v>
      </c>
      <c r="U74" s="19"/>
      <c r="V74" s="15">
        <f t="shared" si="0"/>
        <v>33122</v>
      </c>
      <c r="W74" s="14" t="str">
        <f t="shared" si="1"/>
        <v>T150058571</v>
      </c>
      <c r="X74" s="15" t="str">
        <f t="shared" si="2"/>
        <v>GAURAV DHOK</v>
      </c>
      <c r="Y74" s="14" t="str">
        <f t="shared" si="3"/>
        <v>71900223M</v>
      </c>
      <c r="Z74" s="16" t="str">
        <f t="shared" si="4"/>
        <v>I2K18102458</v>
      </c>
      <c r="AA74" s="14">
        <v>87</v>
      </c>
      <c r="AB74" s="14">
        <v>90</v>
      </c>
      <c r="AC74" s="14">
        <v>75</v>
      </c>
      <c r="AD74" s="14">
        <v>100</v>
      </c>
      <c r="AE74" s="14">
        <v>88</v>
      </c>
      <c r="AF74" s="17"/>
      <c r="AG74" s="14">
        <v>22</v>
      </c>
      <c r="AH74" s="14">
        <v>20</v>
      </c>
      <c r="AI74" s="14">
        <v>43</v>
      </c>
      <c r="AJ74" s="14">
        <v>41</v>
      </c>
      <c r="AK74" s="14">
        <v>21</v>
      </c>
      <c r="AL74" s="14">
        <v>22</v>
      </c>
      <c r="AM74" s="14">
        <v>45</v>
      </c>
      <c r="AN74" s="14">
        <v>9.91</v>
      </c>
      <c r="AO74" s="14">
        <v>46</v>
      </c>
      <c r="AP74" s="20" t="str">
        <f t="shared" si="5"/>
        <v>PASS</v>
      </c>
      <c r="AQ74" s="20" t="str">
        <f t="shared" si="6"/>
        <v>PASS</v>
      </c>
      <c r="AR74" s="21" t="str">
        <f t="shared" si="7"/>
        <v>PASS</v>
      </c>
      <c r="AS74" s="21" t="str">
        <f t="shared" si="8"/>
        <v>PASS</v>
      </c>
      <c r="AT74" s="7" t="str">
        <f t="shared" si="9"/>
        <v>PASS</v>
      </c>
      <c r="AU74" s="7" t="str">
        <f t="shared" si="10"/>
        <v>PASS</v>
      </c>
      <c r="AV74" s="22" t="str">
        <f t="shared" si="11"/>
        <v>YES</v>
      </c>
      <c r="AW74" s="23" t="str">
        <f t="shared" si="12"/>
        <v>DIST</v>
      </c>
    </row>
    <row r="75" spans="1:49">
      <c r="A75" s="14"/>
      <c r="B75" s="24">
        <v>33223</v>
      </c>
      <c r="C75" s="24" t="s">
        <v>341</v>
      </c>
      <c r="D75" s="25" t="s">
        <v>342</v>
      </c>
      <c r="E75" s="24" t="s">
        <v>343</v>
      </c>
      <c r="F75" s="16" t="s">
        <v>344</v>
      </c>
      <c r="G75" s="14">
        <v>86</v>
      </c>
      <c r="H75" s="14">
        <v>94</v>
      </c>
      <c r="I75" s="14">
        <v>93</v>
      </c>
      <c r="J75" s="14">
        <v>100</v>
      </c>
      <c r="K75" s="14">
        <v>88</v>
      </c>
      <c r="L75" s="17"/>
      <c r="M75" s="14">
        <v>41</v>
      </c>
      <c r="N75" s="14">
        <v>23</v>
      </c>
      <c r="O75" s="14">
        <v>44</v>
      </c>
      <c r="P75" s="14">
        <v>23</v>
      </c>
      <c r="Q75" s="14">
        <v>45</v>
      </c>
      <c r="R75" s="14">
        <v>42</v>
      </c>
      <c r="S75" s="18">
        <v>10</v>
      </c>
      <c r="T75" s="18">
        <v>23</v>
      </c>
      <c r="U75" s="19"/>
      <c r="V75" s="15">
        <f t="shared" si="0"/>
        <v>33223</v>
      </c>
      <c r="W75" s="14" t="str">
        <f t="shared" si="1"/>
        <v>T150058572</v>
      </c>
      <c r="X75" s="15" t="str">
        <f t="shared" si="2"/>
        <v>GAURAV K GHATI</v>
      </c>
      <c r="Y75" s="14" t="str">
        <f t="shared" si="3"/>
        <v>71900224K</v>
      </c>
      <c r="Z75" s="16" t="str">
        <f t="shared" si="4"/>
        <v>I2K18102416</v>
      </c>
      <c r="AA75" s="14">
        <v>98</v>
      </c>
      <c r="AB75" s="14">
        <v>87</v>
      </c>
      <c r="AC75" s="14">
        <v>96</v>
      </c>
      <c r="AD75" s="14">
        <v>100</v>
      </c>
      <c r="AE75" s="14">
        <v>95</v>
      </c>
      <c r="AF75" s="17"/>
      <c r="AG75" s="14">
        <v>23</v>
      </c>
      <c r="AH75" s="14">
        <v>21</v>
      </c>
      <c r="AI75" s="14">
        <v>44</v>
      </c>
      <c r="AJ75" s="14">
        <v>44</v>
      </c>
      <c r="AK75" s="14">
        <v>22</v>
      </c>
      <c r="AL75" s="14">
        <v>21</v>
      </c>
      <c r="AM75" s="14">
        <v>45</v>
      </c>
      <c r="AN75" s="14">
        <v>10</v>
      </c>
      <c r="AO75" s="14">
        <v>46</v>
      </c>
      <c r="AP75" s="20" t="str">
        <f t="shared" si="5"/>
        <v>PASS</v>
      </c>
      <c r="AQ75" s="20" t="str">
        <f t="shared" si="6"/>
        <v>PASS</v>
      </c>
      <c r="AR75" s="21" t="str">
        <f t="shared" si="7"/>
        <v>PASS</v>
      </c>
      <c r="AS75" s="21" t="str">
        <f t="shared" si="8"/>
        <v>PASS</v>
      </c>
      <c r="AT75" s="7" t="str">
        <f t="shared" si="9"/>
        <v>PASS</v>
      </c>
      <c r="AU75" s="7" t="str">
        <f t="shared" si="10"/>
        <v>PASS</v>
      </c>
      <c r="AV75" s="22" t="str">
        <f t="shared" si="11"/>
        <v>YES</v>
      </c>
      <c r="AW75" s="23" t="str">
        <f t="shared" si="12"/>
        <v>DIST</v>
      </c>
    </row>
    <row r="76" spans="1:49">
      <c r="A76" s="14"/>
      <c r="B76" s="24">
        <v>33327</v>
      </c>
      <c r="C76" s="24" t="s">
        <v>345</v>
      </c>
      <c r="D76" s="25" t="s">
        <v>346</v>
      </c>
      <c r="E76" s="24" t="s">
        <v>347</v>
      </c>
      <c r="F76" s="16" t="s">
        <v>348</v>
      </c>
      <c r="G76" s="14">
        <v>90</v>
      </c>
      <c r="H76" s="14">
        <v>100</v>
      </c>
      <c r="I76" s="14">
        <v>100</v>
      </c>
      <c r="J76" s="14">
        <v>100</v>
      </c>
      <c r="K76" s="14">
        <v>100</v>
      </c>
      <c r="L76" s="17"/>
      <c r="M76" s="14">
        <v>46</v>
      </c>
      <c r="N76" s="14">
        <v>25</v>
      </c>
      <c r="O76" s="14">
        <v>47</v>
      </c>
      <c r="P76" s="14">
        <v>24</v>
      </c>
      <c r="Q76" s="14">
        <v>46</v>
      </c>
      <c r="R76" s="14">
        <v>45</v>
      </c>
      <c r="S76" s="18">
        <v>10</v>
      </c>
      <c r="T76" s="18">
        <v>23</v>
      </c>
      <c r="U76" s="19"/>
      <c r="V76" s="15">
        <f t="shared" si="0"/>
        <v>33327</v>
      </c>
      <c r="W76" s="14" t="str">
        <f t="shared" si="1"/>
        <v>T150058573</v>
      </c>
      <c r="X76" s="15" t="str">
        <f t="shared" si="2"/>
        <v>GAVHANE YASHRAJ</v>
      </c>
      <c r="Y76" s="14" t="str">
        <f t="shared" si="3"/>
        <v>71900226F</v>
      </c>
      <c r="Z76" s="16" t="str">
        <f t="shared" si="4"/>
        <v>I2K18102584</v>
      </c>
      <c r="AA76" s="14">
        <v>100</v>
      </c>
      <c r="AB76" s="14">
        <v>100</v>
      </c>
      <c r="AC76" s="14">
        <v>96</v>
      </c>
      <c r="AD76" s="14">
        <v>100</v>
      </c>
      <c r="AE76" s="14">
        <v>100</v>
      </c>
      <c r="AF76" s="17"/>
      <c r="AG76" s="14">
        <v>23</v>
      </c>
      <c r="AH76" s="14">
        <v>23</v>
      </c>
      <c r="AI76" s="14">
        <v>47</v>
      </c>
      <c r="AJ76" s="14">
        <v>43</v>
      </c>
      <c r="AK76" s="14">
        <v>23</v>
      </c>
      <c r="AL76" s="14">
        <v>23</v>
      </c>
      <c r="AM76" s="14">
        <v>41</v>
      </c>
      <c r="AN76" s="14">
        <v>10</v>
      </c>
      <c r="AO76" s="14">
        <v>46</v>
      </c>
      <c r="AP76" s="20" t="str">
        <f t="shared" si="5"/>
        <v>PASS</v>
      </c>
      <c r="AQ76" s="20" t="str">
        <f t="shared" si="6"/>
        <v>PASS</v>
      </c>
      <c r="AR76" s="21" t="str">
        <f t="shared" si="7"/>
        <v>PASS</v>
      </c>
      <c r="AS76" s="21" t="str">
        <f t="shared" si="8"/>
        <v>PASS</v>
      </c>
      <c r="AT76" s="7" t="str">
        <f t="shared" si="9"/>
        <v>PASS</v>
      </c>
      <c r="AU76" s="7" t="str">
        <f t="shared" si="10"/>
        <v>PASS</v>
      </c>
      <c r="AV76" s="22" t="str">
        <f t="shared" si="11"/>
        <v>YES</v>
      </c>
      <c r="AW76" s="23" t="str">
        <f t="shared" si="12"/>
        <v>DIST</v>
      </c>
    </row>
    <row r="77" spans="1:49">
      <c r="A77" s="14"/>
      <c r="B77" s="24">
        <v>33123</v>
      </c>
      <c r="C77" s="24" t="s">
        <v>349</v>
      </c>
      <c r="D77" s="25" t="s">
        <v>350</v>
      </c>
      <c r="E77" s="24" t="s">
        <v>351</v>
      </c>
      <c r="F77" s="16" t="s">
        <v>352</v>
      </c>
      <c r="G77" s="14">
        <v>90</v>
      </c>
      <c r="H77" s="14">
        <v>100</v>
      </c>
      <c r="I77" s="14">
        <v>98</v>
      </c>
      <c r="J77" s="14">
        <v>96</v>
      </c>
      <c r="K77" s="14">
        <v>100</v>
      </c>
      <c r="L77" s="17"/>
      <c r="M77" s="14">
        <v>43</v>
      </c>
      <c r="N77" s="14">
        <v>22</v>
      </c>
      <c r="O77" s="14">
        <v>46</v>
      </c>
      <c r="P77" s="14">
        <v>23</v>
      </c>
      <c r="Q77" s="14">
        <v>44</v>
      </c>
      <c r="R77" s="14">
        <v>42</v>
      </c>
      <c r="S77" s="18">
        <v>10</v>
      </c>
      <c r="T77" s="18">
        <v>23</v>
      </c>
      <c r="U77" s="19"/>
      <c r="V77" s="15">
        <f t="shared" si="0"/>
        <v>33123</v>
      </c>
      <c r="W77" s="14" t="str">
        <f t="shared" si="1"/>
        <v>T150058574</v>
      </c>
      <c r="X77" s="15" t="str">
        <f t="shared" si="2"/>
        <v>GHAG SHANAY RAJESH</v>
      </c>
      <c r="Y77" s="14" t="str">
        <f t="shared" si="3"/>
        <v>71900230D</v>
      </c>
      <c r="Z77" s="16" t="str">
        <f t="shared" si="4"/>
        <v>I2K18102538</v>
      </c>
      <c r="AA77" s="14">
        <v>99</v>
      </c>
      <c r="AB77" s="14">
        <v>97</v>
      </c>
      <c r="AC77" s="14">
        <v>97</v>
      </c>
      <c r="AD77" s="14">
        <v>100</v>
      </c>
      <c r="AE77" s="14">
        <v>96</v>
      </c>
      <c r="AF77" s="17"/>
      <c r="AG77" s="14">
        <v>23</v>
      </c>
      <c r="AH77" s="14">
        <v>23</v>
      </c>
      <c r="AI77" s="14">
        <v>43</v>
      </c>
      <c r="AJ77" s="14">
        <v>44</v>
      </c>
      <c r="AK77" s="14">
        <v>22</v>
      </c>
      <c r="AL77" s="14">
        <v>23</v>
      </c>
      <c r="AM77" s="14">
        <v>48</v>
      </c>
      <c r="AN77" s="14">
        <v>10</v>
      </c>
      <c r="AO77" s="14">
        <v>46</v>
      </c>
      <c r="AP77" s="20" t="str">
        <f t="shared" si="5"/>
        <v>PASS</v>
      </c>
      <c r="AQ77" s="20" t="str">
        <f t="shared" si="6"/>
        <v>PASS</v>
      </c>
      <c r="AR77" s="21" t="str">
        <f t="shared" si="7"/>
        <v>PASS</v>
      </c>
      <c r="AS77" s="21" t="str">
        <f t="shared" si="8"/>
        <v>PASS</v>
      </c>
      <c r="AT77" s="7" t="str">
        <f t="shared" si="9"/>
        <v>PASS</v>
      </c>
      <c r="AU77" s="7" t="str">
        <f t="shared" si="10"/>
        <v>PASS</v>
      </c>
      <c r="AV77" s="22" t="str">
        <f t="shared" si="11"/>
        <v>YES</v>
      </c>
      <c r="AW77" s="23" t="str">
        <f t="shared" si="12"/>
        <v>DIST</v>
      </c>
    </row>
    <row r="78" spans="1:49">
      <c r="A78" s="14"/>
      <c r="B78" s="14">
        <v>33328</v>
      </c>
      <c r="C78" s="14" t="s">
        <v>353</v>
      </c>
      <c r="D78" s="15" t="s">
        <v>354</v>
      </c>
      <c r="E78" s="14" t="s">
        <v>355</v>
      </c>
      <c r="F78" s="16" t="s">
        <v>356</v>
      </c>
      <c r="G78" s="14">
        <v>87</v>
      </c>
      <c r="H78" s="14">
        <v>100</v>
      </c>
      <c r="I78" s="14">
        <v>94</v>
      </c>
      <c r="J78" s="14">
        <v>96</v>
      </c>
      <c r="K78" s="14">
        <v>100</v>
      </c>
      <c r="L78" s="17"/>
      <c r="M78" s="14">
        <v>46</v>
      </c>
      <c r="N78" s="14">
        <v>20</v>
      </c>
      <c r="O78" s="14">
        <v>47</v>
      </c>
      <c r="P78" s="14">
        <v>22</v>
      </c>
      <c r="Q78" s="14">
        <v>45</v>
      </c>
      <c r="R78" s="14">
        <v>39</v>
      </c>
      <c r="S78" s="18">
        <v>9.9600000000000009</v>
      </c>
      <c r="T78" s="18">
        <v>23</v>
      </c>
      <c r="U78" s="19"/>
      <c r="V78" s="15">
        <f t="shared" si="0"/>
        <v>33328</v>
      </c>
      <c r="W78" s="14" t="str">
        <f t="shared" si="1"/>
        <v>T150058575</v>
      </c>
      <c r="X78" s="15" t="str">
        <f t="shared" si="2"/>
        <v>GHODEGAONKAR YASH SANJAY</v>
      </c>
      <c r="Y78" s="14" t="str">
        <f t="shared" si="3"/>
        <v>72000074C</v>
      </c>
      <c r="Z78" s="16" t="str">
        <f t="shared" si="4"/>
        <v>I2K19205176</v>
      </c>
      <c r="AA78" s="14">
        <v>100</v>
      </c>
      <c r="AB78" s="14">
        <v>84</v>
      </c>
      <c r="AC78" s="14">
        <v>90</v>
      </c>
      <c r="AD78" s="14">
        <v>100</v>
      </c>
      <c r="AE78" s="14">
        <v>90</v>
      </c>
      <c r="AF78" s="17"/>
      <c r="AG78" s="14">
        <v>22</v>
      </c>
      <c r="AH78" s="14">
        <v>21</v>
      </c>
      <c r="AI78" s="14">
        <v>43</v>
      </c>
      <c r="AJ78" s="14">
        <v>42</v>
      </c>
      <c r="AK78" s="14">
        <v>21</v>
      </c>
      <c r="AL78" s="14">
        <v>20</v>
      </c>
      <c r="AM78" s="14">
        <v>47</v>
      </c>
      <c r="AN78" s="14">
        <v>9.98</v>
      </c>
      <c r="AO78" s="14">
        <v>46</v>
      </c>
      <c r="AP78" s="20" t="str">
        <f t="shared" si="5"/>
        <v>PASS</v>
      </c>
      <c r="AQ78" s="20" t="str">
        <f t="shared" si="6"/>
        <v>PASS</v>
      </c>
      <c r="AR78" s="21" t="str">
        <f t="shared" si="7"/>
        <v>PASS</v>
      </c>
      <c r="AS78" s="21" t="str">
        <f t="shared" si="8"/>
        <v>PASS</v>
      </c>
      <c r="AT78" s="7" t="str">
        <f t="shared" si="9"/>
        <v>PASS</v>
      </c>
      <c r="AU78" s="7" t="str">
        <f t="shared" si="10"/>
        <v>PASS</v>
      </c>
      <c r="AV78" s="22" t="str">
        <f t="shared" si="11"/>
        <v>YES</v>
      </c>
      <c r="AW78" s="23" t="str">
        <f t="shared" si="12"/>
        <v>DIST</v>
      </c>
    </row>
    <row r="79" spans="1:49">
      <c r="A79" s="14"/>
      <c r="B79" s="14">
        <v>33224</v>
      </c>
      <c r="C79" s="14" t="s">
        <v>357</v>
      </c>
      <c r="D79" s="15" t="s">
        <v>358</v>
      </c>
      <c r="E79" s="14" t="s">
        <v>359</v>
      </c>
      <c r="F79" s="16" t="s">
        <v>360</v>
      </c>
      <c r="G79" s="14">
        <v>88</v>
      </c>
      <c r="H79" s="14">
        <v>100</v>
      </c>
      <c r="I79" s="14">
        <v>86</v>
      </c>
      <c r="J79" s="14">
        <v>94</v>
      </c>
      <c r="K79" s="14">
        <v>90</v>
      </c>
      <c r="L79" s="17"/>
      <c r="M79" s="14">
        <v>40</v>
      </c>
      <c r="N79" s="14">
        <v>21</v>
      </c>
      <c r="O79" s="14">
        <v>44</v>
      </c>
      <c r="P79" s="14">
        <v>20</v>
      </c>
      <c r="Q79" s="14">
        <v>44</v>
      </c>
      <c r="R79" s="14">
        <v>37</v>
      </c>
      <c r="S79" s="18">
        <v>9.9600000000000009</v>
      </c>
      <c r="T79" s="18">
        <v>23</v>
      </c>
      <c r="U79" s="19"/>
      <c r="V79" s="15">
        <f t="shared" si="0"/>
        <v>33224</v>
      </c>
      <c r="W79" s="14" t="str">
        <f t="shared" si="1"/>
        <v>T150058576</v>
      </c>
      <c r="X79" s="15" t="str">
        <f t="shared" si="2"/>
        <v>GHUGE AJINKYA SHRINIVAS</v>
      </c>
      <c r="Y79" s="14" t="str">
        <f t="shared" si="3"/>
        <v>71900233J</v>
      </c>
      <c r="Z79" s="16" t="str">
        <f t="shared" si="4"/>
        <v>I2K18102510</v>
      </c>
      <c r="AA79" s="14">
        <v>96</v>
      </c>
      <c r="AB79" s="14">
        <v>90</v>
      </c>
      <c r="AC79" s="14">
        <v>84</v>
      </c>
      <c r="AD79" s="14">
        <v>97</v>
      </c>
      <c r="AE79" s="14">
        <v>86</v>
      </c>
      <c r="AF79" s="17"/>
      <c r="AG79" s="14">
        <v>23</v>
      </c>
      <c r="AH79" s="14">
        <v>22</v>
      </c>
      <c r="AI79" s="14">
        <v>42</v>
      </c>
      <c r="AJ79" s="14">
        <v>42</v>
      </c>
      <c r="AK79" s="14">
        <v>22</v>
      </c>
      <c r="AL79" s="14">
        <v>20</v>
      </c>
      <c r="AM79" s="14">
        <v>38</v>
      </c>
      <c r="AN79" s="14">
        <v>9.9600000000000009</v>
      </c>
      <c r="AO79" s="14">
        <v>46</v>
      </c>
      <c r="AP79" s="20" t="str">
        <f t="shared" si="5"/>
        <v>PASS</v>
      </c>
      <c r="AQ79" s="20" t="str">
        <f t="shared" si="6"/>
        <v>PASS</v>
      </c>
      <c r="AR79" s="21" t="str">
        <f t="shared" si="7"/>
        <v>PASS</v>
      </c>
      <c r="AS79" s="21" t="str">
        <f t="shared" si="8"/>
        <v>PASS</v>
      </c>
      <c r="AT79" s="7" t="str">
        <f t="shared" si="9"/>
        <v>PASS</v>
      </c>
      <c r="AU79" s="7" t="str">
        <f t="shared" si="10"/>
        <v>PASS</v>
      </c>
      <c r="AV79" s="22" t="str">
        <f t="shared" si="11"/>
        <v>YES</v>
      </c>
      <c r="AW79" s="23" t="str">
        <f t="shared" si="12"/>
        <v>DIST</v>
      </c>
    </row>
    <row r="80" spans="1:49">
      <c r="A80" s="14"/>
      <c r="B80" s="14">
        <v>33329</v>
      </c>
      <c r="C80" s="14" t="s">
        <v>361</v>
      </c>
      <c r="D80" s="15" t="s">
        <v>362</v>
      </c>
      <c r="E80" s="14" t="s">
        <v>363</v>
      </c>
      <c r="F80" s="16" t="s">
        <v>364</v>
      </c>
      <c r="G80" s="14">
        <v>96</v>
      </c>
      <c r="H80" s="14">
        <v>100</v>
      </c>
      <c r="I80" s="14">
        <v>100</v>
      </c>
      <c r="J80" s="14">
        <v>100</v>
      </c>
      <c r="K80" s="14">
        <v>100</v>
      </c>
      <c r="L80" s="17"/>
      <c r="M80" s="14">
        <v>46</v>
      </c>
      <c r="N80" s="14">
        <v>25</v>
      </c>
      <c r="O80" s="14">
        <v>48</v>
      </c>
      <c r="P80" s="14">
        <v>24</v>
      </c>
      <c r="Q80" s="14">
        <v>43</v>
      </c>
      <c r="R80" s="14">
        <v>45</v>
      </c>
      <c r="S80" s="18">
        <v>10</v>
      </c>
      <c r="T80" s="18">
        <v>23</v>
      </c>
      <c r="U80" s="19"/>
      <c r="V80" s="15">
        <f t="shared" si="0"/>
        <v>33329</v>
      </c>
      <c r="W80" s="14" t="str">
        <f t="shared" si="1"/>
        <v>T150058577</v>
      </c>
      <c r="X80" s="15" t="str">
        <f t="shared" si="2"/>
        <v>GHULE SHUBHAM SHIVAJI</v>
      </c>
      <c r="Y80" s="14" t="str">
        <f t="shared" si="3"/>
        <v>71900234G</v>
      </c>
      <c r="Z80" s="16" t="str">
        <f t="shared" si="4"/>
        <v>I2K18102514</v>
      </c>
      <c r="AA80" s="14">
        <v>100</v>
      </c>
      <c r="AB80" s="14">
        <v>99</v>
      </c>
      <c r="AC80" s="14">
        <v>92</v>
      </c>
      <c r="AD80" s="14">
        <v>100</v>
      </c>
      <c r="AE80" s="14">
        <v>100</v>
      </c>
      <c r="AF80" s="17"/>
      <c r="AG80" s="14">
        <v>22</v>
      </c>
      <c r="AH80" s="14">
        <v>20</v>
      </c>
      <c r="AI80" s="14">
        <v>47</v>
      </c>
      <c r="AJ80" s="14">
        <v>45</v>
      </c>
      <c r="AK80" s="14">
        <v>24</v>
      </c>
      <c r="AL80" s="14">
        <v>22</v>
      </c>
      <c r="AM80" s="14">
        <v>47</v>
      </c>
      <c r="AN80" s="14">
        <v>10</v>
      </c>
      <c r="AO80" s="14">
        <v>46</v>
      </c>
      <c r="AP80" s="20" t="str">
        <f t="shared" si="5"/>
        <v>PASS</v>
      </c>
      <c r="AQ80" s="20" t="str">
        <f t="shared" si="6"/>
        <v>PASS</v>
      </c>
      <c r="AR80" s="21" t="str">
        <f t="shared" si="7"/>
        <v>PASS</v>
      </c>
      <c r="AS80" s="21" t="str">
        <f t="shared" si="8"/>
        <v>PASS</v>
      </c>
      <c r="AT80" s="7" t="str">
        <f t="shared" si="9"/>
        <v>PASS</v>
      </c>
      <c r="AU80" s="7" t="str">
        <f t="shared" si="10"/>
        <v>PASS</v>
      </c>
      <c r="AV80" s="22" t="str">
        <f t="shared" si="11"/>
        <v>YES</v>
      </c>
      <c r="AW80" s="23" t="str">
        <f t="shared" si="12"/>
        <v>DIST</v>
      </c>
    </row>
    <row r="81" spans="1:49">
      <c r="A81" s="14"/>
      <c r="B81" s="14">
        <v>33330</v>
      </c>
      <c r="C81" s="14" t="s">
        <v>365</v>
      </c>
      <c r="D81" s="15" t="s">
        <v>366</v>
      </c>
      <c r="E81" s="14" t="s">
        <v>367</v>
      </c>
      <c r="F81" s="16" t="s">
        <v>368</v>
      </c>
      <c r="G81" s="14">
        <v>79</v>
      </c>
      <c r="H81" s="14">
        <v>96</v>
      </c>
      <c r="I81" s="14">
        <v>92</v>
      </c>
      <c r="J81" s="14">
        <v>87</v>
      </c>
      <c r="K81" s="14">
        <v>85</v>
      </c>
      <c r="L81" s="17"/>
      <c r="M81" s="14">
        <v>46</v>
      </c>
      <c r="N81" s="14">
        <v>22</v>
      </c>
      <c r="O81" s="14">
        <v>47</v>
      </c>
      <c r="P81" s="14">
        <v>23</v>
      </c>
      <c r="Q81" s="14">
        <v>42</v>
      </c>
      <c r="R81" s="14">
        <v>45</v>
      </c>
      <c r="S81" s="18">
        <v>9.83</v>
      </c>
      <c r="T81" s="18">
        <v>23</v>
      </c>
      <c r="U81" s="19"/>
      <c r="V81" s="15">
        <f t="shared" si="0"/>
        <v>33330</v>
      </c>
      <c r="W81" s="14" t="str">
        <f t="shared" si="1"/>
        <v>T150058578</v>
      </c>
      <c r="X81" s="15" t="str">
        <f t="shared" si="2"/>
        <v>GODE CHAKSHUTA PANDHARINATH</v>
      </c>
      <c r="Y81" s="14" t="str">
        <f t="shared" si="3"/>
        <v>72000075M</v>
      </c>
      <c r="Z81" s="16" t="str">
        <f t="shared" si="4"/>
        <v>I2K19205167</v>
      </c>
      <c r="AA81" s="14">
        <v>99</v>
      </c>
      <c r="AB81" s="14">
        <v>87</v>
      </c>
      <c r="AC81" s="14">
        <v>10</v>
      </c>
      <c r="AD81" s="14">
        <v>97</v>
      </c>
      <c r="AE81" s="14">
        <v>86</v>
      </c>
      <c r="AF81" s="17"/>
      <c r="AG81" s="14">
        <v>24</v>
      </c>
      <c r="AH81" s="14">
        <v>24</v>
      </c>
      <c r="AI81" s="14">
        <v>45</v>
      </c>
      <c r="AJ81" s="14">
        <v>39</v>
      </c>
      <c r="AK81" s="14">
        <v>22</v>
      </c>
      <c r="AL81" s="14">
        <v>20</v>
      </c>
      <c r="AM81" s="14">
        <v>44</v>
      </c>
      <c r="AN81" s="14">
        <v>9.8000000000000007</v>
      </c>
      <c r="AO81" s="14">
        <v>46</v>
      </c>
      <c r="AP81" s="20" t="str">
        <f t="shared" si="5"/>
        <v>PASS</v>
      </c>
      <c r="AQ81" s="20" t="str">
        <f t="shared" si="6"/>
        <v>PASS</v>
      </c>
      <c r="AR81" s="21" t="str">
        <f t="shared" si="7"/>
        <v>PASS</v>
      </c>
      <c r="AS81" s="21" t="str">
        <f t="shared" si="8"/>
        <v>PASS</v>
      </c>
      <c r="AT81" s="7" t="str">
        <f t="shared" si="9"/>
        <v>PASS</v>
      </c>
      <c r="AU81" s="7" t="str">
        <f t="shared" si="10"/>
        <v>PASS</v>
      </c>
      <c r="AV81" s="22" t="str">
        <f t="shared" si="11"/>
        <v>YES</v>
      </c>
      <c r="AW81" s="23" t="str">
        <f t="shared" si="12"/>
        <v>DIST</v>
      </c>
    </row>
    <row r="82" spans="1:49">
      <c r="A82" s="14"/>
      <c r="B82" s="14">
        <v>33124</v>
      </c>
      <c r="C82" s="14" t="s">
        <v>369</v>
      </c>
      <c r="D82" s="15" t="s">
        <v>370</v>
      </c>
      <c r="E82" s="14" t="s">
        <v>371</v>
      </c>
      <c r="F82" s="16" t="s">
        <v>372</v>
      </c>
      <c r="G82" s="14">
        <v>88</v>
      </c>
      <c r="H82" s="14">
        <v>100</v>
      </c>
      <c r="I82" s="14">
        <v>91</v>
      </c>
      <c r="J82" s="14">
        <v>100</v>
      </c>
      <c r="K82" s="14">
        <v>97</v>
      </c>
      <c r="L82" s="17"/>
      <c r="M82" s="14">
        <v>44</v>
      </c>
      <c r="N82" s="14">
        <v>21</v>
      </c>
      <c r="O82" s="14">
        <v>45</v>
      </c>
      <c r="P82" s="14">
        <v>22</v>
      </c>
      <c r="Q82" s="14">
        <v>42</v>
      </c>
      <c r="R82" s="14">
        <v>43</v>
      </c>
      <c r="S82" s="18">
        <v>10</v>
      </c>
      <c r="T82" s="18">
        <v>23</v>
      </c>
      <c r="U82" s="19"/>
      <c r="V82" s="15">
        <f t="shared" si="0"/>
        <v>33124</v>
      </c>
      <c r="W82" s="14" t="str">
        <f t="shared" si="1"/>
        <v>T150058579</v>
      </c>
      <c r="X82" s="15" t="str">
        <f t="shared" si="2"/>
        <v>GODE SNEHAL RAMNATH</v>
      </c>
      <c r="Y82" s="14" t="str">
        <f t="shared" si="3"/>
        <v>71900237M</v>
      </c>
      <c r="Z82" s="16" t="str">
        <f t="shared" si="4"/>
        <v>I2K18102423</v>
      </c>
      <c r="AA82" s="14">
        <v>96</v>
      </c>
      <c r="AB82" s="14">
        <v>91</v>
      </c>
      <c r="AC82" s="14">
        <v>76</v>
      </c>
      <c r="AD82" s="14">
        <v>94</v>
      </c>
      <c r="AE82" s="14">
        <v>94</v>
      </c>
      <c r="AF82" s="17"/>
      <c r="AG82" s="14">
        <v>24</v>
      </c>
      <c r="AH82" s="14">
        <v>23</v>
      </c>
      <c r="AI82" s="14">
        <v>39</v>
      </c>
      <c r="AJ82" s="14">
        <v>36</v>
      </c>
      <c r="AK82" s="14">
        <v>23</v>
      </c>
      <c r="AL82" s="14">
        <v>22</v>
      </c>
      <c r="AM82" s="14">
        <v>43</v>
      </c>
      <c r="AN82" s="14">
        <v>9.8699999999999992</v>
      </c>
      <c r="AO82" s="14">
        <v>46</v>
      </c>
      <c r="AP82" s="20" t="str">
        <f t="shared" si="5"/>
        <v>PASS</v>
      </c>
      <c r="AQ82" s="20" t="str">
        <f t="shared" si="6"/>
        <v>PASS</v>
      </c>
      <c r="AR82" s="21" t="str">
        <f t="shared" si="7"/>
        <v>PASS</v>
      </c>
      <c r="AS82" s="21" t="str">
        <f t="shared" si="8"/>
        <v>PASS</v>
      </c>
      <c r="AT82" s="7" t="str">
        <f t="shared" si="9"/>
        <v>PASS</v>
      </c>
      <c r="AU82" s="7" t="str">
        <f t="shared" si="10"/>
        <v>PASS</v>
      </c>
      <c r="AV82" s="22" t="str">
        <f t="shared" si="11"/>
        <v>YES</v>
      </c>
      <c r="AW82" s="23" t="str">
        <f t="shared" si="12"/>
        <v>DIST</v>
      </c>
    </row>
    <row r="83" spans="1:49">
      <c r="A83" s="14"/>
      <c r="B83" s="14">
        <v>33125</v>
      </c>
      <c r="C83" s="14" t="s">
        <v>373</v>
      </c>
      <c r="D83" s="15" t="s">
        <v>374</v>
      </c>
      <c r="E83" s="14" t="s">
        <v>375</v>
      </c>
      <c r="F83" s="16" t="s">
        <v>376</v>
      </c>
      <c r="G83" s="14">
        <v>88</v>
      </c>
      <c r="H83" s="14">
        <v>100</v>
      </c>
      <c r="I83" s="14">
        <v>89</v>
      </c>
      <c r="J83" s="14">
        <v>99</v>
      </c>
      <c r="K83" s="14">
        <v>97</v>
      </c>
      <c r="L83" s="17"/>
      <c r="M83" s="14">
        <v>40</v>
      </c>
      <c r="N83" s="14">
        <v>21</v>
      </c>
      <c r="O83" s="14">
        <v>44</v>
      </c>
      <c r="P83" s="14">
        <v>23</v>
      </c>
      <c r="Q83" s="14">
        <v>46</v>
      </c>
      <c r="R83" s="14">
        <v>39</v>
      </c>
      <c r="S83" s="18">
        <v>10</v>
      </c>
      <c r="T83" s="18">
        <v>23</v>
      </c>
      <c r="U83" s="19"/>
      <c r="V83" s="15">
        <f t="shared" si="0"/>
        <v>33125</v>
      </c>
      <c r="W83" s="14" t="str">
        <f t="shared" si="1"/>
        <v>T150058580</v>
      </c>
      <c r="X83" s="15" t="str">
        <f t="shared" si="2"/>
        <v>GOURKAR VISHWESHWAR NARAYAN</v>
      </c>
      <c r="Y83" s="14" t="str">
        <f t="shared" si="3"/>
        <v>71900244D</v>
      </c>
      <c r="Z83" s="16" t="str">
        <f t="shared" si="4"/>
        <v>I2K18102486</v>
      </c>
      <c r="AA83" s="14">
        <v>97</v>
      </c>
      <c r="AB83" s="14">
        <v>95</v>
      </c>
      <c r="AC83" s="14">
        <v>91</v>
      </c>
      <c r="AD83" s="14">
        <v>100</v>
      </c>
      <c r="AE83" s="14">
        <v>99</v>
      </c>
      <c r="AF83" s="17"/>
      <c r="AG83" s="14">
        <v>23</v>
      </c>
      <c r="AH83" s="14">
        <v>23</v>
      </c>
      <c r="AI83" s="14">
        <v>44</v>
      </c>
      <c r="AJ83" s="14">
        <v>40</v>
      </c>
      <c r="AK83" s="14">
        <v>22</v>
      </c>
      <c r="AL83" s="14">
        <v>21</v>
      </c>
      <c r="AM83" s="14">
        <v>43</v>
      </c>
      <c r="AN83" s="14">
        <v>9.98</v>
      </c>
      <c r="AO83" s="14">
        <v>46</v>
      </c>
      <c r="AP83" s="20" t="str">
        <f t="shared" si="5"/>
        <v>PASS</v>
      </c>
      <c r="AQ83" s="20" t="str">
        <f t="shared" si="6"/>
        <v>PASS</v>
      </c>
      <c r="AR83" s="21" t="str">
        <f t="shared" si="7"/>
        <v>PASS</v>
      </c>
      <c r="AS83" s="21" t="str">
        <f t="shared" si="8"/>
        <v>PASS</v>
      </c>
      <c r="AT83" s="7" t="str">
        <f t="shared" si="9"/>
        <v>PASS</v>
      </c>
      <c r="AU83" s="7" t="str">
        <f t="shared" si="10"/>
        <v>PASS</v>
      </c>
      <c r="AV83" s="22" t="str">
        <f t="shared" si="11"/>
        <v>YES</v>
      </c>
      <c r="AW83" s="23" t="str">
        <f t="shared" si="12"/>
        <v>DIST</v>
      </c>
    </row>
    <row r="84" spans="1:49">
      <c r="A84" s="14"/>
      <c r="B84" s="14">
        <v>33225</v>
      </c>
      <c r="C84" s="14" t="s">
        <v>377</v>
      </c>
      <c r="D84" s="15" t="s">
        <v>378</v>
      </c>
      <c r="E84" s="14" t="s">
        <v>379</v>
      </c>
      <c r="F84" s="16" t="s">
        <v>380</v>
      </c>
      <c r="G84" s="14">
        <v>95</v>
      </c>
      <c r="H84" s="14">
        <v>100</v>
      </c>
      <c r="I84" s="14">
        <v>100</v>
      </c>
      <c r="J84" s="14">
        <v>100</v>
      </c>
      <c r="K84" s="14">
        <v>100</v>
      </c>
      <c r="L84" s="17"/>
      <c r="M84" s="14">
        <v>42</v>
      </c>
      <c r="N84" s="14">
        <v>24</v>
      </c>
      <c r="O84" s="14">
        <v>45</v>
      </c>
      <c r="P84" s="14">
        <v>24</v>
      </c>
      <c r="Q84" s="14">
        <v>44</v>
      </c>
      <c r="R84" s="14">
        <v>41</v>
      </c>
      <c r="S84" s="18">
        <v>10</v>
      </c>
      <c r="T84" s="18">
        <v>23</v>
      </c>
      <c r="U84" s="19"/>
      <c r="V84" s="15">
        <f t="shared" si="0"/>
        <v>33225</v>
      </c>
      <c r="W84" s="14" t="str">
        <f t="shared" si="1"/>
        <v>T150058581</v>
      </c>
      <c r="X84" s="15" t="str">
        <f t="shared" si="2"/>
        <v>GUNJAL SAHIL SANJAY</v>
      </c>
      <c r="Y84" s="14" t="str">
        <f t="shared" si="3"/>
        <v>71900249E</v>
      </c>
      <c r="Z84" s="16" t="str">
        <f t="shared" si="4"/>
        <v>I2K18102589</v>
      </c>
      <c r="AA84" s="14">
        <v>97</v>
      </c>
      <c r="AB84" s="14">
        <v>89</v>
      </c>
      <c r="AC84" s="14">
        <v>77</v>
      </c>
      <c r="AD84" s="14">
        <v>93</v>
      </c>
      <c r="AE84" s="14">
        <v>96</v>
      </c>
      <c r="AF84" s="17"/>
      <c r="AG84" s="14">
        <v>24</v>
      </c>
      <c r="AH84" s="14">
        <v>23</v>
      </c>
      <c r="AI84" s="14">
        <v>43</v>
      </c>
      <c r="AJ84" s="14">
        <v>40</v>
      </c>
      <c r="AK84" s="14">
        <v>23</v>
      </c>
      <c r="AL84" s="14">
        <v>22</v>
      </c>
      <c r="AM84" s="14">
        <v>46</v>
      </c>
      <c r="AN84" s="14">
        <v>9.91</v>
      </c>
      <c r="AO84" s="14">
        <v>46</v>
      </c>
      <c r="AP84" s="20" t="str">
        <f t="shared" si="5"/>
        <v>PASS</v>
      </c>
      <c r="AQ84" s="20" t="str">
        <f t="shared" si="6"/>
        <v>PASS</v>
      </c>
      <c r="AR84" s="21" t="str">
        <f t="shared" si="7"/>
        <v>PASS</v>
      </c>
      <c r="AS84" s="21" t="str">
        <f t="shared" si="8"/>
        <v>PASS</v>
      </c>
      <c r="AT84" s="7" t="str">
        <f t="shared" si="9"/>
        <v>PASS</v>
      </c>
      <c r="AU84" s="7" t="str">
        <f t="shared" si="10"/>
        <v>PASS</v>
      </c>
      <c r="AV84" s="22" t="str">
        <f t="shared" si="11"/>
        <v>YES</v>
      </c>
      <c r="AW84" s="23" t="str">
        <f t="shared" si="12"/>
        <v>DIST</v>
      </c>
    </row>
    <row r="85" spans="1:49">
      <c r="A85" s="14"/>
      <c r="B85" s="14">
        <v>33332</v>
      </c>
      <c r="C85" s="14" t="s">
        <v>381</v>
      </c>
      <c r="D85" s="15" t="s">
        <v>382</v>
      </c>
      <c r="E85" s="14" t="s">
        <v>383</v>
      </c>
      <c r="F85" s="16" t="s">
        <v>384</v>
      </c>
      <c r="G85" s="14">
        <v>88</v>
      </c>
      <c r="H85" s="14">
        <v>96</v>
      </c>
      <c r="I85" s="14">
        <v>90</v>
      </c>
      <c r="J85" s="14">
        <v>100</v>
      </c>
      <c r="K85" s="14">
        <v>94</v>
      </c>
      <c r="L85" s="17"/>
      <c r="M85" s="14">
        <v>41</v>
      </c>
      <c r="N85" s="14">
        <v>24</v>
      </c>
      <c r="O85" s="14">
        <v>40</v>
      </c>
      <c r="P85" s="14">
        <v>24</v>
      </c>
      <c r="Q85" s="14">
        <v>41</v>
      </c>
      <c r="R85" s="14">
        <v>46</v>
      </c>
      <c r="S85" s="18">
        <v>10</v>
      </c>
      <c r="T85" s="18">
        <v>23</v>
      </c>
      <c r="U85" s="19"/>
      <c r="V85" s="15">
        <f t="shared" si="0"/>
        <v>33332</v>
      </c>
      <c r="W85" s="14" t="str">
        <f t="shared" si="1"/>
        <v>T150058582</v>
      </c>
      <c r="X85" s="15" t="str">
        <f t="shared" si="2"/>
        <v>HARNE ISHA AJAY</v>
      </c>
      <c r="Y85" s="14" t="str">
        <f t="shared" si="3"/>
        <v>72000076K</v>
      </c>
      <c r="Z85" s="16" t="str">
        <f t="shared" si="4"/>
        <v>I2K19205182</v>
      </c>
      <c r="AA85" s="14">
        <v>96</v>
      </c>
      <c r="AB85" s="14">
        <v>92</v>
      </c>
      <c r="AC85" s="14">
        <v>94</v>
      </c>
      <c r="AD85" s="14">
        <v>100</v>
      </c>
      <c r="AE85" s="14">
        <v>100</v>
      </c>
      <c r="AF85" s="17"/>
      <c r="AG85" s="14">
        <v>24</v>
      </c>
      <c r="AH85" s="14">
        <v>24</v>
      </c>
      <c r="AI85" s="14">
        <v>47</v>
      </c>
      <c r="AJ85" s="14">
        <v>47</v>
      </c>
      <c r="AK85" s="14">
        <v>23</v>
      </c>
      <c r="AL85" s="14">
        <v>22</v>
      </c>
      <c r="AM85" s="14">
        <v>46</v>
      </c>
      <c r="AN85" s="14">
        <v>10</v>
      </c>
      <c r="AO85" s="14">
        <v>46</v>
      </c>
      <c r="AP85" s="20" t="str">
        <f t="shared" si="5"/>
        <v>PASS</v>
      </c>
      <c r="AQ85" s="20" t="str">
        <f t="shared" si="6"/>
        <v>PASS</v>
      </c>
      <c r="AR85" s="21" t="str">
        <f t="shared" si="7"/>
        <v>PASS</v>
      </c>
      <c r="AS85" s="21" t="str">
        <f t="shared" si="8"/>
        <v>PASS</v>
      </c>
      <c r="AT85" s="7" t="str">
        <f t="shared" si="9"/>
        <v>PASS</v>
      </c>
      <c r="AU85" s="7" t="str">
        <f t="shared" si="10"/>
        <v>PASS</v>
      </c>
      <c r="AV85" s="22" t="str">
        <f t="shared" si="11"/>
        <v>YES</v>
      </c>
      <c r="AW85" s="23" t="str">
        <f t="shared" si="12"/>
        <v>DIST</v>
      </c>
    </row>
    <row r="86" spans="1:49">
      <c r="A86" s="14"/>
      <c r="B86" s="14">
        <v>33126</v>
      </c>
      <c r="C86" s="14" t="s">
        <v>385</v>
      </c>
      <c r="D86" s="15" t="s">
        <v>386</v>
      </c>
      <c r="E86" s="14" t="s">
        <v>387</v>
      </c>
      <c r="F86" s="16" t="s">
        <v>388</v>
      </c>
      <c r="G86" s="14">
        <v>92</v>
      </c>
      <c r="H86" s="14">
        <v>100</v>
      </c>
      <c r="I86" s="14">
        <v>99</v>
      </c>
      <c r="J86" s="14">
        <v>100</v>
      </c>
      <c r="K86" s="14">
        <v>100</v>
      </c>
      <c r="L86" s="17"/>
      <c r="M86" s="14">
        <v>44</v>
      </c>
      <c r="N86" s="14">
        <v>24</v>
      </c>
      <c r="O86" s="14">
        <v>46</v>
      </c>
      <c r="P86" s="14">
        <v>24</v>
      </c>
      <c r="Q86" s="14">
        <v>47</v>
      </c>
      <c r="R86" s="14">
        <v>47</v>
      </c>
      <c r="S86" s="18">
        <v>10</v>
      </c>
      <c r="T86" s="18">
        <v>23</v>
      </c>
      <c r="U86" s="19"/>
      <c r="V86" s="15">
        <f t="shared" si="0"/>
        <v>33126</v>
      </c>
      <c r="W86" s="14" t="str">
        <f t="shared" si="1"/>
        <v>T150058583</v>
      </c>
      <c r="X86" s="15" t="str">
        <f t="shared" si="2"/>
        <v>HRITHVIKA BABAR</v>
      </c>
      <c r="Y86" s="14" t="str">
        <f t="shared" si="3"/>
        <v>71900264J</v>
      </c>
      <c r="Z86" s="16" t="str">
        <f t="shared" si="4"/>
        <v>I2K18102529</v>
      </c>
      <c r="AA86" s="14">
        <v>100</v>
      </c>
      <c r="AB86" s="14">
        <v>94</v>
      </c>
      <c r="AC86" s="14">
        <v>93</v>
      </c>
      <c r="AD86" s="14">
        <v>100</v>
      </c>
      <c r="AE86" s="14">
        <v>100</v>
      </c>
      <c r="AF86" s="17"/>
      <c r="AG86" s="14">
        <v>23</v>
      </c>
      <c r="AH86" s="14">
        <v>22</v>
      </c>
      <c r="AI86" s="14">
        <v>40</v>
      </c>
      <c r="AJ86" s="14">
        <v>44</v>
      </c>
      <c r="AK86" s="14">
        <v>24</v>
      </c>
      <c r="AL86" s="14">
        <v>24</v>
      </c>
      <c r="AM86" s="14">
        <v>43</v>
      </c>
      <c r="AN86" s="14">
        <v>10</v>
      </c>
      <c r="AO86" s="14">
        <v>46</v>
      </c>
      <c r="AP86" s="20" t="str">
        <f t="shared" si="5"/>
        <v>PASS</v>
      </c>
      <c r="AQ86" s="20" t="str">
        <f t="shared" si="6"/>
        <v>PASS</v>
      </c>
      <c r="AR86" s="21" t="str">
        <f t="shared" si="7"/>
        <v>PASS</v>
      </c>
      <c r="AS86" s="21" t="str">
        <f t="shared" si="8"/>
        <v>PASS</v>
      </c>
      <c r="AT86" s="7" t="str">
        <f t="shared" si="9"/>
        <v>PASS</v>
      </c>
      <c r="AU86" s="7" t="str">
        <f t="shared" si="10"/>
        <v>PASS</v>
      </c>
      <c r="AV86" s="22" t="str">
        <f t="shared" si="11"/>
        <v>YES</v>
      </c>
      <c r="AW86" s="23" t="str">
        <f t="shared" si="12"/>
        <v>DIST</v>
      </c>
    </row>
    <row r="87" spans="1:49">
      <c r="A87" s="14"/>
      <c r="B87" s="24">
        <v>33226</v>
      </c>
      <c r="C87" s="24" t="s">
        <v>389</v>
      </c>
      <c r="D87" s="25" t="s">
        <v>390</v>
      </c>
      <c r="E87" s="24" t="s">
        <v>391</v>
      </c>
      <c r="F87" s="16" t="s">
        <v>392</v>
      </c>
      <c r="G87" s="14">
        <v>94</v>
      </c>
      <c r="H87" s="14">
        <v>94</v>
      </c>
      <c r="I87" s="14">
        <v>95</v>
      </c>
      <c r="J87" s="14">
        <v>100</v>
      </c>
      <c r="K87" s="14">
        <v>92</v>
      </c>
      <c r="L87" s="17"/>
      <c r="M87" s="14">
        <v>43</v>
      </c>
      <c r="N87" s="14">
        <v>24</v>
      </c>
      <c r="O87" s="14">
        <v>45</v>
      </c>
      <c r="P87" s="14">
        <v>24</v>
      </c>
      <c r="Q87" s="14">
        <v>47</v>
      </c>
      <c r="R87" s="14">
        <v>46</v>
      </c>
      <c r="S87" s="18">
        <v>10</v>
      </c>
      <c r="T87" s="18">
        <v>23</v>
      </c>
      <c r="U87" s="19"/>
      <c r="V87" s="15">
        <f t="shared" si="0"/>
        <v>33226</v>
      </c>
      <c r="W87" s="14" t="str">
        <f t="shared" si="1"/>
        <v>T150058584</v>
      </c>
      <c r="X87" s="15" t="str">
        <f t="shared" si="2"/>
        <v>HUSAIN MURTUZA NADEEM</v>
      </c>
      <c r="Y87" s="14" t="str">
        <f t="shared" si="3"/>
        <v>71900265G</v>
      </c>
      <c r="Z87" s="16" t="str">
        <f t="shared" si="4"/>
        <v>I2K18102640</v>
      </c>
      <c r="AA87" s="14">
        <v>100</v>
      </c>
      <c r="AB87" s="14">
        <v>94</v>
      </c>
      <c r="AC87" s="14">
        <v>88</v>
      </c>
      <c r="AD87" s="14">
        <v>97</v>
      </c>
      <c r="AE87" s="14">
        <v>99</v>
      </c>
      <c r="AF87" s="17"/>
      <c r="AG87" s="14">
        <v>24</v>
      </c>
      <c r="AH87" s="14">
        <v>24</v>
      </c>
      <c r="AI87" s="14">
        <v>48</v>
      </c>
      <c r="AJ87" s="14">
        <v>47</v>
      </c>
      <c r="AK87" s="14">
        <v>24</v>
      </c>
      <c r="AL87" s="14">
        <v>24</v>
      </c>
      <c r="AM87" s="14">
        <v>47</v>
      </c>
      <c r="AN87" s="14">
        <v>10</v>
      </c>
      <c r="AO87" s="14">
        <v>46</v>
      </c>
      <c r="AP87" s="20" t="str">
        <f t="shared" si="5"/>
        <v>PASS</v>
      </c>
      <c r="AQ87" s="20" t="str">
        <f t="shared" si="6"/>
        <v>PASS</v>
      </c>
      <c r="AR87" s="21" t="str">
        <f t="shared" si="7"/>
        <v>PASS</v>
      </c>
      <c r="AS87" s="21" t="str">
        <f t="shared" si="8"/>
        <v>PASS</v>
      </c>
      <c r="AT87" s="7" t="str">
        <f t="shared" si="9"/>
        <v>PASS</v>
      </c>
      <c r="AU87" s="7" t="str">
        <f t="shared" si="10"/>
        <v>PASS</v>
      </c>
      <c r="AV87" s="22" t="str">
        <f t="shared" si="11"/>
        <v>YES</v>
      </c>
      <c r="AW87" s="23" t="str">
        <f t="shared" si="12"/>
        <v>DIST</v>
      </c>
    </row>
    <row r="88" spans="1:49">
      <c r="A88" s="14"/>
      <c r="B88" s="14">
        <v>33334</v>
      </c>
      <c r="C88" s="14" t="s">
        <v>393</v>
      </c>
      <c r="D88" s="15" t="s">
        <v>394</v>
      </c>
      <c r="E88" s="14" t="s">
        <v>395</v>
      </c>
      <c r="F88" s="16" t="s">
        <v>396</v>
      </c>
      <c r="G88" s="14">
        <v>72</v>
      </c>
      <c r="H88" s="14">
        <v>89</v>
      </c>
      <c r="I88" s="14">
        <v>82</v>
      </c>
      <c r="J88" s="14">
        <v>100</v>
      </c>
      <c r="K88" s="14">
        <v>96</v>
      </c>
      <c r="L88" s="17"/>
      <c r="M88" s="14">
        <v>42</v>
      </c>
      <c r="N88" s="14">
        <v>18</v>
      </c>
      <c r="O88" s="14">
        <v>41</v>
      </c>
      <c r="P88" s="14">
        <v>22</v>
      </c>
      <c r="Q88" s="14">
        <v>42</v>
      </c>
      <c r="R88" s="14">
        <v>38</v>
      </c>
      <c r="S88" s="18">
        <v>9.74</v>
      </c>
      <c r="T88" s="18">
        <v>23</v>
      </c>
      <c r="U88" s="19"/>
      <c r="V88" s="15">
        <f t="shared" si="0"/>
        <v>33334</v>
      </c>
      <c r="W88" s="14" t="str">
        <f t="shared" si="1"/>
        <v>T150058585</v>
      </c>
      <c r="X88" s="15" t="str">
        <f t="shared" si="2"/>
        <v>JADHAV JAYESH DHANRAJ</v>
      </c>
      <c r="Y88" s="14" t="str">
        <f t="shared" si="3"/>
        <v>71900272K</v>
      </c>
      <c r="Z88" s="16" t="str">
        <f t="shared" si="4"/>
        <v>I2K18102417</v>
      </c>
      <c r="AA88" s="14">
        <v>97</v>
      </c>
      <c r="AB88" s="14">
        <v>80</v>
      </c>
      <c r="AC88" s="14">
        <v>98</v>
      </c>
      <c r="AD88" s="14">
        <v>96</v>
      </c>
      <c r="AE88" s="14">
        <v>94</v>
      </c>
      <c r="AF88" s="17"/>
      <c r="AG88" s="14">
        <v>23</v>
      </c>
      <c r="AH88" s="14">
        <v>20</v>
      </c>
      <c r="AI88" s="14">
        <v>44</v>
      </c>
      <c r="AJ88" s="14">
        <v>40</v>
      </c>
      <c r="AK88" s="14">
        <v>18</v>
      </c>
      <c r="AL88" s="14">
        <v>20</v>
      </c>
      <c r="AM88" s="14">
        <v>43</v>
      </c>
      <c r="AN88" s="14">
        <v>9.85</v>
      </c>
      <c r="AO88" s="14">
        <v>46</v>
      </c>
      <c r="AP88" s="20" t="str">
        <f t="shared" si="5"/>
        <v>PASS</v>
      </c>
      <c r="AQ88" s="20" t="str">
        <f t="shared" si="6"/>
        <v>PASS</v>
      </c>
      <c r="AR88" s="21" t="str">
        <f t="shared" si="7"/>
        <v>PASS</v>
      </c>
      <c r="AS88" s="21" t="str">
        <f t="shared" si="8"/>
        <v>PASS</v>
      </c>
      <c r="AT88" s="7" t="str">
        <f t="shared" si="9"/>
        <v>PASS</v>
      </c>
      <c r="AU88" s="7" t="str">
        <f t="shared" si="10"/>
        <v>PASS</v>
      </c>
      <c r="AV88" s="22" t="str">
        <f t="shared" si="11"/>
        <v>YES</v>
      </c>
      <c r="AW88" s="23" t="str">
        <f t="shared" si="12"/>
        <v>DIST</v>
      </c>
    </row>
    <row r="89" spans="1:49">
      <c r="A89" s="14"/>
      <c r="B89" s="14">
        <v>33127</v>
      </c>
      <c r="C89" s="14" t="s">
        <v>397</v>
      </c>
      <c r="D89" s="15" t="s">
        <v>398</v>
      </c>
      <c r="E89" s="14" t="s">
        <v>399</v>
      </c>
      <c r="F89" s="16" t="s">
        <v>400</v>
      </c>
      <c r="G89" s="14">
        <v>87</v>
      </c>
      <c r="H89" s="14">
        <v>98</v>
      </c>
      <c r="I89" s="14">
        <v>91</v>
      </c>
      <c r="J89" s="14">
        <v>100</v>
      </c>
      <c r="K89" s="14">
        <v>96</v>
      </c>
      <c r="L89" s="17"/>
      <c r="M89" s="14">
        <v>40</v>
      </c>
      <c r="N89" s="14">
        <v>22</v>
      </c>
      <c r="O89" s="14">
        <v>43</v>
      </c>
      <c r="P89" s="14">
        <v>20</v>
      </c>
      <c r="Q89" s="14">
        <v>38</v>
      </c>
      <c r="R89" s="14">
        <v>40</v>
      </c>
      <c r="S89" s="18">
        <v>9.91</v>
      </c>
      <c r="T89" s="18">
        <v>23</v>
      </c>
      <c r="U89" s="19"/>
      <c r="V89" s="15">
        <f t="shared" si="0"/>
        <v>33127</v>
      </c>
      <c r="W89" s="14" t="str">
        <f t="shared" si="1"/>
        <v>T150058586</v>
      </c>
      <c r="X89" s="15" t="str">
        <f t="shared" si="2"/>
        <v>JADHAV OMKAR UDAY</v>
      </c>
      <c r="Y89" s="14" t="str">
        <f t="shared" si="3"/>
        <v>71900275D</v>
      </c>
      <c r="Z89" s="16" t="str">
        <f t="shared" si="4"/>
        <v>I2K18102576</v>
      </c>
      <c r="AA89" s="14">
        <v>93</v>
      </c>
      <c r="AB89" s="14">
        <v>95</v>
      </c>
      <c r="AC89" s="14">
        <v>91</v>
      </c>
      <c r="AD89" s="14">
        <v>100</v>
      </c>
      <c r="AE89" s="14">
        <v>100</v>
      </c>
      <c r="AF89" s="17"/>
      <c r="AG89" s="14">
        <v>24</v>
      </c>
      <c r="AH89" s="14">
        <v>23</v>
      </c>
      <c r="AI89" s="14">
        <v>44</v>
      </c>
      <c r="AJ89" s="14">
        <v>43</v>
      </c>
      <c r="AK89" s="14">
        <v>23</v>
      </c>
      <c r="AL89" s="14">
        <v>22</v>
      </c>
      <c r="AM89" s="14">
        <v>43</v>
      </c>
      <c r="AN89" s="14">
        <v>9.9600000000000009</v>
      </c>
      <c r="AO89" s="14">
        <v>46</v>
      </c>
      <c r="AP89" s="20" t="str">
        <f t="shared" si="5"/>
        <v>PASS</v>
      </c>
      <c r="AQ89" s="20" t="str">
        <f t="shared" si="6"/>
        <v>PASS</v>
      </c>
      <c r="AR89" s="21" t="str">
        <f t="shared" si="7"/>
        <v>PASS</v>
      </c>
      <c r="AS89" s="21" t="str">
        <f t="shared" si="8"/>
        <v>PASS</v>
      </c>
      <c r="AT89" s="7" t="str">
        <f t="shared" si="9"/>
        <v>PASS</v>
      </c>
      <c r="AU89" s="7" t="str">
        <f t="shared" si="10"/>
        <v>PASS</v>
      </c>
      <c r="AV89" s="22" t="str">
        <f t="shared" si="11"/>
        <v>YES</v>
      </c>
      <c r="AW89" s="23" t="str">
        <f t="shared" si="12"/>
        <v>DIST</v>
      </c>
    </row>
    <row r="90" spans="1:49">
      <c r="A90" s="14"/>
      <c r="B90" s="14">
        <v>33227</v>
      </c>
      <c r="C90" s="14" t="s">
        <v>401</v>
      </c>
      <c r="D90" s="15" t="s">
        <v>402</v>
      </c>
      <c r="E90" s="14" t="s">
        <v>403</v>
      </c>
      <c r="F90" s="16" t="s">
        <v>404</v>
      </c>
      <c r="G90" s="14">
        <v>90</v>
      </c>
      <c r="H90" s="14">
        <v>100</v>
      </c>
      <c r="I90" s="14">
        <v>97</v>
      </c>
      <c r="J90" s="14">
        <v>100</v>
      </c>
      <c r="K90" s="14">
        <v>100</v>
      </c>
      <c r="L90" s="17"/>
      <c r="M90" s="14">
        <v>40</v>
      </c>
      <c r="N90" s="14">
        <v>23</v>
      </c>
      <c r="O90" s="14">
        <v>43</v>
      </c>
      <c r="P90" s="14">
        <v>22</v>
      </c>
      <c r="Q90" s="14">
        <v>42</v>
      </c>
      <c r="R90" s="14">
        <v>40</v>
      </c>
      <c r="S90" s="18">
        <v>10</v>
      </c>
      <c r="T90" s="18">
        <v>23</v>
      </c>
      <c r="U90" s="19"/>
      <c r="V90" s="15">
        <f t="shared" si="0"/>
        <v>33227</v>
      </c>
      <c r="W90" s="14" t="str">
        <f t="shared" si="1"/>
        <v>T150058587</v>
      </c>
      <c r="X90" s="15" t="str">
        <f t="shared" si="2"/>
        <v>JADHAV SAHIL SANJEEV</v>
      </c>
      <c r="Y90" s="14" t="str">
        <f t="shared" si="3"/>
        <v>71900276B</v>
      </c>
      <c r="Z90" s="16" t="str">
        <f t="shared" si="4"/>
        <v>I2K18102413</v>
      </c>
      <c r="AA90" s="14">
        <v>100</v>
      </c>
      <c r="AB90" s="14">
        <v>98</v>
      </c>
      <c r="AC90" s="14">
        <v>95</v>
      </c>
      <c r="AD90" s="14">
        <v>100</v>
      </c>
      <c r="AE90" s="14">
        <v>94</v>
      </c>
      <c r="AF90" s="17"/>
      <c r="AG90" s="14">
        <v>23</v>
      </c>
      <c r="AH90" s="14">
        <v>22</v>
      </c>
      <c r="AI90" s="14">
        <v>43</v>
      </c>
      <c r="AJ90" s="14">
        <v>42</v>
      </c>
      <c r="AK90" s="14">
        <v>22</v>
      </c>
      <c r="AL90" s="14">
        <v>20</v>
      </c>
      <c r="AM90" s="14">
        <v>42</v>
      </c>
      <c r="AN90" s="14">
        <v>10</v>
      </c>
      <c r="AO90" s="14">
        <v>46</v>
      </c>
      <c r="AP90" s="20" t="str">
        <f t="shared" si="5"/>
        <v>PASS</v>
      </c>
      <c r="AQ90" s="20" t="str">
        <f t="shared" si="6"/>
        <v>PASS</v>
      </c>
      <c r="AR90" s="21" t="str">
        <f t="shared" si="7"/>
        <v>PASS</v>
      </c>
      <c r="AS90" s="21" t="str">
        <f t="shared" si="8"/>
        <v>PASS</v>
      </c>
      <c r="AT90" s="7" t="str">
        <f t="shared" si="9"/>
        <v>PASS</v>
      </c>
      <c r="AU90" s="7" t="str">
        <f t="shared" si="10"/>
        <v>PASS</v>
      </c>
      <c r="AV90" s="22" t="str">
        <f t="shared" si="11"/>
        <v>YES</v>
      </c>
      <c r="AW90" s="23" t="str">
        <f t="shared" si="12"/>
        <v>DIST</v>
      </c>
    </row>
    <row r="91" spans="1:49">
      <c r="A91" s="14"/>
      <c r="B91" s="24">
        <v>33116</v>
      </c>
      <c r="C91" s="24" t="s">
        <v>405</v>
      </c>
      <c r="D91" s="25" t="s">
        <v>406</v>
      </c>
      <c r="E91" s="24" t="s">
        <v>407</v>
      </c>
      <c r="F91" s="16" t="s">
        <v>408</v>
      </c>
      <c r="G91" s="14">
        <v>88</v>
      </c>
      <c r="H91" s="14">
        <v>100</v>
      </c>
      <c r="I91" s="14">
        <v>100</v>
      </c>
      <c r="J91" s="14">
        <v>100</v>
      </c>
      <c r="K91" s="14">
        <v>97</v>
      </c>
      <c r="L91" s="17"/>
      <c r="M91" s="14">
        <v>40</v>
      </c>
      <c r="N91" s="14">
        <v>22</v>
      </c>
      <c r="O91" s="14">
        <v>43</v>
      </c>
      <c r="P91" s="14">
        <v>22</v>
      </c>
      <c r="Q91" s="14">
        <v>43</v>
      </c>
      <c r="R91" s="14">
        <v>46</v>
      </c>
      <c r="S91" s="18">
        <v>10</v>
      </c>
      <c r="T91" s="18">
        <v>23</v>
      </c>
      <c r="U91" s="19"/>
      <c r="V91" s="15">
        <f t="shared" si="0"/>
        <v>33116</v>
      </c>
      <c r="W91" s="14" t="str">
        <f t="shared" si="1"/>
        <v>T150058588</v>
      </c>
      <c r="X91" s="15" t="str">
        <f t="shared" si="2"/>
        <v>JAIN DARSHAN LALIT</v>
      </c>
      <c r="Y91" s="14" t="str">
        <f t="shared" si="3"/>
        <v>71900172C</v>
      </c>
      <c r="Z91" s="16" t="str">
        <f t="shared" si="4"/>
        <v>I2K18102634</v>
      </c>
      <c r="AA91" s="14">
        <v>96</v>
      </c>
      <c r="AB91" s="14">
        <v>91</v>
      </c>
      <c r="AC91" s="14">
        <v>99</v>
      </c>
      <c r="AD91" s="14">
        <v>100</v>
      </c>
      <c r="AE91" s="14">
        <v>93</v>
      </c>
      <c r="AF91" s="17"/>
      <c r="AG91" s="14">
        <v>23</v>
      </c>
      <c r="AH91" s="14">
        <v>23</v>
      </c>
      <c r="AI91" s="14">
        <v>44</v>
      </c>
      <c r="AJ91" s="14">
        <v>40</v>
      </c>
      <c r="AK91" s="14">
        <v>22</v>
      </c>
      <c r="AL91" s="14">
        <v>24</v>
      </c>
      <c r="AM91" s="14">
        <v>47</v>
      </c>
      <c r="AN91" s="14">
        <v>10</v>
      </c>
      <c r="AO91" s="14">
        <v>46</v>
      </c>
      <c r="AP91" s="20" t="str">
        <f t="shared" si="5"/>
        <v>PASS</v>
      </c>
      <c r="AQ91" s="20" t="str">
        <f t="shared" si="6"/>
        <v>PASS</v>
      </c>
      <c r="AR91" s="21" t="str">
        <f t="shared" si="7"/>
        <v>PASS</v>
      </c>
      <c r="AS91" s="21" t="str">
        <f t="shared" si="8"/>
        <v>PASS</v>
      </c>
      <c r="AT91" s="7" t="str">
        <f t="shared" si="9"/>
        <v>PASS</v>
      </c>
      <c r="AU91" s="7" t="str">
        <f t="shared" si="10"/>
        <v>PASS</v>
      </c>
      <c r="AV91" s="22" t="str">
        <f t="shared" si="11"/>
        <v>YES</v>
      </c>
      <c r="AW91" s="23" t="str">
        <f t="shared" si="12"/>
        <v>DIST</v>
      </c>
    </row>
    <row r="92" spans="1:49">
      <c r="A92" s="14"/>
      <c r="B92" s="24">
        <v>33335</v>
      </c>
      <c r="C92" s="24" t="s">
        <v>409</v>
      </c>
      <c r="D92" s="25" t="s">
        <v>410</v>
      </c>
      <c r="E92" s="24" t="s">
        <v>411</v>
      </c>
      <c r="F92" s="16" t="s">
        <v>412</v>
      </c>
      <c r="G92" s="14">
        <v>88</v>
      </c>
      <c r="H92" s="14">
        <v>100</v>
      </c>
      <c r="I92" s="14">
        <v>90</v>
      </c>
      <c r="J92" s="14">
        <v>100</v>
      </c>
      <c r="K92" s="14">
        <v>93</v>
      </c>
      <c r="L92" s="17"/>
      <c r="M92" s="14">
        <v>43</v>
      </c>
      <c r="N92" s="14">
        <v>23</v>
      </c>
      <c r="O92" s="14">
        <v>45</v>
      </c>
      <c r="P92" s="14">
        <v>24</v>
      </c>
      <c r="Q92" s="14">
        <v>43</v>
      </c>
      <c r="R92" s="14">
        <v>42</v>
      </c>
      <c r="S92" s="18">
        <v>10</v>
      </c>
      <c r="T92" s="18">
        <v>23</v>
      </c>
      <c r="U92" s="19"/>
      <c r="V92" s="15">
        <f t="shared" si="0"/>
        <v>33335</v>
      </c>
      <c r="W92" s="14" t="str">
        <f t="shared" si="1"/>
        <v>T150058589</v>
      </c>
      <c r="X92" s="15" t="str">
        <f t="shared" si="2"/>
        <v>JAIN ROSHAN BRAJESH</v>
      </c>
      <c r="Y92" s="14" t="str">
        <f t="shared" si="3"/>
        <v>71900285M</v>
      </c>
      <c r="Z92" s="16" t="str">
        <f t="shared" si="4"/>
        <v>I2K18102591</v>
      </c>
      <c r="AA92" s="14">
        <v>100</v>
      </c>
      <c r="AB92" s="14">
        <v>87</v>
      </c>
      <c r="AC92" s="14">
        <v>87</v>
      </c>
      <c r="AD92" s="14">
        <v>97</v>
      </c>
      <c r="AE92" s="14">
        <v>99</v>
      </c>
      <c r="AF92" s="17"/>
      <c r="AG92" s="14">
        <v>22</v>
      </c>
      <c r="AH92" s="14">
        <v>20</v>
      </c>
      <c r="AI92" s="14">
        <v>45</v>
      </c>
      <c r="AJ92" s="14">
        <v>38</v>
      </c>
      <c r="AK92" s="14">
        <v>22</v>
      </c>
      <c r="AL92" s="14">
        <v>20</v>
      </c>
      <c r="AM92" s="14">
        <v>44</v>
      </c>
      <c r="AN92" s="14">
        <v>9.98</v>
      </c>
      <c r="AO92" s="14">
        <v>46</v>
      </c>
      <c r="AP92" s="20" t="str">
        <f t="shared" si="5"/>
        <v>PASS</v>
      </c>
      <c r="AQ92" s="20" t="str">
        <f t="shared" si="6"/>
        <v>PASS</v>
      </c>
      <c r="AR92" s="21" t="str">
        <f t="shared" si="7"/>
        <v>PASS</v>
      </c>
      <c r="AS92" s="21" t="str">
        <f t="shared" si="8"/>
        <v>PASS</v>
      </c>
      <c r="AT92" s="7" t="str">
        <f t="shared" si="9"/>
        <v>PASS</v>
      </c>
      <c r="AU92" s="7" t="str">
        <f t="shared" si="10"/>
        <v>PASS</v>
      </c>
      <c r="AV92" s="22" t="str">
        <f t="shared" si="11"/>
        <v>YES</v>
      </c>
      <c r="AW92" s="23" t="str">
        <f t="shared" si="12"/>
        <v>DIST</v>
      </c>
    </row>
    <row r="93" spans="1:49">
      <c r="A93" s="14"/>
      <c r="B93" s="24">
        <v>33128</v>
      </c>
      <c r="C93" s="24" t="s">
        <v>413</v>
      </c>
      <c r="D93" s="25" t="s">
        <v>414</v>
      </c>
      <c r="E93" s="24" t="s">
        <v>415</v>
      </c>
      <c r="F93" s="16" t="s">
        <v>416</v>
      </c>
      <c r="G93" s="14">
        <v>94</v>
      </c>
      <c r="H93" s="14">
        <v>95</v>
      </c>
      <c r="I93" s="14">
        <v>89</v>
      </c>
      <c r="J93" s="14">
        <v>100</v>
      </c>
      <c r="K93" s="14">
        <v>100</v>
      </c>
      <c r="L93" s="17"/>
      <c r="M93" s="14">
        <v>42</v>
      </c>
      <c r="N93" s="14">
        <v>23</v>
      </c>
      <c r="O93" s="14">
        <v>46</v>
      </c>
      <c r="P93" s="14">
        <v>24</v>
      </c>
      <c r="Q93" s="14">
        <v>47</v>
      </c>
      <c r="R93" s="14">
        <v>42</v>
      </c>
      <c r="S93" s="18">
        <v>10</v>
      </c>
      <c r="T93" s="18">
        <v>23</v>
      </c>
      <c r="U93" s="19"/>
      <c r="V93" s="15">
        <f t="shared" si="0"/>
        <v>33128</v>
      </c>
      <c r="W93" s="14" t="str">
        <f t="shared" si="1"/>
        <v>T150058590</v>
      </c>
      <c r="X93" s="15" t="str">
        <f t="shared" si="2"/>
        <v>JAUNJALE PRITHVI SANJAY</v>
      </c>
      <c r="Y93" s="14" t="str">
        <f t="shared" si="3"/>
        <v>71900290H</v>
      </c>
      <c r="Z93" s="16" t="str">
        <f t="shared" si="4"/>
        <v>I2K18102636</v>
      </c>
      <c r="AA93" s="14">
        <v>100</v>
      </c>
      <c r="AB93" s="14">
        <v>90</v>
      </c>
      <c r="AC93" s="14">
        <v>94</v>
      </c>
      <c r="AD93" s="14">
        <v>100</v>
      </c>
      <c r="AE93" s="14">
        <v>100</v>
      </c>
      <c r="AF93" s="17"/>
      <c r="AG93" s="14">
        <v>24</v>
      </c>
      <c r="AH93" s="14">
        <v>24</v>
      </c>
      <c r="AI93" s="14">
        <v>45</v>
      </c>
      <c r="AJ93" s="14">
        <v>47</v>
      </c>
      <c r="AK93" s="14">
        <v>23</v>
      </c>
      <c r="AL93" s="14">
        <v>24</v>
      </c>
      <c r="AM93" s="14">
        <v>48</v>
      </c>
      <c r="AN93" s="14">
        <v>10</v>
      </c>
      <c r="AO93" s="14">
        <v>46</v>
      </c>
      <c r="AP93" s="20" t="str">
        <f t="shared" si="5"/>
        <v>PASS</v>
      </c>
      <c r="AQ93" s="20" t="str">
        <f t="shared" si="6"/>
        <v>PASS</v>
      </c>
      <c r="AR93" s="21" t="str">
        <f t="shared" si="7"/>
        <v>PASS</v>
      </c>
      <c r="AS93" s="21" t="str">
        <f t="shared" si="8"/>
        <v>PASS</v>
      </c>
      <c r="AT93" s="7" t="str">
        <f t="shared" si="9"/>
        <v>PASS</v>
      </c>
      <c r="AU93" s="7" t="str">
        <f t="shared" si="10"/>
        <v>PASS</v>
      </c>
      <c r="AV93" s="22" t="str">
        <f t="shared" si="11"/>
        <v>YES</v>
      </c>
      <c r="AW93" s="23" t="str">
        <f t="shared" si="12"/>
        <v>DIST</v>
      </c>
    </row>
    <row r="94" spans="1:49">
      <c r="A94" s="14"/>
      <c r="B94" s="14">
        <v>33228</v>
      </c>
      <c r="C94" s="14" t="s">
        <v>417</v>
      </c>
      <c r="D94" s="15" t="s">
        <v>418</v>
      </c>
      <c r="E94" s="14" t="s">
        <v>419</v>
      </c>
      <c r="F94" s="16" t="s">
        <v>420</v>
      </c>
      <c r="G94" s="14">
        <v>84</v>
      </c>
      <c r="H94" s="14">
        <v>87</v>
      </c>
      <c r="I94" s="14">
        <v>86</v>
      </c>
      <c r="J94" s="14">
        <v>86</v>
      </c>
      <c r="K94" s="14">
        <v>82</v>
      </c>
      <c r="L94" s="17"/>
      <c r="M94" s="14">
        <v>43</v>
      </c>
      <c r="N94" s="14">
        <v>23</v>
      </c>
      <c r="O94" s="14">
        <v>44</v>
      </c>
      <c r="P94" s="14">
        <v>23</v>
      </c>
      <c r="Q94" s="14">
        <v>40</v>
      </c>
      <c r="R94" s="14">
        <v>42</v>
      </c>
      <c r="S94" s="18">
        <v>10</v>
      </c>
      <c r="T94" s="18">
        <v>23</v>
      </c>
      <c r="U94" s="19"/>
      <c r="V94" s="15">
        <f t="shared" si="0"/>
        <v>33228</v>
      </c>
      <c r="W94" s="14" t="str">
        <f t="shared" si="1"/>
        <v>T150058591</v>
      </c>
      <c r="X94" s="15" t="str">
        <f t="shared" si="2"/>
        <v>JITURI ATHARVA MILIND</v>
      </c>
      <c r="Y94" s="14" t="str">
        <f t="shared" si="3"/>
        <v>71900294L</v>
      </c>
      <c r="Z94" s="16" t="str">
        <f t="shared" si="4"/>
        <v>I2K18102641</v>
      </c>
      <c r="AA94" s="14">
        <v>94</v>
      </c>
      <c r="AB94" s="14">
        <v>82</v>
      </c>
      <c r="AC94" s="14">
        <v>82</v>
      </c>
      <c r="AD94" s="14">
        <v>96</v>
      </c>
      <c r="AE94" s="14">
        <v>89</v>
      </c>
      <c r="AF94" s="17"/>
      <c r="AG94" s="14">
        <v>22</v>
      </c>
      <c r="AH94" s="14">
        <v>20</v>
      </c>
      <c r="AI94" s="14">
        <v>42</v>
      </c>
      <c r="AJ94" s="14">
        <v>39</v>
      </c>
      <c r="AK94" s="14">
        <v>22</v>
      </c>
      <c r="AL94" s="14">
        <v>21</v>
      </c>
      <c r="AM94" s="14">
        <v>46</v>
      </c>
      <c r="AN94" s="14">
        <v>9.98</v>
      </c>
      <c r="AO94" s="14">
        <v>46</v>
      </c>
      <c r="AP94" s="20" t="str">
        <f t="shared" si="5"/>
        <v>PASS</v>
      </c>
      <c r="AQ94" s="20" t="str">
        <f t="shared" si="6"/>
        <v>PASS</v>
      </c>
      <c r="AR94" s="21" t="str">
        <f t="shared" si="7"/>
        <v>PASS</v>
      </c>
      <c r="AS94" s="21" t="str">
        <f t="shared" si="8"/>
        <v>PASS</v>
      </c>
      <c r="AT94" s="7" t="str">
        <f t="shared" si="9"/>
        <v>PASS</v>
      </c>
      <c r="AU94" s="7" t="str">
        <f t="shared" si="10"/>
        <v>PASS</v>
      </c>
      <c r="AV94" s="22" t="str">
        <f t="shared" si="11"/>
        <v>YES</v>
      </c>
      <c r="AW94" s="23" t="str">
        <f t="shared" si="12"/>
        <v>DIST</v>
      </c>
    </row>
    <row r="95" spans="1:49">
      <c r="A95" s="14"/>
      <c r="B95" s="14">
        <v>33336</v>
      </c>
      <c r="C95" s="14" t="s">
        <v>421</v>
      </c>
      <c r="D95" s="15" t="s">
        <v>422</v>
      </c>
      <c r="E95" s="14" t="s">
        <v>423</v>
      </c>
      <c r="F95" s="16" t="s">
        <v>424</v>
      </c>
      <c r="G95" s="14">
        <v>88</v>
      </c>
      <c r="H95" s="14">
        <v>100</v>
      </c>
      <c r="I95" s="14">
        <v>93</v>
      </c>
      <c r="J95" s="14">
        <v>100</v>
      </c>
      <c r="K95" s="14">
        <v>87</v>
      </c>
      <c r="L95" s="17"/>
      <c r="M95" s="14">
        <v>42</v>
      </c>
      <c r="N95" s="14">
        <v>20</v>
      </c>
      <c r="O95" s="14">
        <v>43</v>
      </c>
      <c r="P95" s="14">
        <v>23</v>
      </c>
      <c r="Q95" s="14">
        <v>44</v>
      </c>
      <c r="R95" s="14">
        <v>41</v>
      </c>
      <c r="S95" s="18">
        <v>10</v>
      </c>
      <c r="T95" s="18">
        <v>23</v>
      </c>
      <c r="U95" s="19"/>
      <c r="V95" s="15">
        <f t="shared" si="0"/>
        <v>33336</v>
      </c>
      <c r="W95" s="14" t="str">
        <f t="shared" si="1"/>
        <v>T150058592</v>
      </c>
      <c r="X95" s="15" t="str">
        <f t="shared" si="2"/>
        <v>JOSHI ADITYA VISHAL</v>
      </c>
      <c r="Y95" s="14" t="str">
        <f t="shared" si="3"/>
        <v>71900295J</v>
      </c>
      <c r="Z95" s="16" t="str">
        <f t="shared" si="4"/>
        <v>I2K18102590</v>
      </c>
      <c r="AA95" s="14">
        <v>94</v>
      </c>
      <c r="AB95" s="14">
        <v>88</v>
      </c>
      <c r="AC95" s="14">
        <v>83</v>
      </c>
      <c r="AD95" s="14">
        <v>96</v>
      </c>
      <c r="AE95" s="14">
        <v>89</v>
      </c>
      <c r="AF95" s="17"/>
      <c r="AG95" s="14">
        <v>22</v>
      </c>
      <c r="AH95" s="14">
        <v>20</v>
      </c>
      <c r="AI95" s="14">
        <v>44</v>
      </c>
      <c r="AJ95" s="14">
        <v>40</v>
      </c>
      <c r="AK95" s="14">
        <v>22</v>
      </c>
      <c r="AL95" s="14">
        <v>21</v>
      </c>
      <c r="AM95" s="14">
        <v>46</v>
      </c>
      <c r="AN95" s="14">
        <v>10</v>
      </c>
      <c r="AO95" s="14">
        <v>46</v>
      </c>
      <c r="AP95" s="20" t="str">
        <f t="shared" si="5"/>
        <v>PASS</v>
      </c>
      <c r="AQ95" s="20" t="str">
        <f t="shared" si="6"/>
        <v>PASS</v>
      </c>
      <c r="AR95" s="21" t="str">
        <f t="shared" si="7"/>
        <v>PASS</v>
      </c>
      <c r="AS95" s="21" t="str">
        <f t="shared" si="8"/>
        <v>PASS</v>
      </c>
      <c r="AT95" s="7" t="str">
        <f t="shared" si="9"/>
        <v>PASS</v>
      </c>
      <c r="AU95" s="7" t="str">
        <f t="shared" si="10"/>
        <v>PASS</v>
      </c>
      <c r="AV95" s="22" t="str">
        <f t="shared" si="11"/>
        <v>YES</v>
      </c>
      <c r="AW95" s="23" t="str">
        <f t="shared" si="12"/>
        <v>DIST</v>
      </c>
    </row>
    <row r="96" spans="1:49">
      <c r="A96" s="14"/>
      <c r="B96" s="14">
        <v>33337</v>
      </c>
      <c r="C96" s="14" t="s">
        <v>425</v>
      </c>
      <c r="D96" s="15" t="s">
        <v>426</v>
      </c>
      <c r="E96" s="14" t="s">
        <v>427</v>
      </c>
      <c r="F96" s="16" t="s">
        <v>428</v>
      </c>
      <c r="G96" s="14">
        <v>86</v>
      </c>
      <c r="H96" s="14">
        <v>100</v>
      </c>
      <c r="I96" s="14">
        <v>87</v>
      </c>
      <c r="J96" s="14">
        <v>100</v>
      </c>
      <c r="K96" s="14">
        <v>96</v>
      </c>
      <c r="L96" s="17"/>
      <c r="M96" s="14">
        <v>47</v>
      </c>
      <c r="N96" s="14">
        <v>25</v>
      </c>
      <c r="O96" s="14">
        <v>48</v>
      </c>
      <c r="P96" s="14">
        <v>25</v>
      </c>
      <c r="Q96" s="14">
        <v>45</v>
      </c>
      <c r="R96" s="14">
        <v>45</v>
      </c>
      <c r="S96" s="18">
        <v>10</v>
      </c>
      <c r="T96" s="18">
        <v>23</v>
      </c>
      <c r="U96" s="19"/>
      <c r="V96" s="15">
        <f t="shared" si="0"/>
        <v>33337</v>
      </c>
      <c r="W96" s="14" t="str">
        <f t="shared" si="1"/>
        <v>T150058593</v>
      </c>
      <c r="X96" s="15" t="str">
        <f t="shared" si="2"/>
        <v>JOSHI AVANTI RAVINDRA</v>
      </c>
      <c r="Y96" s="14" t="str">
        <f t="shared" si="3"/>
        <v>72000077H</v>
      </c>
      <c r="Z96" s="16" t="str">
        <f t="shared" si="4"/>
        <v>I2K19205160</v>
      </c>
      <c r="AA96" s="14">
        <v>100</v>
      </c>
      <c r="AB96" s="14">
        <v>93</v>
      </c>
      <c r="AC96" s="14">
        <v>93</v>
      </c>
      <c r="AD96" s="14">
        <v>100</v>
      </c>
      <c r="AE96" s="14">
        <v>100</v>
      </c>
      <c r="AF96" s="17"/>
      <c r="AG96" s="14">
        <v>24</v>
      </c>
      <c r="AH96" s="14">
        <v>23</v>
      </c>
      <c r="AI96" s="14">
        <v>46</v>
      </c>
      <c r="AJ96" s="14">
        <v>45</v>
      </c>
      <c r="AK96" s="14">
        <v>24</v>
      </c>
      <c r="AL96" s="14">
        <v>23</v>
      </c>
      <c r="AM96" s="14">
        <v>45</v>
      </c>
      <c r="AN96" s="14">
        <v>10</v>
      </c>
      <c r="AO96" s="14">
        <v>46</v>
      </c>
      <c r="AP96" s="20" t="str">
        <f t="shared" si="5"/>
        <v>PASS</v>
      </c>
      <c r="AQ96" s="20" t="str">
        <f t="shared" si="6"/>
        <v>PASS</v>
      </c>
      <c r="AR96" s="21" t="str">
        <f t="shared" si="7"/>
        <v>PASS</v>
      </c>
      <c r="AS96" s="21" t="str">
        <f t="shared" si="8"/>
        <v>PASS</v>
      </c>
      <c r="AT96" s="7" t="str">
        <f t="shared" si="9"/>
        <v>PASS</v>
      </c>
      <c r="AU96" s="7" t="str">
        <f t="shared" si="10"/>
        <v>PASS</v>
      </c>
      <c r="AV96" s="22" t="str">
        <f t="shared" si="11"/>
        <v>YES</v>
      </c>
      <c r="AW96" s="23" t="str">
        <f t="shared" si="12"/>
        <v>DIST</v>
      </c>
    </row>
    <row r="97" spans="1:49">
      <c r="A97" s="14"/>
      <c r="B97" s="14">
        <v>33129</v>
      </c>
      <c r="C97" s="14" t="s">
        <v>429</v>
      </c>
      <c r="D97" s="15" t="s">
        <v>430</v>
      </c>
      <c r="E97" s="14" t="s">
        <v>431</v>
      </c>
      <c r="F97" s="16" t="s">
        <v>432</v>
      </c>
      <c r="G97" s="14">
        <v>84</v>
      </c>
      <c r="H97" s="14">
        <v>100</v>
      </c>
      <c r="I97" s="14">
        <v>91</v>
      </c>
      <c r="J97" s="14">
        <v>100</v>
      </c>
      <c r="K97" s="14">
        <v>100</v>
      </c>
      <c r="L97" s="17"/>
      <c r="M97" s="14">
        <v>40</v>
      </c>
      <c r="N97" s="14">
        <v>21</v>
      </c>
      <c r="O97" s="14">
        <v>43</v>
      </c>
      <c r="P97" s="14">
        <v>22</v>
      </c>
      <c r="Q97" s="14">
        <v>41</v>
      </c>
      <c r="R97" s="14">
        <v>33</v>
      </c>
      <c r="S97" s="18">
        <v>9.91</v>
      </c>
      <c r="T97" s="18">
        <v>23</v>
      </c>
      <c r="U97" s="19"/>
      <c r="V97" s="15">
        <f t="shared" si="0"/>
        <v>33129</v>
      </c>
      <c r="W97" s="14" t="str">
        <f t="shared" si="1"/>
        <v>T150058594</v>
      </c>
      <c r="X97" s="15" t="str">
        <f t="shared" si="2"/>
        <v>KADAM ABHISHEK NARAYAN</v>
      </c>
      <c r="Y97" s="14" t="str">
        <f t="shared" si="3"/>
        <v>71900302E</v>
      </c>
      <c r="Z97" s="16" t="str">
        <f t="shared" si="4"/>
        <v>I2K18102594</v>
      </c>
      <c r="AA97" s="14">
        <v>90</v>
      </c>
      <c r="AB97" s="14">
        <v>85</v>
      </c>
      <c r="AC97" s="14">
        <v>93</v>
      </c>
      <c r="AD97" s="14">
        <v>99</v>
      </c>
      <c r="AE97" s="14">
        <v>100</v>
      </c>
      <c r="AF97" s="17"/>
      <c r="AG97" s="14">
        <v>24</v>
      </c>
      <c r="AH97" s="14">
        <v>23</v>
      </c>
      <c r="AI97" s="14">
        <v>38</v>
      </c>
      <c r="AJ97" s="14">
        <v>45</v>
      </c>
      <c r="AK97" s="14">
        <v>23</v>
      </c>
      <c r="AL97" s="14">
        <v>22</v>
      </c>
      <c r="AM97" s="14">
        <v>43</v>
      </c>
      <c r="AN97" s="14">
        <v>9.93</v>
      </c>
      <c r="AO97" s="14">
        <v>46</v>
      </c>
      <c r="AP97" s="20" t="str">
        <f t="shared" si="5"/>
        <v>PASS</v>
      </c>
      <c r="AQ97" s="20" t="str">
        <f t="shared" si="6"/>
        <v>PASS</v>
      </c>
      <c r="AR97" s="21" t="str">
        <f t="shared" si="7"/>
        <v>PASS</v>
      </c>
      <c r="AS97" s="21" t="str">
        <f t="shared" si="8"/>
        <v>PASS</v>
      </c>
      <c r="AT97" s="7" t="str">
        <f t="shared" si="9"/>
        <v>PASS</v>
      </c>
      <c r="AU97" s="7" t="str">
        <f t="shared" si="10"/>
        <v>PASS</v>
      </c>
      <c r="AV97" s="22" t="str">
        <f t="shared" si="11"/>
        <v>YES</v>
      </c>
      <c r="AW97" s="23" t="str">
        <f t="shared" si="12"/>
        <v>DIST</v>
      </c>
    </row>
    <row r="98" spans="1:49">
      <c r="A98" s="14"/>
      <c r="B98" s="14">
        <v>33229</v>
      </c>
      <c r="C98" s="14" t="s">
        <v>433</v>
      </c>
      <c r="D98" s="15" t="s">
        <v>434</v>
      </c>
      <c r="E98" s="14" t="s">
        <v>435</v>
      </c>
      <c r="F98" s="16" t="s">
        <v>436</v>
      </c>
      <c r="G98" s="14">
        <v>91</v>
      </c>
      <c r="H98" s="14">
        <v>96</v>
      </c>
      <c r="I98" s="14">
        <v>87</v>
      </c>
      <c r="J98" s="14">
        <v>100</v>
      </c>
      <c r="K98" s="14">
        <v>93</v>
      </c>
      <c r="L98" s="17"/>
      <c r="M98" s="14">
        <v>40</v>
      </c>
      <c r="N98" s="14">
        <v>22</v>
      </c>
      <c r="O98" s="14">
        <v>45</v>
      </c>
      <c r="P98" s="14">
        <v>22</v>
      </c>
      <c r="Q98" s="14">
        <v>41</v>
      </c>
      <c r="R98" s="14">
        <v>44</v>
      </c>
      <c r="S98" s="18">
        <v>10</v>
      </c>
      <c r="T98" s="18">
        <v>23</v>
      </c>
      <c r="U98" s="19"/>
      <c r="V98" s="15">
        <f t="shared" si="0"/>
        <v>33229</v>
      </c>
      <c r="W98" s="14" t="str">
        <f t="shared" si="1"/>
        <v>T150058595</v>
      </c>
      <c r="X98" s="15" t="str">
        <f t="shared" si="2"/>
        <v>KADAM DHANSHREE GOVINDRAO</v>
      </c>
      <c r="Y98" s="14" t="str">
        <f t="shared" si="3"/>
        <v>71900303C</v>
      </c>
      <c r="Z98" s="16" t="str">
        <f t="shared" si="4"/>
        <v>I2K18102568</v>
      </c>
      <c r="AA98" s="14">
        <v>89</v>
      </c>
      <c r="AB98" s="14">
        <v>90</v>
      </c>
      <c r="AC98" s="14">
        <v>89</v>
      </c>
      <c r="AD98" s="14">
        <v>97</v>
      </c>
      <c r="AE98" s="14">
        <v>100</v>
      </c>
      <c r="AF98" s="17"/>
      <c r="AG98" s="14">
        <v>22</v>
      </c>
      <c r="AH98" s="14">
        <v>20</v>
      </c>
      <c r="AI98" s="14">
        <v>45</v>
      </c>
      <c r="AJ98" s="14">
        <v>40</v>
      </c>
      <c r="AK98" s="14">
        <v>23</v>
      </c>
      <c r="AL98" s="14">
        <v>22</v>
      </c>
      <c r="AM98" s="14">
        <v>42</v>
      </c>
      <c r="AN98" s="14">
        <v>10</v>
      </c>
      <c r="AO98" s="14">
        <v>46</v>
      </c>
      <c r="AP98" s="20" t="str">
        <f t="shared" si="5"/>
        <v>PASS</v>
      </c>
      <c r="AQ98" s="20" t="str">
        <f t="shared" si="6"/>
        <v>PASS</v>
      </c>
      <c r="AR98" s="21" t="str">
        <f t="shared" si="7"/>
        <v>PASS</v>
      </c>
      <c r="AS98" s="21" t="str">
        <f t="shared" si="8"/>
        <v>PASS</v>
      </c>
      <c r="AT98" s="7" t="str">
        <f t="shared" si="9"/>
        <v>PASS</v>
      </c>
      <c r="AU98" s="7" t="str">
        <f t="shared" si="10"/>
        <v>PASS</v>
      </c>
      <c r="AV98" s="22" t="str">
        <f t="shared" si="11"/>
        <v>YES</v>
      </c>
      <c r="AW98" s="23" t="str">
        <f t="shared" si="12"/>
        <v>DIST</v>
      </c>
    </row>
    <row r="99" spans="1:49">
      <c r="A99" s="14"/>
      <c r="B99" s="14">
        <v>33255</v>
      </c>
      <c r="C99" s="14" t="s">
        <v>437</v>
      </c>
      <c r="D99" s="15" t="s">
        <v>438</v>
      </c>
      <c r="E99" s="14" t="s">
        <v>439</v>
      </c>
      <c r="F99" s="16" t="s">
        <v>440</v>
      </c>
      <c r="G99" s="14">
        <v>90</v>
      </c>
      <c r="H99" s="14">
        <v>100</v>
      </c>
      <c r="I99" s="14">
        <v>96</v>
      </c>
      <c r="J99" s="14">
        <v>100</v>
      </c>
      <c r="K99" s="14">
        <v>100</v>
      </c>
      <c r="L99" s="17"/>
      <c r="M99" s="14">
        <v>42</v>
      </c>
      <c r="N99" s="14">
        <v>23</v>
      </c>
      <c r="O99" s="14">
        <v>41</v>
      </c>
      <c r="P99" s="14">
        <v>23</v>
      </c>
      <c r="Q99" s="14">
        <v>44</v>
      </c>
      <c r="R99" s="14">
        <v>45</v>
      </c>
      <c r="S99" s="18">
        <v>10</v>
      </c>
      <c r="T99" s="18">
        <v>23</v>
      </c>
      <c r="U99" s="19"/>
      <c r="V99" s="15">
        <f t="shared" si="0"/>
        <v>33255</v>
      </c>
      <c r="W99" s="14" t="str">
        <f t="shared" si="1"/>
        <v>T150058596</v>
      </c>
      <c r="X99" s="15" t="str">
        <f t="shared" si="2"/>
        <v>KALRAO SHREYAS SANJAY</v>
      </c>
      <c r="Y99" s="14" t="str">
        <f t="shared" si="3"/>
        <v>71900622J</v>
      </c>
      <c r="Z99" s="16" t="str">
        <f t="shared" si="4"/>
        <v>I2K18102608</v>
      </c>
      <c r="AA99" s="14">
        <v>100</v>
      </c>
      <c r="AB99" s="14">
        <v>93</v>
      </c>
      <c r="AC99" s="14">
        <v>89</v>
      </c>
      <c r="AD99" s="14">
        <v>100</v>
      </c>
      <c r="AE99" s="14">
        <v>99</v>
      </c>
      <c r="AF99" s="17"/>
      <c r="AG99" s="14">
        <v>23</v>
      </c>
      <c r="AH99" s="14">
        <v>23</v>
      </c>
      <c r="AI99" s="14">
        <v>46</v>
      </c>
      <c r="AJ99" s="14">
        <v>44</v>
      </c>
      <c r="AK99" s="14">
        <v>22</v>
      </c>
      <c r="AL99" s="14">
        <v>21</v>
      </c>
      <c r="AM99" s="14">
        <v>45</v>
      </c>
      <c r="AN99" s="14">
        <v>10</v>
      </c>
      <c r="AO99" s="14">
        <v>46</v>
      </c>
      <c r="AP99" s="20" t="str">
        <f t="shared" si="5"/>
        <v>PASS</v>
      </c>
      <c r="AQ99" s="20" t="str">
        <f t="shared" si="6"/>
        <v>PASS</v>
      </c>
      <c r="AR99" s="21" t="str">
        <f t="shared" si="7"/>
        <v>PASS</v>
      </c>
      <c r="AS99" s="21" t="str">
        <f t="shared" si="8"/>
        <v>PASS</v>
      </c>
      <c r="AT99" s="7" t="str">
        <f t="shared" si="9"/>
        <v>PASS</v>
      </c>
      <c r="AU99" s="7" t="str">
        <f t="shared" si="10"/>
        <v>PASS</v>
      </c>
      <c r="AV99" s="22" t="str">
        <f t="shared" si="11"/>
        <v>YES</v>
      </c>
      <c r="AW99" s="23" t="str">
        <f t="shared" si="12"/>
        <v>DIST</v>
      </c>
    </row>
    <row r="100" spans="1:49">
      <c r="A100" s="14"/>
      <c r="B100" s="14">
        <v>33338</v>
      </c>
      <c r="C100" s="14" t="s">
        <v>441</v>
      </c>
      <c r="D100" s="15" t="s">
        <v>442</v>
      </c>
      <c r="E100" s="14" t="s">
        <v>443</v>
      </c>
      <c r="F100" s="16" t="s">
        <v>444</v>
      </c>
      <c r="G100" s="14">
        <v>91</v>
      </c>
      <c r="H100" s="14">
        <v>100</v>
      </c>
      <c r="I100" s="14">
        <v>99</v>
      </c>
      <c r="J100" s="14">
        <v>99</v>
      </c>
      <c r="K100" s="14">
        <v>94</v>
      </c>
      <c r="L100" s="17"/>
      <c r="M100" s="14">
        <v>42</v>
      </c>
      <c r="N100" s="14">
        <v>25</v>
      </c>
      <c r="O100" s="14">
        <v>43</v>
      </c>
      <c r="P100" s="14">
        <v>24</v>
      </c>
      <c r="Q100" s="14">
        <v>44</v>
      </c>
      <c r="R100" s="14">
        <v>45</v>
      </c>
      <c r="S100" s="18">
        <v>10</v>
      </c>
      <c r="T100" s="18">
        <v>23</v>
      </c>
      <c r="U100" s="19"/>
      <c r="V100" s="15">
        <f t="shared" si="0"/>
        <v>33338</v>
      </c>
      <c r="W100" s="14" t="str">
        <f t="shared" si="1"/>
        <v>T150058598</v>
      </c>
      <c r="X100" s="15" t="str">
        <f t="shared" si="2"/>
        <v>KANADE VAIBHAV CHANDRAKANT</v>
      </c>
      <c r="Y100" s="14" t="str">
        <f t="shared" si="3"/>
        <v>71900312B</v>
      </c>
      <c r="Z100" s="16" t="str">
        <f t="shared" si="4"/>
        <v>I2K18102462</v>
      </c>
      <c r="AA100" s="14">
        <v>90</v>
      </c>
      <c r="AB100" s="14">
        <v>91</v>
      </c>
      <c r="AC100" s="14">
        <v>79</v>
      </c>
      <c r="AD100" s="14">
        <v>99</v>
      </c>
      <c r="AE100" s="14">
        <v>96</v>
      </c>
      <c r="AF100" s="17"/>
      <c r="AG100" s="14">
        <v>22</v>
      </c>
      <c r="AH100" s="14">
        <v>20</v>
      </c>
      <c r="AI100" s="14">
        <v>44</v>
      </c>
      <c r="AJ100" s="14">
        <v>43</v>
      </c>
      <c r="AK100" s="14">
        <v>22</v>
      </c>
      <c r="AL100" s="14">
        <v>21</v>
      </c>
      <c r="AM100" s="14">
        <v>41</v>
      </c>
      <c r="AN100" s="14">
        <v>9.91</v>
      </c>
      <c r="AO100" s="14">
        <v>46</v>
      </c>
      <c r="AP100" s="20" t="str">
        <f t="shared" si="5"/>
        <v>PASS</v>
      </c>
      <c r="AQ100" s="20" t="str">
        <f t="shared" si="6"/>
        <v>PASS</v>
      </c>
      <c r="AR100" s="21" t="str">
        <f t="shared" si="7"/>
        <v>PASS</v>
      </c>
      <c r="AS100" s="21" t="str">
        <f t="shared" si="8"/>
        <v>PASS</v>
      </c>
      <c r="AT100" s="7" t="str">
        <f t="shared" si="9"/>
        <v>PASS</v>
      </c>
      <c r="AU100" s="7" t="str">
        <f t="shared" si="10"/>
        <v>PASS</v>
      </c>
      <c r="AV100" s="22" t="str">
        <f t="shared" si="11"/>
        <v>YES</v>
      </c>
      <c r="AW100" s="23" t="str">
        <f t="shared" si="12"/>
        <v>DIST</v>
      </c>
    </row>
    <row r="101" spans="1:49">
      <c r="A101" s="14"/>
      <c r="B101" s="24">
        <v>33130</v>
      </c>
      <c r="C101" s="24" t="s">
        <v>445</v>
      </c>
      <c r="D101" s="25" t="s">
        <v>446</v>
      </c>
      <c r="E101" s="24" t="s">
        <v>447</v>
      </c>
      <c r="F101" s="16" t="s">
        <v>448</v>
      </c>
      <c r="G101" s="14">
        <v>85</v>
      </c>
      <c r="H101" s="14">
        <v>100</v>
      </c>
      <c r="I101" s="14">
        <v>85</v>
      </c>
      <c r="J101" s="14">
        <v>100</v>
      </c>
      <c r="K101" s="14">
        <v>94</v>
      </c>
      <c r="L101" s="17"/>
      <c r="M101" s="14">
        <v>42</v>
      </c>
      <c r="N101" s="14">
        <v>21</v>
      </c>
      <c r="O101" s="14">
        <v>46</v>
      </c>
      <c r="P101" s="14">
        <v>24</v>
      </c>
      <c r="Q101" s="14">
        <v>42</v>
      </c>
      <c r="R101" s="14">
        <v>47</v>
      </c>
      <c r="S101" s="18">
        <v>10</v>
      </c>
      <c r="T101" s="18">
        <v>23</v>
      </c>
      <c r="U101" s="19"/>
      <c r="V101" s="15">
        <f t="shared" si="0"/>
        <v>33130</v>
      </c>
      <c r="W101" s="14" t="str">
        <f t="shared" si="1"/>
        <v>T150058599</v>
      </c>
      <c r="X101" s="15" t="str">
        <f t="shared" si="2"/>
        <v>KANDI ADITYA SHIVNATH</v>
      </c>
      <c r="Y101" s="14" t="str">
        <f t="shared" si="3"/>
        <v>71900315G</v>
      </c>
      <c r="Z101" s="16" t="str">
        <f t="shared" si="4"/>
        <v>I2K18102574</v>
      </c>
      <c r="AA101" s="14">
        <v>96</v>
      </c>
      <c r="AB101" s="14">
        <v>90</v>
      </c>
      <c r="AC101" s="14">
        <v>93</v>
      </c>
      <c r="AD101" s="14">
        <v>100</v>
      </c>
      <c r="AE101" s="14">
        <v>89</v>
      </c>
      <c r="AF101" s="17"/>
      <c r="AG101" s="14">
        <v>22</v>
      </c>
      <c r="AH101" s="14">
        <v>20</v>
      </c>
      <c r="AI101" s="14">
        <v>39</v>
      </c>
      <c r="AJ101" s="14">
        <v>42</v>
      </c>
      <c r="AK101" s="14">
        <v>22</v>
      </c>
      <c r="AL101" s="14">
        <v>22</v>
      </c>
      <c r="AM101" s="14">
        <v>47</v>
      </c>
      <c r="AN101" s="14">
        <v>9.98</v>
      </c>
      <c r="AO101" s="14">
        <v>46</v>
      </c>
      <c r="AP101" s="20" t="str">
        <f t="shared" si="5"/>
        <v>PASS</v>
      </c>
      <c r="AQ101" s="20" t="str">
        <f t="shared" si="6"/>
        <v>PASS</v>
      </c>
      <c r="AR101" s="21" t="str">
        <f t="shared" si="7"/>
        <v>PASS</v>
      </c>
      <c r="AS101" s="21" t="str">
        <f t="shared" si="8"/>
        <v>PASS</v>
      </c>
      <c r="AT101" s="7" t="str">
        <f t="shared" si="9"/>
        <v>PASS</v>
      </c>
      <c r="AU101" s="7" t="str">
        <f t="shared" si="10"/>
        <v>PASS</v>
      </c>
      <c r="AV101" s="22" t="str">
        <f t="shared" si="11"/>
        <v>YES</v>
      </c>
      <c r="AW101" s="23" t="str">
        <f t="shared" si="12"/>
        <v>DIST</v>
      </c>
    </row>
    <row r="102" spans="1:49">
      <c r="A102" s="14"/>
      <c r="B102" s="14">
        <v>33371</v>
      </c>
      <c r="C102" s="14" t="s">
        <v>449</v>
      </c>
      <c r="D102" s="15" t="s">
        <v>450</v>
      </c>
      <c r="E102" s="14" t="s">
        <v>451</v>
      </c>
      <c r="F102" s="16" t="s">
        <v>452</v>
      </c>
      <c r="G102" s="14">
        <v>84</v>
      </c>
      <c r="H102" s="14">
        <v>100</v>
      </c>
      <c r="I102" s="14">
        <v>92</v>
      </c>
      <c r="J102" s="14">
        <v>99</v>
      </c>
      <c r="K102" s="14">
        <v>87</v>
      </c>
      <c r="L102" s="17"/>
      <c r="M102" s="14">
        <v>46</v>
      </c>
      <c r="N102" s="14">
        <v>21</v>
      </c>
      <c r="O102" s="14">
        <v>45</v>
      </c>
      <c r="P102" s="14">
        <v>20</v>
      </c>
      <c r="Q102" s="14">
        <v>41</v>
      </c>
      <c r="R102" s="14">
        <v>39</v>
      </c>
      <c r="S102" s="18">
        <v>9.9600000000000009</v>
      </c>
      <c r="T102" s="18">
        <v>23</v>
      </c>
      <c r="U102" s="19"/>
      <c r="V102" s="15">
        <f t="shared" si="0"/>
        <v>33371</v>
      </c>
      <c r="W102" s="14" t="str">
        <f t="shared" si="1"/>
        <v>T150058600</v>
      </c>
      <c r="X102" s="15" t="str">
        <f t="shared" si="2"/>
        <v>KAPRATWAR SHREY CHANDRAKANT</v>
      </c>
      <c r="Y102" s="14" t="str">
        <f t="shared" si="3"/>
        <v>71900618L</v>
      </c>
      <c r="Z102" s="16" t="str">
        <f t="shared" si="4"/>
        <v>I2K18102587</v>
      </c>
      <c r="AA102" s="14">
        <v>97</v>
      </c>
      <c r="AB102" s="14">
        <v>84</v>
      </c>
      <c r="AC102" s="14">
        <v>97</v>
      </c>
      <c r="AD102" s="14">
        <v>94</v>
      </c>
      <c r="AE102" s="14">
        <v>97</v>
      </c>
      <c r="AF102" s="17"/>
      <c r="AG102" s="14">
        <v>22</v>
      </c>
      <c r="AH102" s="14">
        <v>20</v>
      </c>
      <c r="AI102" s="14">
        <v>41</v>
      </c>
      <c r="AJ102" s="14">
        <v>41</v>
      </c>
      <c r="AK102" s="14">
        <v>22</v>
      </c>
      <c r="AL102" s="14">
        <v>20</v>
      </c>
      <c r="AM102" s="14">
        <v>45</v>
      </c>
      <c r="AN102" s="14">
        <v>9.98</v>
      </c>
      <c r="AO102" s="14">
        <v>46</v>
      </c>
      <c r="AP102" s="20" t="str">
        <f t="shared" si="5"/>
        <v>PASS</v>
      </c>
      <c r="AQ102" s="20" t="str">
        <f t="shared" si="6"/>
        <v>PASS</v>
      </c>
      <c r="AR102" s="21" t="str">
        <f t="shared" si="7"/>
        <v>PASS</v>
      </c>
      <c r="AS102" s="21" t="str">
        <f t="shared" si="8"/>
        <v>PASS</v>
      </c>
      <c r="AT102" s="7" t="str">
        <f t="shared" si="9"/>
        <v>PASS</v>
      </c>
      <c r="AU102" s="7" t="str">
        <f t="shared" si="10"/>
        <v>PASS</v>
      </c>
      <c r="AV102" s="22" t="str">
        <f t="shared" si="11"/>
        <v>YES</v>
      </c>
      <c r="AW102" s="23" t="str">
        <f t="shared" si="12"/>
        <v>DIST</v>
      </c>
    </row>
    <row r="103" spans="1:49">
      <c r="A103" s="14"/>
      <c r="B103" s="14">
        <v>33230</v>
      </c>
      <c r="C103" s="14" t="s">
        <v>453</v>
      </c>
      <c r="D103" s="15" t="s">
        <v>454</v>
      </c>
      <c r="E103" s="14" t="s">
        <v>455</v>
      </c>
      <c r="F103" s="16" t="s">
        <v>456</v>
      </c>
      <c r="G103" s="14">
        <v>94</v>
      </c>
      <c r="H103" s="14">
        <v>100</v>
      </c>
      <c r="I103" s="14">
        <v>100</v>
      </c>
      <c r="J103" s="14">
        <v>100</v>
      </c>
      <c r="K103" s="14">
        <v>100</v>
      </c>
      <c r="L103" s="17"/>
      <c r="M103" s="14">
        <v>40</v>
      </c>
      <c r="N103" s="14">
        <v>24</v>
      </c>
      <c r="O103" s="14">
        <v>43</v>
      </c>
      <c r="P103" s="14">
        <v>24</v>
      </c>
      <c r="Q103" s="14">
        <v>44</v>
      </c>
      <c r="R103" s="14">
        <v>45</v>
      </c>
      <c r="S103" s="18">
        <v>10</v>
      </c>
      <c r="T103" s="18">
        <v>23</v>
      </c>
      <c r="U103" s="19"/>
      <c r="V103" s="15">
        <f t="shared" si="0"/>
        <v>33230</v>
      </c>
      <c r="W103" s="14" t="str">
        <f t="shared" si="1"/>
        <v>T150058601</v>
      </c>
      <c r="X103" s="15" t="str">
        <f t="shared" si="2"/>
        <v>KAVHALE DEEPAK ANKUSH</v>
      </c>
      <c r="Y103" s="14" t="str">
        <f t="shared" si="3"/>
        <v>71900324F</v>
      </c>
      <c r="Z103" s="16" t="str">
        <f t="shared" si="4"/>
        <v>I2K18102456</v>
      </c>
      <c r="AA103" s="14">
        <v>100</v>
      </c>
      <c r="AB103" s="14">
        <v>93</v>
      </c>
      <c r="AC103" s="14">
        <v>96</v>
      </c>
      <c r="AD103" s="14">
        <v>100</v>
      </c>
      <c r="AE103" s="14">
        <v>100</v>
      </c>
      <c r="AF103" s="17"/>
      <c r="AG103" s="14">
        <v>23</v>
      </c>
      <c r="AH103" s="14">
        <v>22</v>
      </c>
      <c r="AI103" s="14">
        <v>47</v>
      </c>
      <c r="AJ103" s="14">
        <v>41</v>
      </c>
      <c r="AK103" s="14">
        <v>23</v>
      </c>
      <c r="AL103" s="14">
        <v>22</v>
      </c>
      <c r="AM103" s="14">
        <v>42</v>
      </c>
      <c r="AN103" s="14">
        <v>10</v>
      </c>
      <c r="AO103" s="14">
        <v>46</v>
      </c>
      <c r="AP103" s="20" t="str">
        <f t="shared" si="5"/>
        <v>PASS</v>
      </c>
      <c r="AQ103" s="20" t="str">
        <f t="shared" si="6"/>
        <v>PASS</v>
      </c>
      <c r="AR103" s="21" t="str">
        <f t="shared" si="7"/>
        <v>PASS</v>
      </c>
      <c r="AS103" s="21" t="str">
        <f t="shared" si="8"/>
        <v>PASS</v>
      </c>
      <c r="AT103" s="7" t="str">
        <f t="shared" si="9"/>
        <v>PASS</v>
      </c>
      <c r="AU103" s="7" t="str">
        <f t="shared" si="10"/>
        <v>PASS</v>
      </c>
      <c r="AV103" s="22" t="str">
        <f t="shared" si="11"/>
        <v>YES</v>
      </c>
      <c r="AW103" s="23" t="str">
        <f t="shared" si="12"/>
        <v>DIST</v>
      </c>
    </row>
    <row r="104" spans="1:49">
      <c r="A104" s="14"/>
      <c r="B104" s="24">
        <v>33231</v>
      </c>
      <c r="C104" s="24" t="s">
        <v>457</v>
      </c>
      <c r="D104" s="25" t="s">
        <v>458</v>
      </c>
      <c r="E104" s="24" t="s">
        <v>459</v>
      </c>
      <c r="F104" s="16" t="s">
        <v>460</v>
      </c>
      <c r="G104" s="14">
        <v>94</v>
      </c>
      <c r="H104" s="14">
        <v>100</v>
      </c>
      <c r="I104" s="14">
        <v>86</v>
      </c>
      <c r="J104" s="14">
        <v>100</v>
      </c>
      <c r="K104" s="14">
        <v>100</v>
      </c>
      <c r="L104" s="17"/>
      <c r="M104" s="14">
        <v>43</v>
      </c>
      <c r="N104" s="14">
        <v>23</v>
      </c>
      <c r="O104" s="14">
        <v>45</v>
      </c>
      <c r="P104" s="14">
        <v>25</v>
      </c>
      <c r="Q104" s="14">
        <v>46</v>
      </c>
      <c r="R104" s="14">
        <v>45</v>
      </c>
      <c r="S104" s="18">
        <v>10</v>
      </c>
      <c r="T104" s="18">
        <v>23</v>
      </c>
      <c r="U104" s="19"/>
      <c r="V104" s="15">
        <f t="shared" si="0"/>
        <v>33231</v>
      </c>
      <c r="W104" s="14" t="str">
        <f t="shared" si="1"/>
        <v>T150058602</v>
      </c>
      <c r="X104" s="15" t="str">
        <f t="shared" si="2"/>
        <v>KEER PRAJAKTA CHANDRASHEKHAR</v>
      </c>
      <c r="Y104" s="14" t="str">
        <f t="shared" si="3"/>
        <v>71900328J</v>
      </c>
      <c r="Z104" s="16" t="str">
        <f t="shared" si="4"/>
        <v>E2K18103274</v>
      </c>
      <c r="AA104" s="14">
        <v>100</v>
      </c>
      <c r="AB104" s="14">
        <v>97</v>
      </c>
      <c r="AC104" s="14">
        <v>89</v>
      </c>
      <c r="AD104" s="14">
        <v>100</v>
      </c>
      <c r="AE104" s="14">
        <v>98</v>
      </c>
      <c r="AF104" s="17"/>
      <c r="AG104" s="14">
        <v>23</v>
      </c>
      <c r="AH104" s="14">
        <v>20</v>
      </c>
      <c r="AI104" s="14">
        <v>48</v>
      </c>
      <c r="AJ104" s="14">
        <v>42</v>
      </c>
      <c r="AK104" s="14">
        <v>24</v>
      </c>
      <c r="AL104" s="14">
        <v>23</v>
      </c>
      <c r="AM104" s="14">
        <v>48</v>
      </c>
      <c r="AN104" s="14">
        <v>10</v>
      </c>
      <c r="AO104" s="14">
        <v>46</v>
      </c>
      <c r="AP104" s="20" t="str">
        <f t="shared" si="5"/>
        <v>PASS</v>
      </c>
      <c r="AQ104" s="20" t="str">
        <f t="shared" si="6"/>
        <v>PASS</v>
      </c>
      <c r="AR104" s="21" t="str">
        <f t="shared" si="7"/>
        <v>PASS</v>
      </c>
      <c r="AS104" s="21" t="str">
        <f t="shared" si="8"/>
        <v>PASS</v>
      </c>
      <c r="AT104" s="7" t="str">
        <f t="shared" si="9"/>
        <v>PASS</v>
      </c>
      <c r="AU104" s="7" t="str">
        <f t="shared" si="10"/>
        <v>PASS</v>
      </c>
      <c r="AV104" s="22" t="str">
        <f t="shared" si="11"/>
        <v>YES</v>
      </c>
      <c r="AW104" s="23" t="str">
        <f t="shared" si="12"/>
        <v>DIST</v>
      </c>
    </row>
    <row r="105" spans="1:49">
      <c r="A105" s="14"/>
      <c r="B105" s="24">
        <v>33339</v>
      </c>
      <c r="C105" s="24" t="s">
        <v>461</v>
      </c>
      <c r="D105" s="25" t="s">
        <v>462</v>
      </c>
      <c r="E105" s="24" t="s">
        <v>463</v>
      </c>
      <c r="F105" s="16" t="s">
        <v>464</v>
      </c>
      <c r="G105" s="14">
        <v>89</v>
      </c>
      <c r="H105" s="14">
        <v>100</v>
      </c>
      <c r="I105" s="14">
        <v>85</v>
      </c>
      <c r="J105" s="14">
        <v>99</v>
      </c>
      <c r="K105" s="14">
        <v>94</v>
      </c>
      <c r="L105" s="17"/>
      <c r="M105" s="14">
        <v>46</v>
      </c>
      <c r="N105" s="14">
        <v>23</v>
      </c>
      <c r="O105" s="14">
        <v>46</v>
      </c>
      <c r="P105" s="14">
        <v>23</v>
      </c>
      <c r="Q105" s="14">
        <v>42</v>
      </c>
      <c r="R105" s="14">
        <v>41</v>
      </c>
      <c r="S105" s="18">
        <v>10</v>
      </c>
      <c r="T105" s="18">
        <v>23</v>
      </c>
      <c r="U105" s="19"/>
      <c r="V105" s="15">
        <f t="shared" si="0"/>
        <v>33339</v>
      </c>
      <c r="W105" s="14" t="str">
        <f t="shared" si="1"/>
        <v>T150058603</v>
      </c>
      <c r="X105" s="15" t="str">
        <f t="shared" si="2"/>
        <v>KHAIRE ADITYA KUMAR</v>
      </c>
      <c r="Y105" s="14" t="str">
        <f t="shared" si="3"/>
        <v>71900331J</v>
      </c>
      <c r="Z105" s="16" t="str">
        <f t="shared" si="4"/>
        <v>I2K18102609</v>
      </c>
      <c r="AA105" s="14">
        <v>100</v>
      </c>
      <c r="AB105" s="14">
        <v>78</v>
      </c>
      <c r="AC105" s="14">
        <v>91</v>
      </c>
      <c r="AD105" s="14">
        <v>100</v>
      </c>
      <c r="AE105" s="14">
        <v>100</v>
      </c>
      <c r="AF105" s="17"/>
      <c r="AG105" s="14">
        <v>23</v>
      </c>
      <c r="AH105" s="14">
        <v>20</v>
      </c>
      <c r="AI105" s="14">
        <v>44</v>
      </c>
      <c r="AJ105" s="14">
        <v>38</v>
      </c>
      <c r="AK105" s="14">
        <v>21</v>
      </c>
      <c r="AL105" s="14">
        <v>20</v>
      </c>
      <c r="AM105" s="14">
        <v>45</v>
      </c>
      <c r="AN105" s="14">
        <v>9.89</v>
      </c>
      <c r="AO105" s="14">
        <v>46</v>
      </c>
      <c r="AP105" s="20" t="str">
        <f t="shared" si="5"/>
        <v>PASS</v>
      </c>
      <c r="AQ105" s="20" t="str">
        <f t="shared" si="6"/>
        <v>PASS</v>
      </c>
      <c r="AR105" s="21" t="str">
        <f t="shared" si="7"/>
        <v>PASS</v>
      </c>
      <c r="AS105" s="21" t="str">
        <f t="shared" si="8"/>
        <v>PASS</v>
      </c>
      <c r="AT105" s="7" t="str">
        <f t="shared" si="9"/>
        <v>PASS</v>
      </c>
      <c r="AU105" s="7" t="str">
        <f t="shared" si="10"/>
        <v>PASS</v>
      </c>
      <c r="AV105" s="22" t="str">
        <f t="shared" si="11"/>
        <v>YES</v>
      </c>
      <c r="AW105" s="23" t="str">
        <f t="shared" si="12"/>
        <v>DIST</v>
      </c>
    </row>
    <row r="106" spans="1:49">
      <c r="A106" s="14"/>
      <c r="B106" s="14">
        <v>33245</v>
      </c>
      <c r="C106" s="14" t="s">
        <v>465</v>
      </c>
      <c r="D106" s="15" t="s">
        <v>466</v>
      </c>
      <c r="E106" s="14" t="s">
        <v>467</v>
      </c>
      <c r="F106" s="16" t="s">
        <v>468</v>
      </c>
      <c r="G106" s="14">
        <v>88</v>
      </c>
      <c r="H106" s="14">
        <v>89</v>
      </c>
      <c r="I106" s="14">
        <v>90</v>
      </c>
      <c r="J106" s="14">
        <v>97</v>
      </c>
      <c r="K106" s="14">
        <v>89</v>
      </c>
      <c r="L106" s="17"/>
      <c r="M106" s="14">
        <v>41</v>
      </c>
      <c r="N106" s="14">
        <v>23</v>
      </c>
      <c r="O106" s="14">
        <v>42</v>
      </c>
      <c r="P106" s="14">
        <v>23</v>
      </c>
      <c r="Q106" s="14">
        <v>39</v>
      </c>
      <c r="R106" s="14">
        <v>37</v>
      </c>
      <c r="S106" s="18">
        <v>9.9600000000000009</v>
      </c>
      <c r="T106" s="18">
        <v>23</v>
      </c>
      <c r="U106" s="19"/>
      <c r="V106" s="15">
        <f t="shared" si="0"/>
        <v>33245</v>
      </c>
      <c r="W106" s="14" t="str">
        <f t="shared" si="1"/>
        <v>T150058604</v>
      </c>
      <c r="X106" s="15" t="str">
        <f t="shared" si="2"/>
        <v>KHANDELWAL RAGHAV RAMESH</v>
      </c>
      <c r="Y106" s="14" t="str">
        <f t="shared" si="3"/>
        <v>71900511G</v>
      </c>
      <c r="Z106" s="16" t="str">
        <f t="shared" si="4"/>
        <v>I2K18102425</v>
      </c>
      <c r="AA106" s="14">
        <v>95</v>
      </c>
      <c r="AB106" s="14">
        <v>93</v>
      </c>
      <c r="AC106" s="14">
        <v>91</v>
      </c>
      <c r="AD106" s="14">
        <v>99</v>
      </c>
      <c r="AE106" s="14">
        <v>89</v>
      </c>
      <c r="AF106" s="17"/>
      <c r="AG106" s="14">
        <v>23</v>
      </c>
      <c r="AH106" s="14">
        <v>20</v>
      </c>
      <c r="AI106" s="14">
        <v>46</v>
      </c>
      <c r="AJ106" s="14">
        <v>38</v>
      </c>
      <c r="AK106" s="14">
        <v>22</v>
      </c>
      <c r="AL106" s="14">
        <v>20</v>
      </c>
      <c r="AM106" s="14">
        <v>44</v>
      </c>
      <c r="AN106" s="14">
        <v>9.9600000000000009</v>
      </c>
      <c r="AO106" s="14">
        <v>46</v>
      </c>
      <c r="AP106" s="20" t="str">
        <f t="shared" si="5"/>
        <v>PASS</v>
      </c>
      <c r="AQ106" s="20" t="str">
        <f t="shared" si="6"/>
        <v>PASS</v>
      </c>
      <c r="AR106" s="21" t="str">
        <f t="shared" si="7"/>
        <v>PASS</v>
      </c>
      <c r="AS106" s="21" t="str">
        <f t="shared" si="8"/>
        <v>PASS</v>
      </c>
      <c r="AT106" s="7" t="str">
        <f t="shared" si="9"/>
        <v>PASS</v>
      </c>
      <c r="AU106" s="7" t="str">
        <f t="shared" si="10"/>
        <v>PASS</v>
      </c>
      <c r="AV106" s="22" t="str">
        <f t="shared" si="11"/>
        <v>YES</v>
      </c>
      <c r="AW106" s="23" t="str">
        <f t="shared" si="12"/>
        <v>DIST</v>
      </c>
    </row>
    <row r="107" spans="1:49">
      <c r="A107" s="14"/>
      <c r="B107" s="14">
        <v>33131</v>
      </c>
      <c r="C107" s="14" t="s">
        <v>469</v>
      </c>
      <c r="D107" s="15" t="s">
        <v>470</v>
      </c>
      <c r="E107" s="14" t="s">
        <v>471</v>
      </c>
      <c r="F107" s="16" t="s">
        <v>472</v>
      </c>
      <c r="G107" s="14">
        <v>94</v>
      </c>
      <c r="H107" s="14">
        <v>96</v>
      </c>
      <c r="I107" s="14">
        <v>95</v>
      </c>
      <c r="J107" s="14">
        <v>100</v>
      </c>
      <c r="K107" s="14">
        <v>100</v>
      </c>
      <c r="L107" s="17"/>
      <c r="M107" s="14">
        <v>40</v>
      </c>
      <c r="N107" s="14">
        <v>20</v>
      </c>
      <c r="O107" s="14">
        <v>43</v>
      </c>
      <c r="P107" s="14">
        <v>21</v>
      </c>
      <c r="Q107" s="14">
        <v>43</v>
      </c>
      <c r="R107" s="14">
        <v>32</v>
      </c>
      <c r="S107" s="18">
        <v>9.91</v>
      </c>
      <c r="T107" s="18">
        <v>23</v>
      </c>
      <c r="U107" s="19"/>
      <c r="V107" s="15">
        <f t="shared" si="0"/>
        <v>33131</v>
      </c>
      <c r="W107" s="14" t="str">
        <f t="shared" si="1"/>
        <v>T150058605</v>
      </c>
      <c r="X107" s="15" t="str">
        <f t="shared" si="2"/>
        <v>KOCHETA JEEVAN SACHIN</v>
      </c>
      <c r="Y107" s="14" t="str">
        <f t="shared" si="3"/>
        <v>71900340H</v>
      </c>
      <c r="Z107" s="16" t="str">
        <f t="shared" si="4"/>
        <v>I2K18102573</v>
      </c>
      <c r="AA107" s="14">
        <v>100</v>
      </c>
      <c r="AB107" s="14">
        <v>95</v>
      </c>
      <c r="AC107" s="14">
        <v>75</v>
      </c>
      <c r="AD107" s="14">
        <v>100</v>
      </c>
      <c r="AE107" s="14">
        <v>100</v>
      </c>
      <c r="AF107" s="17"/>
      <c r="AG107" s="14">
        <v>22</v>
      </c>
      <c r="AH107" s="14">
        <v>20</v>
      </c>
      <c r="AI107" s="14">
        <v>36</v>
      </c>
      <c r="AJ107" s="14">
        <v>35</v>
      </c>
      <c r="AK107" s="14">
        <v>21</v>
      </c>
      <c r="AL107" s="14">
        <v>21</v>
      </c>
      <c r="AM107" s="14">
        <v>42</v>
      </c>
      <c r="AN107" s="14">
        <v>9.83</v>
      </c>
      <c r="AO107" s="14">
        <v>46</v>
      </c>
      <c r="AP107" s="20" t="str">
        <f t="shared" si="5"/>
        <v>PASS</v>
      </c>
      <c r="AQ107" s="20" t="str">
        <f t="shared" si="6"/>
        <v>PASS</v>
      </c>
      <c r="AR107" s="21" t="str">
        <f t="shared" si="7"/>
        <v>PASS</v>
      </c>
      <c r="AS107" s="21" t="str">
        <f t="shared" si="8"/>
        <v>PASS</v>
      </c>
      <c r="AT107" s="7" t="str">
        <f t="shared" si="9"/>
        <v>PASS</v>
      </c>
      <c r="AU107" s="7" t="str">
        <f t="shared" si="10"/>
        <v>PASS</v>
      </c>
      <c r="AV107" s="22" t="str">
        <f t="shared" si="11"/>
        <v>YES</v>
      </c>
      <c r="AW107" s="23" t="str">
        <f t="shared" si="12"/>
        <v>DIST</v>
      </c>
    </row>
    <row r="108" spans="1:49">
      <c r="A108" s="14"/>
      <c r="B108" s="14">
        <v>33325</v>
      </c>
      <c r="C108" s="14" t="s">
        <v>473</v>
      </c>
      <c r="D108" s="15" t="s">
        <v>474</v>
      </c>
      <c r="E108" s="14" t="s">
        <v>475</v>
      </c>
      <c r="F108" s="16" t="s">
        <v>476</v>
      </c>
      <c r="G108" s="14">
        <v>76</v>
      </c>
      <c r="H108" s="14">
        <v>100</v>
      </c>
      <c r="I108" s="14">
        <v>78</v>
      </c>
      <c r="J108" s="14">
        <v>90</v>
      </c>
      <c r="K108" s="14">
        <v>89</v>
      </c>
      <c r="L108" s="17"/>
      <c r="M108" s="14">
        <v>44</v>
      </c>
      <c r="N108" s="14">
        <v>24</v>
      </c>
      <c r="O108" s="14">
        <v>43</v>
      </c>
      <c r="P108" s="14">
        <v>23</v>
      </c>
      <c r="Q108" s="14">
        <v>42</v>
      </c>
      <c r="R108" s="14">
        <v>45</v>
      </c>
      <c r="S108" s="18">
        <v>9.6999999999999993</v>
      </c>
      <c r="T108" s="18">
        <v>23</v>
      </c>
      <c r="U108" s="19"/>
      <c r="V108" s="15">
        <f t="shared" si="0"/>
        <v>33325</v>
      </c>
      <c r="W108" s="14" t="str">
        <f t="shared" si="1"/>
        <v>T150058606</v>
      </c>
      <c r="X108" s="15" t="str">
        <f t="shared" si="2"/>
        <v>KOMAL SUNIL GAIKWAD</v>
      </c>
      <c r="Y108" s="14" t="str">
        <f t="shared" si="3"/>
        <v>72000078F</v>
      </c>
      <c r="Z108" s="16" t="str">
        <f t="shared" si="4"/>
        <v>I2K19205171</v>
      </c>
      <c r="AA108" s="14">
        <v>82</v>
      </c>
      <c r="AB108" s="14">
        <v>81</v>
      </c>
      <c r="AC108" s="14">
        <v>83</v>
      </c>
      <c r="AD108" s="14">
        <v>100</v>
      </c>
      <c r="AE108" s="14">
        <v>90</v>
      </c>
      <c r="AF108" s="17"/>
      <c r="AG108" s="14">
        <v>24</v>
      </c>
      <c r="AH108" s="14">
        <v>23</v>
      </c>
      <c r="AI108" s="14">
        <v>45</v>
      </c>
      <c r="AJ108" s="14">
        <v>38</v>
      </c>
      <c r="AK108" s="14">
        <v>23</v>
      </c>
      <c r="AL108" s="14">
        <v>21</v>
      </c>
      <c r="AM108" s="14">
        <v>44</v>
      </c>
      <c r="AN108" s="14">
        <v>9.83</v>
      </c>
      <c r="AO108" s="14">
        <v>46</v>
      </c>
      <c r="AP108" s="20" t="str">
        <f t="shared" si="5"/>
        <v>PASS</v>
      </c>
      <c r="AQ108" s="20" t="str">
        <f t="shared" si="6"/>
        <v>PASS</v>
      </c>
      <c r="AR108" s="21" t="str">
        <f t="shared" si="7"/>
        <v>PASS</v>
      </c>
      <c r="AS108" s="21" t="str">
        <f t="shared" si="8"/>
        <v>PASS</v>
      </c>
      <c r="AT108" s="7" t="str">
        <f t="shared" si="9"/>
        <v>PASS</v>
      </c>
      <c r="AU108" s="7" t="str">
        <f t="shared" si="10"/>
        <v>PASS</v>
      </c>
      <c r="AV108" s="22" t="str">
        <f t="shared" si="11"/>
        <v>YES</v>
      </c>
      <c r="AW108" s="23" t="str">
        <f t="shared" si="12"/>
        <v>DIST</v>
      </c>
    </row>
    <row r="109" spans="1:49">
      <c r="A109" s="14"/>
      <c r="B109" s="14">
        <v>33341</v>
      </c>
      <c r="C109" s="14" t="s">
        <v>477</v>
      </c>
      <c r="D109" s="15" t="s">
        <v>478</v>
      </c>
      <c r="E109" s="14" t="s">
        <v>479</v>
      </c>
      <c r="F109" s="16" t="s">
        <v>480</v>
      </c>
      <c r="G109" s="14">
        <v>89</v>
      </c>
      <c r="H109" s="14">
        <v>100</v>
      </c>
      <c r="I109" s="14">
        <v>97</v>
      </c>
      <c r="J109" s="14">
        <v>100</v>
      </c>
      <c r="K109" s="14">
        <v>100</v>
      </c>
      <c r="L109" s="17"/>
      <c r="M109" s="14">
        <v>45</v>
      </c>
      <c r="N109" s="14">
        <v>24</v>
      </c>
      <c r="O109" s="14">
        <v>46</v>
      </c>
      <c r="P109" s="14">
        <v>23</v>
      </c>
      <c r="Q109" s="14">
        <v>43</v>
      </c>
      <c r="R109" s="14">
        <v>46</v>
      </c>
      <c r="S109" s="18">
        <v>10</v>
      </c>
      <c r="T109" s="18">
        <v>23</v>
      </c>
      <c r="U109" s="19"/>
      <c r="V109" s="15">
        <f t="shared" si="0"/>
        <v>33341</v>
      </c>
      <c r="W109" s="14" t="str">
        <f t="shared" si="1"/>
        <v>T150058607</v>
      </c>
      <c r="X109" s="15" t="str">
        <f t="shared" si="2"/>
        <v>KRISHIV NIRANJAN MEWANI</v>
      </c>
      <c r="Y109" s="14" t="str">
        <f t="shared" si="3"/>
        <v>71900348C</v>
      </c>
      <c r="Z109" s="16" t="str">
        <f t="shared" si="4"/>
        <v>I2K18102633</v>
      </c>
      <c r="AA109" s="14">
        <v>100</v>
      </c>
      <c r="AB109" s="14">
        <v>91</v>
      </c>
      <c r="AC109" s="14">
        <v>87</v>
      </c>
      <c r="AD109" s="14">
        <v>100</v>
      </c>
      <c r="AE109" s="14">
        <v>96</v>
      </c>
      <c r="AF109" s="17"/>
      <c r="AG109" s="14">
        <v>22</v>
      </c>
      <c r="AH109" s="14">
        <v>21</v>
      </c>
      <c r="AI109" s="14">
        <v>44</v>
      </c>
      <c r="AJ109" s="14">
        <v>38</v>
      </c>
      <c r="AK109" s="14">
        <v>23</v>
      </c>
      <c r="AL109" s="14">
        <v>22</v>
      </c>
      <c r="AM109" s="14">
        <v>44</v>
      </c>
      <c r="AN109" s="14">
        <v>9.98</v>
      </c>
      <c r="AO109" s="14">
        <v>46</v>
      </c>
      <c r="AP109" s="20" t="str">
        <f t="shared" si="5"/>
        <v>PASS</v>
      </c>
      <c r="AQ109" s="20" t="str">
        <f t="shared" si="6"/>
        <v>PASS</v>
      </c>
      <c r="AR109" s="21" t="str">
        <f t="shared" si="7"/>
        <v>PASS</v>
      </c>
      <c r="AS109" s="21" t="str">
        <f t="shared" si="8"/>
        <v>PASS</v>
      </c>
      <c r="AT109" s="7" t="str">
        <f t="shared" si="9"/>
        <v>PASS</v>
      </c>
      <c r="AU109" s="7" t="str">
        <f t="shared" si="10"/>
        <v>PASS</v>
      </c>
      <c r="AV109" s="22" t="str">
        <f t="shared" si="11"/>
        <v>YES</v>
      </c>
      <c r="AW109" s="23" t="str">
        <f t="shared" si="12"/>
        <v>DIST</v>
      </c>
    </row>
    <row r="110" spans="1:49">
      <c r="A110" s="14"/>
      <c r="B110" s="24">
        <v>33132</v>
      </c>
      <c r="C110" s="24" t="s">
        <v>481</v>
      </c>
      <c r="D110" s="25" t="s">
        <v>482</v>
      </c>
      <c r="E110" s="24" t="s">
        <v>483</v>
      </c>
      <c r="F110" s="16" t="s">
        <v>484</v>
      </c>
      <c r="G110" s="14">
        <v>91</v>
      </c>
      <c r="H110" s="14">
        <v>100</v>
      </c>
      <c r="I110" s="14">
        <v>100</v>
      </c>
      <c r="J110" s="14">
        <v>100</v>
      </c>
      <c r="K110" s="14">
        <v>100</v>
      </c>
      <c r="L110" s="17"/>
      <c r="M110" s="14">
        <v>41</v>
      </c>
      <c r="N110" s="14">
        <v>24</v>
      </c>
      <c r="O110" s="14">
        <v>43</v>
      </c>
      <c r="P110" s="14">
        <v>25</v>
      </c>
      <c r="Q110" s="14">
        <v>45</v>
      </c>
      <c r="R110" s="14">
        <v>48</v>
      </c>
      <c r="S110" s="18">
        <v>10</v>
      </c>
      <c r="T110" s="18">
        <v>23</v>
      </c>
      <c r="U110" s="19"/>
      <c r="V110" s="15">
        <f t="shared" si="0"/>
        <v>33132</v>
      </c>
      <c r="W110" s="14" t="str">
        <f t="shared" si="1"/>
        <v>T150058608</v>
      </c>
      <c r="X110" s="15" t="str">
        <f t="shared" si="2"/>
        <v>KULKARNI MIHIR RAJENDRA</v>
      </c>
      <c r="Y110" s="14" t="str">
        <f t="shared" si="3"/>
        <v>71900359J</v>
      </c>
      <c r="Z110" s="16" t="str">
        <f t="shared" si="4"/>
        <v>I2K18102588</v>
      </c>
      <c r="AA110" s="14">
        <v>100</v>
      </c>
      <c r="AB110" s="14">
        <v>93</v>
      </c>
      <c r="AC110" s="14">
        <v>88</v>
      </c>
      <c r="AD110" s="14">
        <v>100</v>
      </c>
      <c r="AE110" s="14">
        <v>100</v>
      </c>
      <c r="AF110" s="17"/>
      <c r="AG110" s="14">
        <v>24</v>
      </c>
      <c r="AH110" s="14">
        <v>22</v>
      </c>
      <c r="AI110" s="14">
        <v>45</v>
      </c>
      <c r="AJ110" s="14">
        <v>44</v>
      </c>
      <c r="AK110" s="14">
        <v>24</v>
      </c>
      <c r="AL110" s="14">
        <v>23</v>
      </c>
      <c r="AM110" s="14">
        <v>44</v>
      </c>
      <c r="AN110" s="14">
        <v>10</v>
      </c>
      <c r="AO110" s="14">
        <v>46</v>
      </c>
      <c r="AP110" s="20" t="str">
        <f t="shared" si="5"/>
        <v>PASS</v>
      </c>
      <c r="AQ110" s="20" t="str">
        <f t="shared" si="6"/>
        <v>PASS</v>
      </c>
      <c r="AR110" s="21" t="str">
        <f t="shared" si="7"/>
        <v>PASS</v>
      </c>
      <c r="AS110" s="21" t="str">
        <f t="shared" si="8"/>
        <v>PASS</v>
      </c>
      <c r="AT110" s="7" t="str">
        <f t="shared" si="9"/>
        <v>PASS</v>
      </c>
      <c r="AU110" s="7" t="str">
        <f t="shared" si="10"/>
        <v>PASS</v>
      </c>
      <c r="AV110" s="22" t="str">
        <f t="shared" si="11"/>
        <v>YES</v>
      </c>
      <c r="AW110" s="23" t="str">
        <f t="shared" si="12"/>
        <v>DIST</v>
      </c>
    </row>
    <row r="111" spans="1:49">
      <c r="A111" s="14"/>
      <c r="B111" s="24">
        <v>33232</v>
      </c>
      <c r="C111" s="24" t="s">
        <v>485</v>
      </c>
      <c r="D111" s="25" t="s">
        <v>486</v>
      </c>
      <c r="E111" s="24" t="s">
        <v>487</v>
      </c>
      <c r="F111" s="16" t="s">
        <v>488</v>
      </c>
      <c r="G111" s="14">
        <v>89</v>
      </c>
      <c r="H111" s="14">
        <v>100</v>
      </c>
      <c r="I111" s="14">
        <v>98</v>
      </c>
      <c r="J111" s="14">
        <v>99</v>
      </c>
      <c r="K111" s="14">
        <v>97</v>
      </c>
      <c r="L111" s="17"/>
      <c r="M111" s="14">
        <v>39</v>
      </c>
      <c r="N111" s="14">
        <v>22</v>
      </c>
      <c r="O111" s="14">
        <v>43</v>
      </c>
      <c r="P111" s="14">
        <v>23</v>
      </c>
      <c r="Q111" s="14">
        <v>42</v>
      </c>
      <c r="R111" s="14">
        <v>42</v>
      </c>
      <c r="S111" s="18">
        <v>9.9600000000000009</v>
      </c>
      <c r="T111" s="18">
        <v>23</v>
      </c>
      <c r="U111" s="19"/>
      <c r="V111" s="15">
        <f t="shared" si="0"/>
        <v>33232</v>
      </c>
      <c r="W111" s="14" t="str">
        <f t="shared" si="1"/>
        <v>T150058609</v>
      </c>
      <c r="X111" s="15" t="str">
        <f t="shared" si="2"/>
        <v>KULKARNI PRATHMESH PRAVIN</v>
      </c>
      <c r="Y111" s="14" t="str">
        <f t="shared" si="3"/>
        <v>71900363G</v>
      </c>
      <c r="Z111" s="16" t="str">
        <f t="shared" si="4"/>
        <v>I2K18102617</v>
      </c>
      <c r="AA111" s="14">
        <v>92</v>
      </c>
      <c r="AB111" s="14">
        <v>98</v>
      </c>
      <c r="AC111" s="14">
        <v>85</v>
      </c>
      <c r="AD111" s="14">
        <v>100</v>
      </c>
      <c r="AE111" s="14">
        <v>99</v>
      </c>
      <c r="AF111" s="17"/>
      <c r="AG111" s="14">
        <v>23</v>
      </c>
      <c r="AH111" s="14">
        <v>21</v>
      </c>
      <c r="AI111" s="14">
        <v>45</v>
      </c>
      <c r="AJ111" s="14">
        <v>42</v>
      </c>
      <c r="AK111" s="14">
        <v>22</v>
      </c>
      <c r="AL111" s="14">
        <v>20</v>
      </c>
      <c r="AM111" s="14">
        <v>43</v>
      </c>
      <c r="AN111" s="14">
        <v>9.98</v>
      </c>
      <c r="AO111" s="14">
        <v>46</v>
      </c>
      <c r="AP111" s="20" t="str">
        <f t="shared" si="5"/>
        <v>PASS</v>
      </c>
      <c r="AQ111" s="20" t="str">
        <f t="shared" si="6"/>
        <v>PASS</v>
      </c>
      <c r="AR111" s="21" t="str">
        <f t="shared" si="7"/>
        <v>PASS</v>
      </c>
      <c r="AS111" s="21" t="str">
        <f t="shared" si="8"/>
        <v>PASS</v>
      </c>
      <c r="AT111" s="7" t="str">
        <f t="shared" si="9"/>
        <v>PASS</v>
      </c>
      <c r="AU111" s="7" t="str">
        <f t="shared" si="10"/>
        <v>PASS</v>
      </c>
      <c r="AV111" s="22" t="str">
        <f t="shared" si="11"/>
        <v>YES</v>
      </c>
      <c r="AW111" s="23" t="str">
        <f t="shared" si="12"/>
        <v>DIST</v>
      </c>
    </row>
    <row r="112" spans="1:49">
      <c r="A112" s="14"/>
      <c r="B112" s="14">
        <v>33233</v>
      </c>
      <c r="C112" s="14" t="s">
        <v>489</v>
      </c>
      <c r="D112" s="15" t="s">
        <v>490</v>
      </c>
      <c r="E112" s="14" t="s">
        <v>491</v>
      </c>
      <c r="F112" s="16" t="s">
        <v>492</v>
      </c>
      <c r="G112" s="14">
        <v>64</v>
      </c>
      <c r="H112" s="14">
        <v>95</v>
      </c>
      <c r="I112" s="14">
        <v>83</v>
      </c>
      <c r="J112" s="14">
        <v>100</v>
      </c>
      <c r="K112" s="14">
        <v>95</v>
      </c>
      <c r="L112" s="17"/>
      <c r="M112" s="14">
        <v>40</v>
      </c>
      <c r="N112" s="14">
        <v>20</v>
      </c>
      <c r="O112" s="14">
        <v>39</v>
      </c>
      <c r="P112" s="14">
        <v>20</v>
      </c>
      <c r="Q112" s="14">
        <v>43</v>
      </c>
      <c r="R112" s="14">
        <v>25</v>
      </c>
      <c r="S112" s="18">
        <v>9.43</v>
      </c>
      <c r="T112" s="18">
        <v>23</v>
      </c>
      <c r="U112" s="19"/>
      <c r="V112" s="15">
        <f t="shared" si="0"/>
        <v>33233</v>
      </c>
      <c r="W112" s="14" t="str">
        <f t="shared" si="1"/>
        <v>T150058610</v>
      </c>
      <c r="X112" s="15" t="str">
        <f t="shared" si="2"/>
        <v>KULKARNI SANYUKTA SANDEEP</v>
      </c>
      <c r="Y112" s="14" t="str">
        <f t="shared" si="3"/>
        <v>71900365C</v>
      </c>
      <c r="Z112" s="16" t="str">
        <f t="shared" si="4"/>
        <v>I2K18102535</v>
      </c>
      <c r="AA112" s="14">
        <v>98</v>
      </c>
      <c r="AB112" s="14">
        <v>82</v>
      </c>
      <c r="AC112" s="14">
        <v>71</v>
      </c>
      <c r="AD112" s="14">
        <v>79</v>
      </c>
      <c r="AE112" s="14">
        <v>90</v>
      </c>
      <c r="AF112" s="17"/>
      <c r="AG112" s="14">
        <v>23</v>
      </c>
      <c r="AH112" s="14">
        <v>23</v>
      </c>
      <c r="AI112" s="14">
        <v>38</v>
      </c>
      <c r="AJ112" s="14">
        <v>39</v>
      </c>
      <c r="AK112" s="14">
        <v>19</v>
      </c>
      <c r="AL112" s="14">
        <v>19</v>
      </c>
      <c r="AM112" s="14">
        <v>45</v>
      </c>
      <c r="AN112" s="14">
        <v>9.5</v>
      </c>
      <c r="AO112" s="14">
        <v>46</v>
      </c>
      <c r="AP112" s="20" t="str">
        <f t="shared" si="5"/>
        <v>PASS</v>
      </c>
      <c r="AQ112" s="20" t="str">
        <f t="shared" si="6"/>
        <v>PASS</v>
      </c>
      <c r="AR112" s="21" t="str">
        <f t="shared" si="7"/>
        <v>PASS</v>
      </c>
      <c r="AS112" s="21" t="str">
        <f t="shared" si="8"/>
        <v>PASS</v>
      </c>
      <c r="AT112" s="7" t="str">
        <f t="shared" si="9"/>
        <v>PASS</v>
      </c>
      <c r="AU112" s="7" t="str">
        <f t="shared" si="10"/>
        <v>PASS</v>
      </c>
      <c r="AV112" s="22" t="str">
        <f t="shared" si="11"/>
        <v>YES</v>
      </c>
      <c r="AW112" s="23" t="str">
        <f t="shared" si="12"/>
        <v>DIST</v>
      </c>
    </row>
    <row r="113" spans="1:49">
      <c r="A113" s="14"/>
      <c r="B113" s="14">
        <v>33133</v>
      </c>
      <c r="C113" s="26" t="s">
        <v>493</v>
      </c>
      <c r="D113" s="15" t="s">
        <v>494</v>
      </c>
      <c r="E113" s="14" t="s">
        <v>495</v>
      </c>
      <c r="F113" s="16" t="s">
        <v>496</v>
      </c>
      <c r="G113" s="14">
        <v>77</v>
      </c>
      <c r="H113" s="14">
        <v>92</v>
      </c>
      <c r="I113" s="14">
        <v>88</v>
      </c>
      <c r="J113" s="14">
        <v>97</v>
      </c>
      <c r="K113" s="14">
        <v>85</v>
      </c>
      <c r="L113" s="17"/>
      <c r="M113" s="14">
        <v>39</v>
      </c>
      <c r="N113" s="14">
        <v>17</v>
      </c>
      <c r="O113" s="14">
        <v>43</v>
      </c>
      <c r="P113" s="14">
        <v>17</v>
      </c>
      <c r="Q113" s="14">
        <v>42</v>
      </c>
      <c r="R113" s="14">
        <v>30</v>
      </c>
      <c r="S113" s="18">
        <v>9.61</v>
      </c>
      <c r="T113" s="18">
        <v>23</v>
      </c>
      <c r="U113" s="19"/>
      <c r="V113" s="15">
        <f t="shared" si="0"/>
        <v>33133</v>
      </c>
      <c r="W113" s="14" t="str">
        <f t="shared" si="1"/>
        <v>T150058611</v>
      </c>
      <c r="X113" s="15" t="str">
        <f t="shared" si="2"/>
        <v>KUMBHAKARNA DARSHANA RAVINDRA</v>
      </c>
      <c r="Y113" s="14" t="str">
        <f t="shared" si="3"/>
        <v>71900368H</v>
      </c>
      <c r="Z113" s="16" t="str">
        <f t="shared" si="4"/>
        <v>I2K18102460</v>
      </c>
      <c r="AA113" s="14">
        <v>96</v>
      </c>
      <c r="AB113" s="14">
        <v>76</v>
      </c>
      <c r="AC113" s="14">
        <v>75</v>
      </c>
      <c r="AD113" s="14">
        <v>86</v>
      </c>
      <c r="AE113" s="14">
        <v>67</v>
      </c>
      <c r="AF113" s="17"/>
      <c r="AG113" s="14">
        <v>23</v>
      </c>
      <c r="AH113" s="14">
        <v>23</v>
      </c>
      <c r="AI113" s="14">
        <v>36</v>
      </c>
      <c r="AJ113" s="14">
        <v>44</v>
      </c>
      <c r="AK113" s="14">
        <v>23</v>
      </c>
      <c r="AL113" s="14">
        <v>19</v>
      </c>
      <c r="AM113" s="14">
        <v>40</v>
      </c>
      <c r="AN113" s="14">
        <v>9.43</v>
      </c>
      <c r="AO113" s="14">
        <v>46</v>
      </c>
      <c r="AP113" s="20" t="str">
        <f t="shared" si="5"/>
        <v>PASS</v>
      </c>
      <c r="AQ113" s="20" t="str">
        <f t="shared" si="6"/>
        <v>PASS</v>
      </c>
      <c r="AR113" s="21" t="str">
        <f t="shared" si="7"/>
        <v>PASS</v>
      </c>
      <c r="AS113" s="21" t="str">
        <f t="shared" si="8"/>
        <v>PASS</v>
      </c>
      <c r="AT113" s="7" t="str">
        <f t="shared" si="9"/>
        <v>PASS</v>
      </c>
      <c r="AU113" s="7" t="str">
        <f t="shared" si="10"/>
        <v>PASS</v>
      </c>
      <c r="AV113" s="22" t="str">
        <f t="shared" si="11"/>
        <v>YES</v>
      </c>
      <c r="AW113" s="23" t="str">
        <f t="shared" si="12"/>
        <v>DIST</v>
      </c>
    </row>
    <row r="114" spans="1:49">
      <c r="A114" s="14"/>
      <c r="B114" s="14">
        <v>33234</v>
      </c>
      <c r="C114" s="14" t="s">
        <v>497</v>
      </c>
      <c r="D114" s="15" t="s">
        <v>498</v>
      </c>
      <c r="E114" s="14" t="s">
        <v>499</v>
      </c>
      <c r="F114" s="16" t="s">
        <v>500</v>
      </c>
      <c r="G114" s="14">
        <v>95</v>
      </c>
      <c r="H114" s="14">
        <v>100</v>
      </c>
      <c r="I114" s="14">
        <v>100</v>
      </c>
      <c r="J114" s="14">
        <v>100</v>
      </c>
      <c r="K114" s="14">
        <v>94</v>
      </c>
      <c r="L114" s="17"/>
      <c r="M114" s="14">
        <v>40</v>
      </c>
      <c r="N114" s="14">
        <v>24</v>
      </c>
      <c r="O114" s="14">
        <v>41</v>
      </c>
      <c r="P114" s="14">
        <v>24</v>
      </c>
      <c r="Q114" s="14">
        <v>42</v>
      </c>
      <c r="R114" s="14">
        <v>39</v>
      </c>
      <c r="S114" s="18">
        <v>9.9600000000000009</v>
      </c>
      <c r="T114" s="18">
        <v>23</v>
      </c>
      <c r="U114" s="19"/>
      <c r="V114" s="15">
        <f t="shared" si="0"/>
        <v>33234</v>
      </c>
      <c r="W114" s="14" t="str">
        <f t="shared" si="1"/>
        <v>T150058612</v>
      </c>
      <c r="X114" s="15" t="str">
        <f t="shared" si="2"/>
        <v>LANDGE RUSHIKESH VIJAY</v>
      </c>
      <c r="Y114" s="14" t="str">
        <f t="shared" si="3"/>
        <v>71900376J</v>
      </c>
      <c r="Z114" s="16" t="str">
        <f t="shared" si="4"/>
        <v>I2K18102536</v>
      </c>
      <c r="AA114" s="14">
        <v>99</v>
      </c>
      <c r="AB114" s="14">
        <v>89</v>
      </c>
      <c r="AC114" s="14">
        <v>72</v>
      </c>
      <c r="AD114" s="14">
        <v>100</v>
      </c>
      <c r="AE114" s="14">
        <v>93</v>
      </c>
      <c r="AF114" s="17"/>
      <c r="AG114" s="14">
        <v>24</v>
      </c>
      <c r="AH114" s="14">
        <v>23</v>
      </c>
      <c r="AI114" s="14">
        <v>46</v>
      </c>
      <c r="AJ114" s="14">
        <v>46</v>
      </c>
      <c r="AK114" s="14">
        <v>23</v>
      </c>
      <c r="AL114" s="14">
        <v>19</v>
      </c>
      <c r="AM114" s="14">
        <v>42</v>
      </c>
      <c r="AN114" s="14">
        <v>9.89</v>
      </c>
      <c r="AO114" s="14">
        <v>46</v>
      </c>
      <c r="AP114" s="20" t="str">
        <f t="shared" si="5"/>
        <v>PASS</v>
      </c>
      <c r="AQ114" s="20" t="str">
        <f t="shared" si="6"/>
        <v>PASS</v>
      </c>
      <c r="AR114" s="21" t="str">
        <f t="shared" si="7"/>
        <v>PASS</v>
      </c>
      <c r="AS114" s="21" t="str">
        <f t="shared" si="8"/>
        <v>PASS</v>
      </c>
      <c r="AT114" s="7" t="str">
        <f t="shared" si="9"/>
        <v>PASS</v>
      </c>
      <c r="AU114" s="7" t="str">
        <f t="shared" si="10"/>
        <v>PASS</v>
      </c>
      <c r="AV114" s="22" t="str">
        <f t="shared" si="11"/>
        <v>YES</v>
      </c>
      <c r="AW114" s="23" t="str">
        <f t="shared" si="12"/>
        <v>DIST</v>
      </c>
    </row>
    <row r="115" spans="1:49">
      <c r="A115" s="14"/>
      <c r="B115" s="14">
        <v>33357</v>
      </c>
      <c r="C115" s="14" t="s">
        <v>501</v>
      </c>
      <c r="D115" s="15" t="s">
        <v>502</v>
      </c>
      <c r="E115" s="14" t="s">
        <v>503</v>
      </c>
      <c r="F115" s="16" t="s">
        <v>504</v>
      </c>
      <c r="G115" s="14">
        <v>91</v>
      </c>
      <c r="H115" s="14">
        <v>100</v>
      </c>
      <c r="I115" s="14">
        <v>92</v>
      </c>
      <c r="J115" s="14">
        <v>96</v>
      </c>
      <c r="K115" s="14">
        <v>94</v>
      </c>
      <c r="L115" s="17"/>
      <c r="M115" s="14">
        <v>44</v>
      </c>
      <c r="N115" s="14">
        <v>22</v>
      </c>
      <c r="O115" s="14">
        <v>45</v>
      </c>
      <c r="P115" s="14">
        <v>24</v>
      </c>
      <c r="Q115" s="14">
        <v>44</v>
      </c>
      <c r="R115" s="14">
        <v>43</v>
      </c>
      <c r="S115" s="18">
        <v>10</v>
      </c>
      <c r="T115" s="18">
        <v>23</v>
      </c>
      <c r="U115" s="19"/>
      <c r="V115" s="15">
        <f t="shared" si="0"/>
        <v>33357</v>
      </c>
      <c r="W115" s="14" t="str">
        <f t="shared" si="1"/>
        <v>T150058613</v>
      </c>
      <c r="X115" s="15" t="str">
        <f t="shared" si="2"/>
        <v>MAGDUM PRASAD KUMAR</v>
      </c>
      <c r="Y115" s="14" t="str">
        <f t="shared" si="3"/>
        <v>71900502H</v>
      </c>
      <c r="Z115" s="16" t="str">
        <f t="shared" si="4"/>
        <v>I2K18102519</v>
      </c>
      <c r="AA115" s="14">
        <v>100</v>
      </c>
      <c r="AB115" s="14">
        <v>100</v>
      </c>
      <c r="AC115" s="14">
        <v>100</v>
      </c>
      <c r="AD115" s="14">
        <v>100</v>
      </c>
      <c r="AE115" s="14">
        <v>100</v>
      </c>
      <c r="AF115" s="17"/>
      <c r="AG115" s="14">
        <v>23</v>
      </c>
      <c r="AH115" s="14">
        <v>21</v>
      </c>
      <c r="AI115" s="14">
        <v>46</v>
      </c>
      <c r="AJ115" s="14">
        <v>42</v>
      </c>
      <c r="AK115" s="14">
        <v>23</v>
      </c>
      <c r="AL115" s="14">
        <v>20</v>
      </c>
      <c r="AM115" s="14">
        <v>41</v>
      </c>
      <c r="AN115" s="14">
        <v>10</v>
      </c>
      <c r="AO115" s="14">
        <v>46</v>
      </c>
      <c r="AP115" s="20" t="str">
        <f t="shared" si="5"/>
        <v>PASS</v>
      </c>
      <c r="AQ115" s="20" t="str">
        <f t="shared" si="6"/>
        <v>PASS</v>
      </c>
      <c r="AR115" s="21" t="str">
        <f t="shared" si="7"/>
        <v>PASS</v>
      </c>
      <c r="AS115" s="21" t="str">
        <f t="shared" si="8"/>
        <v>PASS</v>
      </c>
      <c r="AT115" s="7" t="str">
        <f t="shared" si="9"/>
        <v>PASS</v>
      </c>
      <c r="AU115" s="7" t="str">
        <f t="shared" si="10"/>
        <v>PASS</v>
      </c>
      <c r="AV115" s="22" t="str">
        <f t="shared" si="11"/>
        <v>YES</v>
      </c>
      <c r="AW115" s="23" t="str">
        <f t="shared" si="12"/>
        <v>DIST</v>
      </c>
    </row>
    <row r="116" spans="1:49">
      <c r="A116" s="14"/>
      <c r="B116" s="89">
        <v>33342</v>
      </c>
      <c r="C116" s="89" t="s">
        <v>505</v>
      </c>
      <c r="D116" s="90" t="s">
        <v>506</v>
      </c>
      <c r="E116" s="14" t="s">
        <v>507</v>
      </c>
      <c r="F116" s="16" t="s">
        <v>508</v>
      </c>
      <c r="G116" s="14">
        <v>90</v>
      </c>
      <c r="H116" s="14">
        <v>100</v>
      </c>
      <c r="I116" s="14">
        <v>100</v>
      </c>
      <c r="J116" s="14">
        <v>100</v>
      </c>
      <c r="K116" s="14">
        <v>96</v>
      </c>
      <c r="L116" s="17"/>
      <c r="M116" s="14">
        <v>45</v>
      </c>
      <c r="N116" s="14">
        <v>23</v>
      </c>
      <c r="O116" s="14">
        <v>46</v>
      </c>
      <c r="P116" s="14">
        <v>23</v>
      </c>
      <c r="Q116" s="14">
        <v>44</v>
      </c>
      <c r="R116" s="14">
        <v>45</v>
      </c>
      <c r="S116" s="18">
        <v>10</v>
      </c>
      <c r="T116" s="18">
        <v>23</v>
      </c>
      <c r="U116" s="19"/>
      <c r="V116" s="15">
        <f t="shared" si="0"/>
        <v>33342</v>
      </c>
      <c r="W116" s="14" t="str">
        <f t="shared" si="1"/>
        <v>T150058614</v>
      </c>
      <c r="X116" s="15" t="str">
        <f t="shared" si="2"/>
        <v>MAHAJAN KIRAN SURESH</v>
      </c>
      <c r="Y116" s="14" t="str">
        <f t="shared" si="3"/>
        <v>71900384K</v>
      </c>
      <c r="Z116" s="16" t="str">
        <f t="shared" si="4"/>
        <v>I2K18102543</v>
      </c>
      <c r="AA116" s="14">
        <v>100</v>
      </c>
      <c r="AB116" s="14">
        <v>87</v>
      </c>
      <c r="AC116" s="14">
        <v>96</v>
      </c>
      <c r="AD116" s="14">
        <v>100</v>
      </c>
      <c r="AE116" s="14">
        <v>96</v>
      </c>
      <c r="AF116" s="17"/>
      <c r="AG116" s="14">
        <v>22</v>
      </c>
      <c r="AH116" s="14">
        <v>24</v>
      </c>
      <c r="AI116" s="14">
        <v>45</v>
      </c>
      <c r="AJ116" s="14">
        <v>45</v>
      </c>
      <c r="AK116" s="14">
        <v>22</v>
      </c>
      <c r="AL116" s="14">
        <v>21</v>
      </c>
      <c r="AM116" s="14">
        <v>46</v>
      </c>
      <c r="AN116" s="14">
        <v>10</v>
      </c>
      <c r="AO116" s="14">
        <v>46</v>
      </c>
      <c r="AP116" s="20" t="str">
        <f t="shared" si="5"/>
        <v>PASS</v>
      </c>
      <c r="AQ116" s="20" t="str">
        <f t="shared" si="6"/>
        <v>PASS</v>
      </c>
      <c r="AR116" s="21" t="str">
        <f t="shared" si="7"/>
        <v>PASS</v>
      </c>
      <c r="AS116" s="21" t="str">
        <f t="shared" si="8"/>
        <v>PASS</v>
      </c>
      <c r="AT116" s="7" t="str">
        <f t="shared" si="9"/>
        <v>PASS</v>
      </c>
      <c r="AU116" s="7" t="str">
        <f t="shared" si="10"/>
        <v>PASS</v>
      </c>
      <c r="AV116" s="22" t="str">
        <f t="shared" si="11"/>
        <v>YES</v>
      </c>
      <c r="AW116" s="23" t="str">
        <f t="shared" si="12"/>
        <v>DIST</v>
      </c>
    </row>
    <row r="117" spans="1:49">
      <c r="A117" s="14"/>
      <c r="B117" s="24">
        <v>33235</v>
      </c>
      <c r="C117" s="24" t="s">
        <v>509</v>
      </c>
      <c r="D117" s="25" t="s">
        <v>510</v>
      </c>
      <c r="E117" s="24" t="s">
        <v>511</v>
      </c>
      <c r="F117" s="16" t="s">
        <v>512</v>
      </c>
      <c r="G117" s="14">
        <v>90</v>
      </c>
      <c r="H117" s="14">
        <v>97</v>
      </c>
      <c r="I117" s="14">
        <v>100</v>
      </c>
      <c r="J117" s="14">
        <v>92</v>
      </c>
      <c r="K117" s="14">
        <v>86</v>
      </c>
      <c r="L117" s="17"/>
      <c r="M117" s="14">
        <v>41</v>
      </c>
      <c r="N117" s="14">
        <v>24</v>
      </c>
      <c r="O117" s="14">
        <v>40</v>
      </c>
      <c r="P117" s="14">
        <v>24</v>
      </c>
      <c r="Q117" s="14">
        <v>46</v>
      </c>
      <c r="R117" s="14">
        <v>40</v>
      </c>
      <c r="S117" s="18">
        <v>10</v>
      </c>
      <c r="T117" s="18">
        <v>23</v>
      </c>
      <c r="U117" s="19"/>
      <c r="V117" s="15">
        <f t="shared" si="0"/>
        <v>33235</v>
      </c>
      <c r="W117" s="14" t="str">
        <f t="shared" si="1"/>
        <v>T150058615</v>
      </c>
      <c r="X117" s="15" t="str">
        <f t="shared" si="2"/>
        <v>MAHINDRAKAR PARIMAL NANDKUMAR</v>
      </c>
      <c r="Y117" s="14" t="str">
        <f t="shared" si="3"/>
        <v>71900388B</v>
      </c>
      <c r="Z117" s="16" t="str">
        <f t="shared" si="4"/>
        <v>I2K18102506</v>
      </c>
      <c r="AA117" s="14">
        <v>89</v>
      </c>
      <c r="AB117" s="14">
        <v>87</v>
      </c>
      <c r="AC117" s="14">
        <v>78</v>
      </c>
      <c r="AD117" s="14">
        <v>99</v>
      </c>
      <c r="AE117" s="14">
        <v>94</v>
      </c>
      <c r="AF117" s="17"/>
      <c r="AG117" s="14">
        <v>23</v>
      </c>
      <c r="AH117" s="14">
        <v>24</v>
      </c>
      <c r="AI117" s="14">
        <v>46</v>
      </c>
      <c r="AJ117" s="14">
        <v>39</v>
      </c>
      <c r="AK117" s="14">
        <v>23</v>
      </c>
      <c r="AL117" s="14">
        <v>20</v>
      </c>
      <c r="AM117" s="14">
        <v>45</v>
      </c>
      <c r="AN117" s="14">
        <v>9.89</v>
      </c>
      <c r="AO117" s="14">
        <v>46</v>
      </c>
      <c r="AP117" s="20" t="str">
        <f t="shared" si="5"/>
        <v>PASS</v>
      </c>
      <c r="AQ117" s="20" t="str">
        <f t="shared" si="6"/>
        <v>PASS</v>
      </c>
      <c r="AR117" s="21" t="str">
        <f t="shared" si="7"/>
        <v>PASS</v>
      </c>
      <c r="AS117" s="21" t="str">
        <f t="shared" si="8"/>
        <v>PASS</v>
      </c>
      <c r="AT117" s="7" t="str">
        <f t="shared" si="9"/>
        <v>PASS</v>
      </c>
      <c r="AU117" s="7" t="str">
        <f t="shared" si="10"/>
        <v>PASS</v>
      </c>
      <c r="AV117" s="22" t="str">
        <f t="shared" si="11"/>
        <v>YES</v>
      </c>
      <c r="AW117" s="23" t="str">
        <f t="shared" si="12"/>
        <v>DIST</v>
      </c>
    </row>
    <row r="118" spans="1:49">
      <c r="A118" s="14"/>
      <c r="B118" s="24">
        <v>33363</v>
      </c>
      <c r="C118" s="24" t="s">
        <v>513</v>
      </c>
      <c r="D118" s="25" t="s">
        <v>514</v>
      </c>
      <c r="E118" s="24" t="s">
        <v>515</v>
      </c>
      <c r="F118" s="16" t="s">
        <v>516</v>
      </c>
      <c r="G118" s="14">
        <v>90</v>
      </c>
      <c r="H118" s="14">
        <v>96</v>
      </c>
      <c r="I118" s="14">
        <v>86</v>
      </c>
      <c r="J118" s="14">
        <v>97</v>
      </c>
      <c r="K118" s="14">
        <v>100</v>
      </c>
      <c r="L118" s="17"/>
      <c r="M118" s="14">
        <v>45</v>
      </c>
      <c r="N118" s="14">
        <v>24</v>
      </c>
      <c r="O118" s="14">
        <v>44</v>
      </c>
      <c r="P118" s="14">
        <v>22</v>
      </c>
      <c r="Q118" s="14">
        <v>46</v>
      </c>
      <c r="R118" s="14">
        <v>42</v>
      </c>
      <c r="S118" s="18">
        <v>10</v>
      </c>
      <c r="T118" s="18">
        <v>23</v>
      </c>
      <c r="U118" s="19"/>
      <c r="V118" s="15">
        <f t="shared" si="0"/>
        <v>33363</v>
      </c>
      <c r="W118" s="14" t="str">
        <f t="shared" si="1"/>
        <v>T150058616</v>
      </c>
      <c r="X118" s="15" t="str">
        <f t="shared" si="2"/>
        <v>MALANI SAKSHI MANISH</v>
      </c>
      <c r="Y118" s="14" t="str">
        <f t="shared" si="3"/>
        <v>71900552D</v>
      </c>
      <c r="Z118" s="16" t="str">
        <f t="shared" si="4"/>
        <v>I2K18102635</v>
      </c>
      <c r="AA118" s="14">
        <v>89</v>
      </c>
      <c r="AB118" s="14">
        <v>90</v>
      </c>
      <c r="AC118" s="14">
        <v>85</v>
      </c>
      <c r="AD118" s="14">
        <v>100</v>
      </c>
      <c r="AE118" s="14">
        <v>86</v>
      </c>
      <c r="AF118" s="17"/>
      <c r="AG118" s="14">
        <v>23</v>
      </c>
      <c r="AH118" s="14">
        <v>23</v>
      </c>
      <c r="AI118" s="14">
        <v>43</v>
      </c>
      <c r="AJ118" s="14">
        <v>47</v>
      </c>
      <c r="AK118" s="14">
        <v>24</v>
      </c>
      <c r="AL118" s="14">
        <v>18</v>
      </c>
      <c r="AM118" s="14">
        <v>40</v>
      </c>
      <c r="AN118" s="14">
        <v>10</v>
      </c>
      <c r="AO118" s="14">
        <v>46</v>
      </c>
      <c r="AP118" s="20" t="str">
        <f t="shared" si="5"/>
        <v>PASS</v>
      </c>
      <c r="AQ118" s="20" t="str">
        <f t="shared" si="6"/>
        <v>PASS</v>
      </c>
      <c r="AR118" s="21" t="str">
        <f t="shared" si="7"/>
        <v>PASS</v>
      </c>
      <c r="AS118" s="21" t="str">
        <f t="shared" si="8"/>
        <v>PASS</v>
      </c>
      <c r="AT118" s="7" t="str">
        <f t="shared" si="9"/>
        <v>PASS</v>
      </c>
      <c r="AU118" s="7" t="str">
        <f t="shared" si="10"/>
        <v>PASS</v>
      </c>
      <c r="AV118" s="22" t="str">
        <f t="shared" si="11"/>
        <v>YES</v>
      </c>
      <c r="AW118" s="23" t="str">
        <f t="shared" si="12"/>
        <v>DIST</v>
      </c>
    </row>
    <row r="119" spans="1:49">
      <c r="A119" s="14"/>
      <c r="B119" s="24">
        <v>33343</v>
      </c>
      <c r="C119" s="24" t="s">
        <v>517</v>
      </c>
      <c r="D119" s="25" t="s">
        <v>518</v>
      </c>
      <c r="E119" s="24" t="s">
        <v>519</v>
      </c>
      <c r="F119" s="16" t="s">
        <v>520</v>
      </c>
      <c r="G119" s="14">
        <v>87</v>
      </c>
      <c r="H119" s="14">
        <v>100</v>
      </c>
      <c r="I119" s="14">
        <v>100</v>
      </c>
      <c r="J119" s="14">
        <v>100</v>
      </c>
      <c r="K119" s="14">
        <v>97</v>
      </c>
      <c r="L119" s="17"/>
      <c r="M119" s="14">
        <v>47</v>
      </c>
      <c r="N119" s="14">
        <v>24</v>
      </c>
      <c r="O119" s="14">
        <v>46</v>
      </c>
      <c r="P119" s="14">
        <v>24</v>
      </c>
      <c r="Q119" s="14">
        <v>43</v>
      </c>
      <c r="R119" s="14">
        <v>46</v>
      </c>
      <c r="S119" s="18">
        <v>10</v>
      </c>
      <c r="T119" s="18">
        <v>23</v>
      </c>
      <c r="U119" s="19"/>
      <c r="V119" s="15">
        <f t="shared" si="0"/>
        <v>33343</v>
      </c>
      <c r="W119" s="14" t="str">
        <f t="shared" si="1"/>
        <v>T150058617</v>
      </c>
      <c r="X119" s="15" t="str">
        <f t="shared" si="2"/>
        <v>MALLAWAT PRIYANKA LAXMINIWAS</v>
      </c>
      <c r="Y119" s="14" t="str">
        <f t="shared" si="3"/>
        <v>71900392L</v>
      </c>
      <c r="Z119" s="16" t="str">
        <f t="shared" si="4"/>
        <v>I2K18102558</v>
      </c>
      <c r="AA119" s="14">
        <v>100</v>
      </c>
      <c r="AB119" s="14">
        <v>95</v>
      </c>
      <c r="AC119" s="14">
        <v>93</v>
      </c>
      <c r="AD119" s="14">
        <v>100</v>
      </c>
      <c r="AE119" s="14">
        <v>93</v>
      </c>
      <c r="AF119" s="17"/>
      <c r="AG119" s="14">
        <v>23</v>
      </c>
      <c r="AH119" s="14">
        <v>23</v>
      </c>
      <c r="AI119" s="14">
        <v>45</v>
      </c>
      <c r="AJ119" s="14">
        <v>44</v>
      </c>
      <c r="AK119" s="14">
        <v>22</v>
      </c>
      <c r="AL119" s="14">
        <v>21</v>
      </c>
      <c r="AM119" s="14">
        <v>41</v>
      </c>
      <c r="AN119" s="14">
        <v>10</v>
      </c>
      <c r="AO119" s="14">
        <v>46</v>
      </c>
      <c r="AP119" s="20" t="str">
        <f t="shared" si="5"/>
        <v>PASS</v>
      </c>
      <c r="AQ119" s="20" t="str">
        <f t="shared" si="6"/>
        <v>PASS</v>
      </c>
      <c r="AR119" s="21" t="str">
        <f t="shared" si="7"/>
        <v>PASS</v>
      </c>
      <c r="AS119" s="21" t="str">
        <f t="shared" si="8"/>
        <v>PASS</v>
      </c>
      <c r="AT119" s="7" t="str">
        <f t="shared" si="9"/>
        <v>PASS</v>
      </c>
      <c r="AU119" s="7" t="str">
        <f t="shared" si="10"/>
        <v>PASS</v>
      </c>
      <c r="AV119" s="22" t="str">
        <f t="shared" si="11"/>
        <v>YES</v>
      </c>
      <c r="AW119" s="23" t="str">
        <f t="shared" si="12"/>
        <v>DIST</v>
      </c>
    </row>
    <row r="120" spans="1:49">
      <c r="A120" s="14"/>
      <c r="B120" s="14">
        <v>33134</v>
      </c>
      <c r="C120" s="14" t="s">
        <v>521</v>
      </c>
      <c r="D120" s="15" t="s">
        <v>522</v>
      </c>
      <c r="E120" s="14" t="s">
        <v>523</v>
      </c>
      <c r="F120" s="16" t="s">
        <v>524</v>
      </c>
      <c r="G120" s="14">
        <v>85</v>
      </c>
      <c r="H120" s="14">
        <v>100</v>
      </c>
      <c r="I120" s="14">
        <v>100</v>
      </c>
      <c r="J120" s="14">
        <v>100</v>
      </c>
      <c r="K120" s="14">
        <v>89</v>
      </c>
      <c r="L120" s="17"/>
      <c r="M120" s="14">
        <v>41</v>
      </c>
      <c r="N120" s="14">
        <v>22</v>
      </c>
      <c r="O120" s="14">
        <v>44</v>
      </c>
      <c r="P120" s="14">
        <v>22</v>
      </c>
      <c r="Q120" s="14">
        <v>42</v>
      </c>
      <c r="R120" s="14">
        <v>39</v>
      </c>
      <c r="S120" s="18">
        <v>9.9600000000000009</v>
      </c>
      <c r="T120" s="18">
        <v>23</v>
      </c>
      <c r="U120" s="19"/>
      <c r="V120" s="15">
        <f t="shared" si="0"/>
        <v>33134</v>
      </c>
      <c r="W120" s="14" t="str">
        <f t="shared" si="1"/>
        <v>T150058618</v>
      </c>
      <c r="X120" s="15" t="str">
        <f t="shared" si="2"/>
        <v>MALU AKSHAY SHYAM</v>
      </c>
      <c r="Y120" s="14" t="str">
        <f t="shared" si="3"/>
        <v>71900394G</v>
      </c>
      <c r="Z120" s="16" t="str">
        <f t="shared" si="4"/>
        <v>I2K18102621</v>
      </c>
      <c r="AA120" s="14">
        <v>86</v>
      </c>
      <c r="AB120" s="14">
        <v>80</v>
      </c>
      <c r="AC120" s="14">
        <v>96</v>
      </c>
      <c r="AD120" s="14">
        <v>99</v>
      </c>
      <c r="AE120" s="14">
        <v>96</v>
      </c>
      <c r="AF120" s="17"/>
      <c r="AG120" s="14">
        <v>24</v>
      </c>
      <c r="AH120" s="14">
        <v>23</v>
      </c>
      <c r="AI120" s="14">
        <v>40</v>
      </c>
      <c r="AJ120" s="14">
        <v>43</v>
      </c>
      <c r="AK120" s="14">
        <v>23</v>
      </c>
      <c r="AL120" s="14">
        <v>22</v>
      </c>
      <c r="AM120" s="14">
        <v>45</v>
      </c>
      <c r="AN120" s="14">
        <v>9.98</v>
      </c>
      <c r="AO120" s="14">
        <v>46</v>
      </c>
      <c r="AP120" s="20" t="str">
        <f t="shared" si="5"/>
        <v>PASS</v>
      </c>
      <c r="AQ120" s="20" t="str">
        <f t="shared" si="6"/>
        <v>PASS</v>
      </c>
      <c r="AR120" s="21" t="str">
        <f t="shared" si="7"/>
        <v>PASS</v>
      </c>
      <c r="AS120" s="21" t="str">
        <f t="shared" si="8"/>
        <v>PASS</v>
      </c>
      <c r="AT120" s="7" t="str">
        <f t="shared" si="9"/>
        <v>PASS</v>
      </c>
      <c r="AU120" s="7" t="str">
        <f t="shared" si="10"/>
        <v>PASS</v>
      </c>
      <c r="AV120" s="22" t="str">
        <f t="shared" si="11"/>
        <v>YES</v>
      </c>
      <c r="AW120" s="23" t="str">
        <f t="shared" si="12"/>
        <v>DIST</v>
      </c>
    </row>
    <row r="121" spans="1:49">
      <c r="A121" s="14"/>
      <c r="B121" s="14">
        <v>33236</v>
      </c>
      <c r="C121" s="14" t="s">
        <v>525</v>
      </c>
      <c r="D121" s="15" t="s">
        <v>526</v>
      </c>
      <c r="E121" s="14" t="s">
        <v>527</v>
      </c>
      <c r="F121" s="16" t="s">
        <v>528</v>
      </c>
      <c r="G121" s="14">
        <v>89</v>
      </c>
      <c r="H121" s="14">
        <v>100</v>
      </c>
      <c r="I121" s="14">
        <v>98</v>
      </c>
      <c r="J121" s="14">
        <v>100</v>
      </c>
      <c r="K121" s="14">
        <v>96</v>
      </c>
      <c r="L121" s="17"/>
      <c r="M121" s="14">
        <v>40</v>
      </c>
      <c r="N121" s="14">
        <v>23</v>
      </c>
      <c r="O121" s="14">
        <v>40</v>
      </c>
      <c r="P121" s="14">
        <v>23</v>
      </c>
      <c r="Q121" s="14">
        <v>46</v>
      </c>
      <c r="R121" s="14">
        <v>39</v>
      </c>
      <c r="S121" s="18">
        <v>9.9600000000000009</v>
      </c>
      <c r="T121" s="18">
        <v>23</v>
      </c>
      <c r="U121" s="19"/>
      <c r="V121" s="15">
        <f t="shared" si="0"/>
        <v>33236</v>
      </c>
      <c r="W121" s="14" t="str">
        <f t="shared" si="1"/>
        <v>T150058619</v>
      </c>
      <c r="X121" s="15" t="str">
        <f t="shared" si="2"/>
        <v>MANE VAISHNAVI ASHOK</v>
      </c>
      <c r="Y121" s="14" t="str">
        <f t="shared" si="3"/>
        <v>71900402M</v>
      </c>
      <c r="Z121" s="16" t="str">
        <f t="shared" si="4"/>
        <v>I2K18102414</v>
      </c>
      <c r="AA121" s="14">
        <v>96</v>
      </c>
      <c r="AB121" s="14">
        <v>86</v>
      </c>
      <c r="AC121" s="14">
        <v>81</v>
      </c>
      <c r="AD121" s="14">
        <v>100</v>
      </c>
      <c r="AE121" s="14">
        <v>94</v>
      </c>
      <c r="AF121" s="17"/>
      <c r="AG121" s="14">
        <v>23</v>
      </c>
      <c r="AH121" s="14">
        <v>23</v>
      </c>
      <c r="AI121" s="14">
        <v>45</v>
      </c>
      <c r="AJ121" s="14">
        <v>43</v>
      </c>
      <c r="AK121" s="14">
        <v>23</v>
      </c>
      <c r="AL121" s="14">
        <v>21</v>
      </c>
      <c r="AM121" s="14">
        <v>45</v>
      </c>
      <c r="AN121" s="14">
        <v>9.98</v>
      </c>
      <c r="AO121" s="14">
        <v>46</v>
      </c>
      <c r="AP121" s="20" t="str">
        <f t="shared" si="5"/>
        <v>PASS</v>
      </c>
      <c r="AQ121" s="20" t="str">
        <f t="shared" si="6"/>
        <v>PASS</v>
      </c>
      <c r="AR121" s="21" t="str">
        <f t="shared" si="7"/>
        <v>PASS</v>
      </c>
      <c r="AS121" s="21" t="str">
        <f t="shared" si="8"/>
        <v>PASS</v>
      </c>
      <c r="AT121" s="7" t="str">
        <f t="shared" si="9"/>
        <v>PASS</v>
      </c>
      <c r="AU121" s="7" t="str">
        <f t="shared" si="10"/>
        <v>PASS</v>
      </c>
      <c r="AV121" s="22" t="str">
        <f t="shared" si="11"/>
        <v>YES</v>
      </c>
      <c r="AW121" s="23" t="str">
        <f t="shared" si="12"/>
        <v>DIST</v>
      </c>
    </row>
    <row r="122" spans="1:49">
      <c r="A122" s="14"/>
      <c r="B122" s="14">
        <v>33344</v>
      </c>
      <c r="C122" s="14" t="s">
        <v>529</v>
      </c>
      <c r="D122" s="15" t="s">
        <v>530</v>
      </c>
      <c r="E122" s="14" t="s">
        <v>531</v>
      </c>
      <c r="F122" s="16" t="s">
        <v>532</v>
      </c>
      <c r="G122" s="14">
        <v>86</v>
      </c>
      <c r="H122" s="14">
        <v>97</v>
      </c>
      <c r="I122" s="14">
        <v>100</v>
      </c>
      <c r="J122" s="14">
        <v>100</v>
      </c>
      <c r="K122" s="14">
        <v>100</v>
      </c>
      <c r="L122" s="17"/>
      <c r="M122" s="14">
        <v>47</v>
      </c>
      <c r="N122" s="14">
        <v>24</v>
      </c>
      <c r="O122" s="14">
        <v>46</v>
      </c>
      <c r="P122" s="14">
        <v>23</v>
      </c>
      <c r="Q122" s="14">
        <v>46</v>
      </c>
      <c r="R122" s="14">
        <v>42</v>
      </c>
      <c r="S122" s="18">
        <v>10</v>
      </c>
      <c r="T122" s="18">
        <v>23</v>
      </c>
      <c r="U122" s="19"/>
      <c r="V122" s="15">
        <f t="shared" si="0"/>
        <v>33344</v>
      </c>
      <c r="W122" s="14" t="str">
        <f t="shared" si="1"/>
        <v>T150058620</v>
      </c>
      <c r="X122" s="15" t="str">
        <f t="shared" si="2"/>
        <v>MANGLANI HARSHAD GUL</v>
      </c>
      <c r="Y122" s="14" t="str">
        <f t="shared" si="3"/>
        <v>71900403K</v>
      </c>
      <c r="Z122" s="16" t="str">
        <f t="shared" si="4"/>
        <v>I2K18102468</v>
      </c>
      <c r="AA122" s="14">
        <v>79</v>
      </c>
      <c r="AB122" s="14">
        <v>95</v>
      </c>
      <c r="AC122" s="14">
        <v>96</v>
      </c>
      <c r="AD122" s="14">
        <v>89</v>
      </c>
      <c r="AE122" s="14">
        <v>97</v>
      </c>
      <c r="AF122" s="17"/>
      <c r="AG122" s="14">
        <v>24</v>
      </c>
      <c r="AH122" s="14">
        <v>21</v>
      </c>
      <c r="AI122" s="14">
        <v>46</v>
      </c>
      <c r="AJ122" s="14">
        <v>46</v>
      </c>
      <c r="AK122" s="14">
        <v>23</v>
      </c>
      <c r="AL122" s="14">
        <v>22</v>
      </c>
      <c r="AM122" s="14">
        <v>46</v>
      </c>
      <c r="AN122" s="14">
        <v>9.93</v>
      </c>
      <c r="AO122" s="14">
        <v>46</v>
      </c>
      <c r="AP122" s="20" t="str">
        <f t="shared" si="5"/>
        <v>PASS</v>
      </c>
      <c r="AQ122" s="20" t="str">
        <f t="shared" si="6"/>
        <v>PASS</v>
      </c>
      <c r="AR122" s="21" t="str">
        <f t="shared" si="7"/>
        <v>PASS</v>
      </c>
      <c r="AS122" s="21" t="str">
        <f t="shared" si="8"/>
        <v>PASS</v>
      </c>
      <c r="AT122" s="7" t="str">
        <f t="shared" si="9"/>
        <v>PASS</v>
      </c>
      <c r="AU122" s="7" t="str">
        <f t="shared" si="10"/>
        <v>PASS</v>
      </c>
      <c r="AV122" s="22" t="str">
        <f t="shared" si="11"/>
        <v>YES</v>
      </c>
      <c r="AW122" s="23" t="str">
        <f t="shared" si="12"/>
        <v>DIST</v>
      </c>
    </row>
    <row r="123" spans="1:49">
      <c r="A123" s="14"/>
      <c r="B123" s="14">
        <v>33135</v>
      </c>
      <c r="C123" s="14" t="s">
        <v>533</v>
      </c>
      <c r="D123" s="15" t="s">
        <v>534</v>
      </c>
      <c r="E123" s="14" t="s">
        <v>535</v>
      </c>
      <c r="F123" s="16" t="s">
        <v>536</v>
      </c>
      <c r="G123" s="14">
        <v>84</v>
      </c>
      <c r="H123" s="14">
        <v>94</v>
      </c>
      <c r="I123" s="14">
        <v>94</v>
      </c>
      <c r="J123" s="14">
        <v>100</v>
      </c>
      <c r="K123" s="14">
        <v>86</v>
      </c>
      <c r="L123" s="17"/>
      <c r="M123" s="14">
        <v>39</v>
      </c>
      <c r="N123" s="14">
        <v>22</v>
      </c>
      <c r="O123" s="14">
        <v>44</v>
      </c>
      <c r="P123" s="14">
        <v>22</v>
      </c>
      <c r="Q123" s="14">
        <v>44</v>
      </c>
      <c r="R123" s="14">
        <v>44</v>
      </c>
      <c r="S123" s="18">
        <v>9.9600000000000009</v>
      </c>
      <c r="T123" s="18">
        <v>23</v>
      </c>
      <c r="U123" s="19"/>
      <c r="V123" s="15">
        <f t="shared" si="0"/>
        <v>33135</v>
      </c>
      <c r="W123" s="14" t="str">
        <f t="shared" si="1"/>
        <v>T150058621</v>
      </c>
      <c r="X123" s="15" t="str">
        <f t="shared" si="2"/>
        <v>MARDA VIBHA MAHESH</v>
      </c>
      <c r="Y123" s="14" t="str">
        <f t="shared" si="3"/>
        <v>71900405F</v>
      </c>
      <c r="Z123" s="16" t="str">
        <f t="shared" si="4"/>
        <v>I2K18102598</v>
      </c>
      <c r="AA123" s="14">
        <v>94</v>
      </c>
      <c r="AB123" s="14">
        <v>86</v>
      </c>
      <c r="AC123" s="14">
        <v>88</v>
      </c>
      <c r="AD123" s="14">
        <v>97</v>
      </c>
      <c r="AE123" s="14">
        <v>99</v>
      </c>
      <c r="AF123" s="17"/>
      <c r="AG123" s="14">
        <v>22</v>
      </c>
      <c r="AH123" s="14">
        <v>21</v>
      </c>
      <c r="AI123" s="14">
        <v>41</v>
      </c>
      <c r="AJ123" s="14">
        <v>41</v>
      </c>
      <c r="AK123" s="14">
        <v>24</v>
      </c>
      <c r="AL123" s="14">
        <v>23</v>
      </c>
      <c r="AM123" s="14">
        <v>47</v>
      </c>
      <c r="AN123" s="14">
        <v>9.98</v>
      </c>
      <c r="AO123" s="14">
        <v>46</v>
      </c>
      <c r="AP123" s="20" t="str">
        <f t="shared" si="5"/>
        <v>PASS</v>
      </c>
      <c r="AQ123" s="20" t="str">
        <f t="shared" si="6"/>
        <v>PASS</v>
      </c>
      <c r="AR123" s="21" t="str">
        <f t="shared" si="7"/>
        <v>PASS</v>
      </c>
      <c r="AS123" s="21" t="str">
        <f t="shared" si="8"/>
        <v>PASS</v>
      </c>
      <c r="AT123" s="7" t="str">
        <f t="shared" si="9"/>
        <v>PASS</v>
      </c>
      <c r="AU123" s="7" t="str">
        <f t="shared" si="10"/>
        <v>PASS</v>
      </c>
      <c r="AV123" s="22" t="str">
        <f t="shared" si="11"/>
        <v>YES</v>
      </c>
      <c r="AW123" s="23" t="str">
        <f t="shared" si="12"/>
        <v>DIST</v>
      </c>
    </row>
    <row r="124" spans="1:49">
      <c r="A124" s="14"/>
      <c r="B124" s="14">
        <v>33164</v>
      </c>
      <c r="C124" s="14" t="s">
        <v>537</v>
      </c>
      <c r="D124" s="15" t="s">
        <v>538</v>
      </c>
      <c r="E124" s="14" t="s">
        <v>539</v>
      </c>
      <c r="F124" s="16" t="s">
        <v>540</v>
      </c>
      <c r="G124" s="14">
        <v>89</v>
      </c>
      <c r="H124" s="14">
        <v>66</v>
      </c>
      <c r="I124" s="14">
        <v>73</v>
      </c>
      <c r="J124" s="14">
        <v>100</v>
      </c>
      <c r="K124" s="14">
        <v>92</v>
      </c>
      <c r="L124" s="17"/>
      <c r="M124" s="14">
        <v>40</v>
      </c>
      <c r="N124" s="14">
        <v>21</v>
      </c>
      <c r="O124" s="14">
        <v>43</v>
      </c>
      <c r="P124" s="14">
        <v>23</v>
      </c>
      <c r="Q124" s="14">
        <v>44</v>
      </c>
      <c r="R124" s="14">
        <v>38</v>
      </c>
      <c r="S124" s="18">
        <v>9.48</v>
      </c>
      <c r="T124" s="18">
        <v>23</v>
      </c>
      <c r="U124" s="19"/>
      <c r="V124" s="15">
        <f t="shared" si="0"/>
        <v>33164</v>
      </c>
      <c r="W124" s="14" t="str">
        <f t="shared" si="1"/>
        <v>T150058622</v>
      </c>
      <c r="X124" s="15" t="str">
        <f t="shared" si="2"/>
        <v>MORE CHANDRAKANTESH PRAKASH</v>
      </c>
      <c r="Y124" s="14" t="str">
        <f t="shared" si="3"/>
        <v>71828979L</v>
      </c>
      <c r="Z124" s="16" t="str">
        <f t="shared" si="4"/>
        <v>I2K17102224</v>
      </c>
      <c r="AA124" s="14">
        <v>93</v>
      </c>
      <c r="AB124" s="14">
        <v>79</v>
      </c>
      <c r="AC124" s="14">
        <v>81</v>
      </c>
      <c r="AD124" s="14">
        <v>83</v>
      </c>
      <c r="AE124" s="14">
        <v>87</v>
      </c>
      <c r="AF124" s="17"/>
      <c r="AG124" s="14">
        <v>24</v>
      </c>
      <c r="AH124" s="14">
        <v>22</v>
      </c>
      <c r="AI124" s="14">
        <v>44</v>
      </c>
      <c r="AJ124" s="14">
        <v>39</v>
      </c>
      <c r="AK124" s="14">
        <v>21</v>
      </c>
      <c r="AL124" s="14">
        <v>19</v>
      </c>
      <c r="AM124" s="14">
        <v>35</v>
      </c>
      <c r="AN124" s="14">
        <v>9.61</v>
      </c>
      <c r="AO124" s="14">
        <v>46</v>
      </c>
      <c r="AP124" s="20" t="str">
        <f t="shared" si="5"/>
        <v>PASS</v>
      </c>
      <c r="AQ124" s="20" t="str">
        <f t="shared" si="6"/>
        <v>PASS</v>
      </c>
      <c r="AR124" s="21" t="str">
        <f t="shared" si="7"/>
        <v>PASS</v>
      </c>
      <c r="AS124" s="21" t="str">
        <f t="shared" si="8"/>
        <v>PASS</v>
      </c>
      <c r="AT124" s="7" t="str">
        <f t="shared" si="9"/>
        <v>PASS</v>
      </c>
      <c r="AU124" s="7" t="str">
        <f t="shared" si="10"/>
        <v>PASS</v>
      </c>
      <c r="AV124" s="22" t="str">
        <f t="shared" si="11"/>
        <v>YES</v>
      </c>
      <c r="AW124" s="23" t="str">
        <f t="shared" si="12"/>
        <v>DIST</v>
      </c>
    </row>
    <row r="125" spans="1:49">
      <c r="A125" s="14"/>
      <c r="B125" s="14">
        <v>33136</v>
      </c>
      <c r="C125" s="14" t="s">
        <v>541</v>
      </c>
      <c r="D125" s="15" t="s">
        <v>542</v>
      </c>
      <c r="E125" s="14" t="s">
        <v>543</v>
      </c>
      <c r="F125" s="16" t="s">
        <v>544</v>
      </c>
      <c r="G125" s="14">
        <v>89</v>
      </c>
      <c r="H125" s="14">
        <v>87</v>
      </c>
      <c r="I125" s="14">
        <v>77</v>
      </c>
      <c r="J125" s="14">
        <v>100</v>
      </c>
      <c r="K125" s="14">
        <v>82</v>
      </c>
      <c r="L125" s="17"/>
      <c r="M125" s="14">
        <v>30</v>
      </c>
      <c r="N125" s="14">
        <v>14</v>
      </c>
      <c r="O125" s="14">
        <v>30</v>
      </c>
      <c r="P125" s="14">
        <v>14</v>
      </c>
      <c r="Q125" s="14">
        <v>42</v>
      </c>
      <c r="R125" s="14">
        <v>30</v>
      </c>
      <c r="S125" s="18">
        <v>9.48</v>
      </c>
      <c r="T125" s="18">
        <v>23</v>
      </c>
      <c r="U125" s="19"/>
      <c r="V125" s="15">
        <f t="shared" si="0"/>
        <v>33136</v>
      </c>
      <c r="W125" s="14" t="str">
        <f t="shared" si="1"/>
        <v>T150058623</v>
      </c>
      <c r="X125" s="15" t="str">
        <f t="shared" si="2"/>
        <v>MORE PRATIK PRASHANT</v>
      </c>
      <c r="Y125" s="14" t="str">
        <f t="shared" si="3"/>
        <v>71900416M</v>
      </c>
      <c r="Z125" s="16" t="str">
        <f t="shared" si="4"/>
        <v>I2K18102629</v>
      </c>
      <c r="AA125" s="14">
        <v>87</v>
      </c>
      <c r="AB125" s="14">
        <v>87</v>
      </c>
      <c r="AC125" s="14">
        <v>73</v>
      </c>
      <c r="AD125" s="14">
        <v>86</v>
      </c>
      <c r="AE125" s="14">
        <v>83</v>
      </c>
      <c r="AF125" s="17"/>
      <c r="AG125" s="14">
        <v>22</v>
      </c>
      <c r="AH125" s="14">
        <v>22</v>
      </c>
      <c r="AI125" s="14">
        <v>25</v>
      </c>
      <c r="AJ125" s="14">
        <v>30</v>
      </c>
      <c r="AK125" s="14">
        <v>21</v>
      </c>
      <c r="AL125" s="14">
        <v>19</v>
      </c>
      <c r="AM125" s="14">
        <v>40</v>
      </c>
      <c r="AN125" s="14">
        <v>9.52</v>
      </c>
      <c r="AO125" s="14">
        <v>46</v>
      </c>
      <c r="AP125" s="20" t="str">
        <f t="shared" si="5"/>
        <v>PASS</v>
      </c>
      <c r="AQ125" s="20" t="str">
        <f t="shared" si="6"/>
        <v>PASS</v>
      </c>
      <c r="AR125" s="21" t="str">
        <f t="shared" si="7"/>
        <v>PASS</v>
      </c>
      <c r="AS125" s="21" t="str">
        <f t="shared" si="8"/>
        <v>PASS</v>
      </c>
      <c r="AT125" s="7" t="str">
        <f t="shared" si="9"/>
        <v>PASS</v>
      </c>
      <c r="AU125" s="7" t="str">
        <f t="shared" si="10"/>
        <v>PASS</v>
      </c>
      <c r="AV125" s="22" t="str">
        <f t="shared" si="11"/>
        <v>YES</v>
      </c>
      <c r="AW125" s="23" t="str">
        <f t="shared" si="12"/>
        <v>DIST</v>
      </c>
    </row>
    <row r="126" spans="1:49">
      <c r="A126" s="14"/>
      <c r="B126" s="14">
        <v>33345</v>
      </c>
      <c r="C126" s="14" t="s">
        <v>545</v>
      </c>
      <c r="D126" s="15" t="s">
        <v>546</v>
      </c>
      <c r="E126" s="14" t="s">
        <v>547</v>
      </c>
      <c r="F126" s="16" t="s">
        <v>548</v>
      </c>
      <c r="G126" s="14">
        <v>89</v>
      </c>
      <c r="H126" s="14">
        <v>99</v>
      </c>
      <c r="I126" s="14">
        <v>85</v>
      </c>
      <c r="J126" s="14">
        <v>100</v>
      </c>
      <c r="K126" s="14">
        <v>100</v>
      </c>
      <c r="L126" s="17"/>
      <c r="M126" s="14">
        <v>45</v>
      </c>
      <c r="N126" s="14">
        <v>23</v>
      </c>
      <c r="O126" s="14">
        <v>44</v>
      </c>
      <c r="P126" s="14">
        <v>23</v>
      </c>
      <c r="Q126" s="14">
        <v>44</v>
      </c>
      <c r="R126" s="14">
        <v>43</v>
      </c>
      <c r="S126" s="18">
        <v>10</v>
      </c>
      <c r="T126" s="18">
        <v>23</v>
      </c>
      <c r="U126" s="19"/>
      <c r="V126" s="15">
        <f t="shared" si="0"/>
        <v>33345</v>
      </c>
      <c r="W126" s="14" t="str">
        <f t="shared" si="1"/>
        <v>T150058624</v>
      </c>
      <c r="X126" s="15" t="str">
        <f t="shared" si="2"/>
        <v>MORE RUTUJA RAMKRISHNA</v>
      </c>
      <c r="Y126" s="14" t="str">
        <f t="shared" si="3"/>
        <v>72000079D</v>
      </c>
      <c r="Z126" s="16" t="str">
        <f t="shared" si="4"/>
        <v>I2K19205164</v>
      </c>
      <c r="AA126" s="14">
        <v>97</v>
      </c>
      <c r="AB126" s="14">
        <v>86</v>
      </c>
      <c r="AC126" s="14">
        <v>94</v>
      </c>
      <c r="AD126" s="14">
        <v>100</v>
      </c>
      <c r="AE126" s="14">
        <v>94</v>
      </c>
      <c r="AF126" s="17"/>
      <c r="AG126" s="14">
        <v>24</v>
      </c>
      <c r="AH126" s="14">
        <v>21</v>
      </c>
      <c r="AI126" s="14">
        <v>44</v>
      </c>
      <c r="AJ126" s="14">
        <v>40</v>
      </c>
      <c r="AK126" s="14">
        <v>22</v>
      </c>
      <c r="AL126" s="14">
        <v>21</v>
      </c>
      <c r="AM126" s="14">
        <v>47</v>
      </c>
      <c r="AN126" s="14">
        <v>10</v>
      </c>
      <c r="AO126" s="14">
        <v>46</v>
      </c>
      <c r="AP126" s="20" t="str">
        <f t="shared" si="5"/>
        <v>PASS</v>
      </c>
      <c r="AQ126" s="20" t="str">
        <f t="shared" si="6"/>
        <v>PASS</v>
      </c>
      <c r="AR126" s="21" t="str">
        <f t="shared" si="7"/>
        <v>PASS</v>
      </c>
      <c r="AS126" s="21" t="str">
        <f t="shared" si="8"/>
        <v>PASS</v>
      </c>
      <c r="AT126" s="7" t="str">
        <f t="shared" si="9"/>
        <v>PASS</v>
      </c>
      <c r="AU126" s="7" t="str">
        <f t="shared" si="10"/>
        <v>PASS</v>
      </c>
      <c r="AV126" s="22" t="str">
        <f t="shared" si="11"/>
        <v>YES</v>
      </c>
      <c r="AW126" s="23" t="str">
        <f t="shared" si="12"/>
        <v>DIST</v>
      </c>
    </row>
    <row r="127" spans="1:49">
      <c r="A127" s="14"/>
      <c r="B127" s="14">
        <v>33201</v>
      </c>
      <c r="C127" s="14" t="s">
        <v>549</v>
      </c>
      <c r="D127" s="15" t="s">
        <v>550</v>
      </c>
      <c r="E127" s="14" t="s">
        <v>551</v>
      </c>
      <c r="F127" s="16" t="s">
        <v>552</v>
      </c>
      <c r="G127" s="14">
        <v>92</v>
      </c>
      <c r="H127" s="14">
        <v>100</v>
      </c>
      <c r="I127" s="14">
        <v>100</v>
      </c>
      <c r="J127" s="14">
        <v>100</v>
      </c>
      <c r="K127" s="14">
        <v>98</v>
      </c>
      <c r="L127" s="17"/>
      <c r="M127" s="14">
        <v>44</v>
      </c>
      <c r="N127" s="14">
        <v>23</v>
      </c>
      <c r="O127" s="14">
        <v>45</v>
      </c>
      <c r="P127" s="14">
        <v>24</v>
      </c>
      <c r="Q127" s="14">
        <v>44</v>
      </c>
      <c r="R127" s="14">
        <v>45</v>
      </c>
      <c r="S127" s="18">
        <v>10</v>
      </c>
      <c r="T127" s="18">
        <v>23</v>
      </c>
      <c r="U127" s="19"/>
      <c r="V127" s="15">
        <f t="shared" si="0"/>
        <v>33201</v>
      </c>
      <c r="W127" s="14" t="str">
        <f t="shared" si="1"/>
        <v>T150058625</v>
      </c>
      <c r="X127" s="15" t="str">
        <f t="shared" si="2"/>
        <v>MUNDADA ABHISHEK ATULKUMAR</v>
      </c>
      <c r="Y127" s="14" t="str">
        <f t="shared" si="3"/>
        <v>71900005L</v>
      </c>
      <c r="Z127" s="16" t="str">
        <f t="shared" si="4"/>
        <v>I2K18102638</v>
      </c>
      <c r="AA127" s="14">
        <v>100</v>
      </c>
      <c r="AB127" s="14">
        <v>90</v>
      </c>
      <c r="AC127" s="14">
        <v>91</v>
      </c>
      <c r="AD127" s="14">
        <v>100</v>
      </c>
      <c r="AE127" s="14">
        <v>97</v>
      </c>
      <c r="AF127" s="17"/>
      <c r="AG127" s="14">
        <v>23</v>
      </c>
      <c r="AH127" s="14">
        <v>24</v>
      </c>
      <c r="AI127" s="14">
        <v>47</v>
      </c>
      <c r="AJ127" s="14">
        <v>48</v>
      </c>
      <c r="AK127" s="14">
        <v>22</v>
      </c>
      <c r="AL127" s="14">
        <v>21</v>
      </c>
      <c r="AM127" s="14">
        <v>47</v>
      </c>
      <c r="AN127" s="14">
        <v>10</v>
      </c>
      <c r="AO127" s="14">
        <v>46</v>
      </c>
      <c r="AP127" s="20" t="str">
        <f t="shared" si="5"/>
        <v>PASS</v>
      </c>
      <c r="AQ127" s="20" t="str">
        <f t="shared" si="6"/>
        <v>PASS</v>
      </c>
      <c r="AR127" s="21" t="str">
        <f t="shared" si="7"/>
        <v>PASS</v>
      </c>
      <c r="AS127" s="21" t="str">
        <f t="shared" si="8"/>
        <v>PASS</v>
      </c>
      <c r="AT127" s="7" t="str">
        <f t="shared" si="9"/>
        <v>PASS</v>
      </c>
      <c r="AU127" s="7" t="str">
        <f t="shared" si="10"/>
        <v>PASS</v>
      </c>
      <c r="AV127" s="22" t="str">
        <f t="shared" si="11"/>
        <v>YES</v>
      </c>
      <c r="AW127" s="23" t="str">
        <f t="shared" si="12"/>
        <v>DIST</v>
      </c>
    </row>
    <row r="128" spans="1:49">
      <c r="A128" s="14"/>
      <c r="B128" s="14">
        <v>33237</v>
      </c>
      <c r="C128" s="14" t="s">
        <v>553</v>
      </c>
      <c r="D128" s="15" t="s">
        <v>554</v>
      </c>
      <c r="E128" s="14" t="s">
        <v>555</v>
      </c>
      <c r="F128" s="16" t="s">
        <v>556</v>
      </c>
      <c r="G128" s="14">
        <v>93</v>
      </c>
      <c r="H128" s="14">
        <v>100</v>
      </c>
      <c r="I128" s="14">
        <v>97</v>
      </c>
      <c r="J128" s="14">
        <v>100</v>
      </c>
      <c r="K128" s="14">
        <v>100</v>
      </c>
      <c r="L128" s="17"/>
      <c r="M128" s="14">
        <v>40</v>
      </c>
      <c r="N128" s="14">
        <v>24</v>
      </c>
      <c r="O128" s="14">
        <v>41</v>
      </c>
      <c r="P128" s="14">
        <v>24</v>
      </c>
      <c r="Q128" s="14">
        <v>44</v>
      </c>
      <c r="R128" s="14">
        <v>46</v>
      </c>
      <c r="S128" s="18">
        <v>10</v>
      </c>
      <c r="T128" s="18">
        <v>23</v>
      </c>
      <c r="U128" s="19"/>
      <c r="V128" s="15">
        <f t="shared" si="0"/>
        <v>33237</v>
      </c>
      <c r="W128" s="14" t="str">
        <f t="shared" si="1"/>
        <v>T150058626</v>
      </c>
      <c r="X128" s="15" t="str">
        <f t="shared" si="2"/>
        <v>MUNDADA VYANKATESH ASHISH</v>
      </c>
      <c r="Y128" s="14" t="str">
        <f t="shared" si="3"/>
        <v>71900422F</v>
      </c>
      <c r="Z128" s="16" t="str">
        <f t="shared" si="4"/>
        <v>I2K18102563</v>
      </c>
      <c r="AA128" s="14">
        <v>91</v>
      </c>
      <c r="AB128" s="14">
        <v>97</v>
      </c>
      <c r="AC128" s="14">
        <v>98</v>
      </c>
      <c r="AD128" s="14">
        <v>100</v>
      </c>
      <c r="AE128" s="14">
        <v>94</v>
      </c>
      <c r="AF128" s="17"/>
      <c r="AG128" s="14">
        <v>24</v>
      </c>
      <c r="AH128" s="14">
        <v>21</v>
      </c>
      <c r="AI128" s="14">
        <v>46</v>
      </c>
      <c r="AJ128" s="14">
        <v>44</v>
      </c>
      <c r="AK128" s="14">
        <v>23</v>
      </c>
      <c r="AL128" s="14">
        <v>21</v>
      </c>
      <c r="AM128" s="14">
        <v>43</v>
      </c>
      <c r="AN128" s="14">
        <v>10</v>
      </c>
      <c r="AO128" s="14">
        <v>46</v>
      </c>
      <c r="AP128" s="20" t="str">
        <f t="shared" si="5"/>
        <v>PASS</v>
      </c>
      <c r="AQ128" s="20" t="str">
        <f t="shared" si="6"/>
        <v>PASS</v>
      </c>
      <c r="AR128" s="21" t="str">
        <f t="shared" si="7"/>
        <v>PASS</v>
      </c>
      <c r="AS128" s="21" t="str">
        <f t="shared" si="8"/>
        <v>PASS</v>
      </c>
      <c r="AT128" s="7" t="str">
        <f t="shared" si="9"/>
        <v>PASS</v>
      </c>
      <c r="AU128" s="7" t="str">
        <f t="shared" si="10"/>
        <v>PASS</v>
      </c>
      <c r="AV128" s="22" t="str">
        <f t="shared" si="11"/>
        <v>YES</v>
      </c>
      <c r="AW128" s="23" t="str">
        <f t="shared" si="12"/>
        <v>DIST</v>
      </c>
    </row>
    <row r="129" spans="1:49">
      <c r="A129" s="14"/>
      <c r="B129" s="14">
        <v>33346</v>
      </c>
      <c r="C129" s="14" t="s">
        <v>557</v>
      </c>
      <c r="D129" s="15" t="s">
        <v>558</v>
      </c>
      <c r="E129" s="14" t="s">
        <v>559</v>
      </c>
      <c r="F129" s="16" t="s">
        <v>560</v>
      </c>
      <c r="G129" s="14">
        <v>85</v>
      </c>
      <c r="H129" s="14">
        <v>97</v>
      </c>
      <c r="I129" s="14">
        <v>96</v>
      </c>
      <c r="J129" s="14">
        <v>100</v>
      </c>
      <c r="K129" s="14">
        <v>90</v>
      </c>
      <c r="L129" s="17"/>
      <c r="M129" s="14">
        <v>43</v>
      </c>
      <c r="N129" s="14">
        <v>23</v>
      </c>
      <c r="O129" s="14">
        <v>44</v>
      </c>
      <c r="P129" s="14">
        <v>23</v>
      </c>
      <c r="Q129" s="14">
        <v>45</v>
      </c>
      <c r="R129" s="14">
        <v>43</v>
      </c>
      <c r="S129" s="18">
        <v>10</v>
      </c>
      <c r="T129" s="18">
        <v>23</v>
      </c>
      <c r="U129" s="19"/>
      <c r="V129" s="15">
        <f t="shared" si="0"/>
        <v>33346</v>
      </c>
      <c r="W129" s="14" t="str">
        <f t="shared" si="1"/>
        <v>T150058627</v>
      </c>
      <c r="X129" s="15" t="str">
        <f t="shared" si="2"/>
        <v>NAGRALE MRUDUL NARESH</v>
      </c>
      <c r="Y129" s="14" t="str">
        <f t="shared" si="3"/>
        <v>71900427G</v>
      </c>
      <c r="Z129" s="16" t="str">
        <f t="shared" si="4"/>
        <v>I2K18102500</v>
      </c>
      <c r="AA129" s="14">
        <v>93</v>
      </c>
      <c r="AB129" s="14">
        <v>88</v>
      </c>
      <c r="AC129" s="14">
        <v>89</v>
      </c>
      <c r="AD129" s="14">
        <v>100</v>
      </c>
      <c r="AE129" s="14">
        <v>100</v>
      </c>
      <c r="AF129" s="17"/>
      <c r="AG129" s="14">
        <v>24</v>
      </c>
      <c r="AH129" s="14">
        <v>22</v>
      </c>
      <c r="AI129" s="14">
        <v>45</v>
      </c>
      <c r="AJ129" s="14">
        <v>43</v>
      </c>
      <c r="AK129" s="14">
        <v>22</v>
      </c>
      <c r="AL129" s="14">
        <v>21</v>
      </c>
      <c r="AM129" s="14">
        <v>43</v>
      </c>
      <c r="AN129" s="14">
        <v>10</v>
      </c>
      <c r="AO129" s="14">
        <v>46</v>
      </c>
      <c r="AP129" s="20" t="str">
        <f t="shared" si="5"/>
        <v>PASS</v>
      </c>
      <c r="AQ129" s="20" t="str">
        <f t="shared" si="6"/>
        <v>PASS</v>
      </c>
      <c r="AR129" s="21" t="str">
        <f t="shared" si="7"/>
        <v>PASS</v>
      </c>
      <c r="AS129" s="21" t="str">
        <f t="shared" si="8"/>
        <v>PASS</v>
      </c>
      <c r="AT129" s="7" t="str">
        <f t="shared" si="9"/>
        <v>PASS</v>
      </c>
      <c r="AU129" s="7" t="str">
        <f t="shared" si="10"/>
        <v>PASS</v>
      </c>
      <c r="AV129" s="22" t="str">
        <f t="shared" si="11"/>
        <v>YES</v>
      </c>
      <c r="AW129" s="23" t="str">
        <f t="shared" si="12"/>
        <v>DIST</v>
      </c>
    </row>
    <row r="130" spans="1:49">
      <c r="A130" s="14"/>
      <c r="B130" s="24">
        <v>33137</v>
      </c>
      <c r="C130" s="24" t="s">
        <v>561</v>
      </c>
      <c r="D130" s="25" t="s">
        <v>562</v>
      </c>
      <c r="E130" s="24" t="s">
        <v>563</v>
      </c>
      <c r="F130" s="16" t="s">
        <v>564</v>
      </c>
      <c r="G130" s="14">
        <v>87</v>
      </c>
      <c r="H130" s="14">
        <v>100</v>
      </c>
      <c r="I130" s="14">
        <v>89</v>
      </c>
      <c r="J130" s="14">
        <v>100</v>
      </c>
      <c r="K130" s="14">
        <v>100</v>
      </c>
      <c r="L130" s="17"/>
      <c r="M130" s="14">
        <v>44</v>
      </c>
      <c r="N130" s="14">
        <v>21</v>
      </c>
      <c r="O130" s="14">
        <v>46</v>
      </c>
      <c r="P130" s="14">
        <v>22</v>
      </c>
      <c r="Q130" s="14">
        <v>47</v>
      </c>
      <c r="R130" s="14">
        <v>46</v>
      </c>
      <c r="S130" s="18">
        <v>10</v>
      </c>
      <c r="T130" s="18">
        <v>23</v>
      </c>
      <c r="U130" s="19"/>
      <c r="V130" s="15">
        <f t="shared" si="0"/>
        <v>33137</v>
      </c>
      <c r="W130" s="14" t="str">
        <f t="shared" si="1"/>
        <v>T150058628</v>
      </c>
      <c r="X130" s="15" t="str">
        <f t="shared" si="2"/>
        <v>NAIR VINAY PREMCHANDRAN</v>
      </c>
      <c r="Y130" s="14" t="str">
        <f t="shared" si="3"/>
        <v>71900429C</v>
      </c>
      <c r="Z130" s="16" t="str">
        <f t="shared" si="4"/>
        <v>I2K18102537</v>
      </c>
      <c r="AA130" s="14">
        <v>100</v>
      </c>
      <c r="AB130" s="14">
        <v>87</v>
      </c>
      <c r="AC130" s="14">
        <v>91</v>
      </c>
      <c r="AD130" s="14">
        <v>100</v>
      </c>
      <c r="AE130" s="14">
        <v>100</v>
      </c>
      <c r="AF130" s="17"/>
      <c r="AG130" s="14">
        <v>22</v>
      </c>
      <c r="AH130" s="14">
        <v>23</v>
      </c>
      <c r="AI130" s="14">
        <v>47</v>
      </c>
      <c r="AJ130" s="14">
        <v>41</v>
      </c>
      <c r="AK130" s="14">
        <v>22</v>
      </c>
      <c r="AL130" s="14">
        <v>24</v>
      </c>
      <c r="AM130" s="14">
        <v>45</v>
      </c>
      <c r="AN130" s="14">
        <v>10</v>
      </c>
      <c r="AO130" s="14">
        <v>46</v>
      </c>
      <c r="AP130" s="20" t="str">
        <f t="shared" si="5"/>
        <v>PASS</v>
      </c>
      <c r="AQ130" s="20" t="str">
        <f t="shared" si="6"/>
        <v>PASS</v>
      </c>
      <c r="AR130" s="21" t="str">
        <f t="shared" si="7"/>
        <v>PASS</v>
      </c>
      <c r="AS130" s="21" t="str">
        <f t="shared" si="8"/>
        <v>PASS</v>
      </c>
      <c r="AT130" s="7" t="str">
        <f t="shared" si="9"/>
        <v>PASS</v>
      </c>
      <c r="AU130" s="7" t="str">
        <f t="shared" si="10"/>
        <v>PASS</v>
      </c>
      <c r="AV130" s="22" t="str">
        <f t="shared" si="11"/>
        <v>YES</v>
      </c>
      <c r="AW130" s="23" t="str">
        <f t="shared" si="12"/>
        <v>DIST</v>
      </c>
    </row>
    <row r="131" spans="1:49">
      <c r="A131" s="14"/>
      <c r="B131" s="14">
        <v>33238</v>
      </c>
      <c r="C131" s="14" t="s">
        <v>565</v>
      </c>
      <c r="D131" s="15" t="s">
        <v>566</v>
      </c>
      <c r="E131" s="14" t="s">
        <v>567</v>
      </c>
      <c r="F131" s="16" t="s">
        <v>568</v>
      </c>
      <c r="G131" s="14">
        <v>89</v>
      </c>
      <c r="H131" s="14">
        <v>100</v>
      </c>
      <c r="I131" s="14">
        <v>85</v>
      </c>
      <c r="J131" s="14">
        <v>100</v>
      </c>
      <c r="K131" s="14">
        <v>100</v>
      </c>
      <c r="L131" s="17"/>
      <c r="M131" s="14">
        <v>36</v>
      </c>
      <c r="N131" s="14">
        <v>24</v>
      </c>
      <c r="O131" s="14">
        <v>34</v>
      </c>
      <c r="P131" s="14">
        <v>24</v>
      </c>
      <c r="Q131" s="14">
        <v>46</v>
      </c>
      <c r="R131" s="14">
        <v>42</v>
      </c>
      <c r="S131" s="18">
        <v>9.91</v>
      </c>
      <c r="T131" s="18">
        <v>23</v>
      </c>
      <c r="U131" s="19"/>
      <c r="V131" s="15">
        <f t="shared" si="0"/>
        <v>33238</v>
      </c>
      <c r="W131" s="14" t="str">
        <f t="shared" si="1"/>
        <v>T150058629</v>
      </c>
      <c r="X131" s="15" t="str">
        <f t="shared" si="2"/>
        <v>NAYAN MAHAJAN</v>
      </c>
      <c r="Y131" s="14" t="str">
        <f t="shared" si="3"/>
        <v>71900432C</v>
      </c>
      <c r="Z131" s="16" t="str">
        <f t="shared" si="4"/>
        <v>I2K18102595</v>
      </c>
      <c r="AA131" s="14">
        <v>99</v>
      </c>
      <c r="AB131" s="14">
        <v>97</v>
      </c>
      <c r="AC131" s="14">
        <v>92</v>
      </c>
      <c r="AD131" s="14">
        <v>100</v>
      </c>
      <c r="AE131" s="14">
        <v>100</v>
      </c>
      <c r="AF131" s="17"/>
      <c r="AG131" s="14">
        <v>22</v>
      </c>
      <c r="AH131" s="14">
        <v>24</v>
      </c>
      <c r="AI131" s="14">
        <v>46</v>
      </c>
      <c r="AJ131" s="14">
        <v>45</v>
      </c>
      <c r="AK131" s="14">
        <v>23</v>
      </c>
      <c r="AL131" s="14">
        <v>21</v>
      </c>
      <c r="AM131" s="14">
        <v>46</v>
      </c>
      <c r="AN131" s="14">
        <v>9.9600000000000009</v>
      </c>
      <c r="AO131" s="14">
        <v>46</v>
      </c>
      <c r="AP131" s="20" t="str">
        <f t="shared" si="5"/>
        <v>PASS</v>
      </c>
      <c r="AQ131" s="20" t="str">
        <f t="shared" si="6"/>
        <v>PASS</v>
      </c>
      <c r="AR131" s="21" t="str">
        <f t="shared" si="7"/>
        <v>PASS</v>
      </c>
      <c r="AS131" s="21" t="str">
        <f t="shared" si="8"/>
        <v>PASS</v>
      </c>
      <c r="AT131" s="7" t="str">
        <f t="shared" si="9"/>
        <v>PASS</v>
      </c>
      <c r="AU131" s="7" t="str">
        <f t="shared" si="10"/>
        <v>PASS</v>
      </c>
      <c r="AV131" s="22" t="str">
        <f t="shared" si="11"/>
        <v>YES</v>
      </c>
      <c r="AW131" s="23" t="str">
        <f t="shared" si="12"/>
        <v>DIST</v>
      </c>
    </row>
    <row r="132" spans="1:49">
      <c r="A132" s="14"/>
      <c r="B132" s="24">
        <v>33347</v>
      </c>
      <c r="C132" s="24" t="s">
        <v>569</v>
      </c>
      <c r="D132" s="25" t="s">
        <v>570</v>
      </c>
      <c r="E132" s="24" t="s">
        <v>571</v>
      </c>
      <c r="F132" s="16" t="s">
        <v>572</v>
      </c>
      <c r="G132" s="14">
        <v>83</v>
      </c>
      <c r="H132" s="14">
        <v>97</v>
      </c>
      <c r="I132" s="14">
        <v>97</v>
      </c>
      <c r="J132" s="14">
        <v>96</v>
      </c>
      <c r="K132" s="14">
        <v>93</v>
      </c>
      <c r="L132" s="17"/>
      <c r="M132" s="14">
        <v>46</v>
      </c>
      <c r="N132" s="14">
        <v>23</v>
      </c>
      <c r="O132" s="14">
        <v>47</v>
      </c>
      <c r="P132" s="14">
        <v>25</v>
      </c>
      <c r="Q132" s="14">
        <v>43</v>
      </c>
      <c r="R132" s="14">
        <v>45</v>
      </c>
      <c r="S132" s="18">
        <v>10</v>
      </c>
      <c r="T132" s="18">
        <v>23</v>
      </c>
      <c r="U132" s="19"/>
      <c r="V132" s="15">
        <f t="shared" si="0"/>
        <v>33347</v>
      </c>
      <c r="W132" s="14" t="str">
        <f t="shared" si="1"/>
        <v>T150058630</v>
      </c>
      <c r="X132" s="15" t="str">
        <f t="shared" si="2"/>
        <v>NEMADE SHUBHAM NARENDRA</v>
      </c>
      <c r="Y132" s="14" t="str">
        <f t="shared" si="3"/>
        <v>71900434K</v>
      </c>
      <c r="Z132" s="16" t="str">
        <f t="shared" si="4"/>
        <v>I2K18102420</v>
      </c>
      <c r="AA132" s="14">
        <v>92</v>
      </c>
      <c r="AB132" s="14">
        <v>95</v>
      </c>
      <c r="AC132" s="14">
        <v>96</v>
      </c>
      <c r="AD132" s="14">
        <v>94</v>
      </c>
      <c r="AE132" s="14">
        <v>97</v>
      </c>
      <c r="AF132" s="17"/>
      <c r="AG132" s="14">
        <v>22</v>
      </c>
      <c r="AH132" s="14">
        <v>23</v>
      </c>
      <c r="AI132" s="14">
        <v>47</v>
      </c>
      <c r="AJ132" s="14">
        <v>43</v>
      </c>
      <c r="AK132" s="14">
        <v>23</v>
      </c>
      <c r="AL132" s="14">
        <v>23</v>
      </c>
      <c r="AM132" s="14">
        <v>45</v>
      </c>
      <c r="AN132" s="14">
        <v>10</v>
      </c>
      <c r="AO132" s="14">
        <v>46</v>
      </c>
      <c r="AP132" s="20" t="str">
        <f t="shared" si="5"/>
        <v>PASS</v>
      </c>
      <c r="AQ132" s="20" t="str">
        <f t="shared" si="6"/>
        <v>PASS</v>
      </c>
      <c r="AR132" s="21" t="str">
        <f t="shared" si="7"/>
        <v>PASS</v>
      </c>
      <c r="AS132" s="21" t="str">
        <f t="shared" si="8"/>
        <v>PASS</v>
      </c>
      <c r="AT132" s="7" t="str">
        <f t="shared" si="9"/>
        <v>PASS</v>
      </c>
      <c r="AU132" s="7" t="str">
        <f t="shared" si="10"/>
        <v>PASS</v>
      </c>
      <c r="AV132" s="22" t="str">
        <f t="shared" si="11"/>
        <v>YES</v>
      </c>
      <c r="AW132" s="23" t="str">
        <f t="shared" si="12"/>
        <v>DIST</v>
      </c>
    </row>
    <row r="133" spans="1:49">
      <c r="A133" s="14"/>
      <c r="B133" s="14">
        <v>33239</v>
      </c>
      <c r="C133" s="14" t="s">
        <v>573</v>
      </c>
      <c r="D133" s="15" t="s">
        <v>574</v>
      </c>
      <c r="E133" s="14" t="s">
        <v>575</v>
      </c>
      <c r="F133" s="16" t="s">
        <v>576</v>
      </c>
      <c r="G133" s="14">
        <v>91</v>
      </c>
      <c r="H133" s="14">
        <v>100</v>
      </c>
      <c r="I133" s="14">
        <v>93</v>
      </c>
      <c r="J133" s="14">
        <v>100</v>
      </c>
      <c r="K133" s="14">
        <v>100</v>
      </c>
      <c r="L133" s="17"/>
      <c r="M133" s="14">
        <v>42</v>
      </c>
      <c r="N133" s="14">
        <v>22</v>
      </c>
      <c r="O133" s="14">
        <v>41</v>
      </c>
      <c r="P133" s="14">
        <v>22</v>
      </c>
      <c r="Q133" s="14">
        <v>45</v>
      </c>
      <c r="R133" s="14">
        <v>45</v>
      </c>
      <c r="S133" s="18">
        <v>10</v>
      </c>
      <c r="T133" s="18">
        <v>23</v>
      </c>
      <c r="U133" s="19"/>
      <c r="V133" s="15">
        <f t="shared" si="0"/>
        <v>33239</v>
      </c>
      <c r="W133" s="14" t="str">
        <f t="shared" si="1"/>
        <v>T150058631</v>
      </c>
      <c r="X133" s="15" t="str">
        <f t="shared" si="2"/>
        <v>PALLOD VAIBHAV SHYAMSUNDAR</v>
      </c>
      <c r="Y133" s="14" t="str">
        <f t="shared" si="3"/>
        <v>71900449H</v>
      </c>
      <c r="Z133" s="16" t="str">
        <f t="shared" si="4"/>
        <v>I2K18102615</v>
      </c>
      <c r="AA133" s="14">
        <v>96</v>
      </c>
      <c r="AB133" s="14">
        <v>95</v>
      </c>
      <c r="AC133" s="14">
        <v>96</v>
      </c>
      <c r="AD133" s="14">
        <v>100</v>
      </c>
      <c r="AE133" s="14">
        <v>100</v>
      </c>
      <c r="AF133" s="17"/>
      <c r="AG133" s="14">
        <v>24</v>
      </c>
      <c r="AH133" s="14">
        <v>24</v>
      </c>
      <c r="AI133" s="14">
        <v>47</v>
      </c>
      <c r="AJ133" s="14">
        <v>44</v>
      </c>
      <c r="AK133" s="14">
        <v>21</v>
      </c>
      <c r="AL133" s="14">
        <v>19</v>
      </c>
      <c r="AM133" s="14">
        <v>44</v>
      </c>
      <c r="AN133" s="14">
        <v>10</v>
      </c>
      <c r="AO133" s="14">
        <v>46</v>
      </c>
      <c r="AP133" s="20" t="str">
        <f t="shared" si="5"/>
        <v>PASS</v>
      </c>
      <c r="AQ133" s="20" t="str">
        <f t="shared" si="6"/>
        <v>PASS</v>
      </c>
      <c r="AR133" s="21" t="str">
        <f t="shared" si="7"/>
        <v>PASS</v>
      </c>
      <c r="AS133" s="21" t="str">
        <f t="shared" si="8"/>
        <v>PASS</v>
      </c>
      <c r="AT133" s="7" t="str">
        <f t="shared" si="9"/>
        <v>PASS</v>
      </c>
      <c r="AU133" s="7" t="str">
        <f t="shared" si="10"/>
        <v>PASS</v>
      </c>
      <c r="AV133" s="22" t="str">
        <f t="shared" si="11"/>
        <v>YES</v>
      </c>
      <c r="AW133" s="23" t="str">
        <f t="shared" si="12"/>
        <v>DIST</v>
      </c>
    </row>
    <row r="134" spans="1:49">
      <c r="A134" s="14"/>
      <c r="B134" s="14">
        <v>33348</v>
      </c>
      <c r="C134" s="14" t="s">
        <v>577</v>
      </c>
      <c r="D134" s="15" t="s">
        <v>578</v>
      </c>
      <c r="E134" s="14" t="s">
        <v>579</v>
      </c>
      <c r="F134" s="16" t="s">
        <v>580</v>
      </c>
      <c r="G134" s="14">
        <v>89</v>
      </c>
      <c r="H134" s="14">
        <v>100</v>
      </c>
      <c r="I134" s="14">
        <v>94</v>
      </c>
      <c r="J134" s="14">
        <v>100</v>
      </c>
      <c r="K134" s="14">
        <v>97</v>
      </c>
      <c r="L134" s="17"/>
      <c r="M134" s="14">
        <v>46</v>
      </c>
      <c r="N134" s="14">
        <v>23</v>
      </c>
      <c r="O134" s="14">
        <v>47</v>
      </c>
      <c r="P134" s="14">
        <v>25</v>
      </c>
      <c r="Q134" s="14">
        <v>46</v>
      </c>
      <c r="R134" s="14">
        <v>47</v>
      </c>
      <c r="S134" s="18">
        <v>10</v>
      </c>
      <c r="T134" s="18">
        <v>23</v>
      </c>
      <c r="U134" s="19"/>
      <c r="V134" s="15">
        <f t="shared" si="0"/>
        <v>33348</v>
      </c>
      <c r="W134" s="14" t="str">
        <f t="shared" si="1"/>
        <v>T150058632</v>
      </c>
      <c r="X134" s="15" t="str">
        <f t="shared" si="2"/>
        <v>PANDEY NISHANT DHARMENDRA KUMAR</v>
      </c>
      <c r="Y134" s="14" t="str">
        <f t="shared" si="3"/>
        <v>72000080H</v>
      </c>
      <c r="Z134" s="16" t="str">
        <f t="shared" si="4"/>
        <v>I2K19205178</v>
      </c>
      <c r="AA134" s="14">
        <v>96</v>
      </c>
      <c r="AB134" s="14">
        <v>95</v>
      </c>
      <c r="AC134" s="14">
        <v>95</v>
      </c>
      <c r="AD134" s="14">
        <v>100</v>
      </c>
      <c r="AE134" s="14">
        <v>100</v>
      </c>
      <c r="AF134" s="17"/>
      <c r="AG134" s="14">
        <v>24</v>
      </c>
      <c r="AH134" s="14">
        <v>21</v>
      </c>
      <c r="AI134" s="14">
        <v>46</v>
      </c>
      <c r="AJ134" s="14">
        <v>40</v>
      </c>
      <c r="AK134" s="14">
        <v>24</v>
      </c>
      <c r="AL134" s="14">
        <v>22</v>
      </c>
      <c r="AM134" s="14">
        <v>46</v>
      </c>
      <c r="AN134" s="14">
        <v>10</v>
      </c>
      <c r="AO134" s="14">
        <v>46</v>
      </c>
      <c r="AP134" s="20" t="str">
        <f t="shared" si="5"/>
        <v>PASS</v>
      </c>
      <c r="AQ134" s="20" t="str">
        <f t="shared" si="6"/>
        <v>PASS</v>
      </c>
      <c r="AR134" s="21" t="str">
        <f t="shared" si="7"/>
        <v>PASS</v>
      </c>
      <c r="AS134" s="21" t="str">
        <f t="shared" si="8"/>
        <v>PASS</v>
      </c>
      <c r="AT134" s="7" t="str">
        <f t="shared" si="9"/>
        <v>PASS</v>
      </c>
      <c r="AU134" s="7" t="str">
        <f t="shared" si="10"/>
        <v>PASS</v>
      </c>
      <c r="AV134" s="22" t="str">
        <f t="shared" si="11"/>
        <v>YES</v>
      </c>
      <c r="AW134" s="23" t="str">
        <f t="shared" si="12"/>
        <v>DIST</v>
      </c>
    </row>
    <row r="135" spans="1:49">
      <c r="A135" s="14"/>
      <c r="B135" s="14">
        <v>33349</v>
      </c>
      <c r="C135" s="14" t="s">
        <v>581</v>
      </c>
      <c r="D135" s="15" t="s">
        <v>582</v>
      </c>
      <c r="E135" s="14" t="s">
        <v>583</v>
      </c>
      <c r="F135" s="16" t="s">
        <v>584</v>
      </c>
      <c r="G135" s="14">
        <v>87</v>
      </c>
      <c r="H135" s="14">
        <v>89</v>
      </c>
      <c r="I135" s="14">
        <v>78</v>
      </c>
      <c r="J135" s="14">
        <v>100</v>
      </c>
      <c r="K135" s="14">
        <v>100</v>
      </c>
      <c r="L135" s="17"/>
      <c r="M135" s="14">
        <v>46</v>
      </c>
      <c r="N135" s="14">
        <v>23</v>
      </c>
      <c r="O135" s="14">
        <v>47</v>
      </c>
      <c r="P135" s="14">
        <v>24</v>
      </c>
      <c r="Q135" s="14">
        <v>44</v>
      </c>
      <c r="R135" s="14">
        <v>45</v>
      </c>
      <c r="S135" s="18">
        <v>9.8699999999999992</v>
      </c>
      <c r="T135" s="18">
        <v>23</v>
      </c>
      <c r="U135" s="19"/>
      <c r="V135" s="15">
        <f t="shared" si="0"/>
        <v>33349</v>
      </c>
      <c r="W135" s="14" t="str">
        <f t="shared" si="1"/>
        <v>T150058633</v>
      </c>
      <c r="X135" s="15" t="str">
        <f t="shared" si="2"/>
        <v>PANGAVHANE RUTURAJ AVINASH</v>
      </c>
      <c r="Y135" s="14" t="str">
        <f t="shared" si="3"/>
        <v>72000081F</v>
      </c>
      <c r="Z135" s="16" t="str">
        <f t="shared" si="4"/>
        <v>I2K19205165</v>
      </c>
      <c r="AA135" s="14">
        <v>93</v>
      </c>
      <c r="AB135" s="14">
        <v>91</v>
      </c>
      <c r="AC135" s="14">
        <v>89</v>
      </c>
      <c r="AD135" s="14">
        <v>100</v>
      </c>
      <c r="AE135" s="14">
        <v>89</v>
      </c>
      <c r="AF135" s="17"/>
      <c r="AG135" s="14">
        <v>22</v>
      </c>
      <c r="AH135" s="14">
        <v>22</v>
      </c>
      <c r="AI135" s="14">
        <v>40</v>
      </c>
      <c r="AJ135" s="14">
        <v>42</v>
      </c>
      <c r="AK135" s="14">
        <v>23</v>
      </c>
      <c r="AL135" s="14">
        <v>21</v>
      </c>
      <c r="AM135" s="14">
        <v>44</v>
      </c>
      <c r="AN135" s="14">
        <v>9.93</v>
      </c>
      <c r="AO135" s="14">
        <v>46</v>
      </c>
      <c r="AP135" s="20" t="str">
        <f t="shared" si="5"/>
        <v>PASS</v>
      </c>
      <c r="AQ135" s="20" t="str">
        <f t="shared" si="6"/>
        <v>PASS</v>
      </c>
      <c r="AR135" s="21" t="str">
        <f t="shared" si="7"/>
        <v>PASS</v>
      </c>
      <c r="AS135" s="21" t="str">
        <f t="shared" si="8"/>
        <v>PASS</v>
      </c>
      <c r="AT135" s="7" t="str">
        <f t="shared" si="9"/>
        <v>PASS</v>
      </c>
      <c r="AU135" s="7" t="str">
        <f t="shared" si="10"/>
        <v>PASS</v>
      </c>
      <c r="AV135" s="22" t="str">
        <f t="shared" si="11"/>
        <v>YES</v>
      </c>
      <c r="AW135" s="23" t="str">
        <f t="shared" si="12"/>
        <v>DIST</v>
      </c>
    </row>
    <row r="136" spans="1:49">
      <c r="A136" s="14"/>
      <c r="B136" s="14">
        <v>33350</v>
      </c>
      <c r="C136" s="14" t="s">
        <v>585</v>
      </c>
      <c r="D136" s="15" t="s">
        <v>586</v>
      </c>
      <c r="E136" s="14" t="s">
        <v>587</v>
      </c>
      <c r="F136" s="16" t="s">
        <v>588</v>
      </c>
      <c r="G136" s="14">
        <v>85</v>
      </c>
      <c r="H136" s="14">
        <v>100</v>
      </c>
      <c r="I136" s="14">
        <v>100</v>
      </c>
      <c r="J136" s="14">
        <v>100</v>
      </c>
      <c r="K136" s="14">
        <v>90</v>
      </c>
      <c r="L136" s="17"/>
      <c r="M136" s="14">
        <v>42</v>
      </c>
      <c r="N136" s="14">
        <v>23</v>
      </c>
      <c r="O136" s="14">
        <v>43</v>
      </c>
      <c r="P136" s="14">
        <v>24</v>
      </c>
      <c r="Q136" s="14">
        <v>44</v>
      </c>
      <c r="R136" s="14">
        <v>45</v>
      </c>
      <c r="S136" s="18">
        <v>10</v>
      </c>
      <c r="T136" s="18">
        <v>23</v>
      </c>
      <c r="U136" s="19"/>
      <c r="V136" s="15">
        <f t="shared" si="0"/>
        <v>33350</v>
      </c>
      <c r="W136" s="14" t="str">
        <f t="shared" si="1"/>
        <v>T150058634</v>
      </c>
      <c r="X136" s="15" t="str">
        <f t="shared" si="2"/>
        <v>PARAKH BHAVESH JAYANTILAL</v>
      </c>
      <c r="Y136" s="14" t="str">
        <f t="shared" si="3"/>
        <v>71900452H</v>
      </c>
      <c r="Z136" s="16" t="str">
        <f t="shared" si="4"/>
        <v>I2K18102632</v>
      </c>
      <c r="AA136" s="14">
        <v>100</v>
      </c>
      <c r="AB136" s="14">
        <v>90</v>
      </c>
      <c r="AC136" s="14">
        <v>100</v>
      </c>
      <c r="AD136" s="14">
        <v>100</v>
      </c>
      <c r="AE136" s="14">
        <v>99</v>
      </c>
      <c r="AF136" s="17"/>
      <c r="AG136" s="14">
        <v>22</v>
      </c>
      <c r="AH136" s="14">
        <v>22</v>
      </c>
      <c r="AI136" s="14">
        <v>45</v>
      </c>
      <c r="AJ136" s="14">
        <v>44</v>
      </c>
      <c r="AK136" s="14">
        <v>23</v>
      </c>
      <c r="AL136" s="14">
        <v>21</v>
      </c>
      <c r="AM136" s="14">
        <v>45</v>
      </c>
      <c r="AN136" s="14">
        <v>10</v>
      </c>
      <c r="AO136" s="14">
        <v>46</v>
      </c>
      <c r="AP136" s="20" t="str">
        <f t="shared" si="5"/>
        <v>PASS</v>
      </c>
      <c r="AQ136" s="20" t="str">
        <f t="shared" si="6"/>
        <v>PASS</v>
      </c>
      <c r="AR136" s="21" t="str">
        <f t="shared" si="7"/>
        <v>PASS</v>
      </c>
      <c r="AS136" s="21" t="str">
        <f t="shared" si="8"/>
        <v>PASS</v>
      </c>
      <c r="AT136" s="7" t="str">
        <f t="shared" si="9"/>
        <v>PASS</v>
      </c>
      <c r="AU136" s="7" t="str">
        <f t="shared" si="10"/>
        <v>PASS</v>
      </c>
      <c r="AV136" s="22" t="str">
        <f t="shared" si="11"/>
        <v>YES</v>
      </c>
      <c r="AW136" s="23" t="str">
        <f t="shared" si="12"/>
        <v>DIST</v>
      </c>
    </row>
    <row r="137" spans="1:49">
      <c r="A137" s="14"/>
      <c r="B137" s="14">
        <v>33362</v>
      </c>
      <c r="C137" s="14" t="s">
        <v>589</v>
      </c>
      <c r="D137" s="15" t="s">
        <v>590</v>
      </c>
      <c r="E137" s="14" t="s">
        <v>591</v>
      </c>
      <c r="F137" s="16" t="s">
        <v>592</v>
      </c>
      <c r="G137" s="14">
        <v>91</v>
      </c>
      <c r="H137" s="14">
        <v>100</v>
      </c>
      <c r="I137" s="14">
        <v>93</v>
      </c>
      <c r="J137" s="14">
        <v>100</v>
      </c>
      <c r="K137" s="14">
        <v>99</v>
      </c>
      <c r="L137" s="17"/>
      <c r="M137" s="14">
        <v>48</v>
      </c>
      <c r="N137" s="14">
        <v>19</v>
      </c>
      <c r="O137" s="14">
        <v>47</v>
      </c>
      <c r="P137" s="14">
        <v>20</v>
      </c>
      <c r="Q137" s="14">
        <v>45</v>
      </c>
      <c r="R137" s="14">
        <v>39</v>
      </c>
      <c r="S137" s="18">
        <v>9.9600000000000009</v>
      </c>
      <c r="T137" s="18">
        <v>23</v>
      </c>
      <c r="U137" s="19"/>
      <c r="V137" s="15">
        <f t="shared" si="0"/>
        <v>33362</v>
      </c>
      <c r="W137" s="14" t="str">
        <f t="shared" si="1"/>
        <v>T150058635</v>
      </c>
      <c r="X137" s="15" t="str">
        <f t="shared" si="2"/>
        <v>PARDESHI ROHIT MILIND</v>
      </c>
      <c r="Y137" s="14" t="str">
        <f t="shared" si="3"/>
        <v>71900540L</v>
      </c>
      <c r="Z137" s="16" t="str">
        <f t="shared" si="4"/>
        <v>I2K18102457</v>
      </c>
      <c r="AA137" s="14">
        <v>93</v>
      </c>
      <c r="AB137" s="14">
        <v>95</v>
      </c>
      <c r="AC137" s="14">
        <v>97</v>
      </c>
      <c r="AD137" s="14">
        <v>100</v>
      </c>
      <c r="AE137" s="14">
        <v>95</v>
      </c>
      <c r="AF137" s="17"/>
      <c r="AG137" s="14">
        <v>23</v>
      </c>
      <c r="AH137" s="14">
        <v>24</v>
      </c>
      <c r="AI137" s="14">
        <v>44</v>
      </c>
      <c r="AJ137" s="14">
        <v>41</v>
      </c>
      <c r="AK137" s="14">
        <v>23</v>
      </c>
      <c r="AL137" s="14">
        <v>23</v>
      </c>
      <c r="AM137" s="14">
        <v>47</v>
      </c>
      <c r="AN137" s="14">
        <v>9.98</v>
      </c>
      <c r="AO137" s="14">
        <v>46</v>
      </c>
      <c r="AP137" s="20" t="str">
        <f t="shared" si="5"/>
        <v>PASS</v>
      </c>
      <c r="AQ137" s="20" t="str">
        <f t="shared" si="6"/>
        <v>PASS</v>
      </c>
      <c r="AR137" s="21" t="str">
        <f t="shared" si="7"/>
        <v>PASS</v>
      </c>
      <c r="AS137" s="21" t="str">
        <f t="shared" si="8"/>
        <v>PASS</v>
      </c>
      <c r="AT137" s="7" t="str">
        <f t="shared" si="9"/>
        <v>PASS</v>
      </c>
      <c r="AU137" s="7" t="str">
        <f t="shared" si="10"/>
        <v>PASS</v>
      </c>
      <c r="AV137" s="22" t="str">
        <f t="shared" si="11"/>
        <v>YES</v>
      </c>
      <c r="AW137" s="23" t="str">
        <f t="shared" si="12"/>
        <v>DIST</v>
      </c>
    </row>
    <row r="138" spans="1:49">
      <c r="A138" s="14"/>
      <c r="B138" s="14">
        <v>33259</v>
      </c>
      <c r="C138" s="14" t="s">
        <v>593</v>
      </c>
      <c r="D138" s="15" t="s">
        <v>594</v>
      </c>
      <c r="E138" s="14" t="s">
        <v>595</v>
      </c>
      <c r="F138" s="16" t="s">
        <v>596</v>
      </c>
      <c r="G138" s="14">
        <v>85</v>
      </c>
      <c r="H138" s="14">
        <v>100</v>
      </c>
      <c r="I138" s="14">
        <v>97</v>
      </c>
      <c r="J138" s="14">
        <v>100</v>
      </c>
      <c r="K138" s="14">
        <v>97</v>
      </c>
      <c r="L138" s="17"/>
      <c r="M138" s="14">
        <v>48</v>
      </c>
      <c r="N138" s="14">
        <v>24</v>
      </c>
      <c r="O138" s="14">
        <v>47</v>
      </c>
      <c r="P138" s="14">
        <v>24</v>
      </c>
      <c r="Q138" s="14">
        <v>44</v>
      </c>
      <c r="R138" s="14">
        <v>46</v>
      </c>
      <c r="S138" s="18">
        <v>10</v>
      </c>
      <c r="T138" s="18">
        <v>23</v>
      </c>
      <c r="U138" s="19"/>
      <c r="V138" s="15">
        <f t="shared" si="0"/>
        <v>33259</v>
      </c>
      <c r="W138" s="14" t="str">
        <f t="shared" si="1"/>
        <v>T150058636</v>
      </c>
      <c r="X138" s="15" t="str">
        <f t="shared" si="2"/>
        <v>PARDESHI TANMAY SUDHIR</v>
      </c>
      <c r="Y138" s="14" t="str">
        <f t="shared" si="3"/>
        <v>71900664D</v>
      </c>
      <c r="Z138" s="16" t="str">
        <f t="shared" si="4"/>
        <v>I2K18102554</v>
      </c>
      <c r="AA138" s="14">
        <v>97</v>
      </c>
      <c r="AB138" s="14">
        <v>100</v>
      </c>
      <c r="AC138" s="14">
        <v>92</v>
      </c>
      <c r="AD138" s="14">
        <v>100</v>
      </c>
      <c r="AE138" s="14">
        <v>99</v>
      </c>
      <c r="AF138" s="17"/>
      <c r="AG138" s="14">
        <v>24</v>
      </c>
      <c r="AH138" s="14">
        <v>21</v>
      </c>
      <c r="AI138" s="14">
        <v>48</v>
      </c>
      <c r="AJ138" s="14">
        <v>48</v>
      </c>
      <c r="AK138" s="14">
        <v>23</v>
      </c>
      <c r="AL138" s="14">
        <v>21</v>
      </c>
      <c r="AM138" s="14">
        <v>44</v>
      </c>
      <c r="AN138" s="14">
        <v>10</v>
      </c>
      <c r="AO138" s="14">
        <v>46</v>
      </c>
      <c r="AP138" s="20" t="str">
        <f t="shared" si="5"/>
        <v>PASS</v>
      </c>
      <c r="AQ138" s="20" t="str">
        <f t="shared" si="6"/>
        <v>PASS</v>
      </c>
      <c r="AR138" s="21" t="str">
        <f t="shared" si="7"/>
        <v>PASS</v>
      </c>
      <c r="AS138" s="21" t="str">
        <f t="shared" si="8"/>
        <v>PASS</v>
      </c>
      <c r="AT138" s="7" t="str">
        <f t="shared" si="9"/>
        <v>PASS</v>
      </c>
      <c r="AU138" s="7" t="str">
        <f t="shared" si="10"/>
        <v>PASS</v>
      </c>
      <c r="AV138" s="22" t="str">
        <f t="shared" si="11"/>
        <v>YES</v>
      </c>
      <c r="AW138" s="23" t="str">
        <f t="shared" si="12"/>
        <v>DIST</v>
      </c>
    </row>
    <row r="139" spans="1:49">
      <c r="A139" s="14"/>
      <c r="B139" s="14">
        <v>33139</v>
      </c>
      <c r="C139" s="14" t="s">
        <v>597</v>
      </c>
      <c r="D139" s="15" t="s">
        <v>598</v>
      </c>
      <c r="E139" s="14" t="s">
        <v>599</v>
      </c>
      <c r="F139" s="16" t="s">
        <v>600</v>
      </c>
      <c r="G139" s="14">
        <v>92</v>
      </c>
      <c r="H139" s="14">
        <v>100</v>
      </c>
      <c r="I139" s="14">
        <v>96</v>
      </c>
      <c r="J139" s="14">
        <v>99</v>
      </c>
      <c r="K139" s="14">
        <v>93</v>
      </c>
      <c r="L139" s="17"/>
      <c r="M139" s="14">
        <v>38</v>
      </c>
      <c r="N139" s="14">
        <v>21</v>
      </c>
      <c r="O139" s="14">
        <v>43</v>
      </c>
      <c r="P139" s="14">
        <v>24</v>
      </c>
      <c r="Q139" s="14">
        <v>43</v>
      </c>
      <c r="R139" s="14">
        <v>44</v>
      </c>
      <c r="S139" s="18">
        <v>9.9600000000000009</v>
      </c>
      <c r="T139" s="18">
        <v>23</v>
      </c>
      <c r="U139" s="19"/>
      <c r="V139" s="15">
        <f t="shared" si="0"/>
        <v>33139</v>
      </c>
      <c r="W139" s="14" t="str">
        <f t="shared" si="1"/>
        <v>T150058637</v>
      </c>
      <c r="X139" s="15" t="str">
        <f t="shared" si="2"/>
        <v>PARMAR MANSI RAJU</v>
      </c>
      <c r="Y139" s="14" t="str">
        <f t="shared" si="3"/>
        <v>71900454D</v>
      </c>
      <c r="Z139" s="16" t="str">
        <f t="shared" si="4"/>
        <v>I2K18102586</v>
      </c>
      <c r="AA139" s="14">
        <v>89</v>
      </c>
      <c r="AB139" s="14">
        <v>91</v>
      </c>
      <c r="AC139" s="14">
        <v>85</v>
      </c>
      <c r="AD139" s="14">
        <v>99</v>
      </c>
      <c r="AE139" s="14">
        <v>100</v>
      </c>
      <c r="AF139" s="17"/>
      <c r="AG139" s="14">
        <v>24</v>
      </c>
      <c r="AH139" s="14">
        <v>22</v>
      </c>
      <c r="AI139" s="14">
        <v>44</v>
      </c>
      <c r="AJ139" s="14">
        <v>34</v>
      </c>
      <c r="AK139" s="14">
        <v>23</v>
      </c>
      <c r="AL139" s="14">
        <v>20</v>
      </c>
      <c r="AM139" s="14">
        <v>38</v>
      </c>
      <c r="AN139" s="14">
        <v>9.91</v>
      </c>
      <c r="AO139" s="14">
        <v>46</v>
      </c>
      <c r="AP139" s="20" t="str">
        <f t="shared" si="5"/>
        <v>PASS</v>
      </c>
      <c r="AQ139" s="20" t="str">
        <f t="shared" si="6"/>
        <v>PASS</v>
      </c>
      <c r="AR139" s="21" t="str">
        <f t="shared" si="7"/>
        <v>PASS</v>
      </c>
      <c r="AS139" s="21" t="str">
        <f t="shared" si="8"/>
        <v>PASS</v>
      </c>
      <c r="AT139" s="7" t="str">
        <f t="shared" si="9"/>
        <v>PASS</v>
      </c>
      <c r="AU139" s="7" t="str">
        <f t="shared" si="10"/>
        <v>PASS</v>
      </c>
      <c r="AV139" s="22" t="str">
        <f t="shared" si="11"/>
        <v>YES</v>
      </c>
      <c r="AW139" s="23" t="str">
        <f t="shared" si="12"/>
        <v>DIST</v>
      </c>
    </row>
    <row r="140" spans="1:49">
      <c r="A140" s="14"/>
      <c r="B140" s="24">
        <v>33244</v>
      </c>
      <c r="C140" s="24" t="s">
        <v>601</v>
      </c>
      <c r="D140" s="25" t="s">
        <v>602</v>
      </c>
      <c r="E140" s="24" t="s">
        <v>603</v>
      </c>
      <c r="F140" s="16" t="s">
        <v>604</v>
      </c>
      <c r="G140" s="14">
        <v>95</v>
      </c>
      <c r="H140" s="14">
        <v>100</v>
      </c>
      <c r="I140" s="14">
        <v>100</v>
      </c>
      <c r="J140" s="14">
        <v>100</v>
      </c>
      <c r="K140" s="14">
        <v>100</v>
      </c>
      <c r="L140" s="17"/>
      <c r="M140" s="14">
        <v>43</v>
      </c>
      <c r="N140" s="14">
        <v>24</v>
      </c>
      <c r="O140" s="14">
        <v>44</v>
      </c>
      <c r="P140" s="14">
        <v>25</v>
      </c>
      <c r="Q140" s="14">
        <v>45</v>
      </c>
      <c r="R140" s="14">
        <v>47</v>
      </c>
      <c r="S140" s="18">
        <v>10</v>
      </c>
      <c r="T140" s="18">
        <v>23</v>
      </c>
      <c r="U140" s="19"/>
      <c r="V140" s="15">
        <f t="shared" si="0"/>
        <v>33244</v>
      </c>
      <c r="W140" s="14" t="str">
        <f t="shared" si="1"/>
        <v>T150058638</v>
      </c>
      <c r="X140" s="15" t="str">
        <f t="shared" si="2"/>
        <v>PATANKAR PRAJWAL PRAKASH</v>
      </c>
      <c r="Y140" s="14" t="str">
        <f t="shared" si="3"/>
        <v>71900496K</v>
      </c>
      <c r="Z140" s="16" t="str">
        <f t="shared" si="4"/>
        <v>I2K18102605</v>
      </c>
      <c r="AA140" s="14">
        <v>100</v>
      </c>
      <c r="AB140" s="14">
        <v>97</v>
      </c>
      <c r="AC140" s="14">
        <v>87</v>
      </c>
      <c r="AD140" s="14">
        <v>100</v>
      </c>
      <c r="AE140" s="14">
        <v>100</v>
      </c>
      <c r="AF140" s="17"/>
      <c r="AG140" s="14">
        <v>24</v>
      </c>
      <c r="AH140" s="14">
        <v>24</v>
      </c>
      <c r="AI140" s="14">
        <v>49</v>
      </c>
      <c r="AJ140" s="14">
        <v>48</v>
      </c>
      <c r="AK140" s="14">
        <v>23</v>
      </c>
      <c r="AL140" s="14">
        <v>21</v>
      </c>
      <c r="AM140" s="14">
        <v>45</v>
      </c>
      <c r="AN140" s="14">
        <v>10</v>
      </c>
      <c r="AO140" s="14">
        <v>46</v>
      </c>
      <c r="AP140" s="20" t="str">
        <f t="shared" si="5"/>
        <v>PASS</v>
      </c>
      <c r="AQ140" s="20" t="str">
        <f t="shared" si="6"/>
        <v>PASS</v>
      </c>
      <c r="AR140" s="21" t="str">
        <f t="shared" si="7"/>
        <v>PASS</v>
      </c>
      <c r="AS140" s="21" t="str">
        <f t="shared" si="8"/>
        <v>PASS</v>
      </c>
      <c r="AT140" s="7" t="str">
        <f t="shared" si="9"/>
        <v>PASS</v>
      </c>
      <c r="AU140" s="7" t="str">
        <f t="shared" si="10"/>
        <v>PASS</v>
      </c>
      <c r="AV140" s="22" t="str">
        <f t="shared" si="11"/>
        <v>YES</v>
      </c>
      <c r="AW140" s="23" t="str">
        <f t="shared" si="12"/>
        <v>DIST</v>
      </c>
    </row>
    <row r="141" spans="1:49">
      <c r="A141" s="14"/>
      <c r="B141" s="24">
        <v>33351</v>
      </c>
      <c r="C141" s="24" t="s">
        <v>605</v>
      </c>
      <c r="D141" s="25" t="s">
        <v>606</v>
      </c>
      <c r="E141" s="24" t="s">
        <v>607</v>
      </c>
      <c r="F141" s="16" t="s">
        <v>608</v>
      </c>
      <c r="G141" s="14">
        <v>97</v>
      </c>
      <c r="H141" s="14">
        <v>100</v>
      </c>
      <c r="I141" s="14">
        <v>97</v>
      </c>
      <c r="J141" s="14">
        <v>100</v>
      </c>
      <c r="K141" s="14">
        <v>100</v>
      </c>
      <c r="L141" s="17"/>
      <c r="M141" s="14">
        <v>48</v>
      </c>
      <c r="N141" s="14">
        <v>24</v>
      </c>
      <c r="O141" s="14">
        <v>47</v>
      </c>
      <c r="P141" s="14">
        <v>24</v>
      </c>
      <c r="Q141" s="14">
        <v>48</v>
      </c>
      <c r="R141" s="14">
        <v>48</v>
      </c>
      <c r="S141" s="18">
        <v>10</v>
      </c>
      <c r="T141" s="18">
        <v>23</v>
      </c>
      <c r="U141" s="19"/>
      <c r="V141" s="15">
        <f t="shared" si="0"/>
        <v>33351</v>
      </c>
      <c r="W141" s="14" t="str">
        <f t="shared" si="1"/>
        <v>T150058639</v>
      </c>
      <c r="X141" s="15" t="str">
        <f t="shared" si="2"/>
        <v>PATANKAR TANAY PRADIP</v>
      </c>
      <c r="Y141" s="14" t="str">
        <f t="shared" si="3"/>
        <v>71900460J</v>
      </c>
      <c r="Z141" s="16" t="str">
        <f t="shared" si="4"/>
        <v>I2K18102560</v>
      </c>
      <c r="AA141" s="14">
        <v>100</v>
      </c>
      <c r="AB141" s="14">
        <v>100</v>
      </c>
      <c r="AC141" s="14">
        <v>100</v>
      </c>
      <c r="AD141" s="14">
        <v>100</v>
      </c>
      <c r="AE141" s="14">
        <v>94</v>
      </c>
      <c r="AF141" s="17"/>
      <c r="AG141" s="14">
        <v>23</v>
      </c>
      <c r="AH141" s="14">
        <v>23</v>
      </c>
      <c r="AI141" s="14">
        <v>49</v>
      </c>
      <c r="AJ141" s="14">
        <v>48</v>
      </c>
      <c r="AK141" s="14">
        <v>24</v>
      </c>
      <c r="AL141" s="14">
        <v>23</v>
      </c>
      <c r="AM141" s="14">
        <v>47</v>
      </c>
      <c r="AN141" s="14">
        <v>10</v>
      </c>
      <c r="AO141" s="14">
        <v>46</v>
      </c>
      <c r="AP141" s="20" t="str">
        <f t="shared" si="5"/>
        <v>PASS</v>
      </c>
      <c r="AQ141" s="20" t="str">
        <f t="shared" si="6"/>
        <v>PASS</v>
      </c>
      <c r="AR141" s="21" t="str">
        <f t="shared" si="7"/>
        <v>PASS</v>
      </c>
      <c r="AS141" s="21" t="str">
        <f t="shared" si="8"/>
        <v>PASS</v>
      </c>
      <c r="AT141" s="7" t="str">
        <f t="shared" si="9"/>
        <v>PASS</v>
      </c>
      <c r="AU141" s="7" t="str">
        <f t="shared" si="10"/>
        <v>PASS</v>
      </c>
      <c r="AV141" s="22" t="str">
        <f t="shared" si="11"/>
        <v>YES</v>
      </c>
      <c r="AW141" s="23" t="str">
        <f t="shared" si="12"/>
        <v>DIST</v>
      </c>
    </row>
    <row r="142" spans="1:49">
      <c r="A142" s="14"/>
      <c r="B142" s="14">
        <v>33140</v>
      </c>
      <c r="C142" s="14" t="s">
        <v>609</v>
      </c>
      <c r="D142" s="15" t="s">
        <v>610</v>
      </c>
      <c r="E142" s="14" t="s">
        <v>611</v>
      </c>
      <c r="F142" s="16" t="s">
        <v>612</v>
      </c>
      <c r="G142" s="14">
        <v>84</v>
      </c>
      <c r="H142" s="14">
        <v>98</v>
      </c>
      <c r="I142" s="14">
        <v>84</v>
      </c>
      <c r="J142" s="14">
        <v>97</v>
      </c>
      <c r="K142" s="14">
        <v>88</v>
      </c>
      <c r="L142" s="17"/>
      <c r="M142" s="14">
        <v>42</v>
      </c>
      <c r="N142" s="14">
        <v>23</v>
      </c>
      <c r="O142" s="14">
        <v>45</v>
      </c>
      <c r="P142" s="14">
        <v>24</v>
      </c>
      <c r="Q142" s="14">
        <v>46</v>
      </c>
      <c r="R142" s="14">
        <v>47</v>
      </c>
      <c r="S142" s="18">
        <v>10</v>
      </c>
      <c r="T142" s="18">
        <v>23</v>
      </c>
      <c r="U142" s="19"/>
      <c r="V142" s="15">
        <f t="shared" si="0"/>
        <v>33140</v>
      </c>
      <c r="W142" s="14" t="str">
        <f t="shared" si="1"/>
        <v>T150058640</v>
      </c>
      <c r="X142" s="15" t="str">
        <f t="shared" si="2"/>
        <v>PATIL HRUSHIKESH SUBHASH</v>
      </c>
      <c r="Y142" s="14" t="str">
        <f t="shared" si="3"/>
        <v>71900466H</v>
      </c>
      <c r="Z142" s="16" t="str">
        <f t="shared" si="4"/>
        <v>I2K18102505</v>
      </c>
      <c r="AA142" s="14">
        <v>96</v>
      </c>
      <c r="AB142" s="14">
        <v>91</v>
      </c>
      <c r="AC142" s="14">
        <v>86</v>
      </c>
      <c r="AD142" s="14">
        <v>90</v>
      </c>
      <c r="AE142" s="14">
        <v>88</v>
      </c>
      <c r="AF142" s="17"/>
      <c r="AG142" s="14">
        <v>23</v>
      </c>
      <c r="AH142" s="14">
        <v>22</v>
      </c>
      <c r="AI142" s="14">
        <v>48</v>
      </c>
      <c r="AJ142" s="14">
        <v>46</v>
      </c>
      <c r="AK142" s="14">
        <v>24</v>
      </c>
      <c r="AL142" s="14">
        <v>22</v>
      </c>
      <c r="AM142" s="14">
        <v>44</v>
      </c>
      <c r="AN142" s="14">
        <v>10</v>
      </c>
      <c r="AO142" s="14">
        <v>46</v>
      </c>
      <c r="AP142" s="20" t="str">
        <f t="shared" si="5"/>
        <v>PASS</v>
      </c>
      <c r="AQ142" s="20" t="str">
        <f t="shared" si="6"/>
        <v>PASS</v>
      </c>
      <c r="AR142" s="21" t="str">
        <f t="shared" si="7"/>
        <v>PASS</v>
      </c>
      <c r="AS142" s="21" t="str">
        <f t="shared" si="8"/>
        <v>PASS</v>
      </c>
      <c r="AT142" s="7" t="str">
        <f t="shared" si="9"/>
        <v>PASS</v>
      </c>
      <c r="AU142" s="7" t="str">
        <f t="shared" si="10"/>
        <v>PASS</v>
      </c>
      <c r="AV142" s="22" t="str">
        <f t="shared" si="11"/>
        <v>YES</v>
      </c>
      <c r="AW142" s="23" t="str">
        <f t="shared" si="12"/>
        <v>DIST</v>
      </c>
    </row>
    <row r="143" spans="1:49">
      <c r="A143" s="14"/>
      <c r="B143" s="14">
        <v>33241</v>
      </c>
      <c r="C143" s="14" t="s">
        <v>613</v>
      </c>
      <c r="D143" s="15" t="s">
        <v>614</v>
      </c>
      <c r="E143" s="14" t="s">
        <v>615</v>
      </c>
      <c r="F143" s="16" t="s">
        <v>616</v>
      </c>
      <c r="G143" s="14">
        <v>91</v>
      </c>
      <c r="H143" s="14">
        <v>100</v>
      </c>
      <c r="I143" s="14">
        <v>96</v>
      </c>
      <c r="J143" s="14">
        <v>100</v>
      </c>
      <c r="K143" s="14">
        <v>97</v>
      </c>
      <c r="L143" s="17"/>
      <c r="M143" s="14">
        <v>42</v>
      </c>
      <c r="N143" s="14">
        <v>24</v>
      </c>
      <c r="O143" s="14">
        <v>41</v>
      </c>
      <c r="P143" s="14">
        <v>24</v>
      </c>
      <c r="Q143" s="14">
        <v>46</v>
      </c>
      <c r="R143" s="14">
        <v>44</v>
      </c>
      <c r="S143" s="18">
        <v>10</v>
      </c>
      <c r="T143" s="18">
        <v>23</v>
      </c>
      <c r="U143" s="19"/>
      <c r="V143" s="15">
        <f t="shared" si="0"/>
        <v>33241</v>
      </c>
      <c r="W143" s="14" t="str">
        <f t="shared" si="1"/>
        <v>T150058641</v>
      </c>
      <c r="X143" s="15" t="str">
        <f t="shared" si="2"/>
        <v>PATIL KSHITIJ VILAS</v>
      </c>
      <c r="Y143" s="14" t="str">
        <f t="shared" si="3"/>
        <v>71900469B</v>
      </c>
      <c r="Z143" s="16" t="str">
        <f t="shared" si="4"/>
        <v>I2K18102539</v>
      </c>
      <c r="AA143" s="14">
        <v>100</v>
      </c>
      <c r="AB143" s="14">
        <v>98</v>
      </c>
      <c r="AC143" s="14">
        <v>97</v>
      </c>
      <c r="AD143" s="14">
        <v>100</v>
      </c>
      <c r="AE143" s="14">
        <v>93</v>
      </c>
      <c r="AF143" s="17"/>
      <c r="AG143" s="14">
        <v>24</v>
      </c>
      <c r="AH143" s="14">
        <v>21</v>
      </c>
      <c r="AI143" s="14">
        <v>46</v>
      </c>
      <c r="AJ143" s="14">
        <v>47</v>
      </c>
      <c r="AK143" s="14">
        <v>23</v>
      </c>
      <c r="AL143" s="14">
        <v>20</v>
      </c>
      <c r="AM143" s="14">
        <v>42</v>
      </c>
      <c r="AN143" s="14">
        <v>10</v>
      </c>
      <c r="AO143" s="14">
        <v>46</v>
      </c>
      <c r="AP143" s="20" t="str">
        <f t="shared" si="5"/>
        <v>PASS</v>
      </c>
      <c r="AQ143" s="20" t="str">
        <f t="shared" si="6"/>
        <v>PASS</v>
      </c>
      <c r="AR143" s="21" t="str">
        <f t="shared" si="7"/>
        <v>PASS</v>
      </c>
      <c r="AS143" s="21" t="str">
        <f t="shared" si="8"/>
        <v>PASS</v>
      </c>
      <c r="AT143" s="7" t="str">
        <f t="shared" si="9"/>
        <v>PASS</v>
      </c>
      <c r="AU143" s="7" t="str">
        <f t="shared" si="10"/>
        <v>PASS</v>
      </c>
      <c r="AV143" s="22" t="str">
        <f t="shared" si="11"/>
        <v>YES</v>
      </c>
      <c r="AW143" s="23" t="str">
        <f t="shared" si="12"/>
        <v>DIST</v>
      </c>
    </row>
    <row r="144" spans="1:49">
      <c r="A144" s="14"/>
      <c r="B144" s="14">
        <v>33352</v>
      </c>
      <c r="C144" s="14" t="s">
        <v>617</v>
      </c>
      <c r="D144" s="15" t="s">
        <v>618</v>
      </c>
      <c r="E144" s="14" t="s">
        <v>619</v>
      </c>
      <c r="F144" s="16" t="s">
        <v>620</v>
      </c>
      <c r="G144" s="14">
        <v>91</v>
      </c>
      <c r="H144" s="14">
        <v>100</v>
      </c>
      <c r="I144" s="14">
        <v>100</v>
      </c>
      <c r="J144" s="14">
        <v>100</v>
      </c>
      <c r="K144" s="14">
        <v>100</v>
      </c>
      <c r="L144" s="17"/>
      <c r="M144" s="14">
        <v>46</v>
      </c>
      <c r="N144" s="14">
        <v>24</v>
      </c>
      <c r="O144" s="14">
        <v>45</v>
      </c>
      <c r="P144" s="14">
        <v>25</v>
      </c>
      <c r="Q144" s="14">
        <v>44</v>
      </c>
      <c r="R144" s="14">
        <v>46</v>
      </c>
      <c r="S144" s="18">
        <v>10</v>
      </c>
      <c r="T144" s="18">
        <v>23</v>
      </c>
      <c r="U144" s="19"/>
      <c r="V144" s="15">
        <f t="shared" si="0"/>
        <v>33352</v>
      </c>
      <c r="W144" s="14" t="str">
        <f t="shared" si="1"/>
        <v>T150058642</v>
      </c>
      <c r="X144" s="15" t="str">
        <f t="shared" si="2"/>
        <v>PATIL MANASI MANASING</v>
      </c>
      <c r="Y144" s="14" t="str">
        <f t="shared" si="3"/>
        <v>71900470F</v>
      </c>
      <c r="Z144" s="16" t="str">
        <f t="shared" si="4"/>
        <v>I2K18102578</v>
      </c>
      <c r="AA144" s="14">
        <v>99</v>
      </c>
      <c r="AB144" s="14">
        <v>83</v>
      </c>
      <c r="AC144" s="14">
        <v>95</v>
      </c>
      <c r="AD144" s="14">
        <v>99</v>
      </c>
      <c r="AE144" s="14">
        <v>94</v>
      </c>
      <c r="AF144" s="17"/>
      <c r="AG144" s="14">
        <v>23</v>
      </c>
      <c r="AH144" s="14">
        <v>21</v>
      </c>
      <c r="AI144" s="14">
        <v>46</v>
      </c>
      <c r="AJ144" s="14">
        <v>46</v>
      </c>
      <c r="AK144" s="14">
        <v>24</v>
      </c>
      <c r="AL144" s="14">
        <v>20</v>
      </c>
      <c r="AM144" s="14">
        <v>44</v>
      </c>
      <c r="AN144" s="14">
        <v>10</v>
      </c>
      <c r="AO144" s="14">
        <v>46</v>
      </c>
      <c r="AP144" s="20" t="str">
        <f t="shared" si="5"/>
        <v>PASS</v>
      </c>
      <c r="AQ144" s="20" t="str">
        <f t="shared" si="6"/>
        <v>PASS</v>
      </c>
      <c r="AR144" s="21" t="str">
        <f t="shared" si="7"/>
        <v>PASS</v>
      </c>
      <c r="AS144" s="21" t="str">
        <f t="shared" si="8"/>
        <v>PASS</v>
      </c>
      <c r="AT144" s="7" t="str">
        <f t="shared" si="9"/>
        <v>PASS</v>
      </c>
      <c r="AU144" s="7" t="str">
        <f t="shared" si="10"/>
        <v>PASS</v>
      </c>
      <c r="AV144" s="22" t="str">
        <f t="shared" si="11"/>
        <v>YES</v>
      </c>
      <c r="AW144" s="23" t="str">
        <f t="shared" si="12"/>
        <v>DIST</v>
      </c>
    </row>
    <row r="145" spans="1:49">
      <c r="A145" s="14"/>
      <c r="B145" s="24">
        <v>33353</v>
      </c>
      <c r="C145" s="24" t="s">
        <v>621</v>
      </c>
      <c r="D145" s="25" t="s">
        <v>622</v>
      </c>
      <c r="E145" s="24" t="s">
        <v>623</v>
      </c>
      <c r="F145" s="16" t="s">
        <v>624</v>
      </c>
      <c r="G145" s="14">
        <v>90</v>
      </c>
      <c r="H145" s="14">
        <v>100</v>
      </c>
      <c r="I145" s="14">
        <v>97</v>
      </c>
      <c r="J145" s="14">
        <v>100</v>
      </c>
      <c r="K145" s="14">
        <v>99</v>
      </c>
      <c r="L145" s="17"/>
      <c r="M145" s="14">
        <v>46</v>
      </c>
      <c r="N145" s="14">
        <v>24</v>
      </c>
      <c r="O145" s="14">
        <v>48</v>
      </c>
      <c r="P145" s="14">
        <v>24</v>
      </c>
      <c r="Q145" s="14">
        <v>48</v>
      </c>
      <c r="R145" s="14">
        <v>46</v>
      </c>
      <c r="S145" s="18">
        <v>10</v>
      </c>
      <c r="T145" s="18">
        <v>23</v>
      </c>
      <c r="U145" s="19"/>
      <c r="V145" s="15">
        <f t="shared" si="0"/>
        <v>33353</v>
      </c>
      <c r="W145" s="14" t="str">
        <f t="shared" si="1"/>
        <v>T150058643</v>
      </c>
      <c r="X145" s="15" t="str">
        <f t="shared" si="2"/>
        <v>PATIL MANORAMA PANDITRAO</v>
      </c>
      <c r="Y145" s="14" t="str">
        <f t="shared" si="3"/>
        <v>72000082D</v>
      </c>
      <c r="Z145" s="16" t="str">
        <f t="shared" si="4"/>
        <v>I2K19205181</v>
      </c>
      <c r="AA145" s="14">
        <v>100</v>
      </c>
      <c r="AB145" s="14">
        <v>91</v>
      </c>
      <c r="AC145" s="14">
        <v>94</v>
      </c>
      <c r="AD145" s="14">
        <v>100</v>
      </c>
      <c r="AE145" s="14">
        <v>99</v>
      </c>
      <c r="AF145" s="17"/>
      <c r="AG145" s="14">
        <v>23</v>
      </c>
      <c r="AH145" s="14">
        <v>23</v>
      </c>
      <c r="AI145" s="14">
        <v>46</v>
      </c>
      <c r="AJ145" s="14">
        <v>44</v>
      </c>
      <c r="AK145" s="14">
        <v>24</v>
      </c>
      <c r="AL145" s="14">
        <v>23</v>
      </c>
      <c r="AM145" s="14">
        <v>45</v>
      </c>
      <c r="AN145" s="14">
        <v>10</v>
      </c>
      <c r="AO145" s="14">
        <v>46</v>
      </c>
      <c r="AP145" s="20" t="str">
        <f t="shared" si="5"/>
        <v>PASS</v>
      </c>
      <c r="AQ145" s="20" t="str">
        <f t="shared" si="6"/>
        <v>PASS</v>
      </c>
      <c r="AR145" s="21" t="str">
        <f t="shared" si="7"/>
        <v>PASS</v>
      </c>
      <c r="AS145" s="21" t="str">
        <f t="shared" si="8"/>
        <v>PASS</v>
      </c>
      <c r="AT145" s="7" t="str">
        <f t="shared" si="9"/>
        <v>PASS</v>
      </c>
      <c r="AU145" s="7" t="str">
        <f t="shared" si="10"/>
        <v>PASS</v>
      </c>
      <c r="AV145" s="22" t="str">
        <f t="shared" si="11"/>
        <v>YES</v>
      </c>
      <c r="AW145" s="23" t="str">
        <f t="shared" si="12"/>
        <v>DIST</v>
      </c>
    </row>
    <row r="146" spans="1:49">
      <c r="A146" s="14"/>
      <c r="B146" s="24">
        <v>33141</v>
      </c>
      <c r="C146" s="24" t="s">
        <v>625</v>
      </c>
      <c r="D146" s="25" t="s">
        <v>626</v>
      </c>
      <c r="E146" s="24" t="s">
        <v>627</v>
      </c>
      <c r="F146" s="16" t="s">
        <v>628</v>
      </c>
      <c r="G146" s="14">
        <v>86</v>
      </c>
      <c r="H146" s="14">
        <v>99</v>
      </c>
      <c r="I146" s="14">
        <v>85</v>
      </c>
      <c r="J146" s="14">
        <v>99</v>
      </c>
      <c r="K146" s="14">
        <v>93</v>
      </c>
      <c r="L146" s="17"/>
      <c r="M146" s="14">
        <v>43</v>
      </c>
      <c r="N146" s="14">
        <v>23</v>
      </c>
      <c r="O146" s="14">
        <v>46</v>
      </c>
      <c r="P146" s="14">
        <v>24</v>
      </c>
      <c r="Q146" s="14">
        <v>45</v>
      </c>
      <c r="R146" s="14">
        <v>45</v>
      </c>
      <c r="S146" s="18">
        <v>10</v>
      </c>
      <c r="T146" s="18">
        <v>23</v>
      </c>
      <c r="U146" s="19"/>
      <c r="V146" s="15">
        <f t="shared" si="0"/>
        <v>33141</v>
      </c>
      <c r="W146" s="14" t="str">
        <f t="shared" si="1"/>
        <v>T150058644</v>
      </c>
      <c r="X146" s="15" t="str">
        <f t="shared" si="2"/>
        <v>PATIL RUTWIJ PRASHANT</v>
      </c>
      <c r="Y146" s="14" t="str">
        <f t="shared" si="3"/>
        <v>71900474J</v>
      </c>
      <c r="Z146" s="16" t="str">
        <f t="shared" si="4"/>
        <v>I2K18102579</v>
      </c>
      <c r="AA146" s="14">
        <v>91</v>
      </c>
      <c r="AB146" s="14">
        <v>84</v>
      </c>
      <c r="AC146" s="14">
        <v>86</v>
      </c>
      <c r="AD146" s="14">
        <v>100</v>
      </c>
      <c r="AE146" s="14">
        <v>99</v>
      </c>
      <c r="AF146" s="17"/>
      <c r="AG146" s="14">
        <v>24</v>
      </c>
      <c r="AH146" s="14">
        <v>24</v>
      </c>
      <c r="AI146" s="14">
        <v>47</v>
      </c>
      <c r="AJ146" s="14">
        <v>37</v>
      </c>
      <c r="AK146" s="14">
        <v>24</v>
      </c>
      <c r="AL146" s="14">
        <v>22</v>
      </c>
      <c r="AM146" s="14">
        <v>45</v>
      </c>
      <c r="AN146" s="14">
        <v>9.98</v>
      </c>
      <c r="AO146" s="14">
        <v>46</v>
      </c>
      <c r="AP146" s="20" t="str">
        <f t="shared" si="5"/>
        <v>PASS</v>
      </c>
      <c r="AQ146" s="20" t="str">
        <f t="shared" si="6"/>
        <v>PASS</v>
      </c>
      <c r="AR146" s="21" t="str">
        <f t="shared" si="7"/>
        <v>PASS</v>
      </c>
      <c r="AS146" s="21" t="str">
        <f t="shared" si="8"/>
        <v>PASS</v>
      </c>
      <c r="AT146" s="7" t="str">
        <f t="shared" si="9"/>
        <v>PASS</v>
      </c>
      <c r="AU146" s="7" t="str">
        <f t="shared" si="10"/>
        <v>PASS</v>
      </c>
      <c r="AV146" s="22" t="str">
        <f t="shared" si="11"/>
        <v>YES</v>
      </c>
      <c r="AW146" s="23" t="str">
        <f t="shared" si="12"/>
        <v>DIST</v>
      </c>
    </row>
    <row r="147" spans="1:49">
      <c r="A147" s="14"/>
      <c r="B147" s="24">
        <v>33242</v>
      </c>
      <c r="C147" s="24" t="s">
        <v>629</v>
      </c>
      <c r="D147" s="25" t="s">
        <v>630</v>
      </c>
      <c r="E147" s="24" t="s">
        <v>631</v>
      </c>
      <c r="F147" s="16" t="s">
        <v>632</v>
      </c>
      <c r="G147" s="14">
        <v>88</v>
      </c>
      <c r="H147" s="14">
        <v>96</v>
      </c>
      <c r="I147" s="14">
        <v>98</v>
      </c>
      <c r="J147" s="14">
        <v>96</v>
      </c>
      <c r="K147" s="14">
        <v>100</v>
      </c>
      <c r="L147" s="17"/>
      <c r="M147" s="14">
        <v>41</v>
      </c>
      <c r="N147" s="14">
        <v>19</v>
      </c>
      <c r="O147" s="14">
        <v>40</v>
      </c>
      <c r="P147" s="14">
        <v>19</v>
      </c>
      <c r="Q147" s="14">
        <v>46</v>
      </c>
      <c r="R147" s="14">
        <v>36</v>
      </c>
      <c r="S147" s="18">
        <v>9.91</v>
      </c>
      <c r="T147" s="18">
        <v>23</v>
      </c>
      <c r="U147" s="19"/>
      <c r="V147" s="15">
        <f t="shared" si="0"/>
        <v>33242</v>
      </c>
      <c r="W147" s="14" t="str">
        <f t="shared" si="1"/>
        <v>T150058645</v>
      </c>
      <c r="X147" s="15" t="str">
        <f t="shared" si="2"/>
        <v>PATIL SANKET DIGAMBAR</v>
      </c>
      <c r="Y147" s="14" t="str">
        <f t="shared" si="3"/>
        <v>71900475G</v>
      </c>
      <c r="Z147" s="16" t="str">
        <f t="shared" si="4"/>
        <v>I2K18102644</v>
      </c>
      <c r="AA147" s="14">
        <v>100</v>
      </c>
      <c r="AB147" s="14">
        <v>95</v>
      </c>
      <c r="AC147" s="14">
        <v>85</v>
      </c>
      <c r="AD147" s="14">
        <v>99</v>
      </c>
      <c r="AE147" s="14">
        <v>97</v>
      </c>
      <c r="AF147" s="17"/>
      <c r="AG147" s="14">
        <v>23</v>
      </c>
      <c r="AH147" s="14">
        <v>22</v>
      </c>
      <c r="AI147" s="14">
        <v>47</v>
      </c>
      <c r="AJ147" s="14">
        <v>43</v>
      </c>
      <c r="AK147" s="14">
        <v>20</v>
      </c>
      <c r="AL147" s="14">
        <v>18</v>
      </c>
      <c r="AM147" s="14">
        <v>44</v>
      </c>
      <c r="AN147" s="14">
        <v>9.93</v>
      </c>
      <c r="AO147" s="14">
        <v>46</v>
      </c>
      <c r="AP147" s="20" t="str">
        <f t="shared" si="5"/>
        <v>PASS</v>
      </c>
      <c r="AQ147" s="20" t="str">
        <f t="shared" si="6"/>
        <v>PASS</v>
      </c>
      <c r="AR147" s="21" t="str">
        <f t="shared" si="7"/>
        <v>PASS</v>
      </c>
      <c r="AS147" s="21" t="str">
        <f t="shared" si="8"/>
        <v>PASS</v>
      </c>
      <c r="AT147" s="7" t="str">
        <f t="shared" si="9"/>
        <v>PASS</v>
      </c>
      <c r="AU147" s="7" t="str">
        <f t="shared" si="10"/>
        <v>PASS</v>
      </c>
      <c r="AV147" s="22" t="str">
        <f t="shared" si="11"/>
        <v>YES</v>
      </c>
      <c r="AW147" s="23" t="str">
        <f t="shared" si="12"/>
        <v>DIST</v>
      </c>
    </row>
    <row r="148" spans="1:49">
      <c r="A148" s="14"/>
      <c r="B148" s="14">
        <v>33354</v>
      </c>
      <c r="C148" s="14" t="s">
        <v>633</v>
      </c>
      <c r="D148" s="15" t="s">
        <v>634</v>
      </c>
      <c r="E148" s="14" t="s">
        <v>635</v>
      </c>
      <c r="F148" s="16" t="s">
        <v>636</v>
      </c>
      <c r="G148" s="14">
        <v>88</v>
      </c>
      <c r="H148" s="14">
        <v>96</v>
      </c>
      <c r="I148" s="14">
        <v>91</v>
      </c>
      <c r="J148" s="14">
        <v>99</v>
      </c>
      <c r="K148" s="14">
        <v>99</v>
      </c>
      <c r="L148" s="17"/>
      <c r="M148" s="14">
        <v>46</v>
      </c>
      <c r="N148" s="14">
        <v>23</v>
      </c>
      <c r="O148" s="14">
        <v>45</v>
      </c>
      <c r="P148" s="14">
        <v>22</v>
      </c>
      <c r="Q148" s="14">
        <v>44</v>
      </c>
      <c r="R148" s="14">
        <v>40</v>
      </c>
      <c r="S148" s="18">
        <v>10</v>
      </c>
      <c r="T148" s="18">
        <v>23</v>
      </c>
      <c r="U148" s="19"/>
      <c r="V148" s="15">
        <f t="shared" si="0"/>
        <v>33354</v>
      </c>
      <c r="W148" s="14" t="str">
        <f t="shared" si="1"/>
        <v>T150058646</v>
      </c>
      <c r="X148" s="15" t="str">
        <f t="shared" si="2"/>
        <v>PATIL SATYAJEET MAHENDRA</v>
      </c>
      <c r="Y148" s="14" t="str">
        <f t="shared" si="3"/>
        <v>71900476E</v>
      </c>
      <c r="Z148" s="16" t="str">
        <f t="shared" si="4"/>
        <v>I2K18102540</v>
      </c>
      <c r="AA148" s="14">
        <v>100</v>
      </c>
      <c r="AB148" s="14">
        <v>95</v>
      </c>
      <c r="AC148" s="14">
        <v>99</v>
      </c>
      <c r="AD148" s="14">
        <v>99</v>
      </c>
      <c r="AE148" s="14">
        <v>84</v>
      </c>
      <c r="AF148" s="17"/>
      <c r="AG148" s="14">
        <v>23</v>
      </c>
      <c r="AH148" s="14">
        <v>22</v>
      </c>
      <c r="AI148" s="14">
        <v>47</v>
      </c>
      <c r="AJ148" s="14">
        <v>43</v>
      </c>
      <c r="AK148" s="14">
        <v>21</v>
      </c>
      <c r="AL148" s="14">
        <v>23</v>
      </c>
      <c r="AM148" s="14">
        <v>44</v>
      </c>
      <c r="AN148" s="14">
        <v>10</v>
      </c>
      <c r="AO148" s="14">
        <v>46</v>
      </c>
      <c r="AP148" s="20" t="str">
        <f t="shared" si="5"/>
        <v>PASS</v>
      </c>
      <c r="AQ148" s="20" t="str">
        <f t="shared" si="6"/>
        <v>PASS</v>
      </c>
      <c r="AR148" s="21" t="str">
        <f t="shared" si="7"/>
        <v>PASS</v>
      </c>
      <c r="AS148" s="21" t="str">
        <f t="shared" si="8"/>
        <v>PASS</v>
      </c>
      <c r="AT148" s="7" t="str">
        <f t="shared" si="9"/>
        <v>PASS</v>
      </c>
      <c r="AU148" s="7" t="str">
        <f t="shared" si="10"/>
        <v>PASS</v>
      </c>
      <c r="AV148" s="22" t="str">
        <f t="shared" si="11"/>
        <v>YES</v>
      </c>
      <c r="AW148" s="23" t="str">
        <f t="shared" si="12"/>
        <v>DIST</v>
      </c>
    </row>
    <row r="149" spans="1:49">
      <c r="A149" s="14"/>
      <c r="B149" s="14">
        <v>33142</v>
      </c>
      <c r="C149" s="14" t="s">
        <v>637</v>
      </c>
      <c r="D149" s="15" t="s">
        <v>638</v>
      </c>
      <c r="E149" s="14" t="s">
        <v>639</v>
      </c>
      <c r="F149" s="16" t="s">
        <v>640</v>
      </c>
      <c r="G149" s="14">
        <v>88</v>
      </c>
      <c r="H149" s="14">
        <v>100</v>
      </c>
      <c r="I149" s="14">
        <v>87</v>
      </c>
      <c r="J149" s="14">
        <v>96</v>
      </c>
      <c r="K149" s="14">
        <v>97</v>
      </c>
      <c r="L149" s="17"/>
      <c r="M149" s="14">
        <v>41</v>
      </c>
      <c r="N149" s="14">
        <v>20</v>
      </c>
      <c r="O149" s="14">
        <v>43</v>
      </c>
      <c r="P149" s="14">
        <v>20</v>
      </c>
      <c r="Q149" s="14">
        <v>43</v>
      </c>
      <c r="R149" s="14">
        <v>43</v>
      </c>
      <c r="S149" s="18">
        <v>10</v>
      </c>
      <c r="T149" s="18">
        <v>23</v>
      </c>
      <c r="U149" s="19"/>
      <c r="V149" s="15">
        <f t="shared" si="0"/>
        <v>33142</v>
      </c>
      <c r="W149" s="14" t="str">
        <f t="shared" si="1"/>
        <v>T150058647</v>
      </c>
      <c r="X149" s="15" t="str">
        <f t="shared" si="2"/>
        <v>PATIL SAURABH VITTHAL</v>
      </c>
      <c r="Y149" s="14" t="str">
        <f t="shared" si="3"/>
        <v>71900477C</v>
      </c>
      <c r="Z149" s="16" t="str">
        <f t="shared" si="4"/>
        <v>I2K18102433</v>
      </c>
      <c r="AA149" s="14">
        <v>100</v>
      </c>
      <c r="AB149" s="14">
        <v>96</v>
      </c>
      <c r="AC149" s="14">
        <v>87</v>
      </c>
      <c r="AD149" s="14">
        <v>93</v>
      </c>
      <c r="AE149" s="14">
        <v>89</v>
      </c>
      <c r="AF149" s="17"/>
      <c r="AG149" s="14">
        <v>23</v>
      </c>
      <c r="AH149" s="14">
        <v>24</v>
      </c>
      <c r="AI149" s="14">
        <v>44</v>
      </c>
      <c r="AJ149" s="14">
        <v>44</v>
      </c>
      <c r="AK149" s="14">
        <v>21</v>
      </c>
      <c r="AL149" s="14">
        <v>19</v>
      </c>
      <c r="AM149" s="14">
        <v>43</v>
      </c>
      <c r="AN149" s="14">
        <v>10</v>
      </c>
      <c r="AO149" s="14">
        <v>46</v>
      </c>
      <c r="AP149" s="20" t="str">
        <f t="shared" si="5"/>
        <v>PASS</v>
      </c>
      <c r="AQ149" s="20" t="str">
        <f t="shared" si="6"/>
        <v>PASS</v>
      </c>
      <c r="AR149" s="21" t="str">
        <f t="shared" si="7"/>
        <v>PASS</v>
      </c>
      <c r="AS149" s="21" t="str">
        <f t="shared" si="8"/>
        <v>PASS</v>
      </c>
      <c r="AT149" s="7" t="str">
        <f t="shared" si="9"/>
        <v>PASS</v>
      </c>
      <c r="AU149" s="7" t="str">
        <f t="shared" si="10"/>
        <v>PASS</v>
      </c>
      <c r="AV149" s="22" t="str">
        <f t="shared" si="11"/>
        <v>YES</v>
      </c>
      <c r="AW149" s="23" t="str">
        <f t="shared" si="12"/>
        <v>DIST</v>
      </c>
    </row>
    <row r="150" spans="1:49">
      <c r="A150" s="14"/>
      <c r="B150" s="14">
        <v>33105</v>
      </c>
      <c r="C150" s="14" t="s">
        <v>641</v>
      </c>
      <c r="D150" s="15" t="s">
        <v>642</v>
      </c>
      <c r="E150" s="14" t="s">
        <v>643</v>
      </c>
      <c r="F150" s="16" t="s">
        <v>644</v>
      </c>
      <c r="G150" s="14">
        <v>91</v>
      </c>
      <c r="H150" s="14">
        <v>100</v>
      </c>
      <c r="I150" s="14">
        <v>100</v>
      </c>
      <c r="J150" s="14">
        <v>100</v>
      </c>
      <c r="K150" s="14">
        <v>100</v>
      </c>
      <c r="L150" s="17"/>
      <c r="M150" s="14">
        <v>43</v>
      </c>
      <c r="N150" s="14">
        <v>22</v>
      </c>
      <c r="O150" s="14">
        <v>42</v>
      </c>
      <c r="P150" s="14">
        <v>19</v>
      </c>
      <c r="Q150" s="14">
        <v>46</v>
      </c>
      <c r="R150" s="14">
        <v>37</v>
      </c>
      <c r="S150" s="18">
        <v>9.9600000000000009</v>
      </c>
      <c r="T150" s="18">
        <v>23</v>
      </c>
      <c r="U150" s="19"/>
      <c r="V150" s="15">
        <f t="shared" si="0"/>
        <v>33105</v>
      </c>
      <c r="W150" s="14" t="str">
        <f t="shared" si="1"/>
        <v>T150058648</v>
      </c>
      <c r="X150" s="15" t="str">
        <f t="shared" si="2"/>
        <v>PATWARDHAN ANIRUDDHA MANISH</v>
      </c>
      <c r="Y150" s="14" t="str">
        <f t="shared" si="3"/>
        <v>71900043C</v>
      </c>
      <c r="Z150" s="16" t="str">
        <f t="shared" si="4"/>
        <v>I2K18102580</v>
      </c>
      <c r="AA150" s="14">
        <v>100</v>
      </c>
      <c r="AB150" s="14">
        <v>97</v>
      </c>
      <c r="AC150" s="14">
        <v>85</v>
      </c>
      <c r="AD150" s="14">
        <v>100</v>
      </c>
      <c r="AE150" s="14">
        <v>96</v>
      </c>
      <c r="AF150" s="17"/>
      <c r="AG150" s="14">
        <v>24</v>
      </c>
      <c r="AH150" s="14">
        <v>23</v>
      </c>
      <c r="AI150" s="14">
        <v>43</v>
      </c>
      <c r="AJ150" s="14">
        <v>47</v>
      </c>
      <c r="AK150" s="14">
        <v>24</v>
      </c>
      <c r="AL150" s="14">
        <v>22</v>
      </c>
      <c r="AM150" s="14">
        <v>44</v>
      </c>
      <c r="AN150" s="14">
        <v>9.98</v>
      </c>
      <c r="AO150" s="14">
        <v>46</v>
      </c>
      <c r="AP150" s="20" t="str">
        <f t="shared" si="5"/>
        <v>PASS</v>
      </c>
      <c r="AQ150" s="20" t="str">
        <f t="shared" si="6"/>
        <v>PASS</v>
      </c>
      <c r="AR150" s="21" t="str">
        <f t="shared" si="7"/>
        <v>PASS</v>
      </c>
      <c r="AS150" s="21" t="str">
        <f t="shared" si="8"/>
        <v>PASS</v>
      </c>
      <c r="AT150" s="7" t="str">
        <f t="shared" si="9"/>
        <v>PASS</v>
      </c>
      <c r="AU150" s="7" t="str">
        <f t="shared" si="10"/>
        <v>PASS</v>
      </c>
      <c r="AV150" s="22" t="str">
        <f t="shared" si="11"/>
        <v>YES</v>
      </c>
      <c r="AW150" s="23" t="str">
        <f t="shared" si="12"/>
        <v>DIST</v>
      </c>
    </row>
    <row r="151" spans="1:49">
      <c r="A151" s="14"/>
      <c r="B151" s="14">
        <v>33143</v>
      </c>
      <c r="C151" s="14" t="s">
        <v>645</v>
      </c>
      <c r="D151" s="15" t="s">
        <v>646</v>
      </c>
      <c r="E151" s="14" t="s">
        <v>647</v>
      </c>
      <c r="F151" s="16" t="s">
        <v>648</v>
      </c>
      <c r="G151" s="14">
        <v>82</v>
      </c>
      <c r="H151" s="14">
        <v>100</v>
      </c>
      <c r="I151" s="14">
        <v>92</v>
      </c>
      <c r="J151" s="14">
        <v>100</v>
      </c>
      <c r="K151" s="14">
        <v>100</v>
      </c>
      <c r="L151" s="17"/>
      <c r="M151" s="14">
        <v>41</v>
      </c>
      <c r="N151" s="14">
        <v>19</v>
      </c>
      <c r="O151" s="14">
        <v>45</v>
      </c>
      <c r="P151" s="14">
        <v>20</v>
      </c>
      <c r="Q151" s="14">
        <v>44</v>
      </c>
      <c r="R151" s="14">
        <v>38</v>
      </c>
      <c r="S151" s="18">
        <v>9.9600000000000009</v>
      </c>
      <c r="T151" s="18">
        <v>23</v>
      </c>
      <c r="U151" s="19"/>
      <c r="V151" s="15">
        <f t="shared" si="0"/>
        <v>33143</v>
      </c>
      <c r="W151" s="14" t="str">
        <f t="shared" si="1"/>
        <v>T150058649</v>
      </c>
      <c r="X151" s="15" t="str">
        <f t="shared" si="2"/>
        <v>PAWAR PRATIK RAJU</v>
      </c>
      <c r="Y151" s="14" t="str">
        <f t="shared" si="3"/>
        <v>71829087K</v>
      </c>
      <c r="Z151" s="16" t="str">
        <f t="shared" si="4"/>
        <v>I2K17102231</v>
      </c>
      <c r="AA151" s="14">
        <v>94</v>
      </c>
      <c r="AB151" s="14">
        <v>91</v>
      </c>
      <c r="AC151" s="14">
        <v>85</v>
      </c>
      <c r="AD151" s="14">
        <v>100</v>
      </c>
      <c r="AE151" s="14">
        <v>94</v>
      </c>
      <c r="AF151" s="17"/>
      <c r="AG151" s="14">
        <v>22</v>
      </c>
      <c r="AH151" s="14">
        <v>22</v>
      </c>
      <c r="AI151" s="14">
        <v>44</v>
      </c>
      <c r="AJ151" s="14">
        <v>41</v>
      </c>
      <c r="AK151" s="14">
        <v>21</v>
      </c>
      <c r="AL151" s="14">
        <v>21</v>
      </c>
      <c r="AM151" s="14">
        <v>44</v>
      </c>
      <c r="AN151" s="14">
        <v>9.98</v>
      </c>
      <c r="AO151" s="14">
        <v>46</v>
      </c>
      <c r="AP151" s="20" t="str">
        <f t="shared" si="5"/>
        <v>PASS</v>
      </c>
      <c r="AQ151" s="20" t="str">
        <f t="shared" si="6"/>
        <v>PASS</v>
      </c>
      <c r="AR151" s="21" t="str">
        <f t="shared" si="7"/>
        <v>PASS</v>
      </c>
      <c r="AS151" s="21" t="str">
        <f t="shared" si="8"/>
        <v>PASS</v>
      </c>
      <c r="AT151" s="7" t="str">
        <f t="shared" si="9"/>
        <v>PASS</v>
      </c>
      <c r="AU151" s="7" t="str">
        <f t="shared" si="10"/>
        <v>PASS</v>
      </c>
      <c r="AV151" s="22" t="str">
        <f t="shared" si="11"/>
        <v>YES</v>
      </c>
      <c r="AW151" s="23" t="str">
        <f t="shared" si="12"/>
        <v>DIST</v>
      </c>
    </row>
    <row r="152" spans="1:49">
      <c r="A152" s="14"/>
      <c r="B152" s="14">
        <v>33355</v>
      </c>
      <c r="C152" s="14" t="s">
        <v>649</v>
      </c>
      <c r="D152" s="15" t="s">
        <v>650</v>
      </c>
      <c r="E152" s="14" t="s">
        <v>651</v>
      </c>
      <c r="F152" s="16" t="s">
        <v>652</v>
      </c>
      <c r="G152" s="14">
        <v>92</v>
      </c>
      <c r="H152" s="14">
        <v>94</v>
      </c>
      <c r="I152" s="14">
        <v>86</v>
      </c>
      <c r="J152" s="14">
        <v>97</v>
      </c>
      <c r="K152" s="14">
        <v>99</v>
      </c>
      <c r="L152" s="17"/>
      <c r="M152" s="14">
        <v>44</v>
      </c>
      <c r="N152" s="14">
        <v>23</v>
      </c>
      <c r="O152" s="14">
        <v>46</v>
      </c>
      <c r="P152" s="14">
        <v>24</v>
      </c>
      <c r="Q152" s="14">
        <v>44</v>
      </c>
      <c r="R152" s="14">
        <v>45</v>
      </c>
      <c r="S152" s="18">
        <v>10</v>
      </c>
      <c r="T152" s="18">
        <v>23</v>
      </c>
      <c r="U152" s="19"/>
      <c r="V152" s="15">
        <f t="shared" si="0"/>
        <v>33355</v>
      </c>
      <c r="W152" s="14" t="str">
        <f t="shared" si="1"/>
        <v>T150058650</v>
      </c>
      <c r="X152" s="15" t="str">
        <f t="shared" si="2"/>
        <v>PAWAR RITU BALIRAM</v>
      </c>
      <c r="Y152" s="14" t="str">
        <f t="shared" si="3"/>
        <v>72000083B</v>
      </c>
      <c r="Z152" s="16" t="str">
        <f t="shared" si="4"/>
        <v>I2K19205172</v>
      </c>
      <c r="AA152" s="14">
        <v>89</v>
      </c>
      <c r="AB152" s="14">
        <v>90</v>
      </c>
      <c r="AC152" s="14">
        <v>88</v>
      </c>
      <c r="AD152" s="14">
        <v>10</v>
      </c>
      <c r="AE152" s="14">
        <v>94</v>
      </c>
      <c r="AF152" s="17"/>
      <c r="AG152" s="14">
        <v>24</v>
      </c>
      <c r="AH152" s="14">
        <v>22</v>
      </c>
      <c r="AI152" s="14">
        <v>46</v>
      </c>
      <c r="AJ152" s="14">
        <v>46</v>
      </c>
      <c r="AK152" s="14">
        <v>22</v>
      </c>
      <c r="AL152" s="14">
        <v>20</v>
      </c>
      <c r="AM152" s="14">
        <v>47</v>
      </c>
      <c r="AN152" s="14">
        <v>10</v>
      </c>
      <c r="AO152" s="14">
        <v>46</v>
      </c>
      <c r="AP152" s="20" t="str">
        <f t="shared" si="5"/>
        <v>PASS</v>
      </c>
      <c r="AQ152" s="20" t="str">
        <f t="shared" si="6"/>
        <v>PASS</v>
      </c>
      <c r="AR152" s="21" t="str">
        <f t="shared" si="7"/>
        <v>PASS</v>
      </c>
      <c r="AS152" s="21" t="str">
        <f t="shared" si="8"/>
        <v>PASS</v>
      </c>
      <c r="AT152" s="7" t="str">
        <f t="shared" si="9"/>
        <v>PASS</v>
      </c>
      <c r="AU152" s="7" t="str">
        <f t="shared" si="10"/>
        <v>PASS</v>
      </c>
      <c r="AV152" s="22" t="str">
        <f t="shared" si="11"/>
        <v>YES</v>
      </c>
      <c r="AW152" s="23" t="str">
        <f t="shared" si="12"/>
        <v>DIST</v>
      </c>
    </row>
    <row r="153" spans="1:49">
      <c r="A153" s="14"/>
      <c r="B153" s="24">
        <v>33248</v>
      </c>
      <c r="C153" s="24" t="s">
        <v>653</v>
      </c>
      <c r="D153" s="25" t="s">
        <v>654</v>
      </c>
      <c r="E153" s="24" t="s">
        <v>655</v>
      </c>
      <c r="F153" s="16" t="s">
        <v>656</v>
      </c>
      <c r="G153" s="14">
        <v>87</v>
      </c>
      <c r="H153" s="14">
        <v>89</v>
      </c>
      <c r="I153" s="14">
        <v>86</v>
      </c>
      <c r="J153" s="14">
        <v>100</v>
      </c>
      <c r="K153" s="14">
        <v>80</v>
      </c>
      <c r="L153" s="17"/>
      <c r="M153" s="14">
        <v>35</v>
      </c>
      <c r="N153" s="14">
        <v>19</v>
      </c>
      <c r="O153" s="14">
        <v>36</v>
      </c>
      <c r="P153" s="14">
        <v>19</v>
      </c>
      <c r="Q153" s="14">
        <v>44</v>
      </c>
      <c r="R153" s="14">
        <v>31</v>
      </c>
      <c r="S153" s="18">
        <v>9.83</v>
      </c>
      <c r="T153" s="18">
        <v>23</v>
      </c>
      <c r="U153" s="19"/>
      <c r="V153" s="15">
        <f t="shared" si="0"/>
        <v>33248</v>
      </c>
      <c r="W153" s="14" t="str">
        <f t="shared" si="1"/>
        <v>T150058651</v>
      </c>
      <c r="X153" s="15" t="str">
        <f t="shared" si="2"/>
        <v>PAWAR ROHIT ARUN</v>
      </c>
      <c r="Y153" s="14" t="str">
        <f t="shared" si="3"/>
        <v>71900539G</v>
      </c>
      <c r="Z153" s="16" t="str">
        <f t="shared" si="4"/>
        <v>I2K18102622</v>
      </c>
      <c r="AA153" s="14">
        <v>93</v>
      </c>
      <c r="AB153" s="14">
        <v>94</v>
      </c>
      <c r="AC153" s="14">
        <v>80</v>
      </c>
      <c r="AD153" s="14">
        <v>92</v>
      </c>
      <c r="AE153" s="14">
        <v>91</v>
      </c>
      <c r="AF153" s="17"/>
      <c r="AG153" s="14">
        <v>23</v>
      </c>
      <c r="AH153" s="14">
        <v>21</v>
      </c>
      <c r="AI153" s="14">
        <v>36</v>
      </c>
      <c r="AJ153" s="14">
        <v>33</v>
      </c>
      <c r="AK153" s="14">
        <v>18</v>
      </c>
      <c r="AL153" s="14">
        <v>22</v>
      </c>
      <c r="AM153" s="14">
        <v>45</v>
      </c>
      <c r="AN153" s="14">
        <v>9.85</v>
      </c>
      <c r="AO153" s="14">
        <v>46</v>
      </c>
      <c r="AP153" s="20" t="str">
        <f t="shared" si="5"/>
        <v>PASS</v>
      </c>
      <c r="AQ153" s="20" t="str">
        <f t="shared" si="6"/>
        <v>PASS</v>
      </c>
      <c r="AR153" s="21" t="str">
        <f t="shared" si="7"/>
        <v>PASS</v>
      </c>
      <c r="AS153" s="21" t="str">
        <f t="shared" si="8"/>
        <v>PASS</v>
      </c>
      <c r="AT153" s="7" t="str">
        <f t="shared" si="9"/>
        <v>PASS</v>
      </c>
      <c r="AU153" s="7" t="str">
        <f t="shared" si="10"/>
        <v>PASS</v>
      </c>
      <c r="AV153" s="22" t="str">
        <f t="shared" si="11"/>
        <v>YES</v>
      </c>
      <c r="AW153" s="23" t="str">
        <f t="shared" si="12"/>
        <v>DIST</v>
      </c>
    </row>
    <row r="154" spans="1:49">
      <c r="A154" s="14"/>
      <c r="B154" s="24">
        <v>33243</v>
      </c>
      <c r="C154" s="24" t="s">
        <v>657</v>
      </c>
      <c r="D154" s="25" t="s">
        <v>658</v>
      </c>
      <c r="E154" s="24" t="s">
        <v>659</v>
      </c>
      <c r="F154" s="16" t="s">
        <v>660</v>
      </c>
      <c r="G154" s="14">
        <v>90</v>
      </c>
      <c r="H154" s="14">
        <v>99</v>
      </c>
      <c r="I154" s="14">
        <v>93</v>
      </c>
      <c r="J154" s="14">
        <v>85</v>
      </c>
      <c r="K154" s="14">
        <v>97</v>
      </c>
      <c r="L154" s="17"/>
      <c r="M154" s="14">
        <v>43</v>
      </c>
      <c r="N154" s="14">
        <v>21</v>
      </c>
      <c r="O154" s="14">
        <v>42</v>
      </c>
      <c r="P154" s="14">
        <v>21</v>
      </c>
      <c r="Q154" s="14">
        <v>43</v>
      </c>
      <c r="R154" s="14">
        <v>40</v>
      </c>
      <c r="S154" s="18">
        <v>10</v>
      </c>
      <c r="T154" s="18">
        <v>23</v>
      </c>
      <c r="U154" s="19"/>
      <c r="V154" s="15">
        <f t="shared" si="0"/>
        <v>33243</v>
      </c>
      <c r="W154" s="14" t="str">
        <f t="shared" si="1"/>
        <v>T150058652</v>
      </c>
      <c r="X154" s="15" t="str">
        <f t="shared" si="2"/>
        <v>PHADE SAKSHEE SANDEEP</v>
      </c>
      <c r="Y154" s="14" t="str">
        <f t="shared" si="3"/>
        <v>71900487L</v>
      </c>
      <c r="Z154" s="16" t="str">
        <f t="shared" si="4"/>
        <v>I2K18102485</v>
      </c>
      <c r="AA154" s="14">
        <v>99</v>
      </c>
      <c r="AB154" s="14">
        <v>93</v>
      </c>
      <c r="AC154" s="14">
        <v>79</v>
      </c>
      <c r="AD154" s="14">
        <v>100</v>
      </c>
      <c r="AE154" s="14">
        <v>80</v>
      </c>
      <c r="AF154" s="17"/>
      <c r="AG154" s="14">
        <v>23</v>
      </c>
      <c r="AH154" s="14">
        <v>22</v>
      </c>
      <c r="AI154" s="14">
        <v>45</v>
      </c>
      <c r="AJ154" s="14">
        <v>48</v>
      </c>
      <c r="AK154" s="14">
        <v>23</v>
      </c>
      <c r="AL154" s="14">
        <v>22</v>
      </c>
      <c r="AM154" s="14">
        <v>47</v>
      </c>
      <c r="AN154" s="14">
        <v>9.91</v>
      </c>
      <c r="AO154" s="14">
        <v>46</v>
      </c>
      <c r="AP154" s="20" t="str">
        <f t="shared" si="5"/>
        <v>PASS</v>
      </c>
      <c r="AQ154" s="20" t="str">
        <f t="shared" si="6"/>
        <v>PASS</v>
      </c>
      <c r="AR154" s="21" t="str">
        <f t="shared" si="7"/>
        <v>PASS</v>
      </c>
      <c r="AS154" s="21" t="str">
        <f t="shared" si="8"/>
        <v>PASS</v>
      </c>
      <c r="AT154" s="7" t="str">
        <f t="shared" si="9"/>
        <v>PASS</v>
      </c>
      <c r="AU154" s="7" t="str">
        <f t="shared" si="10"/>
        <v>PASS</v>
      </c>
      <c r="AV154" s="22" t="str">
        <f t="shared" si="11"/>
        <v>YES</v>
      </c>
      <c r="AW154" s="23" t="str">
        <f t="shared" si="12"/>
        <v>DIST</v>
      </c>
    </row>
    <row r="155" spans="1:49">
      <c r="A155" s="14"/>
      <c r="B155" s="14">
        <v>33145</v>
      </c>
      <c r="C155" s="14" t="s">
        <v>661</v>
      </c>
      <c r="D155" s="15" t="s">
        <v>662</v>
      </c>
      <c r="E155" s="14" t="s">
        <v>663</v>
      </c>
      <c r="F155" s="16" t="s">
        <v>664</v>
      </c>
      <c r="G155" s="14">
        <v>93</v>
      </c>
      <c r="H155" s="14">
        <v>96</v>
      </c>
      <c r="I155" s="14">
        <v>92</v>
      </c>
      <c r="J155" s="14">
        <v>100</v>
      </c>
      <c r="K155" s="14">
        <v>98</v>
      </c>
      <c r="L155" s="17"/>
      <c r="M155" s="14">
        <v>39</v>
      </c>
      <c r="N155" s="14">
        <v>22</v>
      </c>
      <c r="O155" s="14">
        <v>44</v>
      </c>
      <c r="P155" s="14">
        <v>23</v>
      </c>
      <c r="Q155" s="14">
        <v>46</v>
      </c>
      <c r="R155" s="14">
        <v>47</v>
      </c>
      <c r="S155" s="18">
        <v>9.9600000000000009</v>
      </c>
      <c r="T155" s="18">
        <v>23</v>
      </c>
      <c r="U155" s="19"/>
      <c r="V155" s="15">
        <f t="shared" si="0"/>
        <v>33145</v>
      </c>
      <c r="W155" s="14" t="str">
        <f t="shared" si="1"/>
        <v>T150058653</v>
      </c>
      <c r="X155" s="15" t="str">
        <f t="shared" si="2"/>
        <v>PRATYUSH SACHIN SANGAOKAR</v>
      </c>
      <c r="Y155" s="14" t="str">
        <f t="shared" si="3"/>
        <v>71900505B</v>
      </c>
      <c r="Z155" s="16" t="str">
        <f t="shared" si="4"/>
        <v>I2K18102619</v>
      </c>
      <c r="AA155" s="14">
        <v>99</v>
      </c>
      <c r="AB155" s="14">
        <v>88</v>
      </c>
      <c r="AC155" s="14">
        <v>86</v>
      </c>
      <c r="AD155" s="14">
        <v>97</v>
      </c>
      <c r="AE155" s="14">
        <v>92</v>
      </c>
      <c r="AF155" s="17"/>
      <c r="AG155" s="14">
        <v>22</v>
      </c>
      <c r="AH155" s="14">
        <v>22</v>
      </c>
      <c r="AI155" s="14">
        <v>48</v>
      </c>
      <c r="AJ155" s="14">
        <v>48</v>
      </c>
      <c r="AK155" s="14">
        <v>22</v>
      </c>
      <c r="AL155" s="14">
        <v>22</v>
      </c>
      <c r="AM155" s="14">
        <v>43</v>
      </c>
      <c r="AN155" s="14">
        <v>9.98</v>
      </c>
      <c r="AO155" s="14">
        <v>46</v>
      </c>
      <c r="AP155" s="20" t="str">
        <f t="shared" si="5"/>
        <v>PASS</v>
      </c>
      <c r="AQ155" s="20" t="str">
        <f t="shared" si="6"/>
        <v>PASS</v>
      </c>
      <c r="AR155" s="21" t="str">
        <f t="shared" si="7"/>
        <v>PASS</v>
      </c>
      <c r="AS155" s="21" t="str">
        <f t="shared" si="8"/>
        <v>PASS</v>
      </c>
      <c r="AT155" s="7" t="str">
        <f t="shared" si="9"/>
        <v>PASS</v>
      </c>
      <c r="AU155" s="7" t="str">
        <f t="shared" si="10"/>
        <v>PASS</v>
      </c>
      <c r="AV155" s="22" t="str">
        <f t="shared" si="11"/>
        <v>YES</v>
      </c>
      <c r="AW155" s="23" t="str">
        <f t="shared" si="12"/>
        <v>DIST</v>
      </c>
    </row>
    <row r="156" spans="1:49">
      <c r="A156" s="14"/>
      <c r="B156" s="14">
        <v>33146</v>
      </c>
      <c r="C156" s="14" t="s">
        <v>665</v>
      </c>
      <c r="D156" s="15" t="s">
        <v>666</v>
      </c>
      <c r="E156" s="14" t="s">
        <v>667</v>
      </c>
      <c r="F156" s="16" t="s">
        <v>668</v>
      </c>
      <c r="G156" s="14">
        <v>86</v>
      </c>
      <c r="H156" s="14">
        <v>99</v>
      </c>
      <c r="I156" s="14">
        <v>84</v>
      </c>
      <c r="J156" s="14">
        <v>100</v>
      </c>
      <c r="K156" s="14">
        <v>93</v>
      </c>
      <c r="L156" s="17"/>
      <c r="M156" s="14">
        <v>42</v>
      </c>
      <c r="N156" s="14">
        <v>21</v>
      </c>
      <c r="O156" s="14">
        <v>46</v>
      </c>
      <c r="P156" s="14">
        <v>22</v>
      </c>
      <c r="Q156" s="14">
        <v>44</v>
      </c>
      <c r="R156" s="14">
        <v>46</v>
      </c>
      <c r="S156" s="18">
        <v>10</v>
      </c>
      <c r="T156" s="18">
        <v>23</v>
      </c>
      <c r="U156" s="19"/>
      <c r="V156" s="15">
        <f t="shared" si="0"/>
        <v>33146</v>
      </c>
      <c r="W156" s="14" t="str">
        <f t="shared" si="1"/>
        <v>T150058654</v>
      </c>
      <c r="X156" s="15" t="str">
        <f t="shared" si="2"/>
        <v>RANBHARE ROHIT SUBHASH</v>
      </c>
      <c r="Y156" s="14" t="str">
        <f t="shared" si="3"/>
        <v>71900523L</v>
      </c>
      <c r="Z156" s="16" t="str">
        <f t="shared" si="4"/>
        <v>I2K18102611</v>
      </c>
      <c r="AA156" s="14">
        <v>97</v>
      </c>
      <c r="AB156" s="14">
        <v>81</v>
      </c>
      <c r="AC156" s="14">
        <v>87</v>
      </c>
      <c r="AD156" s="14">
        <v>99</v>
      </c>
      <c r="AE156" s="14">
        <v>90</v>
      </c>
      <c r="AF156" s="17"/>
      <c r="AG156" s="14">
        <v>22</v>
      </c>
      <c r="AH156" s="14">
        <v>23</v>
      </c>
      <c r="AI156" s="14">
        <v>42</v>
      </c>
      <c r="AJ156" s="14">
        <v>44</v>
      </c>
      <c r="AK156" s="14">
        <v>22</v>
      </c>
      <c r="AL156" s="14">
        <v>20</v>
      </c>
      <c r="AM156" s="14">
        <v>42</v>
      </c>
      <c r="AN156" s="14">
        <v>10</v>
      </c>
      <c r="AO156" s="14">
        <v>46</v>
      </c>
      <c r="AP156" s="20" t="str">
        <f t="shared" si="5"/>
        <v>PASS</v>
      </c>
      <c r="AQ156" s="20" t="str">
        <f t="shared" si="6"/>
        <v>PASS</v>
      </c>
      <c r="AR156" s="21" t="str">
        <f t="shared" si="7"/>
        <v>PASS</v>
      </c>
      <c r="AS156" s="21" t="str">
        <f t="shared" si="8"/>
        <v>PASS</v>
      </c>
      <c r="AT156" s="7" t="str">
        <f t="shared" si="9"/>
        <v>PASS</v>
      </c>
      <c r="AU156" s="7" t="str">
        <f t="shared" si="10"/>
        <v>PASS</v>
      </c>
      <c r="AV156" s="22" t="str">
        <f t="shared" si="11"/>
        <v>YES</v>
      </c>
      <c r="AW156" s="23" t="str">
        <f t="shared" si="12"/>
        <v>DIST</v>
      </c>
    </row>
    <row r="157" spans="1:49">
      <c r="A157" s="14"/>
      <c r="B157" s="14">
        <v>33246</v>
      </c>
      <c r="C157" s="14" t="s">
        <v>669</v>
      </c>
      <c r="D157" s="15" t="s">
        <v>670</v>
      </c>
      <c r="E157" s="14" t="s">
        <v>671</v>
      </c>
      <c r="F157" s="16" t="s">
        <v>672</v>
      </c>
      <c r="G157" s="14">
        <v>95</v>
      </c>
      <c r="H157" s="14">
        <v>97</v>
      </c>
      <c r="I157" s="14">
        <v>100</v>
      </c>
      <c r="J157" s="14">
        <v>100</v>
      </c>
      <c r="K157" s="14">
        <v>100</v>
      </c>
      <c r="L157" s="17"/>
      <c r="M157" s="14">
        <v>42</v>
      </c>
      <c r="N157" s="14">
        <v>24</v>
      </c>
      <c r="O157" s="14">
        <v>41</v>
      </c>
      <c r="P157" s="14">
        <v>24</v>
      </c>
      <c r="Q157" s="14">
        <v>47</v>
      </c>
      <c r="R157" s="14">
        <v>46</v>
      </c>
      <c r="S157" s="18">
        <v>10</v>
      </c>
      <c r="T157" s="18">
        <v>23</v>
      </c>
      <c r="U157" s="19"/>
      <c r="V157" s="15">
        <f t="shared" si="0"/>
        <v>33246</v>
      </c>
      <c r="W157" s="14" t="str">
        <f t="shared" si="1"/>
        <v>T150058655</v>
      </c>
      <c r="X157" s="15" t="str">
        <f t="shared" si="2"/>
        <v>RANE TANISHK SHAILENDRA</v>
      </c>
      <c r="Y157" s="14" t="str">
        <f t="shared" si="3"/>
        <v>71900525G</v>
      </c>
      <c r="Z157" s="16" t="str">
        <f t="shared" si="4"/>
        <v>I2K18102552</v>
      </c>
      <c r="AA157" s="14">
        <v>100</v>
      </c>
      <c r="AB157" s="14">
        <v>95</v>
      </c>
      <c r="AC157" s="14">
        <v>94</v>
      </c>
      <c r="AD157" s="14">
        <v>100</v>
      </c>
      <c r="AE157" s="14">
        <v>96</v>
      </c>
      <c r="AF157" s="17"/>
      <c r="AG157" s="14">
        <v>23</v>
      </c>
      <c r="AH157" s="14">
        <v>23</v>
      </c>
      <c r="AI157" s="14">
        <v>48</v>
      </c>
      <c r="AJ157" s="14">
        <v>45</v>
      </c>
      <c r="AK157" s="14">
        <v>23</v>
      </c>
      <c r="AL157" s="14">
        <v>21</v>
      </c>
      <c r="AM157" s="14">
        <v>45</v>
      </c>
      <c r="AN157" s="14">
        <v>10</v>
      </c>
      <c r="AO157" s="14">
        <v>46</v>
      </c>
      <c r="AP157" s="20" t="str">
        <f t="shared" si="5"/>
        <v>PASS</v>
      </c>
      <c r="AQ157" s="20" t="str">
        <f t="shared" si="6"/>
        <v>PASS</v>
      </c>
      <c r="AR157" s="21" t="str">
        <f t="shared" si="7"/>
        <v>PASS</v>
      </c>
      <c r="AS157" s="21" t="str">
        <f t="shared" si="8"/>
        <v>PASS</v>
      </c>
      <c r="AT157" s="7" t="str">
        <f t="shared" si="9"/>
        <v>PASS</v>
      </c>
      <c r="AU157" s="7" t="str">
        <f t="shared" si="10"/>
        <v>PASS</v>
      </c>
      <c r="AV157" s="22" t="str">
        <f t="shared" si="11"/>
        <v>YES</v>
      </c>
      <c r="AW157" s="23" t="str">
        <f t="shared" si="12"/>
        <v>DIST</v>
      </c>
    </row>
    <row r="158" spans="1:49">
      <c r="A158" s="14"/>
      <c r="B158" s="14">
        <v>33359</v>
      </c>
      <c r="C158" s="14" t="s">
        <v>673</v>
      </c>
      <c r="D158" s="15" t="s">
        <v>674</v>
      </c>
      <c r="E158" s="14" t="s">
        <v>675</v>
      </c>
      <c r="F158" s="16" t="s">
        <v>676</v>
      </c>
      <c r="G158" s="14">
        <v>74</v>
      </c>
      <c r="H158" s="14">
        <v>82</v>
      </c>
      <c r="I158" s="14">
        <v>73</v>
      </c>
      <c r="J158" s="14">
        <v>100</v>
      </c>
      <c r="K158" s="14">
        <v>82</v>
      </c>
      <c r="L158" s="17"/>
      <c r="M158" s="14">
        <v>42</v>
      </c>
      <c r="N158" s="14">
        <v>23</v>
      </c>
      <c r="O158" s="14">
        <v>43</v>
      </c>
      <c r="P158" s="14">
        <v>24</v>
      </c>
      <c r="Q158" s="14">
        <v>44</v>
      </c>
      <c r="R158" s="14">
        <v>45</v>
      </c>
      <c r="S158" s="18">
        <v>9.6999999999999993</v>
      </c>
      <c r="T158" s="18">
        <v>23</v>
      </c>
      <c r="U158" s="19"/>
      <c r="V158" s="15">
        <f t="shared" si="0"/>
        <v>33359</v>
      </c>
      <c r="W158" s="14" t="str">
        <f t="shared" si="1"/>
        <v>T150058656</v>
      </c>
      <c r="X158" s="15" t="str">
        <f t="shared" si="2"/>
        <v>RANMALE RASHMI SANTOSH</v>
      </c>
      <c r="Y158" s="14" t="str">
        <f t="shared" si="3"/>
        <v>72000084L</v>
      </c>
      <c r="Z158" s="16" t="str">
        <f t="shared" si="4"/>
        <v>I2K19205175</v>
      </c>
      <c r="AA158" s="14">
        <v>87</v>
      </c>
      <c r="AB158" s="14">
        <v>85</v>
      </c>
      <c r="AC158" s="14">
        <v>69</v>
      </c>
      <c r="AD158" s="14">
        <v>89</v>
      </c>
      <c r="AE158" s="14">
        <v>73</v>
      </c>
      <c r="AF158" s="17"/>
      <c r="AG158" s="14">
        <v>22</v>
      </c>
      <c r="AH158" s="14">
        <v>24</v>
      </c>
      <c r="AI158" s="14">
        <v>46</v>
      </c>
      <c r="AJ158" s="14">
        <v>48</v>
      </c>
      <c r="AK158" s="14">
        <v>24</v>
      </c>
      <c r="AL158" s="14">
        <v>22</v>
      </c>
      <c r="AM158" s="14">
        <v>44</v>
      </c>
      <c r="AN158" s="14">
        <v>9.59</v>
      </c>
      <c r="AO158" s="14">
        <v>46</v>
      </c>
      <c r="AP158" s="20" t="str">
        <f t="shared" si="5"/>
        <v>PASS</v>
      </c>
      <c r="AQ158" s="20" t="str">
        <f t="shared" si="6"/>
        <v>PASS</v>
      </c>
      <c r="AR158" s="21" t="str">
        <f t="shared" si="7"/>
        <v>PASS</v>
      </c>
      <c r="AS158" s="21" t="str">
        <f t="shared" si="8"/>
        <v>PASS</v>
      </c>
      <c r="AT158" s="7" t="str">
        <f t="shared" si="9"/>
        <v>PASS</v>
      </c>
      <c r="AU158" s="7" t="str">
        <f t="shared" si="10"/>
        <v>PASS</v>
      </c>
      <c r="AV158" s="22" t="str">
        <f t="shared" si="11"/>
        <v>YES</v>
      </c>
      <c r="AW158" s="23" t="str">
        <f t="shared" si="12"/>
        <v>DIST</v>
      </c>
    </row>
    <row r="159" spans="1:49">
      <c r="A159" s="14"/>
      <c r="B159" s="14">
        <v>33147</v>
      </c>
      <c r="C159" s="14" t="s">
        <v>677</v>
      </c>
      <c r="D159" s="15" t="s">
        <v>678</v>
      </c>
      <c r="E159" s="14" t="s">
        <v>679</v>
      </c>
      <c r="F159" s="16" t="s">
        <v>680</v>
      </c>
      <c r="G159" s="14">
        <v>89</v>
      </c>
      <c r="H159" s="14">
        <v>100</v>
      </c>
      <c r="I159" s="14">
        <v>97</v>
      </c>
      <c r="J159" s="14">
        <v>100</v>
      </c>
      <c r="K159" s="14">
        <v>100</v>
      </c>
      <c r="L159" s="17"/>
      <c r="M159" s="14">
        <v>42</v>
      </c>
      <c r="N159" s="14">
        <v>16</v>
      </c>
      <c r="O159" s="14">
        <v>45</v>
      </c>
      <c r="P159" s="14">
        <v>17</v>
      </c>
      <c r="Q159" s="14">
        <v>45</v>
      </c>
      <c r="R159" s="14">
        <v>34</v>
      </c>
      <c r="S159" s="18">
        <v>9.91</v>
      </c>
      <c r="T159" s="18">
        <v>23</v>
      </c>
      <c r="U159" s="19"/>
      <c r="V159" s="15">
        <f t="shared" si="0"/>
        <v>33147</v>
      </c>
      <c r="W159" s="14" t="str">
        <f t="shared" si="1"/>
        <v>T150058657</v>
      </c>
      <c r="X159" s="15" t="str">
        <f t="shared" si="2"/>
        <v>RATHI JAYESH PRAVIN</v>
      </c>
      <c r="Y159" s="14" t="str">
        <f t="shared" si="3"/>
        <v>71900531M</v>
      </c>
      <c r="Z159" s="16" t="str">
        <f t="shared" si="4"/>
        <v>I2K18102565</v>
      </c>
      <c r="AA159" s="14">
        <v>99</v>
      </c>
      <c r="AB159" s="14">
        <v>88</v>
      </c>
      <c r="AC159" s="14">
        <v>76</v>
      </c>
      <c r="AD159" s="14">
        <v>93</v>
      </c>
      <c r="AE159" s="14">
        <v>94</v>
      </c>
      <c r="AF159" s="17"/>
      <c r="AG159" s="14">
        <v>23</v>
      </c>
      <c r="AH159" s="14">
        <v>22</v>
      </c>
      <c r="AI159" s="14">
        <v>42</v>
      </c>
      <c r="AJ159" s="14">
        <v>45</v>
      </c>
      <c r="AK159" s="14">
        <v>22</v>
      </c>
      <c r="AL159" s="14">
        <v>20</v>
      </c>
      <c r="AM159" s="14">
        <v>43</v>
      </c>
      <c r="AN159" s="14">
        <v>9.8699999999999992</v>
      </c>
      <c r="AO159" s="14">
        <v>46</v>
      </c>
      <c r="AP159" s="20" t="str">
        <f t="shared" si="5"/>
        <v>PASS</v>
      </c>
      <c r="AQ159" s="20" t="str">
        <f t="shared" si="6"/>
        <v>PASS</v>
      </c>
      <c r="AR159" s="21" t="str">
        <f t="shared" si="7"/>
        <v>PASS</v>
      </c>
      <c r="AS159" s="21" t="str">
        <f t="shared" si="8"/>
        <v>PASS</v>
      </c>
      <c r="AT159" s="7" t="str">
        <f t="shared" si="9"/>
        <v>PASS</v>
      </c>
      <c r="AU159" s="7" t="str">
        <f t="shared" si="10"/>
        <v>PASS</v>
      </c>
      <c r="AV159" s="22" t="str">
        <f t="shared" si="11"/>
        <v>YES</v>
      </c>
      <c r="AW159" s="23" t="str">
        <f t="shared" si="12"/>
        <v>DIST</v>
      </c>
    </row>
    <row r="160" spans="1:49">
      <c r="A160" s="14"/>
      <c r="B160" s="24">
        <v>33247</v>
      </c>
      <c r="C160" s="24" t="s">
        <v>681</v>
      </c>
      <c r="D160" s="25" t="s">
        <v>682</v>
      </c>
      <c r="E160" s="24" t="s">
        <v>683</v>
      </c>
      <c r="F160" s="16" t="s">
        <v>684</v>
      </c>
      <c r="G160" s="14">
        <v>87</v>
      </c>
      <c r="H160" s="14">
        <v>100</v>
      </c>
      <c r="I160" s="14">
        <v>82</v>
      </c>
      <c r="J160" s="14">
        <v>100</v>
      </c>
      <c r="K160" s="14">
        <v>87</v>
      </c>
      <c r="L160" s="17"/>
      <c r="M160" s="14">
        <v>41</v>
      </c>
      <c r="N160" s="14">
        <v>24</v>
      </c>
      <c r="O160" s="14">
        <v>40</v>
      </c>
      <c r="P160" s="14">
        <v>24</v>
      </c>
      <c r="Q160" s="14">
        <v>42</v>
      </c>
      <c r="R160" s="14">
        <v>42</v>
      </c>
      <c r="S160" s="18">
        <v>10</v>
      </c>
      <c r="T160" s="18">
        <v>23</v>
      </c>
      <c r="U160" s="19"/>
      <c r="V160" s="15">
        <f t="shared" si="0"/>
        <v>33247</v>
      </c>
      <c r="W160" s="14" t="str">
        <f t="shared" si="1"/>
        <v>T150058658</v>
      </c>
      <c r="X160" s="15" t="str">
        <f t="shared" si="2"/>
        <v>RATHI VAISHNAVI VINOD</v>
      </c>
      <c r="Y160" s="14" t="str">
        <f t="shared" si="3"/>
        <v>71900532k</v>
      </c>
      <c r="Z160" s="16" t="str">
        <f t="shared" si="4"/>
        <v>I2K18102556</v>
      </c>
      <c r="AA160" s="14">
        <v>89</v>
      </c>
      <c r="AB160" s="14">
        <v>89</v>
      </c>
      <c r="AC160" s="14">
        <v>76</v>
      </c>
      <c r="AD160" s="14">
        <v>94</v>
      </c>
      <c r="AE160" s="14">
        <v>90</v>
      </c>
      <c r="AF160" s="17"/>
      <c r="AG160" s="14">
        <v>23</v>
      </c>
      <c r="AH160" s="14">
        <v>23</v>
      </c>
      <c r="AI160" s="14">
        <v>48</v>
      </c>
      <c r="AJ160" s="14">
        <v>48</v>
      </c>
      <c r="AK160" s="14">
        <v>23</v>
      </c>
      <c r="AL160" s="14">
        <v>21</v>
      </c>
      <c r="AM160" s="14">
        <v>44</v>
      </c>
      <c r="AN160" s="14">
        <v>9.91</v>
      </c>
      <c r="AO160" s="14">
        <v>46</v>
      </c>
      <c r="AP160" s="20" t="str">
        <f t="shared" si="5"/>
        <v>PASS</v>
      </c>
      <c r="AQ160" s="20" t="str">
        <f t="shared" si="6"/>
        <v>PASS</v>
      </c>
      <c r="AR160" s="21" t="str">
        <f t="shared" si="7"/>
        <v>PASS</v>
      </c>
      <c r="AS160" s="21" t="str">
        <f t="shared" si="8"/>
        <v>PASS</v>
      </c>
      <c r="AT160" s="7" t="str">
        <f t="shared" si="9"/>
        <v>PASS</v>
      </c>
      <c r="AU160" s="7" t="str">
        <f t="shared" si="10"/>
        <v>PASS</v>
      </c>
      <c r="AV160" s="22" t="str">
        <f t="shared" si="11"/>
        <v>YES</v>
      </c>
      <c r="AW160" s="23" t="str">
        <f t="shared" si="12"/>
        <v>DIST</v>
      </c>
    </row>
    <row r="161" spans="1:49">
      <c r="A161" s="14"/>
      <c r="B161" s="14">
        <v>33262</v>
      </c>
      <c r="C161" s="14" t="s">
        <v>685</v>
      </c>
      <c r="D161" s="15" t="s">
        <v>686</v>
      </c>
      <c r="E161" s="14" t="s">
        <v>687</v>
      </c>
      <c r="F161" s="16" t="s">
        <v>688</v>
      </c>
      <c r="G161" s="14">
        <v>79</v>
      </c>
      <c r="H161" s="14">
        <v>100</v>
      </c>
      <c r="I161" s="14">
        <v>81</v>
      </c>
      <c r="J161" s="14">
        <v>97</v>
      </c>
      <c r="K161" s="14">
        <v>86</v>
      </c>
      <c r="L161" s="17"/>
      <c r="M161" s="14">
        <v>38</v>
      </c>
      <c r="N161" s="14">
        <v>23</v>
      </c>
      <c r="O161" s="14">
        <v>40</v>
      </c>
      <c r="P161" s="14">
        <v>22</v>
      </c>
      <c r="Q161" s="14">
        <v>43</v>
      </c>
      <c r="R161" s="14">
        <v>41</v>
      </c>
      <c r="S161" s="18">
        <v>9.7799999999999994</v>
      </c>
      <c r="T161" s="18">
        <v>23</v>
      </c>
      <c r="U161" s="19"/>
      <c r="V161" s="15">
        <f t="shared" si="0"/>
        <v>33262</v>
      </c>
      <c r="W161" s="14" t="str">
        <f t="shared" si="1"/>
        <v>T150058659</v>
      </c>
      <c r="X161" s="15" t="str">
        <f t="shared" si="2"/>
        <v>RATHI YASH SUNIL</v>
      </c>
      <c r="Y161" s="14" t="str">
        <f t="shared" si="3"/>
        <v>71900706C</v>
      </c>
      <c r="Z161" s="16" t="str">
        <f t="shared" si="4"/>
        <v>I2K18102593</v>
      </c>
      <c r="AA161" s="14">
        <v>85</v>
      </c>
      <c r="AB161" s="14">
        <v>96</v>
      </c>
      <c r="AC161" s="14">
        <v>81</v>
      </c>
      <c r="AD161" s="14">
        <v>89</v>
      </c>
      <c r="AE161" s="14">
        <v>92</v>
      </c>
      <c r="AF161" s="17"/>
      <c r="AG161" s="14">
        <v>24</v>
      </c>
      <c r="AH161" s="14">
        <v>23</v>
      </c>
      <c r="AI161" s="14">
        <v>45</v>
      </c>
      <c r="AJ161" s="14">
        <v>40</v>
      </c>
      <c r="AK161" s="14">
        <v>20</v>
      </c>
      <c r="AL161" s="14">
        <v>19</v>
      </c>
      <c r="AM161" s="14">
        <v>45</v>
      </c>
      <c r="AN161" s="14">
        <v>9.8699999999999992</v>
      </c>
      <c r="AO161" s="14">
        <v>46</v>
      </c>
      <c r="AP161" s="20" t="str">
        <f t="shared" si="5"/>
        <v>PASS</v>
      </c>
      <c r="AQ161" s="20" t="str">
        <f t="shared" si="6"/>
        <v>PASS</v>
      </c>
      <c r="AR161" s="21" t="str">
        <f t="shared" si="7"/>
        <v>PASS</v>
      </c>
      <c r="AS161" s="21" t="str">
        <f t="shared" si="8"/>
        <v>PASS</v>
      </c>
      <c r="AT161" s="7" t="str">
        <f t="shared" si="9"/>
        <v>PASS</v>
      </c>
      <c r="AU161" s="7" t="str">
        <f t="shared" si="10"/>
        <v>PASS</v>
      </c>
      <c r="AV161" s="22" t="str">
        <f t="shared" si="11"/>
        <v>YES</v>
      </c>
      <c r="AW161" s="23" t="str">
        <f t="shared" si="12"/>
        <v>DIST</v>
      </c>
    </row>
    <row r="162" spans="1:49">
      <c r="A162" s="14"/>
      <c r="B162" s="24">
        <v>33361</v>
      </c>
      <c r="C162" s="24" t="s">
        <v>689</v>
      </c>
      <c r="D162" s="25" t="s">
        <v>690</v>
      </c>
      <c r="E162" s="24" t="s">
        <v>691</v>
      </c>
      <c r="F162" s="16" t="s">
        <v>692</v>
      </c>
      <c r="G162" s="14">
        <v>92</v>
      </c>
      <c r="H162" s="14">
        <v>97</v>
      </c>
      <c r="I162" s="14">
        <v>90</v>
      </c>
      <c r="J162" s="14">
        <v>97</v>
      </c>
      <c r="K162" s="14">
        <v>76</v>
      </c>
      <c r="L162" s="17"/>
      <c r="M162" s="14">
        <v>36</v>
      </c>
      <c r="N162" s="14">
        <v>24</v>
      </c>
      <c r="O162" s="14">
        <v>37</v>
      </c>
      <c r="P162" s="14">
        <v>21</v>
      </c>
      <c r="Q162" s="14">
        <v>43</v>
      </c>
      <c r="R162" s="14">
        <v>43</v>
      </c>
      <c r="S162" s="18">
        <v>9.83</v>
      </c>
      <c r="T162" s="18">
        <v>23</v>
      </c>
      <c r="U162" s="19"/>
      <c r="V162" s="15">
        <f t="shared" si="0"/>
        <v>33361</v>
      </c>
      <c r="W162" s="14" t="str">
        <f t="shared" si="1"/>
        <v>T150058661</v>
      </c>
      <c r="X162" s="15" t="str">
        <f t="shared" si="2"/>
        <v>RATHOD KIRAN ARJUN</v>
      </c>
      <c r="Y162" s="14" t="str">
        <f t="shared" si="3"/>
        <v>71900533H</v>
      </c>
      <c r="Z162" s="16" t="str">
        <f t="shared" si="4"/>
        <v>I2K18102437</v>
      </c>
      <c r="AA162" s="14">
        <v>78</v>
      </c>
      <c r="AB162" s="14">
        <v>86</v>
      </c>
      <c r="AC162" s="14">
        <v>86</v>
      </c>
      <c r="AD162" s="14">
        <v>94</v>
      </c>
      <c r="AE162" s="14">
        <v>94</v>
      </c>
      <c r="AF162" s="17"/>
      <c r="AG162" s="14">
        <v>23</v>
      </c>
      <c r="AH162" s="14">
        <v>23</v>
      </c>
      <c r="AI162" s="14">
        <v>45</v>
      </c>
      <c r="AJ162" s="14">
        <v>43</v>
      </c>
      <c r="AK162" s="14">
        <v>20</v>
      </c>
      <c r="AL162" s="14">
        <v>19</v>
      </c>
      <c r="AM162" s="14">
        <v>44</v>
      </c>
      <c r="AN162" s="14">
        <v>9.83</v>
      </c>
      <c r="AO162" s="14">
        <v>46</v>
      </c>
      <c r="AP162" s="20" t="str">
        <f t="shared" si="5"/>
        <v>PASS</v>
      </c>
      <c r="AQ162" s="20" t="str">
        <f t="shared" si="6"/>
        <v>PASS</v>
      </c>
      <c r="AR162" s="21" t="str">
        <f t="shared" si="7"/>
        <v>PASS</v>
      </c>
      <c r="AS162" s="21" t="str">
        <f t="shared" si="8"/>
        <v>PASS</v>
      </c>
      <c r="AT162" s="7" t="str">
        <f t="shared" si="9"/>
        <v>PASS</v>
      </c>
      <c r="AU162" s="7" t="str">
        <f t="shared" si="10"/>
        <v>PASS</v>
      </c>
      <c r="AV162" s="22" t="str">
        <f t="shared" si="11"/>
        <v>YES</v>
      </c>
      <c r="AW162" s="23" t="str">
        <f t="shared" si="12"/>
        <v>DIST</v>
      </c>
    </row>
    <row r="163" spans="1:49">
      <c r="A163" s="14"/>
      <c r="B163" s="14">
        <v>33148</v>
      </c>
      <c r="C163" s="14" t="s">
        <v>693</v>
      </c>
      <c r="D163" s="15" t="s">
        <v>694</v>
      </c>
      <c r="E163" s="14" t="s">
        <v>695</v>
      </c>
      <c r="F163" s="16" t="s">
        <v>696</v>
      </c>
      <c r="G163" s="14">
        <v>85</v>
      </c>
      <c r="H163" s="14">
        <v>83</v>
      </c>
      <c r="I163" s="14">
        <v>78</v>
      </c>
      <c r="J163" s="14">
        <v>99</v>
      </c>
      <c r="K163" s="14">
        <v>71</v>
      </c>
      <c r="L163" s="17"/>
      <c r="M163" s="14">
        <v>40</v>
      </c>
      <c r="N163" s="14">
        <v>21</v>
      </c>
      <c r="O163" s="14">
        <v>44</v>
      </c>
      <c r="P163" s="14">
        <v>21</v>
      </c>
      <c r="Q163" s="14">
        <v>45</v>
      </c>
      <c r="R163" s="14">
        <v>38</v>
      </c>
      <c r="S163" s="18">
        <v>9.6999999999999993</v>
      </c>
      <c r="T163" s="18">
        <v>23</v>
      </c>
      <c r="U163" s="19"/>
      <c r="V163" s="15">
        <f t="shared" si="0"/>
        <v>33148</v>
      </c>
      <c r="W163" s="14" t="str">
        <f t="shared" si="1"/>
        <v>T150058662</v>
      </c>
      <c r="X163" s="15" t="str">
        <f t="shared" si="2"/>
        <v>RATHOD SHAM DARASING</v>
      </c>
      <c r="Y163" s="14" t="str">
        <f t="shared" si="3"/>
        <v>71900534F</v>
      </c>
      <c r="Z163" s="16" t="str">
        <f t="shared" si="4"/>
        <v>I2K18102439</v>
      </c>
      <c r="AA163" s="27">
        <v>93</v>
      </c>
      <c r="AB163" s="27">
        <v>81</v>
      </c>
      <c r="AC163" s="27">
        <v>75</v>
      </c>
      <c r="AD163" s="27">
        <v>86</v>
      </c>
      <c r="AE163" s="27">
        <v>83</v>
      </c>
      <c r="AF163" s="28"/>
      <c r="AG163" s="27">
        <v>22</v>
      </c>
      <c r="AH163" s="27">
        <v>22</v>
      </c>
      <c r="AI163" s="27">
        <v>40</v>
      </c>
      <c r="AJ163" s="27">
        <v>42</v>
      </c>
      <c r="AK163" s="27">
        <v>22</v>
      </c>
      <c r="AL163" s="27">
        <v>21</v>
      </c>
      <c r="AM163" s="27">
        <v>44</v>
      </c>
      <c r="AN163" s="14">
        <v>9.76</v>
      </c>
      <c r="AO163" s="14">
        <v>46</v>
      </c>
      <c r="AP163" s="20" t="str">
        <f t="shared" si="5"/>
        <v>PASS</v>
      </c>
      <c r="AQ163" s="20" t="str">
        <f t="shared" si="6"/>
        <v>PASS</v>
      </c>
      <c r="AR163" s="21" t="str">
        <f t="shared" si="7"/>
        <v>PASS</v>
      </c>
      <c r="AS163" s="21" t="str">
        <f t="shared" si="8"/>
        <v>PASS</v>
      </c>
      <c r="AT163" s="7" t="str">
        <f t="shared" si="9"/>
        <v>PASS</v>
      </c>
      <c r="AU163" s="7" t="str">
        <f t="shared" si="10"/>
        <v>PASS</v>
      </c>
      <c r="AV163" s="22" t="str">
        <f t="shared" si="11"/>
        <v>YES</v>
      </c>
      <c r="AW163" s="23" t="str">
        <f t="shared" si="12"/>
        <v>DIST</v>
      </c>
    </row>
    <row r="164" spans="1:49">
      <c r="A164" s="14"/>
      <c r="B164" s="14">
        <v>33340</v>
      </c>
      <c r="C164" s="14" t="s">
        <v>697</v>
      </c>
      <c r="D164" s="15" t="s">
        <v>698</v>
      </c>
      <c r="E164" s="14" t="s">
        <v>699</v>
      </c>
      <c r="F164" s="16" t="s">
        <v>700</v>
      </c>
      <c r="G164" s="14">
        <v>75</v>
      </c>
      <c r="H164" s="14">
        <v>100</v>
      </c>
      <c r="I164" s="14">
        <v>88</v>
      </c>
      <c r="J164" s="14">
        <v>87</v>
      </c>
      <c r="K164" s="14">
        <v>94</v>
      </c>
      <c r="L164" s="17"/>
      <c r="M164" s="14">
        <v>47</v>
      </c>
      <c r="N164" s="14">
        <v>20</v>
      </c>
      <c r="O164" s="14">
        <v>48</v>
      </c>
      <c r="P164" s="14">
        <v>24</v>
      </c>
      <c r="Q164" s="14">
        <v>47</v>
      </c>
      <c r="R164" s="14">
        <v>41</v>
      </c>
      <c r="S164" s="18">
        <v>9.83</v>
      </c>
      <c r="T164" s="18">
        <v>23</v>
      </c>
      <c r="U164" s="19"/>
      <c r="V164" s="15">
        <f t="shared" si="0"/>
        <v>33340</v>
      </c>
      <c r="W164" s="14" t="str">
        <f t="shared" si="1"/>
        <v>T150058663</v>
      </c>
      <c r="X164" s="15" t="str">
        <f t="shared" si="2"/>
        <v>RUSHIKESH SHRIKANT KORADE</v>
      </c>
      <c r="Y164" s="14" t="str">
        <f t="shared" si="3"/>
        <v>72000085J</v>
      </c>
      <c r="Z164" s="16" t="str">
        <f t="shared" si="4"/>
        <v>I2K19205184</v>
      </c>
      <c r="AA164" s="14">
        <v>85</v>
      </c>
      <c r="AB164" s="14">
        <v>83</v>
      </c>
      <c r="AC164" s="14">
        <v>81</v>
      </c>
      <c r="AD164" s="14">
        <v>97</v>
      </c>
      <c r="AE164" s="14">
        <v>97</v>
      </c>
      <c r="AF164" s="17"/>
      <c r="AG164" s="14">
        <v>23</v>
      </c>
      <c r="AH164" s="14">
        <v>22</v>
      </c>
      <c r="AI164" s="14">
        <v>47</v>
      </c>
      <c r="AJ164" s="14">
        <v>44</v>
      </c>
      <c r="AK164" s="14">
        <v>23</v>
      </c>
      <c r="AL164" s="14">
        <v>22</v>
      </c>
      <c r="AM164" s="14">
        <v>46</v>
      </c>
      <c r="AN164" s="14">
        <v>9.91</v>
      </c>
      <c r="AO164" s="14">
        <v>46</v>
      </c>
      <c r="AP164" s="20" t="str">
        <f t="shared" si="5"/>
        <v>PASS</v>
      </c>
      <c r="AQ164" s="20" t="str">
        <f t="shared" si="6"/>
        <v>PASS</v>
      </c>
      <c r="AR164" s="21" t="str">
        <f t="shared" si="7"/>
        <v>PASS</v>
      </c>
      <c r="AS164" s="21" t="str">
        <f t="shared" si="8"/>
        <v>PASS</v>
      </c>
      <c r="AT164" s="7" t="str">
        <f t="shared" si="9"/>
        <v>PASS</v>
      </c>
      <c r="AU164" s="7" t="str">
        <f t="shared" si="10"/>
        <v>PASS</v>
      </c>
      <c r="AV164" s="22" t="str">
        <f t="shared" si="11"/>
        <v>YES</v>
      </c>
      <c r="AW164" s="23" t="str">
        <f t="shared" si="12"/>
        <v>DIST</v>
      </c>
    </row>
    <row r="165" spans="1:49">
      <c r="A165" s="14"/>
      <c r="B165" s="24">
        <v>33149</v>
      </c>
      <c r="C165" s="24" t="s">
        <v>701</v>
      </c>
      <c r="D165" s="25" t="s">
        <v>702</v>
      </c>
      <c r="E165" s="24" t="s">
        <v>703</v>
      </c>
      <c r="F165" s="16" t="s">
        <v>704</v>
      </c>
      <c r="G165" s="14">
        <v>87</v>
      </c>
      <c r="H165" s="14">
        <v>100</v>
      </c>
      <c r="I165" s="14">
        <v>100</v>
      </c>
      <c r="J165" s="14">
        <v>100</v>
      </c>
      <c r="K165" s="14">
        <v>100</v>
      </c>
      <c r="L165" s="17"/>
      <c r="M165" s="14">
        <v>46</v>
      </c>
      <c r="N165" s="14">
        <v>24</v>
      </c>
      <c r="O165" s="14">
        <v>47</v>
      </c>
      <c r="P165" s="14">
        <v>25</v>
      </c>
      <c r="Q165" s="14">
        <v>48</v>
      </c>
      <c r="R165" s="14">
        <v>45</v>
      </c>
      <c r="S165" s="18">
        <v>10</v>
      </c>
      <c r="T165" s="18">
        <v>23</v>
      </c>
      <c r="U165" s="19"/>
      <c r="V165" s="15">
        <f t="shared" si="0"/>
        <v>33149</v>
      </c>
      <c r="W165" s="14" t="str">
        <f t="shared" si="1"/>
        <v>T150058664</v>
      </c>
      <c r="X165" s="15" t="str">
        <f t="shared" si="2"/>
        <v>SAARTH DESHPANDE</v>
      </c>
      <c r="Y165" s="14" t="str">
        <f t="shared" si="3"/>
        <v>71900545M</v>
      </c>
      <c r="Z165" s="16" t="str">
        <f t="shared" si="4"/>
        <v>I2K18102551</v>
      </c>
      <c r="AA165" s="14">
        <v>100</v>
      </c>
      <c r="AB165" s="14">
        <v>100</v>
      </c>
      <c r="AC165" s="14">
        <v>100</v>
      </c>
      <c r="AD165" s="14">
        <v>100</v>
      </c>
      <c r="AE165" s="14">
        <v>100</v>
      </c>
      <c r="AF165" s="17"/>
      <c r="AG165" s="14">
        <v>24</v>
      </c>
      <c r="AH165" s="14">
        <v>24</v>
      </c>
      <c r="AI165" s="14">
        <v>47</v>
      </c>
      <c r="AJ165" s="14">
        <v>48</v>
      </c>
      <c r="AK165" s="14">
        <v>24</v>
      </c>
      <c r="AL165" s="14">
        <v>24</v>
      </c>
      <c r="AM165" s="14">
        <v>48</v>
      </c>
      <c r="AN165" s="14">
        <v>10</v>
      </c>
      <c r="AO165" s="14">
        <v>46</v>
      </c>
      <c r="AP165" s="20" t="str">
        <f t="shared" si="5"/>
        <v>PASS</v>
      </c>
      <c r="AQ165" s="20" t="str">
        <f t="shared" si="6"/>
        <v>PASS</v>
      </c>
      <c r="AR165" s="21" t="str">
        <f t="shared" si="7"/>
        <v>PASS</v>
      </c>
      <c r="AS165" s="21" t="str">
        <f t="shared" si="8"/>
        <v>PASS</v>
      </c>
      <c r="AT165" s="7" t="str">
        <f t="shared" si="9"/>
        <v>PASS</v>
      </c>
      <c r="AU165" s="7" t="str">
        <f t="shared" si="10"/>
        <v>PASS</v>
      </c>
      <c r="AV165" s="22" t="str">
        <f t="shared" si="11"/>
        <v>YES</v>
      </c>
      <c r="AW165" s="23" t="str">
        <f t="shared" si="12"/>
        <v>DIST</v>
      </c>
    </row>
    <row r="166" spans="1:49">
      <c r="A166" s="14"/>
      <c r="B166" s="24">
        <v>33249</v>
      </c>
      <c r="C166" s="24" t="s">
        <v>705</v>
      </c>
      <c r="D166" s="25" t="s">
        <v>706</v>
      </c>
      <c r="E166" s="24" t="s">
        <v>707</v>
      </c>
      <c r="F166" s="16" t="s">
        <v>708</v>
      </c>
      <c r="G166" s="14">
        <v>90</v>
      </c>
      <c r="H166" s="14">
        <v>100</v>
      </c>
      <c r="I166" s="14">
        <v>91</v>
      </c>
      <c r="J166" s="14">
        <v>100</v>
      </c>
      <c r="K166" s="14">
        <v>96</v>
      </c>
      <c r="L166" s="17"/>
      <c r="M166" s="14">
        <v>45</v>
      </c>
      <c r="N166" s="14">
        <v>24</v>
      </c>
      <c r="O166" s="14">
        <v>44</v>
      </c>
      <c r="P166" s="14">
        <v>24</v>
      </c>
      <c r="Q166" s="14">
        <v>47</v>
      </c>
      <c r="R166" s="14">
        <v>43</v>
      </c>
      <c r="S166" s="18">
        <v>10</v>
      </c>
      <c r="T166" s="18">
        <v>23</v>
      </c>
      <c r="U166" s="19"/>
      <c r="V166" s="15">
        <f t="shared" si="0"/>
        <v>33249</v>
      </c>
      <c r="W166" s="14" t="str">
        <f t="shared" si="1"/>
        <v>T150058665</v>
      </c>
      <c r="X166" s="15" t="str">
        <f t="shared" si="2"/>
        <v>SAKHRANI HARSH SANTOSH</v>
      </c>
      <c r="Y166" s="14" t="str">
        <f t="shared" si="3"/>
        <v>71900551F</v>
      </c>
      <c r="Z166" s="16" t="str">
        <f t="shared" si="4"/>
        <v>I2K18102581</v>
      </c>
      <c r="AA166" s="14">
        <v>100</v>
      </c>
      <c r="AB166" s="14">
        <v>100</v>
      </c>
      <c r="AC166" s="14">
        <v>95</v>
      </c>
      <c r="AD166" s="14">
        <v>100</v>
      </c>
      <c r="AE166" s="14">
        <v>93</v>
      </c>
      <c r="AF166" s="17"/>
      <c r="AG166" s="14">
        <v>22</v>
      </c>
      <c r="AH166" s="14">
        <v>23</v>
      </c>
      <c r="AI166" s="14">
        <v>48</v>
      </c>
      <c r="AJ166" s="14">
        <v>48</v>
      </c>
      <c r="AK166" s="14">
        <v>22</v>
      </c>
      <c r="AL166" s="14">
        <v>21</v>
      </c>
      <c r="AM166" s="14">
        <v>45</v>
      </c>
      <c r="AN166" s="14">
        <v>10</v>
      </c>
      <c r="AO166" s="14">
        <v>46</v>
      </c>
      <c r="AP166" s="20" t="str">
        <f t="shared" si="5"/>
        <v>PASS</v>
      </c>
      <c r="AQ166" s="20" t="str">
        <f t="shared" si="6"/>
        <v>PASS</v>
      </c>
      <c r="AR166" s="21" t="str">
        <f t="shared" si="7"/>
        <v>PASS</v>
      </c>
      <c r="AS166" s="21" t="str">
        <f t="shared" si="8"/>
        <v>PASS</v>
      </c>
      <c r="AT166" s="7" t="str">
        <f t="shared" si="9"/>
        <v>PASS</v>
      </c>
      <c r="AU166" s="7" t="str">
        <f t="shared" si="10"/>
        <v>PASS</v>
      </c>
      <c r="AV166" s="22" t="str">
        <f t="shared" si="11"/>
        <v>YES</v>
      </c>
      <c r="AW166" s="23" t="str">
        <f t="shared" si="12"/>
        <v>DIST</v>
      </c>
    </row>
    <row r="167" spans="1:49">
      <c r="A167" s="14"/>
      <c r="B167" s="24">
        <v>33217</v>
      </c>
      <c r="C167" s="24" t="s">
        <v>709</v>
      </c>
      <c r="D167" s="25" t="s">
        <v>710</v>
      </c>
      <c r="E167" s="24" t="s">
        <v>711</v>
      </c>
      <c r="F167" s="16" t="s">
        <v>712</v>
      </c>
      <c r="G167" s="14">
        <v>93</v>
      </c>
      <c r="H167" s="14">
        <v>100</v>
      </c>
      <c r="I167" s="14">
        <v>100</v>
      </c>
      <c r="J167" s="14">
        <v>100</v>
      </c>
      <c r="K167" s="14">
        <v>100</v>
      </c>
      <c r="L167" s="17"/>
      <c r="M167" s="14">
        <v>41</v>
      </c>
      <c r="N167" s="14">
        <v>24</v>
      </c>
      <c r="O167" s="14">
        <v>45</v>
      </c>
      <c r="P167" s="14">
        <v>24</v>
      </c>
      <c r="Q167" s="14">
        <v>46</v>
      </c>
      <c r="R167" s="14">
        <v>45</v>
      </c>
      <c r="S167" s="18">
        <v>10</v>
      </c>
      <c r="T167" s="18">
        <v>23</v>
      </c>
      <c r="U167" s="19"/>
      <c r="V167" s="15">
        <f t="shared" si="0"/>
        <v>33217</v>
      </c>
      <c r="W167" s="14" t="str">
        <f t="shared" si="1"/>
        <v>T150058666</v>
      </c>
      <c r="X167" s="15" t="str">
        <f t="shared" si="2"/>
        <v>SAKSHI DINESH DEORE</v>
      </c>
      <c r="Y167" s="14" t="str">
        <f t="shared" si="3"/>
        <v>71900178B</v>
      </c>
      <c r="Z167" s="16" t="str">
        <f t="shared" si="4"/>
        <v>E2K18103231</v>
      </c>
      <c r="AA167" s="14">
        <v>96</v>
      </c>
      <c r="AB167" s="14">
        <v>90</v>
      </c>
      <c r="AC167" s="14">
        <v>93</v>
      </c>
      <c r="AD167" s="14">
        <v>100</v>
      </c>
      <c r="AE167" s="14">
        <v>99</v>
      </c>
      <c r="AF167" s="17"/>
      <c r="AG167" s="14">
        <v>22</v>
      </c>
      <c r="AH167" s="14">
        <v>22</v>
      </c>
      <c r="AI167" s="14">
        <v>48</v>
      </c>
      <c r="AJ167" s="14">
        <v>46</v>
      </c>
      <c r="AK167" s="14">
        <v>24</v>
      </c>
      <c r="AL167" s="14">
        <v>22</v>
      </c>
      <c r="AM167" s="14">
        <v>47</v>
      </c>
      <c r="AN167" s="14">
        <v>10</v>
      </c>
      <c r="AO167" s="14">
        <v>46</v>
      </c>
      <c r="AP167" s="20" t="str">
        <f t="shared" si="5"/>
        <v>PASS</v>
      </c>
      <c r="AQ167" s="20" t="str">
        <f t="shared" si="6"/>
        <v>PASS</v>
      </c>
      <c r="AR167" s="21" t="str">
        <f t="shared" si="7"/>
        <v>PASS</v>
      </c>
      <c r="AS167" s="21" t="str">
        <f t="shared" si="8"/>
        <v>PASS</v>
      </c>
      <c r="AT167" s="7" t="str">
        <f t="shared" si="9"/>
        <v>PASS</v>
      </c>
      <c r="AU167" s="7" t="str">
        <f t="shared" si="10"/>
        <v>PASS</v>
      </c>
      <c r="AV167" s="22" t="str">
        <f t="shared" si="11"/>
        <v>YES</v>
      </c>
      <c r="AW167" s="23" t="str">
        <f t="shared" si="12"/>
        <v>DIST</v>
      </c>
    </row>
    <row r="168" spans="1:49">
      <c r="A168" s="14"/>
      <c r="B168" s="14">
        <v>33358</v>
      </c>
      <c r="C168" s="14" t="s">
        <v>713</v>
      </c>
      <c r="D168" s="15" t="s">
        <v>714</v>
      </c>
      <c r="E168" s="14" t="s">
        <v>715</v>
      </c>
      <c r="F168" s="16" t="s">
        <v>716</v>
      </c>
      <c r="G168" s="14">
        <v>92</v>
      </c>
      <c r="H168" s="14">
        <v>97</v>
      </c>
      <c r="I168" s="14">
        <v>83</v>
      </c>
      <c r="J168" s="14">
        <v>92</v>
      </c>
      <c r="K168" s="14">
        <v>94</v>
      </c>
      <c r="L168" s="17"/>
      <c r="M168" s="14">
        <v>43</v>
      </c>
      <c r="N168" s="14">
        <v>23</v>
      </c>
      <c r="O168" s="14">
        <v>42</v>
      </c>
      <c r="P168" s="14">
        <v>24</v>
      </c>
      <c r="Q168" s="14">
        <v>44</v>
      </c>
      <c r="R168" s="14">
        <v>42</v>
      </c>
      <c r="S168" s="18">
        <v>10</v>
      </c>
      <c r="T168" s="18">
        <v>23</v>
      </c>
      <c r="U168" s="19"/>
      <c r="V168" s="15">
        <f t="shared" si="0"/>
        <v>33358</v>
      </c>
      <c r="W168" s="14" t="str">
        <f t="shared" si="1"/>
        <v>T150058667</v>
      </c>
      <c r="X168" s="15" t="str">
        <f t="shared" si="2"/>
        <v>SAKSHI KISHOR RAJPUT</v>
      </c>
      <c r="Y168" s="14" t="str">
        <f t="shared" si="3"/>
        <v>71900517F</v>
      </c>
      <c r="Z168" s="16" t="str">
        <f t="shared" si="4"/>
        <v>I2K18102428</v>
      </c>
      <c r="AA168" s="14">
        <v>94</v>
      </c>
      <c r="AB168" s="14">
        <v>81</v>
      </c>
      <c r="AC168" s="14">
        <v>97</v>
      </c>
      <c r="AD168" s="14">
        <v>96</v>
      </c>
      <c r="AE168" s="14">
        <v>90</v>
      </c>
      <c r="AF168" s="17"/>
      <c r="AG168" s="14">
        <v>22</v>
      </c>
      <c r="AH168" s="14">
        <v>23</v>
      </c>
      <c r="AI168" s="14">
        <v>46</v>
      </c>
      <c r="AJ168" s="14">
        <v>47</v>
      </c>
      <c r="AK168" s="14">
        <v>23</v>
      </c>
      <c r="AL168" s="14">
        <v>20</v>
      </c>
      <c r="AM168" s="14">
        <v>47</v>
      </c>
      <c r="AN168" s="14">
        <v>10</v>
      </c>
      <c r="AO168" s="14">
        <v>46</v>
      </c>
      <c r="AP168" s="20" t="str">
        <f t="shared" si="5"/>
        <v>PASS</v>
      </c>
      <c r="AQ168" s="20" t="str">
        <f t="shared" si="6"/>
        <v>PASS</v>
      </c>
      <c r="AR168" s="21" t="str">
        <f t="shared" si="7"/>
        <v>PASS</v>
      </c>
      <c r="AS168" s="21" t="str">
        <f t="shared" si="8"/>
        <v>PASS</v>
      </c>
      <c r="AT168" s="7" t="str">
        <f t="shared" si="9"/>
        <v>PASS</v>
      </c>
      <c r="AU168" s="7" t="str">
        <f t="shared" si="10"/>
        <v>PASS</v>
      </c>
      <c r="AV168" s="22" t="str">
        <f t="shared" si="11"/>
        <v>YES</v>
      </c>
      <c r="AW168" s="23" t="str">
        <f t="shared" si="12"/>
        <v>DIST</v>
      </c>
    </row>
    <row r="169" spans="1:49">
      <c r="A169" s="14"/>
      <c r="B169" s="14">
        <v>33150</v>
      </c>
      <c r="C169" s="14" t="s">
        <v>717</v>
      </c>
      <c r="D169" s="15" t="s">
        <v>718</v>
      </c>
      <c r="E169" s="14" t="s">
        <v>719</v>
      </c>
      <c r="F169" s="16" t="s">
        <v>720</v>
      </c>
      <c r="G169" s="14">
        <v>88</v>
      </c>
      <c r="H169" s="14">
        <v>100</v>
      </c>
      <c r="I169" s="14">
        <v>100</v>
      </c>
      <c r="J169" s="14">
        <v>100</v>
      </c>
      <c r="K169" s="14">
        <v>85</v>
      </c>
      <c r="L169" s="17"/>
      <c r="M169" s="14">
        <v>43</v>
      </c>
      <c r="N169" s="14">
        <v>20</v>
      </c>
      <c r="O169" s="14">
        <v>44</v>
      </c>
      <c r="P169" s="14">
        <v>21</v>
      </c>
      <c r="Q169" s="14">
        <v>46</v>
      </c>
      <c r="R169" s="14">
        <v>39</v>
      </c>
      <c r="S169" s="18">
        <v>9.9600000000000009</v>
      </c>
      <c r="T169" s="18">
        <v>23</v>
      </c>
      <c r="U169" s="19"/>
      <c r="V169" s="15">
        <f t="shared" si="0"/>
        <v>33150</v>
      </c>
      <c r="W169" s="14" t="str">
        <f t="shared" si="1"/>
        <v>T150058668</v>
      </c>
      <c r="X169" s="15" t="str">
        <f t="shared" si="2"/>
        <v>SALAVE AKASH ADHIKRAO</v>
      </c>
      <c r="Y169" s="14" t="str">
        <f t="shared" si="3"/>
        <v>71900554L</v>
      </c>
      <c r="Z169" s="16" t="str">
        <f t="shared" si="4"/>
        <v>I2K18102607</v>
      </c>
      <c r="AA169" s="27">
        <v>93</v>
      </c>
      <c r="AB169" s="27">
        <v>90</v>
      </c>
      <c r="AC169" s="27">
        <v>84</v>
      </c>
      <c r="AD169" s="27">
        <v>100</v>
      </c>
      <c r="AE169" s="27">
        <v>89</v>
      </c>
      <c r="AF169" s="17"/>
      <c r="AG169" s="14">
        <v>23</v>
      </c>
      <c r="AH169" s="14">
        <v>24</v>
      </c>
      <c r="AI169" s="14">
        <v>43</v>
      </c>
      <c r="AJ169" s="14">
        <v>39</v>
      </c>
      <c r="AK169" s="14">
        <v>22</v>
      </c>
      <c r="AL169" s="14">
        <v>23</v>
      </c>
      <c r="AM169" s="14">
        <v>42</v>
      </c>
      <c r="AN169" s="14">
        <v>9.9600000000000009</v>
      </c>
      <c r="AO169" s="14">
        <v>46</v>
      </c>
      <c r="AP169" s="20" t="str">
        <f t="shared" si="5"/>
        <v>PASS</v>
      </c>
      <c r="AQ169" s="20" t="str">
        <f t="shared" si="6"/>
        <v>PASS</v>
      </c>
      <c r="AR169" s="21" t="str">
        <f t="shared" si="7"/>
        <v>PASS</v>
      </c>
      <c r="AS169" s="21" t="str">
        <f t="shared" si="8"/>
        <v>PASS</v>
      </c>
      <c r="AT169" s="7" t="str">
        <f t="shared" si="9"/>
        <v>PASS</v>
      </c>
      <c r="AU169" s="7" t="str">
        <f t="shared" si="10"/>
        <v>PASS</v>
      </c>
      <c r="AV169" s="22" t="str">
        <f t="shared" si="11"/>
        <v>YES</v>
      </c>
      <c r="AW169" s="23" t="str">
        <f t="shared" si="12"/>
        <v>DIST</v>
      </c>
    </row>
    <row r="170" spans="1:49">
      <c r="A170" s="14"/>
      <c r="B170" s="24">
        <v>33250</v>
      </c>
      <c r="C170" s="24" t="s">
        <v>721</v>
      </c>
      <c r="D170" s="25" t="s">
        <v>722</v>
      </c>
      <c r="E170" s="24" t="s">
        <v>723</v>
      </c>
      <c r="F170" s="16" t="s">
        <v>724</v>
      </c>
      <c r="G170" s="14">
        <v>92</v>
      </c>
      <c r="H170" s="14">
        <v>96</v>
      </c>
      <c r="I170" s="14">
        <v>97</v>
      </c>
      <c r="J170" s="14">
        <v>100</v>
      </c>
      <c r="K170" s="14">
        <v>100</v>
      </c>
      <c r="L170" s="17"/>
      <c r="M170" s="14">
        <v>47</v>
      </c>
      <c r="N170" s="14">
        <v>24</v>
      </c>
      <c r="O170" s="14">
        <v>46</v>
      </c>
      <c r="P170" s="14">
        <v>24</v>
      </c>
      <c r="Q170" s="14">
        <v>46</v>
      </c>
      <c r="R170" s="14">
        <v>44</v>
      </c>
      <c r="S170" s="18">
        <v>10</v>
      </c>
      <c r="T170" s="18">
        <v>23</v>
      </c>
      <c r="U170" s="19"/>
      <c r="V170" s="15">
        <f t="shared" si="0"/>
        <v>33250</v>
      </c>
      <c r="W170" s="14" t="str">
        <f t="shared" si="1"/>
        <v>T150058669</v>
      </c>
      <c r="X170" s="15" t="str">
        <f t="shared" si="2"/>
        <v>SALONI PURAN PAREKH</v>
      </c>
      <c r="Y170" s="14" t="str">
        <f t="shared" si="3"/>
        <v>71900555J</v>
      </c>
      <c r="Z170" s="16" t="str">
        <f t="shared" si="4"/>
        <v>I2K18102545</v>
      </c>
      <c r="AA170" s="14">
        <v>100</v>
      </c>
      <c r="AB170" s="14">
        <v>100</v>
      </c>
      <c r="AC170" s="14">
        <v>94</v>
      </c>
      <c r="AD170" s="14">
        <v>100</v>
      </c>
      <c r="AE170" s="14">
        <v>100</v>
      </c>
      <c r="AF170" s="17"/>
      <c r="AG170" s="14">
        <v>22</v>
      </c>
      <c r="AH170" s="14">
        <v>24</v>
      </c>
      <c r="AI170" s="14">
        <v>48</v>
      </c>
      <c r="AJ170" s="14">
        <v>43</v>
      </c>
      <c r="AK170" s="14">
        <v>24</v>
      </c>
      <c r="AL170" s="14">
        <v>23</v>
      </c>
      <c r="AM170" s="14">
        <v>45</v>
      </c>
      <c r="AN170" s="14">
        <v>10</v>
      </c>
      <c r="AO170" s="14">
        <v>46</v>
      </c>
      <c r="AP170" s="20" t="str">
        <f t="shared" si="5"/>
        <v>PASS</v>
      </c>
      <c r="AQ170" s="20" t="str">
        <f t="shared" si="6"/>
        <v>PASS</v>
      </c>
      <c r="AR170" s="21" t="str">
        <f t="shared" si="7"/>
        <v>PASS</v>
      </c>
      <c r="AS170" s="21" t="str">
        <f t="shared" si="8"/>
        <v>PASS</v>
      </c>
      <c r="AT170" s="7" t="str">
        <f t="shared" si="9"/>
        <v>PASS</v>
      </c>
      <c r="AU170" s="7" t="str">
        <f t="shared" si="10"/>
        <v>PASS</v>
      </c>
      <c r="AV170" s="22" t="str">
        <f t="shared" si="11"/>
        <v>YES</v>
      </c>
      <c r="AW170" s="23" t="str">
        <f t="shared" si="12"/>
        <v>DIST</v>
      </c>
    </row>
    <row r="171" spans="1:49">
      <c r="A171" s="14"/>
      <c r="B171" s="14">
        <v>33367</v>
      </c>
      <c r="C171" s="14" t="s">
        <v>725</v>
      </c>
      <c r="D171" s="15" t="s">
        <v>726</v>
      </c>
      <c r="E171" s="14" t="s">
        <v>727</v>
      </c>
      <c r="F171" s="16" t="s">
        <v>728</v>
      </c>
      <c r="G171" s="14">
        <v>90</v>
      </c>
      <c r="H171" s="14">
        <v>97</v>
      </c>
      <c r="I171" s="14">
        <v>100</v>
      </c>
      <c r="J171" s="14">
        <v>100</v>
      </c>
      <c r="K171" s="14">
        <v>100</v>
      </c>
      <c r="L171" s="17"/>
      <c r="M171" s="14">
        <v>37</v>
      </c>
      <c r="N171" s="14">
        <v>19</v>
      </c>
      <c r="O171" s="14">
        <v>38</v>
      </c>
      <c r="P171" s="14">
        <v>18</v>
      </c>
      <c r="Q171" s="14">
        <v>42</v>
      </c>
      <c r="R171" s="14">
        <v>46</v>
      </c>
      <c r="S171" s="18">
        <v>9.91</v>
      </c>
      <c r="T171" s="18">
        <v>23</v>
      </c>
      <c r="U171" s="19"/>
      <c r="V171" s="15">
        <f t="shared" si="0"/>
        <v>33367</v>
      </c>
      <c r="W171" s="14" t="str">
        <f t="shared" si="1"/>
        <v>T150058670</v>
      </c>
      <c r="X171" s="15" t="str">
        <f t="shared" si="2"/>
        <v>SALUJA SHARSHDEEP SATBIR</v>
      </c>
      <c r="Y171" s="14" t="str">
        <f t="shared" si="3"/>
        <v>71900595H</v>
      </c>
      <c r="Z171" s="16" t="str">
        <f t="shared" si="4"/>
        <v>I2K18102620</v>
      </c>
      <c r="AA171" s="14">
        <v>86</v>
      </c>
      <c r="AB171" s="14">
        <v>77</v>
      </c>
      <c r="AC171" s="14">
        <v>90</v>
      </c>
      <c r="AD171" s="14">
        <v>93</v>
      </c>
      <c r="AE171" s="14">
        <v>90</v>
      </c>
      <c r="AF171" s="17"/>
      <c r="AG171" s="14">
        <v>22</v>
      </c>
      <c r="AH171" s="14">
        <v>23</v>
      </c>
      <c r="AI171" s="14">
        <v>41</v>
      </c>
      <c r="AJ171" s="14">
        <v>42</v>
      </c>
      <c r="AK171" s="14">
        <v>20</v>
      </c>
      <c r="AL171" s="14">
        <v>21</v>
      </c>
      <c r="AM171" s="14">
        <v>43</v>
      </c>
      <c r="AN171" s="14">
        <v>9.8699999999999992</v>
      </c>
      <c r="AO171" s="14">
        <v>46</v>
      </c>
      <c r="AP171" s="20" t="str">
        <f t="shared" si="5"/>
        <v>PASS</v>
      </c>
      <c r="AQ171" s="20" t="str">
        <f t="shared" si="6"/>
        <v>PASS</v>
      </c>
      <c r="AR171" s="21" t="str">
        <f t="shared" si="7"/>
        <v>PASS</v>
      </c>
      <c r="AS171" s="21" t="str">
        <f t="shared" si="8"/>
        <v>PASS</v>
      </c>
      <c r="AT171" s="7" t="str">
        <f t="shared" si="9"/>
        <v>PASS</v>
      </c>
      <c r="AU171" s="7" t="str">
        <f t="shared" si="10"/>
        <v>PASS</v>
      </c>
      <c r="AV171" s="22" t="str">
        <f t="shared" si="11"/>
        <v>YES</v>
      </c>
      <c r="AW171" s="23" t="str">
        <f t="shared" si="12"/>
        <v>DIST</v>
      </c>
    </row>
    <row r="172" spans="1:49">
      <c r="A172" s="14"/>
      <c r="B172" s="14">
        <v>33364</v>
      </c>
      <c r="C172" s="14" t="s">
        <v>729</v>
      </c>
      <c r="D172" s="15" t="s">
        <v>730</v>
      </c>
      <c r="E172" s="14" t="s">
        <v>731</v>
      </c>
      <c r="F172" s="16" t="s">
        <v>732</v>
      </c>
      <c r="G172" s="14">
        <v>92</v>
      </c>
      <c r="H172" s="14">
        <v>100</v>
      </c>
      <c r="I172" s="14">
        <v>100</v>
      </c>
      <c r="J172" s="14">
        <v>100</v>
      </c>
      <c r="K172" s="14">
        <v>100</v>
      </c>
      <c r="L172" s="17"/>
      <c r="M172" s="14">
        <v>46</v>
      </c>
      <c r="N172" s="14">
        <v>25</v>
      </c>
      <c r="O172" s="14">
        <v>45</v>
      </c>
      <c r="P172" s="14">
        <v>21</v>
      </c>
      <c r="Q172" s="14">
        <v>43</v>
      </c>
      <c r="R172" s="14">
        <v>44</v>
      </c>
      <c r="S172" s="18">
        <v>10</v>
      </c>
      <c r="T172" s="18">
        <v>23</v>
      </c>
      <c r="U172" s="19"/>
      <c r="V172" s="15">
        <f t="shared" si="0"/>
        <v>33364</v>
      </c>
      <c r="W172" s="14" t="str">
        <f t="shared" si="1"/>
        <v>T150058671</v>
      </c>
      <c r="X172" s="15" t="str">
        <f t="shared" si="2"/>
        <v>SALUNKE SHUBHAM RAJU</v>
      </c>
      <c r="Y172" s="14" t="str">
        <f t="shared" si="3"/>
        <v>71900556G</v>
      </c>
      <c r="Z172" s="16" t="str">
        <f t="shared" si="4"/>
        <v>I2K18102470</v>
      </c>
      <c r="AA172" s="14">
        <v>90</v>
      </c>
      <c r="AB172" s="14">
        <v>96</v>
      </c>
      <c r="AC172" s="14">
        <v>95</v>
      </c>
      <c r="AD172" s="14">
        <v>100</v>
      </c>
      <c r="AE172" s="14">
        <v>94</v>
      </c>
      <c r="AF172" s="17"/>
      <c r="AG172" s="14">
        <v>23</v>
      </c>
      <c r="AH172" s="14">
        <v>23</v>
      </c>
      <c r="AI172" s="14">
        <v>46</v>
      </c>
      <c r="AJ172" s="14">
        <v>41</v>
      </c>
      <c r="AK172" s="14">
        <v>24</v>
      </c>
      <c r="AL172" s="14">
        <v>21</v>
      </c>
      <c r="AM172" s="14">
        <v>43</v>
      </c>
      <c r="AN172" s="14">
        <v>10</v>
      </c>
      <c r="AO172" s="14">
        <v>46</v>
      </c>
      <c r="AP172" s="20" t="str">
        <f t="shared" si="5"/>
        <v>PASS</v>
      </c>
      <c r="AQ172" s="20" t="str">
        <f t="shared" si="6"/>
        <v>PASS</v>
      </c>
      <c r="AR172" s="21" t="str">
        <f t="shared" si="7"/>
        <v>PASS</v>
      </c>
      <c r="AS172" s="21" t="str">
        <f t="shared" si="8"/>
        <v>PASS</v>
      </c>
      <c r="AT172" s="7" t="str">
        <f t="shared" si="9"/>
        <v>PASS</v>
      </c>
      <c r="AU172" s="7" t="str">
        <f t="shared" si="10"/>
        <v>PASS</v>
      </c>
      <c r="AV172" s="22" t="str">
        <f t="shared" si="11"/>
        <v>YES</v>
      </c>
      <c r="AW172" s="23" t="str">
        <f t="shared" si="12"/>
        <v>DIST</v>
      </c>
    </row>
    <row r="173" spans="1:49">
      <c r="A173" s="14"/>
      <c r="B173" s="24">
        <v>33151</v>
      </c>
      <c r="C173" s="24" t="s">
        <v>733</v>
      </c>
      <c r="D173" s="25" t="s">
        <v>734</v>
      </c>
      <c r="E173" s="24" t="s">
        <v>735</v>
      </c>
      <c r="F173" s="16" t="s">
        <v>736</v>
      </c>
      <c r="G173" s="14">
        <v>91</v>
      </c>
      <c r="H173" s="14">
        <v>100</v>
      </c>
      <c r="I173" s="14">
        <v>99</v>
      </c>
      <c r="J173" s="14">
        <v>98</v>
      </c>
      <c r="K173" s="14">
        <v>96</v>
      </c>
      <c r="L173" s="17"/>
      <c r="M173" s="14">
        <v>43</v>
      </c>
      <c r="N173" s="14">
        <v>22</v>
      </c>
      <c r="O173" s="14">
        <v>44</v>
      </c>
      <c r="P173" s="14">
        <v>23</v>
      </c>
      <c r="Q173" s="14">
        <v>44</v>
      </c>
      <c r="R173" s="14">
        <v>45</v>
      </c>
      <c r="S173" s="18">
        <v>10</v>
      </c>
      <c r="T173" s="18">
        <v>23</v>
      </c>
      <c r="U173" s="19"/>
      <c r="V173" s="15">
        <f t="shared" si="0"/>
        <v>33151</v>
      </c>
      <c r="W173" s="14" t="str">
        <f t="shared" si="1"/>
        <v>T150058672</v>
      </c>
      <c r="X173" s="15" t="str">
        <f t="shared" si="2"/>
        <v>SALUNKHE SANJANA SATISH</v>
      </c>
      <c r="Y173" s="14" t="str">
        <f t="shared" si="3"/>
        <v>71900557E</v>
      </c>
      <c r="Z173" s="16" t="str">
        <f t="shared" si="4"/>
        <v>I2K18102463</v>
      </c>
      <c r="AA173" s="14">
        <v>94</v>
      </c>
      <c r="AB173" s="14">
        <v>100</v>
      </c>
      <c r="AC173" s="14">
        <v>79</v>
      </c>
      <c r="AD173" s="14">
        <v>97</v>
      </c>
      <c r="AE173" s="14">
        <v>94</v>
      </c>
      <c r="AF173" s="17"/>
      <c r="AG173" s="14">
        <v>22</v>
      </c>
      <c r="AH173" s="14">
        <v>23</v>
      </c>
      <c r="AI173" s="14">
        <v>47</v>
      </c>
      <c r="AJ173" s="14">
        <v>44</v>
      </c>
      <c r="AK173" s="14">
        <v>22</v>
      </c>
      <c r="AL173" s="14">
        <v>22</v>
      </c>
      <c r="AM173" s="14">
        <v>41</v>
      </c>
      <c r="AN173" s="14">
        <v>9.91</v>
      </c>
      <c r="AO173" s="14">
        <v>46</v>
      </c>
      <c r="AP173" s="20" t="str">
        <f t="shared" si="5"/>
        <v>PASS</v>
      </c>
      <c r="AQ173" s="20" t="str">
        <f t="shared" si="6"/>
        <v>PASS</v>
      </c>
      <c r="AR173" s="21" t="str">
        <f t="shared" si="7"/>
        <v>PASS</v>
      </c>
      <c r="AS173" s="21" t="str">
        <f t="shared" si="8"/>
        <v>PASS</v>
      </c>
      <c r="AT173" s="7" t="str">
        <f t="shared" si="9"/>
        <v>PASS</v>
      </c>
      <c r="AU173" s="7" t="str">
        <f t="shared" si="10"/>
        <v>PASS</v>
      </c>
      <c r="AV173" s="22" t="str">
        <f t="shared" si="11"/>
        <v>YES</v>
      </c>
      <c r="AW173" s="23" t="str">
        <f t="shared" si="12"/>
        <v>DIST</v>
      </c>
    </row>
    <row r="174" spans="1:49">
      <c r="A174" s="14"/>
      <c r="B174" s="14">
        <v>33365</v>
      </c>
      <c r="C174" s="14" t="s">
        <v>737</v>
      </c>
      <c r="D174" s="15" t="s">
        <v>738</v>
      </c>
      <c r="E174" s="14" t="s">
        <v>739</v>
      </c>
      <c r="F174" s="16" t="s">
        <v>740</v>
      </c>
      <c r="G174" s="14">
        <v>92</v>
      </c>
      <c r="H174" s="14">
        <v>99</v>
      </c>
      <c r="I174" s="14">
        <v>87</v>
      </c>
      <c r="J174" s="14">
        <v>99</v>
      </c>
      <c r="K174" s="14">
        <v>92</v>
      </c>
      <c r="L174" s="17"/>
      <c r="M174" s="14">
        <v>47</v>
      </c>
      <c r="N174" s="14">
        <v>22</v>
      </c>
      <c r="O174" s="14">
        <v>46</v>
      </c>
      <c r="P174" s="14">
        <v>21</v>
      </c>
      <c r="Q174" s="14">
        <v>42</v>
      </c>
      <c r="R174" s="14">
        <v>43</v>
      </c>
      <c r="S174" s="18">
        <v>10</v>
      </c>
      <c r="T174" s="18">
        <v>23</v>
      </c>
      <c r="U174" s="19"/>
      <c r="V174" s="15">
        <f t="shared" si="0"/>
        <v>33365</v>
      </c>
      <c r="W174" s="14" t="str">
        <f t="shared" si="1"/>
        <v>T150058673</v>
      </c>
      <c r="X174" s="15" t="str">
        <f t="shared" si="2"/>
        <v>SALUNKHE SWAPNA RAMDAS</v>
      </c>
      <c r="Y174" s="14" t="str">
        <f t="shared" si="3"/>
        <v>72000086G</v>
      </c>
      <c r="Z174" s="16" t="str">
        <f t="shared" si="4"/>
        <v>I2K19205168</v>
      </c>
      <c r="AA174" s="14">
        <v>99</v>
      </c>
      <c r="AB174" s="14">
        <v>80</v>
      </c>
      <c r="AC174" s="14">
        <v>78</v>
      </c>
      <c r="AD174" s="14">
        <v>99</v>
      </c>
      <c r="AE174" s="14">
        <v>100</v>
      </c>
      <c r="AF174" s="17"/>
      <c r="AG174" s="14">
        <v>23</v>
      </c>
      <c r="AH174" s="14">
        <v>21</v>
      </c>
      <c r="AI174" s="14">
        <v>44</v>
      </c>
      <c r="AJ174" s="14">
        <v>41</v>
      </c>
      <c r="AK174" s="14">
        <v>23</v>
      </c>
      <c r="AL174" s="14">
        <v>23</v>
      </c>
      <c r="AM174" s="14">
        <v>47</v>
      </c>
      <c r="AN174" s="14">
        <v>9.91</v>
      </c>
      <c r="AO174" s="14">
        <v>46</v>
      </c>
      <c r="AP174" s="20" t="str">
        <f t="shared" si="5"/>
        <v>PASS</v>
      </c>
      <c r="AQ174" s="20" t="str">
        <f t="shared" si="6"/>
        <v>PASS</v>
      </c>
      <c r="AR174" s="21" t="str">
        <f t="shared" si="7"/>
        <v>PASS</v>
      </c>
      <c r="AS174" s="21" t="str">
        <f t="shared" si="8"/>
        <v>PASS</v>
      </c>
      <c r="AT174" s="7" t="str">
        <f t="shared" si="9"/>
        <v>PASS</v>
      </c>
      <c r="AU174" s="7" t="str">
        <f t="shared" si="10"/>
        <v>PASS</v>
      </c>
      <c r="AV174" s="22" t="str">
        <f t="shared" si="11"/>
        <v>YES</v>
      </c>
      <c r="AW174" s="23" t="str">
        <f t="shared" si="12"/>
        <v>DIST</v>
      </c>
    </row>
    <row r="175" spans="1:49">
      <c r="A175" s="14"/>
      <c r="B175" s="24">
        <v>33356</v>
      </c>
      <c r="C175" s="24" t="s">
        <v>741</v>
      </c>
      <c r="D175" s="25" t="s">
        <v>742</v>
      </c>
      <c r="E175" s="24" t="s">
        <v>743</v>
      </c>
      <c r="F175" s="16" t="s">
        <v>744</v>
      </c>
      <c r="G175" s="14">
        <v>92</v>
      </c>
      <c r="H175" s="14">
        <v>100</v>
      </c>
      <c r="I175" s="14">
        <v>96</v>
      </c>
      <c r="J175" s="14">
        <v>100</v>
      </c>
      <c r="K175" s="14">
        <v>100</v>
      </c>
      <c r="L175" s="17"/>
      <c r="M175" s="14">
        <v>44</v>
      </c>
      <c r="N175" s="14">
        <v>23</v>
      </c>
      <c r="O175" s="14">
        <v>45</v>
      </c>
      <c r="P175" s="14">
        <v>24</v>
      </c>
      <c r="Q175" s="14">
        <v>44</v>
      </c>
      <c r="R175" s="14">
        <v>46</v>
      </c>
      <c r="S175" s="18">
        <v>10</v>
      </c>
      <c r="T175" s="18">
        <v>23</v>
      </c>
      <c r="U175" s="19"/>
      <c r="V175" s="15">
        <f t="shared" si="0"/>
        <v>33356</v>
      </c>
      <c r="W175" s="14" t="str">
        <f t="shared" si="1"/>
        <v>T150058674</v>
      </c>
      <c r="X175" s="15" t="str">
        <f t="shared" si="2"/>
        <v>SALVE POOJA NITIN</v>
      </c>
      <c r="Y175" s="14" t="str">
        <f t="shared" si="3"/>
        <v>71900492G</v>
      </c>
      <c r="Z175" s="16" t="str">
        <f t="shared" si="4"/>
        <v>I2K18102614</v>
      </c>
      <c r="AA175" s="14">
        <v>97</v>
      </c>
      <c r="AB175" s="14">
        <v>96</v>
      </c>
      <c r="AC175" s="14">
        <v>95</v>
      </c>
      <c r="AD175" s="14">
        <v>100</v>
      </c>
      <c r="AE175" s="14">
        <v>97</v>
      </c>
      <c r="AF175" s="17"/>
      <c r="AG175" s="14">
        <v>23</v>
      </c>
      <c r="AH175" s="14">
        <v>22</v>
      </c>
      <c r="AI175" s="14">
        <v>46</v>
      </c>
      <c r="AJ175" s="14">
        <v>46</v>
      </c>
      <c r="AK175" s="14">
        <v>23</v>
      </c>
      <c r="AL175" s="14">
        <v>22</v>
      </c>
      <c r="AM175" s="14">
        <v>41</v>
      </c>
      <c r="AN175" s="14">
        <v>10</v>
      </c>
      <c r="AO175" s="14">
        <v>46</v>
      </c>
      <c r="AP175" s="20" t="str">
        <f t="shared" si="5"/>
        <v>PASS</v>
      </c>
      <c r="AQ175" s="20" t="str">
        <f t="shared" si="6"/>
        <v>PASS</v>
      </c>
      <c r="AR175" s="21" t="str">
        <f t="shared" si="7"/>
        <v>PASS</v>
      </c>
      <c r="AS175" s="21" t="str">
        <f t="shared" si="8"/>
        <v>PASS</v>
      </c>
      <c r="AT175" s="7" t="str">
        <f t="shared" si="9"/>
        <v>PASS</v>
      </c>
      <c r="AU175" s="7" t="str">
        <f t="shared" si="10"/>
        <v>PASS</v>
      </c>
      <c r="AV175" s="22" t="str">
        <f t="shared" si="11"/>
        <v>YES</v>
      </c>
      <c r="AW175" s="23" t="str">
        <f t="shared" si="12"/>
        <v>DIST</v>
      </c>
    </row>
    <row r="176" spans="1:49">
      <c r="A176" s="14"/>
      <c r="B176" s="14">
        <v>33162</v>
      </c>
      <c r="C176" s="14" t="s">
        <v>745</v>
      </c>
      <c r="D176" s="15" t="s">
        <v>746</v>
      </c>
      <c r="E176" s="14" t="s">
        <v>747</v>
      </c>
      <c r="F176" s="16" t="s">
        <v>748</v>
      </c>
      <c r="G176" s="14">
        <v>83</v>
      </c>
      <c r="H176" s="14">
        <v>100</v>
      </c>
      <c r="I176" s="14">
        <v>75</v>
      </c>
      <c r="J176" s="14">
        <v>100</v>
      </c>
      <c r="K176" s="14">
        <v>82</v>
      </c>
      <c r="L176" s="17"/>
      <c r="M176" s="14">
        <v>40</v>
      </c>
      <c r="N176" s="14">
        <v>21</v>
      </c>
      <c r="O176" s="14">
        <v>43</v>
      </c>
      <c r="P176" s="14">
        <v>21</v>
      </c>
      <c r="Q176" s="14">
        <v>41</v>
      </c>
      <c r="R176" s="14">
        <v>45</v>
      </c>
      <c r="S176" s="18">
        <v>9.8699999999999992</v>
      </c>
      <c r="T176" s="18">
        <v>23</v>
      </c>
      <c r="U176" s="19"/>
      <c r="V176" s="15">
        <f t="shared" si="0"/>
        <v>33162</v>
      </c>
      <c r="W176" s="14" t="str">
        <f t="shared" si="1"/>
        <v>T150058675</v>
      </c>
      <c r="X176" s="15" t="str">
        <f t="shared" si="2"/>
        <v>SANAP YOGESH RAMNATH</v>
      </c>
      <c r="Y176" s="14" t="str">
        <f t="shared" si="3"/>
        <v>71829161B</v>
      </c>
      <c r="Z176" s="16" t="str">
        <f t="shared" si="4"/>
        <v>I2K17102239</v>
      </c>
      <c r="AA176" s="14">
        <v>92</v>
      </c>
      <c r="AB176" s="14">
        <v>91</v>
      </c>
      <c r="AC176" s="14">
        <v>90</v>
      </c>
      <c r="AD176" s="14">
        <v>100</v>
      </c>
      <c r="AE176" s="14">
        <v>84</v>
      </c>
      <c r="AF176" s="17"/>
      <c r="AG176" s="14">
        <v>22</v>
      </c>
      <c r="AH176" s="14">
        <v>21</v>
      </c>
      <c r="AI176" s="14">
        <v>44</v>
      </c>
      <c r="AJ176" s="14">
        <v>40</v>
      </c>
      <c r="AK176" s="14">
        <v>22</v>
      </c>
      <c r="AL176" s="14">
        <v>20</v>
      </c>
      <c r="AM176" s="14">
        <v>40</v>
      </c>
      <c r="AN176" s="14">
        <v>9.93</v>
      </c>
      <c r="AO176" s="14">
        <v>46</v>
      </c>
      <c r="AP176" s="20" t="str">
        <f t="shared" si="5"/>
        <v>PASS</v>
      </c>
      <c r="AQ176" s="20" t="str">
        <f t="shared" si="6"/>
        <v>PASS</v>
      </c>
      <c r="AR176" s="21" t="str">
        <f t="shared" si="7"/>
        <v>PASS</v>
      </c>
      <c r="AS176" s="21" t="str">
        <f t="shared" si="8"/>
        <v>PASS</v>
      </c>
      <c r="AT176" s="7" t="str">
        <f t="shared" si="9"/>
        <v>PASS</v>
      </c>
      <c r="AU176" s="7" t="str">
        <f t="shared" si="10"/>
        <v>PASS</v>
      </c>
      <c r="AV176" s="22" t="str">
        <f t="shared" si="11"/>
        <v>YES</v>
      </c>
      <c r="AW176" s="23" t="str">
        <f t="shared" si="12"/>
        <v>DIST</v>
      </c>
    </row>
    <row r="177" spans="1:49">
      <c r="A177" s="14"/>
      <c r="B177" s="14">
        <v>33251</v>
      </c>
      <c r="C177" s="14" t="s">
        <v>749</v>
      </c>
      <c r="D177" s="15" t="s">
        <v>750</v>
      </c>
      <c r="E177" s="14" t="s">
        <v>751</v>
      </c>
      <c r="F177" s="16" t="s">
        <v>752</v>
      </c>
      <c r="G177" s="14">
        <v>89</v>
      </c>
      <c r="H177" s="14">
        <v>100</v>
      </c>
      <c r="I177" s="14">
        <v>100</v>
      </c>
      <c r="J177" s="14">
        <v>100</v>
      </c>
      <c r="K177" s="14">
        <v>94</v>
      </c>
      <c r="L177" s="17"/>
      <c r="M177" s="14">
        <v>43</v>
      </c>
      <c r="N177" s="14">
        <v>23</v>
      </c>
      <c r="O177" s="14">
        <v>42</v>
      </c>
      <c r="P177" s="14">
        <v>22</v>
      </c>
      <c r="Q177" s="14">
        <v>41</v>
      </c>
      <c r="R177" s="14">
        <v>33</v>
      </c>
      <c r="S177" s="18">
        <v>9.91</v>
      </c>
      <c r="T177" s="18">
        <v>23</v>
      </c>
      <c r="U177" s="19"/>
      <c r="V177" s="15">
        <f t="shared" si="0"/>
        <v>33251</v>
      </c>
      <c r="W177" s="14" t="str">
        <f t="shared" si="1"/>
        <v>T150058676</v>
      </c>
      <c r="X177" s="15" t="str">
        <f t="shared" si="2"/>
        <v>SAOJI ANUJ ANAND</v>
      </c>
      <c r="Y177" s="14" t="str">
        <f t="shared" si="3"/>
        <v>71900568L</v>
      </c>
      <c r="Z177" s="16" t="str">
        <f t="shared" si="4"/>
        <v>I2K18102483</v>
      </c>
      <c r="AA177" s="14">
        <v>96</v>
      </c>
      <c r="AB177" s="14">
        <v>100</v>
      </c>
      <c r="AC177" s="14">
        <v>90</v>
      </c>
      <c r="AD177" s="14">
        <v>100</v>
      </c>
      <c r="AE177" s="14">
        <v>100</v>
      </c>
      <c r="AF177" s="17"/>
      <c r="AG177" s="14">
        <v>22</v>
      </c>
      <c r="AH177" s="14">
        <v>21</v>
      </c>
      <c r="AI177" s="14">
        <v>47</v>
      </c>
      <c r="AJ177" s="14">
        <v>42</v>
      </c>
      <c r="AK177" s="14">
        <v>21</v>
      </c>
      <c r="AL177" s="14">
        <v>21</v>
      </c>
      <c r="AM177" s="14">
        <v>43</v>
      </c>
      <c r="AN177" s="14">
        <v>9.9600000000000009</v>
      </c>
      <c r="AO177" s="14">
        <v>46</v>
      </c>
      <c r="AP177" s="20" t="str">
        <f t="shared" si="5"/>
        <v>PASS</v>
      </c>
      <c r="AQ177" s="20" t="str">
        <f t="shared" si="6"/>
        <v>PASS</v>
      </c>
      <c r="AR177" s="21" t="str">
        <f t="shared" si="7"/>
        <v>PASS</v>
      </c>
      <c r="AS177" s="21" t="str">
        <f t="shared" si="8"/>
        <v>PASS</v>
      </c>
      <c r="AT177" s="7" t="str">
        <f t="shared" si="9"/>
        <v>PASS</v>
      </c>
      <c r="AU177" s="7" t="str">
        <f t="shared" si="10"/>
        <v>PASS</v>
      </c>
      <c r="AV177" s="22" t="str">
        <f t="shared" si="11"/>
        <v>YES</v>
      </c>
      <c r="AW177" s="23" t="str">
        <f t="shared" si="12"/>
        <v>DIST</v>
      </c>
    </row>
    <row r="178" spans="1:49">
      <c r="A178" s="14"/>
      <c r="B178" s="24">
        <v>33366</v>
      </c>
      <c r="C178" s="24" t="s">
        <v>753</v>
      </c>
      <c r="D178" s="25" t="s">
        <v>754</v>
      </c>
      <c r="E178" s="24" t="s">
        <v>755</v>
      </c>
      <c r="F178" s="16" t="s">
        <v>756</v>
      </c>
      <c r="G178" s="14">
        <v>89</v>
      </c>
      <c r="H178" s="14">
        <v>100</v>
      </c>
      <c r="I178" s="14">
        <v>100</v>
      </c>
      <c r="J178" s="14">
        <v>100</v>
      </c>
      <c r="K178" s="14">
        <v>100</v>
      </c>
      <c r="L178" s="17"/>
      <c r="M178" s="14">
        <v>46</v>
      </c>
      <c r="N178" s="14">
        <v>21</v>
      </c>
      <c r="O178" s="14">
        <v>47</v>
      </c>
      <c r="P178" s="14">
        <v>22</v>
      </c>
      <c r="Q178" s="14">
        <v>46</v>
      </c>
      <c r="R178" s="14">
        <v>43</v>
      </c>
      <c r="S178" s="18">
        <v>10</v>
      </c>
      <c r="T178" s="18">
        <v>23</v>
      </c>
      <c r="U178" s="19"/>
      <c r="V178" s="15">
        <f t="shared" si="0"/>
        <v>33366</v>
      </c>
      <c r="W178" s="14" t="str">
        <f t="shared" si="1"/>
        <v>T150058677</v>
      </c>
      <c r="X178" s="15" t="str">
        <f t="shared" si="2"/>
        <v>SAVANI SANJAY SURANGLIKAR</v>
      </c>
      <c r="Y178" s="14" t="str">
        <f t="shared" si="3"/>
        <v>71900581H</v>
      </c>
      <c r="Z178" s="16" t="str">
        <f t="shared" si="4"/>
        <v>I2K18102547</v>
      </c>
      <c r="AA178" s="14">
        <v>100</v>
      </c>
      <c r="AB178" s="14">
        <v>100</v>
      </c>
      <c r="AC178" s="14">
        <v>97</v>
      </c>
      <c r="AD178" s="14">
        <v>100</v>
      </c>
      <c r="AE178" s="14">
        <v>99</v>
      </c>
      <c r="AF178" s="17"/>
      <c r="AG178" s="14">
        <v>23</v>
      </c>
      <c r="AH178" s="14">
        <v>24</v>
      </c>
      <c r="AI178" s="14">
        <v>47</v>
      </c>
      <c r="AJ178" s="14">
        <v>48</v>
      </c>
      <c r="AK178" s="14">
        <v>23</v>
      </c>
      <c r="AL178" s="14">
        <v>24</v>
      </c>
      <c r="AM178" s="14">
        <v>44</v>
      </c>
      <c r="AN178" s="14">
        <v>10</v>
      </c>
      <c r="AO178" s="14">
        <v>46</v>
      </c>
      <c r="AP178" s="20" t="str">
        <f t="shared" si="5"/>
        <v>PASS</v>
      </c>
      <c r="AQ178" s="20" t="str">
        <f t="shared" si="6"/>
        <v>PASS</v>
      </c>
      <c r="AR178" s="21" t="str">
        <f t="shared" si="7"/>
        <v>PASS</v>
      </c>
      <c r="AS178" s="21" t="str">
        <f t="shared" si="8"/>
        <v>PASS</v>
      </c>
      <c r="AT178" s="7" t="str">
        <f t="shared" si="9"/>
        <v>PASS</v>
      </c>
      <c r="AU178" s="7" t="str">
        <f t="shared" si="10"/>
        <v>PASS</v>
      </c>
      <c r="AV178" s="22" t="str">
        <f t="shared" si="11"/>
        <v>YES</v>
      </c>
      <c r="AW178" s="23" t="str">
        <f t="shared" si="12"/>
        <v>DIST</v>
      </c>
    </row>
    <row r="179" spans="1:49">
      <c r="A179" s="14"/>
      <c r="B179" s="14">
        <v>33152</v>
      </c>
      <c r="C179" s="14" t="s">
        <v>757</v>
      </c>
      <c r="D179" s="15" t="s">
        <v>758</v>
      </c>
      <c r="E179" s="14" t="s">
        <v>759</v>
      </c>
      <c r="F179" s="16" t="s">
        <v>760</v>
      </c>
      <c r="G179" s="14">
        <v>89</v>
      </c>
      <c r="H179" s="14">
        <v>98</v>
      </c>
      <c r="I179" s="14">
        <v>100</v>
      </c>
      <c r="J179" s="14">
        <v>100</v>
      </c>
      <c r="K179" s="14">
        <v>87</v>
      </c>
      <c r="L179" s="17"/>
      <c r="M179" s="14">
        <v>45</v>
      </c>
      <c r="N179" s="14">
        <v>20</v>
      </c>
      <c r="O179" s="14">
        <v>44</v>
      </c>
      <c r="P179" s="14">
        <v>19</v>
      </c>
      <c r="Q179" s="14">
        <v>47</v>
      </c>
      <c r="R179" s="14">
        <v>35</v>
      </c>
      <c r="S179" s="18">
        <v>9.9600000000000009</v>
      </c>
      <c r="T179" s="18">
        <v>23</v>
      </c>
      <c r="U179" s="19"/>
      <c r="V179" s="15">
        <f t="shared" si="0"/>
        <v>33152</v>
      </c>
      <c r="W179" s="14" t="str">
        <f t="shared" si="1"/>
        <v>T150058678</v>
      </c>
      <c r="X179" s="15" t="str">
        <f t="shared" si="2"/>
        <v>SHAH AYUSH DINESH</v>
      </c>
      <c r="Y179" s="14" t="str">
        <f t="shared" si="3"/>
        <v>71900583D</v>
      </c>
      <c r="Z179" s="16" t="str">
        <f t="shared" si="4"/>
        <v>I2K18102501</v>
      </c>
      <c r="AA179" s="14">
        <v>100</v>
      </c>
      <c r="AB179" s="14">
        <v>87</v>
      </c>
      <c r="AC179" s="14">
        <v>86</v>
      </c>
      <c r="AD179" s="14">
        <v>100</v>
      </c>
      <c r="AE179" s="14">
        <v>95</v>
      </c>
      <c r="AF179" s="17"/>
      <c r="AG179" s="14">
        <v>23</v>
      </c>
      <c r="AH179" s="14">
        <v>23</v>
      </c>
      <c r="AI179" s="14">
        <v>42</v>
      </c>
      <c r="AJ179" s="14">
        <v>42</v>
      </c>
      <c r="AK179" s="14">
        <v>22</v>
      </c>
      <c r="AL179" s="14">
        <v>24</v>
      </c>
      <c r="AM179" s="14">
        <v>45</v>
      </c>
      <c r="AN179" s="14">
        <v>9.98</v>
      </c>
      <c r="AO179" s="14">
        <v>46</v>
      </c>
      <c r="AP179" s="20" t="str">
        <f t="shared" si="5"/>
        <v>PASS</v>
      </c>
      <c r="AQ179" s="20" t="str">
        <f t="shared" si="6"/>
        <v>PASS</v>
      </c>
      <c r="AR179" s="21" t="str">
        <f t="shared" si="7"/>
        <v>PASS</v>
      </c>
      <c r="AS179" s="21" t="str">
        <f t="shared" si="8"/>
        <v>PASS</v>
      </c>
      <c r="AT179" s="7" t="str">
        <f t="shared" si="9"/>
        <v>PASS</v>
      </c>
      <c r="AU179" s="7" t="str">
        <f t="shared" si="10"/>
        <v>PASS</v>
      </c>
      <c r="AV179" s="22" t="str">
        <f t="shared" si="11"/>
        <v>YES</v>
      </c>
      <c r="AW179" s="23" t="str">
        <f t="shared" si="12"/>
        <v>DIST</v>
      </c>
    </row>
    <row r="180" spans="1:49">
      <c r="A180" s="14"/>
      <c r="B180" s="14">
        <v>33252</v>
      </c>
      <c r="C180" s="14" t="s">
        <v>761</v>
      </c>
      <c r="D180" s="15" t="s">
        <v>762</v>
      </c>
      <c r="E180" s="14" t="s">
        <v>763</v>
      </c>
      <c r="F180" s="16" t="s">
        <v>764</v>
      </c>
      <c r="G180" s="14">
        <v>90</v>
      </c>
      <c r="H180" s="14">
        <v>100</v>
      </c>
      <c r="I180" s="14">
        <v>99</v>
      </c>
      <c r="J180" s="14">
        <v>100</v>
      </c>
      <c r="K180" s="14">
        <v>96</v>
      </c>
      <c r="L180" s="17"/>
      <c r="M180" s="14">
        <v>42</v>
      </c>
      <c r="N180" s="14">
        <v>23</v>
      </c>
      <c r="O180" s="14">
        <v>40</v>
      </c>
      <c r="P180" s="14">
        <v>20</v>
      </c>
      <c r="Q180" s="14">
        <v>46</v>
      </c>
      <c r="R180" s="14">
        <v>29</v>
      </c>
      <c r="S180" s="18">
        <v>9.8699999999999992</v>
      </c>
      <c r="T180" s="18">
        <v>23</v>
      </c>
      <c r="U180" s="19"/>
      <c r="V180" s="15">
        <f t="shared" si="0"/>
        <v>33252</v>
      </c>
      <c r="W180" s="14" t="str">
        <f t="shared" si="1"/>
        <v>T150058679</v>
      </c>
      <c r="X180" s="15" t="str">
        <f t="shared" si="2"/>
        <v>SHARMA ONKAR ANIL</v>
      </c>
      <c r="Y180" s="14" t="str">
        <f t="shared" si="3"/>
        <v>71900593M</v>
      </c>
      <c r="Z180" s="16" t="str">
        <f t="shared" si="4"/>
        <v>I2K18102562</v>
      </c>
      <c r="AA180" s="14">
        <v>99</v>
      </c>
      <c r="AB180" s="14">
        <v>98</v>
      </c>
      <c r="AC180" s="14">
        <v>96</v>
      </c>
      <c r="AD180" s="14">
        <v>100</v>
      </c>
      <c r="AE180" s="14">
        <v>100</v>
      </c>
      <c r="AF180" s="17"/>
      <c r="AG180" s="14">
        <v>23</v>
      </c>
      <c r="AH180" s="14">
        <v>24</v>
      </c>
      <c r="AI180" s="14">
        <v>45</v>
      </c>
      <c r="AJ180" s="14">
        <v>40</v>
      </c>
      <c r="AK180" s="14">
        <v>21</v>
      </c>
      <c r="AL180" s="14">
        <v>20</v>
      </c>
      <c r="AM180" s="14">
        <v>42</v>
      </c>
      <c r="AN180" s="14">
        <v>9.93</v>
      </c>
      <c r="AO180" s="14">
        <v>46</v>
      </c>
      <c r="AP180" s="20" t="str">
        <f t="shared" si="5"/>
        <v>PASS</v>
      </c>
      <c r="AQ180" s="20" t="str">
        <f t="shared" si="6"/>
        <v>PASS</v>
      </c>
      <c r="AR180" s="21" t="str">
        <f t="shared" si="7"/>
        <v>PASS</v>
      </c>
      <c r="AS180" s="21" t="str">
        <f t="shared" si="8"/>
        <v>PASS</v>
      </c>
      <c r="AT180" s="7" t="str">
        <f t="shared" si="9"/>
        <v>PASS</v>
      </c>
      <c r="AU180" s="7" t="str">
        <f t="shared" si="10"/>
        <v>PASS</v>
      </c>
      <c r="AV180" s="22" t="str">
        <f t="shared" si="11"/>
        <v>YES</v>
      </c>
      <c r="AW180" s="23" t="str">
        <f t="shared" si="12"/>
        <v>DIST</v>
      </c>
    </row>
    <row r="181" spans="1:49">
      <c r="A181" s="14"/>
      <c r="B181" s="14">
        <v>33369</v>
      </c>
      <c r="C181" s="14" t="s">
        <v>765</v>
      </c>
      <c r="D181" s="15" t="s">
        <v>766</v>
      </c>
      <c r="E181" s="14" t="s">
        <v>767</v>
      </c>
      <c r="F181" s="16" t="s">
        <v>768</v>
      </c>
      <c r="G181" s="14">
        <v>84</v>
      </c>
      <c r="H181" s="14">
        <v>92</v>
      </c>
      <c r="I181" s="14">
        <v>97</v>
      </c>
      <c r="J181" s="14">
        <v>100</v>
      </c>
      <c r="K181" s="14">
        <v>76</v>
      </c>
      <c r="L181" s="17"/>
      <c r="M181" s="14">
        <v>46</v>
      </c>
      <c r="N181" s="14">
        <v>25</v>
      </c>
      <c r="O181" s="14">
        <v>45</v>
      </c>
      <c r="P181" s="14">
        <v>23</v>
      </c>
      <c r="Q181" s="14">
        <v>44</v>
      </c>
      <c r="R181" s="14">
        <v>46</v>
      </c>
      <c r="S181" s="18">
        <v>9.8699999999999992</v>
      </c>
      <c r="T181" s="18">
        <v>23</v>
      </c>
      <c r="U181" s="19"/>
      <c r="V181" s="15">
        <f t="shared" si="0"/>
        <v>33369</v>
      </c>
      <c r="W181" s="14" t="str">
        <f t="shared" si="1"/>
        <v>T150058680</v>
      </c>
      <c r="X181" s="15" t="str">
        <f t="shared" si="2"/>
        <v>SHINDE MANASI SHAHSIKANT</v>
      </c>
      <c r="Y181" s="14" t="str">
        <f t="shared" si="3"/>
        <v>72000088C</v>
      </c>
      <c r="Z181" s="16" t="str">
        <f t="shared" si="4"/>
        <v>I2K19205162</v>
      </c>
      <c r="AA181" s="14">
        <v>100</v>
      </c>
      <c r="AB181" s="14">
        <v>90</v>
      </c>
      <c r="AC181" s="14">
        <v>75</v>
      </c>
      <c r="AD181" s="14">
        <v>94</v>
      </c>
      <c r="AE181" s="14">
        <v>87</v>
      </c>
      <c r="AF181" s="17"/>
      <c r="AG181" s="14">
        <v>23</v>
      </c>
      <c r="AH181" s="14">
        <v>23</v>
      </c>
      <c r="AI181" s="14">
        <v>45</v>
      </c>
      <c r="AJ181" s="14">
        <v>43</v>
      </c>
      <c r="AK181" s="14">
        <v>24</v>
      </c>
      <c r="AL181" s="14">
        <v>22</v>
      </c>
      <c r="AM181" s="14">
        <v>45</v>
      </c>
      <c r="AN181" s="14">
        <v>9.85</v>
      </c>
      <c r="AO181" s="14">
        <v>46</v>
      </c>
      <c r="AP181" s="20" t="str">
        <f t="shared" si="5"/>
        <v>PASS</v>
      </c>
      <c r="AQ181" s="20" t="str">
        <f t="shared" si="6"/>
        <v>PASS</v>
      </c>
      <c r="AR181" s="21" t="str">
        <f t="shared" si="7"/>
        <v>PASS</v>
      </c>
      <c r="AS181" s="21" t="str">
        <f t="shared" si="8"/>
        <v>PASS</v>
      </c>
      <c r="AT181" s="7" t="str">
        <f t="shared" si="9"/>
        <v>PASS</v>
      </c>
      <c r="AU181" s="7" t="str">
        <f t="shared" si="10"/>
        <v>PASS</v>
      </c>
      <c r="AV181" s="22" t="str">
        <f t="shared" si="11"/>
        <v>YES</v>
      </c>
      <c r="AW181" s="23" t="str">
        <f t="shared" si="12"/>
        <v>DIST</v>
      </c>
    </row>
    <row r="182" spans="1:49">
      <c r="A182" s="14"/>
      <c r="B182" s="24">
        <v>33153</v>
      </c>
      <c r="C182" s="24" t="s">
        <v>769</v>
      </c>
      <c r="D182" s="25" t="s">
        <v>770</v>
      </c>
      <c r="E182" s="24" t="s">
        <v>771</v>
      </c>
      <c r="F182" s="16" t="s">
        <v>772</v>
      </c>
      <c r="G182" s="14">
        <v>89</v>
      </c>
      <c r="H182" s="14">
        <v>100</v>
      </c>
      <c r="I182" s="14">
        <v>96</v>
      </c>
      <c r="J182" s="14">
        <v>100</v>
      </c>
      <c r="K182" s="14">
        <v>100</v>
      </c>
      <c r="L182" s="17"/>
      <c r="M182" s="14">
        <v>38</v>
      </c>
      <c r="N182" s="14">
        <v>23</v>
      </c>
      <c r="O182" s="14">
        <v>43</v>
      </c>
      <c r="P182" s="14">
        <v>22</v>
      </c>
      <c r="Q182" s="14">
        <v>46</v>
      </c>
      <c r="R182" s="14">
        <v>40</v>
      </c>
      <c r="S182" s="18">
        <v>9.9600000000000009</v>
      </c>
      <c r="T182" s="18">
        <v>23</v>
      </c>
      <c r="U182" s="19"/>
      <c r="V182" s="15">
        <f t="shared" si="0"/>
        <v>33153</v>
      </c>
      <c r="W182" s="14" t="str">
        <f t="shared" si="1"/>
        <v>T150058681</v>
      </c>
      <c r="X182" s="15" t="str">
        <f t="shared" si="2"/>
        <v>SHINDE VIPUL VIKAS</v>
      </c>
      <c r="Y182" s="14" t="str">
        <f t="shared" si="3"/>
        <v>71900606G</v>
      </c>
      <c r="Z182" s="16" t="str">
        <f t="shared" si="4"/>
        <v>I2K18102478</v>
      </c>
      <c r="AA182" s="14">
        <v>100</v>
      </c>
      <c r="AB182" s="14">
        <v>94</v>
      </c>
      <c r="AC182" s="14">
        <v>83</v>
      </c>
      <c r="AD182" s="14">
        <v>100</v>
      </c>
      <c r="AE182" s="14">
        <v>99</v>
      </c>
      <c r="AF182" s="17"/>
      <c r="AG182" s="14">
        <v>22</v>
      </c>
      <c r="AH182" s="14">
        <v>24</v>
      </c>
      <c r="AI182" s="14">
        <v>45</v>
      </c>
      <c r="AJ182" s="14">
        <v>45</v>
      </c>
      <c r="AK182" s="14">
        <v>23</v>
      </c>
      <c r="AL182" s="14">
        <v>23</v>
      </c>
      <c r="AM182" s="14">
        <v>43</v>
      </c>
      <c r="AN182" s="14">
        <v>9.98</v>
      </c>
      <c r="AO182" s="14">
        <v>46</v>
      </c>
      <c r="AP182" s="20" t="str">
        <f t="shared" si="5"/>
        <v>PASS</v>
      </c>
      <c r="AQ182" s="20" t="str">
        <f t="shared" si="6"/>
        <v>PASS</v>
      </c>
      <c r="AR182" s="21" t="str">
        <f t="shared" si="7"/>
        <v>PASS</v>
      </c>
      <c r="AS182" s="21" t="str">
        <f t="shared" si="8"/>
        <v>PASS</v>
      </c>
      <c r="AT182" s="7" t="str">
        <f t="shared" si="9"/>
        <v>PASS</v>
      </c>
      <c r="AU182" s="7" t="str">
        <f t="shared" si="10"/>
        <v>PASS</v>
      </c>
      <c r="AV182" s="22" t="str">
        <f t="shared" si="11"/>
        <v>YES</v>
      </c>
      <c r="AW182" s="23" t="str">
        <f t="shared" si="12"/>
        <v>DIST</v>
      </c>
    </row>
    <row r="183" spans="1:49">
      <c r="A183" s="14"/>
      <c r="B183" s="14">
        <v>33253</v>
      </c>
      <c r="C183" s="14" t="s">
        <v>773</v>
      </c>
      <c r="D183" s="15" t="s">
        <v>774</v>
      </c>
      <c r="E183" s="14" t="s">
        <v>775</v>
      </c>
      <c r="F183" s="16" t="s">
        <v>776</v>
      </c>
      <c r="G183" s="14">
        <v>95</v>
      </c>
      <c r="H183" s="14">
        <v>90</v>
      </c>
      <c r="I183" s="14">
        <v>99</v>
      </c>
      <c r="J183" s="14">
        <v>100</v>
      </c>
      <c r="K183" s="14">
        <v>96</v>
      </c>
      <c r="L183" s="17"/>
      <c r="M183" s="14">
        <v>41</v>
      </c>
      <c r="N183" s="14">
        <v>21</v>
      </c>
      <c r="O183" s="14">
        <v>42</v>
      </c>
      <c r="P183" s="14">
        <v>19</v>
      </c>
      <c r="Q183" s="14">
        <v>46</v>
      </c>
      <c r="R183" s="14">
        <v>35</v>
      </c>
      <c r="S183" s="18">
        <v>9.9600000000000009</v>
      </c>
      <c r="T183" s="18">
        <v>23</v>
      </c>
      <c r="U183" s="19"/>
      <c r="V183" s="15">
        <f t="shared" si="0"/>
        <v>33253</v>
      </c>
      <c r="W183" s="14" t="str">
        <f t="shared" si="1"/>
        <v>T150058682</v>
      </c>
      <c r="X183" s="15" t="str">
        <f t="shared" si="2"/>
        <v>SHIRALKAR PRATHAMESH NARENDRA</v>
      </c>
      <c r="Y183" s="14" t="str">
        <f t="shared" si="3"/>
        <v>71900607E</v>
      </c>
      <c r="Z183" s="16" t="str">
        <f t="shared" si="4"/>
        <v>I2K18102473</v>
      </c>
      <c r="AA183" s="14">
        <v>100</v>
      </c>
      <c r="AB183" s="14">
        <v>94</v>
      </c>
      <c r="AC183" s="14">
        <v>86</v>
      </c>
      <c r="AD183" s="14">
        <v>100</v>
      </c>
      <c r="AE183" s="14">
        <v>96</v>
      </c>
      <c r="AF183" s="17"/>
      <c r="AG183" s="14">
        <v>23</v>
      </c>
      <c r="AH183" s="14">
        <v>23</v>
      </c>
      <c r="AI183" s="14">
        <v>43</v>
      </c>
      <c r="AJ183" s="14">
        <v>48</v>
      </c>
      <c r="AK183" s="14">
        <v>21</v>
      </c>
      <c r="AL183" s="14">
        <v>23</v>
      </c>
      <c r="AM183" s="14">
        <v>47</v>
      </c>
      <c r="AN183" s="14">
        <v>9.98</v>
      </c>
      <c r="AO183" s="14">
        <v>46</v>
      </c>
      <c r="AP183" s="20" t="str">
        <f t="shared" si="5"/>
        <v>PASS</v>
      </c>
      <c r="AQ183" s="20" t="str">
        <f t="shared" si="6"/>
        <v>PASS</v>
      </c>
      <c r="AR183" s="21" t="str">
        <f t="shared" si="7"/>
        <v>PASS</v>
      </c>
      <c r="AS183" s="21" t="str">
        <f t="shared" si="8"/>
        <v>PASS</v>
      </c>
      <c r="AT183" s="7" t="str">
        <f t="shared" si="9"/>
        <v>PASS</v>
      </c>
      <c r="AU183" s="7" t="str">
        <f t="shared" si="10"/>
        <v>PASS</v>
      </c>
      <c r="AV183" s="22" t="str">
        <f t="shared" si="11"/>
        <v>YES</v>
      </c>
      <c r="AW183" s="23" t="str">
        <f t="shared" si="12"/>
        <v>DIST</v>
      </c>
    </row>
    <row r="184" spans="1:49">
      <c r="A184" s="14"/>
      <c r="B184" s="14">
        <v>33370</v>
      </c>
      <c r="C184" s="14" t="s">
        <v>777</v>
      </c>
      <c r="D184" s="15" t="s">
        <v>778</v>
      </c>
      <c r="E184" s="14" t="s">
        <v>779</v>
      </c>
      <c r="F184" s="16" t="s">
        <v>780</v>
      </c>
      <c r="G184" s="14">
        <v>83</v>
      </c>
      <c r="H184" s="14">
        <v>89</v>
      </c>
      <c r="I184" s="14">
        <v>82</v>
      </c>
      <c r="J184" s="14">
        <v>78</v>
      </c>
      <c r="K184" s="14">
        <v>85</v>
      </c>
      <c r="L184" s="17"/>
      <c r="M184" s="14">
        <v>38</v>
      </c>
      <c r="N184" s="14">
        <v>24</v>
      </c>
      <c r="O184" s="14">
        <v>37</v>
      </c>
      <c r="P184" s="14">
        <v>21</v>
      </c>
      <c r="Q184" s="14">
        <v>42</v>
      </c>
      <c r="R184" s="14">
        <v>43</v>
      </c>
      <c r="S184" s="18">
        <v>9.7799999999999994</v>
      </c>
      <c r="T184" s="18">
        <v>23</v>
      </c>
      <c r="U184" s="19"/>
      <c r="V184" s="15">
        <f t="shared" si="0"/>
        <v>33370</v>
      </c>
      <c r="W184" s="14" t="str">
        <f t="shared" si="1"/>
        <v>T150058683</v>
      </c>
      <c r="X184" s="15" t="str">
        <f t="shared" si="2"/>
        <v>SHIRNATH KIRTI RAJU</v>
      </c>
      <c r="Y184" s="14" t="str">
        <f t="shared" si="3"/>
        <v>71900610E</v>
      </c>
      <c r="Z184" s="16" t="str">
        <f t="shared" si="4"/>
        <v>I2K18102426</v>
      </c>
      <c r="AA184" s="14">
        <v>92</v>
      </c>
      <c r="AB184" s="14">
        <v>88</v>
      </c>
      <c r="AC184" s="14">
        <v>77</v>
      </c>
      <c r="AD184" s="14">
        <v>89</v>
      </c>
      <c r="AE184" s="14">
        <v>90</v>
      </c>
      <c r="AF184" s="17"/>
      <c r="AG184" s="14">
        <v>23</v>
      </c>
      <c r="AH184" s="14">
        <v>24</v>
      </c>
      <c r="AI184" s="14">
        <v>45</v>
      </c>
      <c r="AJ184" s="14">
        <v>45</v>
      </c>
      <c r="AK184" s="14">
        <v>24</v>
      </c>
      <c r="AL184" s="14">
        <v>19</v>
      </c>
      <c r="AM184" s="14">
        <v>40</v>
      </c>
      <c r="AN184" s="14">
        <v>9.8000000000000007</v>
      </c>
      <c r="AO184" s="14">
        <v>46</v>
      </c>
      <c r="AP184" s="20" t="str">
        <f t="shared" si="5"/>
        <v>PASS</v>
      </c>
      <c r="AQ184" s="20" t="str">
        <f t="shared" si="6"/>
        <v>PASS</v>
      </c>
      <c r="AR184" s="21" t="str">
        <f t="shared" si="7"/>
        <v>PASS</v>
      </c>
      <c r="AS184" s="21" t="str">
        <f t="shared" si="8"/>
        <v>PASS</v>
      </c>
      <c r="AT184" s="7" t="str">
        <f t="shared" si="9"/>
        <v>PASS</v>
      </c>
      <c r="AU184" s="7" t="str">
        <f t="shared" si="10"/>
        <v>PASS</v>
      </c>
      <c r="AV184" s="22" t="str">
        <f t="shared" si="11"/>
        <v>YES</v>
      </c>
      <c r="AW184" s="23" t="str">
        <f t="shared" si="12"/>
        <v>DIST</v>
      </c>
    </row>
    <row r="185" spans="1:49">
      <c r="A185" s="14"/>
      <c r="B185" s="14">
        <v>33154</v>
      </c>
      <c r="C185" s="14" t="s">
        <v>781</v>
      </c>
      <c r="D185" s="15" t="s">
        <v>782</v>
      </c>
      <c r="E185" s="14" t="s">
        <v>783</v>
      </c>
      <c r="F185" s="16" t="s">
        <v>784</v>
      </c>
      <c r="G185" s="14">
        <v>86</v>
      </c>
      <c r="H185" s="14">
        <v>90</v>
      </c>
      <c r="I185" s="14">
        <v>82</v>
      </c>
      <c r="J185" s="14">
        <v>99</v>
      </c>
      <c r="K185" s="14">
        <v>89</v>
      </c>
      <c r="L185" s="17"/>
      <c r="M185" s="14">
        <v>39</v>
      </c>
      <c r="N185" s="14">
        <v>20</v>
      </c>
      <c r="O185" s="14">
        <v>44</v>
      </c>
      <c r="P185" s="14">
        <v>18</v>
      </c>
      <c r="Q185" s="14">
        <v>42</v>
      </c>
      <c r="R185" s="14">
        <v>32</v>
      </c>
      <c r="S185" s="18">
        <v>9.8699999999999992</v>
      </c>
      <c r="T185" s="18">
        <v>23</v>
      </c>
      <c r="U185" s="19"/>
      <c r="V185" s="15">
        <f t="shared" si="0"/>
        <v>33154</v>
      </c>
      <c r="W185" s="14" t="str">
        <f t="shared" si="1"/>
        <v>T150058684</v>
      </c>
      <c r="X185" s="15" t="str">
        <f t="shared" si="2"/>
        <v>SHIVAM MANOJ JAJU</v>
      </c>
      <c r="Y185" s="14" t="str">
        <f t="shared" si="3"/>
        <v>71900612M</v>
      </c>
      <c r="Z185" s="16" t="str">
        <f t="shared" si="4"/>
        <v>I2K18102446</v>
      </c>
      <c r="AA185" s="14">
        <v>97</v>
      </c>
      <c r="AB185" s="14">
        <v>85</v>
      </c>
      <c r="AC185" s="14">
        <v>76</v>
      </c>
      <c r="AD185" s="14">
        <v>96</v>
      </c>
      <c r="AE185" s="14">
        <v>89</v>
      </c>
      <c r="AF185" s="17"/>
      <c r="AG185" s="14">
        <v>20</v>
      </c>
      <c r="AH185" s="14">
        <v>20</v>
      </c>
      <c r="AI185" s="14">
        <v>42</v>
      </c>
      <c r="AJ185" s="14">
        <v>34</v>
      </c>
      <c r="AK185" s="14">
        <v>21</v>
      </c>
      <c r="AL185" s="14">
        <v>21</v>
      </c>
      <c r="AM185" s="14">
        <v>42</v>
      </c>
      <c r="AN185" s="14">
        <v>9.8000000000000007</v>
      </c>
      <c r="AO185" s="14">
        <v>46</v>
      </c>
      <c r="AP185" s="20" t="str">
        <f t="shared" si="5"/>
        <v>PASS</v>
      </c>
      <c r="AQ185" s="20" t="str">
        <f t="shared" si="6"/>
        <v>PASS</v>
      </c>
      <c r="AR185" s="21" t="str">
        <f t="shared" si="7"/>
        <v>PASS</v>
      </c>
      <c r="AS185" s="21" t="str">
        <f t="shared" si="8"/>
        <v>PASS</v>
      </c>
      <c r="AT185" s="7" t="str">
        <f t="shared" si="9"/>
        <v>PASS</v>
      </c>
      <c r="AU185" s="7" t="str">
        <f t="shared" si="10"/>
        <v>PASS</v>
      </c>
      <c r="AV185" s="22" t="str">
        <f t="shared" si="11"/>
        <v>YES</v>
      </c>
      <c r="AW185" s="23" t="str">
        <f t="shared" si="12"/>
        <v>DIST</v>
      </c>
    </row>
    <row r="186" spans="1:49">
      <c r="A186" s="14"/>
      <c r="B186" s="14">
        <v>33254</v>
      </c>
      <c r="C186" s="14" t="s">
        <v>785</v>
      </c>
      <c r="D186" s="15" t="s">
        <v>786</v>
      </c>
      <c r="E186" s="14" t="s">
        <v>787</v>
      </c>
      <c r="F186" s="16" t="s">
        <v>788</v>
      </c>
      <c r="G186" s="14">
        <v>91</v>
      </c>
      <c r="H186" s="14">
        <v>100</v>
      </c>
      <c r="I186" s="14">
        <v>100</v>
      </c>
      <c r="J186" s="14">
        <v>100</v>
      </c>
      <c r="K186" s="14">
        <v>100</v>
      </c>
      <c r="L186" s="17"/>
      <c r="M186" s="14">
        <v>48</v>
      </c>
      <c r="N186" s="14">
        <v>24</v>
      </c>
      <c r="O186" s="14">
        <v>48</v>
      </c>
      <c r="P186" s="14">
        <v>24</v>
      </c>
      <c r="Q186" s="14">
        <v>47</v>
      </c>
      <c r="R186" s="14">
        <v>45</v>
      </c>
      <c r="S186" s="18">
        <v>10</v>
      </c>
      <c r="T186" s="18">
        <v>23</v>
      </c>
      <c r="U186" s="19"/>
      <c r="V186" s="15">
        <f t="shared" si="0"/>
        <v>33254</v>
      </c>
      <c r="W186" s="14" t="str">
        <f t="shared" si="1"/>
        <v>T150058685</v>
      </c>
      <c r="X186" s="15" t="str">
        <f t="shared" si="2"/>
        <v>SHRAOGI MUSKAAN CHETANKUMAR</v>
      </c>
      <c r="Y186" s="14" t="str">
        <f t="shared" si="3"/>
        <v>71900616D</v>
      </c>
      <c r="Z186" s="16" t="str">
        <f t="shared" si="4"/>
        <v>I2K18102496</v>
      </c>
      <c r="AA186" s="14">
        <v>100</v>
      </c>
      <c r="AB186" s="14">
        <v>100</v>
      </c>
      <c r="AC186" s="14">
        <v>86</v>
      </c>
      <c r="AD186" s="14">
        <v>99</v>
      </c>
      <c r="AE186" s="14">
        <v>96</v>
      </c>
      <c r="AF186" s="17"/>
      <c r="AG186" s="14">
        <v>24</v>
      </c>
      <c r="AH186" s="14">
        <v>23</v>
      </c>
      <c r="AI186" s="14">
        <v>48</v>
      </c>
      <c r="AJ186" s="14">
        <v>48</v>
      </c>
      <c r="AK186" s="14">
        <v>24</v>
      </c>
      <c r="AL186" s="14">
        <v>22</v>
      </c>
      <c r="AM186" s="14">
        <v>44</v>
      </c>
      <c r="AN186" s="14">
        <v>10</v>
      </c>
      <c r="AO186" s="14">
        <v>46</v>
      </c>
      <c r="AP186" s="20" t="str">
        <f t="shared" si="5"/>
        <v>PASS</v>
      </c>
      <c r="AQ186" s="20" t="str">
        <f t="shared" si="6"/>
        <v>PASS</v>
      </c>
      <c r="AR186" s="21" t="str">
        <f t="shared" si="7"/>
        <v>PASS</v>
      </c>
      <c r="AS186" s="21" t="str">
        <f t="shared" si="8"/>
        <v>PASS</v>
      </c>
      <c r="AT186" s="7" t="str">
        <f t="shared" si="9"/>
        <v>PASS</v>
      </c>
      <c r="AU186" s="7" t="str">
        <f t="shared" si="10"/>
        <v>PASS</v>
      </c>
      <c r="AV186" s="22" t="str">
        <f t="shared" si="11"/>
        <v>YES</v>
      </c>
      <c r="AW186" s="23" t="str">
        <f t="shared" si="12"/>
        <v>DIST</v>
      </c>
    </row>
    <row r="187" spans="1:49">
      <c r="A187" s="14"/>
      <c r="B187" s="24">
        <v>33372</v>
      </c>
      <c r="C187" s="24" t="s">
        <v>789</v>
      </c>
      <c r="D187" s="25" t="s">
        <v>790</v>
      </c>
      <c r="E187" s="24" t="s">
        <v>791</v>
      </c>
      <c r="F187" s="16" t="s">
        <v>792</v>
      </c>
      <c r="G187" s="14">
        <v>84</v>
      </c>
      <c r="H187" s="14">
        <v>97</v>
      </c>
      <c r="I187" s="14">
        <v>87</v>
      </c>
      <c r="J187" s="14">
        <v>97</v>
      </c>
      <c r="K187" s="14">
        <v>94</v>
      </c>
      <c r="L187" s="17"/>
      <c r="M187" s="14">
        <v>47</v>
      </c>
      <c r="N187" s="14">
        <v>21</v>
      </c>
      <c r="O187" s="14">
        <v>46</v>
      </c>
      <c r="P187" s="14">
        <v>21</v>
      </c>
      <c r="Q187" s="14">
        <v>44</v>
      </c>
      <c r="R187" s="14">
        <v>40</v>
      </c>
      <c r="S187" s="18">
        <v>10</v>
      </c>
      <c r="T187" s="18">
        <v>23</v>
      </c>
      <c r="U187" s="19"/>
      <c r="V187" s="15">
        <f t="shared" si="0"/>
        <v>33372</v>
      </c>
      <c r="W187" s="14" t="str">
        <f t="shared" si="1"/>
        <v>T150058686</v>
      </c>
      <c r="X187" s="15" t="str">
        <f t="shared" si="2"/>
        <v>SHUBHAM NAVNATH PARKHE</v>
      </c>
      <c r="Y187" s="14" t="str">
        <f t="shared" si="3"/>
        <v>71900625C</v>
      </c>
      <c r="Z187" s="16" t="str">
        <f t="shared" si="4"/>
        <v>I2K18102427</v>
      </c>
      <c r="AA187" s="14">
        <v>85</v>
      </c>
      <c r="AB187" s="14">
        <v>93</v>
      </c>
      <c r="AC187" s="14">
        <v>78</v>
      </c>
      <c r="AD187" s="14">
        <v>100</v>
      </c>
      <c r="AE187" s="14">
        <v>97</v>
      </c>
      <c r="AF187" s="17"/>
      <c r="AG187" s="14">
        <v>24</v>
      </c>
      <c r="AH187" s="14">
        <v>22</v>
      </c>
      <c r="AI187" s="14">
        <v>43</v>
      </c>
      <c r="AJ187" s="14">
        <v>45</v>
      </c>
      <c r="AK187" s="14">
        <v>23</v>
      </c>
      <c r="AL187" s="14">
        <v>22</v>
      </c>
      <c r="AM187" s="14">
        <v>44</v>
      </c>
      <c r="AN187" s="14">
        <v>9.91</v>
      </c>
      <c r="AO187" s="14">
        <v>46</v>
      </c>
      <c r="AP187" s="20" t="str">
        <f t="shared" si="5"/>
        <v>PASS</v>
      </c>
      <c r="AQ187" s="20" t="str">
        <f t="shared" si="6"/>
        <v>PASS</v>
      </c>
      <c r="AR187" s="21" t="str">
        <f t="shared" si="7"/>
        <v>PASS</v>
      </c>
      <c r="AS187" s="21" t="str">
        <f t="shared" si="8"/>
        <v>PASS</v>
      </c>
      <c r="AT187" s="7" t="str">
        <f t="shared" si="9"/>
        <v>PASS</v>
      </c>
      <c r="AU187" s="7" t="str">
        <f t="shared" si="10"/>
        <v>PASS</v>
      </c>
      <c r="AV187" s="22" t="str">
        <f t="shared" si="11"/>
        <v>YES</v>
      </c>
      <c r="AW187" s="23" t="str">
        <f t="shared" si="12"/>
        <v>DIST</v>
      </c>
    </row>
    <row r="188" spans="1:49">
      <c r="A188" s="14"/>
      <c r="B188" s="14">
        <v>33156</v>
      </c>
      <c r="C188" s="14" t="s">
        <v>793</v>
      </c>
      <c r="D188" s="15" t="s">
        <v>794</v>
      </c>
      <c r="E188" s="14" t="s">
        <v>795</v>
      </c>
      <c r="F188" s="16" t="s">
        <v>796</v>
      </c>
      <c r="G188" s="14">
        <v>89</v>
      </c>
      <c r="H188" s="14">
        <v>100</v>
      </c>
      <c r="I188" s="14">
        <v>97</v>
      </c>
      <c r="J188" s="14">
        <v>99</v>
      </c>
      <c r="K188" s="14">
        <v>87</v>
      </c>
      <c r="L188" s="17"/>
      <c r="M188" s="14">
        <v>39</v>
      </c>
      <c r="N188" s="14">
        <v>21</v>
      </c>
      <c r="O188" s="14">
        <v>44</v>
      </c>
      <c r="P188" s="14">
        <v>22</v>
      </c>
      <c r="Q188" s="14">
        <v>44</v>
      </c>
      <c r="R188" s="14">
        <v>39</v>
      </c>
      <c r="S188" s="18">
        <v>9.91</v>
      </c>
      <c r="T188" s="18">
        <v>23</v>
      </c>
      <c r="U188" s="19"/>
      <c r="V188" s="15">
        <f t="shared" si="0"/>
        <v>33156</v>
      </c>
      <c r="W188" s="14" t="str">
        <f t="shared" si="1"/>
        <v>T150058687</v>
      </c>
      <c r="X188" s="15" t="str">
        <f t="shared" si="2"/>
        <v>SIDDHANT SACHIN RATHI</v>
      </c>
      <c r="Y188" s="14" t="str">
        <f t="shared" si="3"/>
        <v>71900627K</v>
      </c>
      <c r="Z188" s="16" t="str">
        <f t="shared" si="4"/>
        <v>I2K18102606</v>
      </c>
      <c r="AA188" s="14">
        <v>100</v>
      </c>
      <c r="AB188" s="14">
        <v>88</v>
      </c>
      <c r="AC188" s="14">
        <v>92</v>
      </c>
      <c r="AD188" s="14">
        <v>100</v>
      </c>
      <c r="AE188" s="14">
        <v>99</v>
      </c>
      <c r="AF188" s="17"/>
      <c r="AG188" s="14">
        <v>23</v>
      </c>
      <c r="AH188" s="14">
        <v>23</v>
      </c>
      <c r="AI188" s="14">
        <v>48</v>
      </c>
      <c r="AJ188" s="14">
        <v>44</v>
      </c>
      <c r="AK188" s="14">
        <v>19</v>
      </c>
      <c r="AL188" s="14">
        <v>22</v>
      </c>
      <c r="AM188" s="14">
        <v>44</v>
      </c>
      <c r="AN188" s="14">
        <v>9.9600000000000009</v>
      </c>
      <c r="AO188" s="14">
        <v>46</v>
      </c>
      <c r="AP188" s="20" t="str">
        <f t="shared" si="5"/>
        <v>PASS</v>
      </c>
      <c r="AQ188" s="20" t="str">
        <f t="shared" si="6"/>
        <v>PASS</v>
      </c>
      <c r="AR188" s="21" t="str">
        <f t="shared" si="7"/>
        <v>PASS</v>
      </c>
      <c r="AS188" s="21" t="str">
        <f t="shared" si="8"/>
        <v>PASS</v>
      </c>
      <c r="AT188" s="7" t="str">
        <f t="shared" si="9"/>
        <v>PASS</v>
      </c>
      <c r="AU188" s="7" t="str">
        <f t="shared" si="10"/>
        <v>PASS</v>
      </c>
      <c r="AV188" s="22" t="str">
        <f t="shared" si="11"/>
        <v>YES</v>
      </c>
      <c r="AW188" s="23" t="str">
        <f t="shared" si="12"/>
        <v>DIST</v>
      </c>
    </row>
    <row r="189" spans="1:49">
      <c r="A189" s="14"/>
      <c r="B189" s="14">
        <v>33256</v>
      </c>
      <c r="C189" s="14" t="s">
        <v>797</v>
      </c>
      <c r="D189" s="15" t="s">
        <v>798</v>
      </c>
      <c r="E189" s="14" t="s">
        <v>799</v>
      </c>
      <c r="F189" s="16" t="s">
        <v>800</v>
      </c>
      <c r="G189" s="14">
        <v>88</v>
      </c>
      <c r="H189" s="14">
        <v>100</v>
      </c>
      <c r="I189" s="14">
        <v>85</v>
      </c>
      <c r="J189" s="14">
        <v>100</v>
      </c>
      <c r="K189" s="14">
        <v>93</v>
      </c>
      <c r="L189" s="17"/>
      <c r="M189" s="14">
        <v>44</v>
      </c>
      <c r="N189" s="14">
        <v>24</v>
      </c>
      <c r="O189" s="14">
        <v>43</v>
      </c>
      <c r="P189" s="14">
        <v>23</v>
      </c>
      <c r="Q189" s="14">
        <v>47</v>
      </c>
      <c r="R189" s="14">
        <v>45</v>
      </c>
      <c r="S189" s="18">
        <v>10</v>
      </c>
      <c r="T189" s="18">
        <v>23</v>
      </c>
      <c r="U189" s="19"/>
      <c r="V189" s="15">
        <f t="shared" si="0"/>
        <v>33256</v>
      </c>
      <c r="W189" s="14" t="str">
        <f t="shared" si="1"/>
        <v>T150058688</v>
      </c>
      <c r="X189" s="15" t="str">
        <f t="shared" si="2"/>
        <v>SOMESHWAR KIRAN GAIKWAD</v>
      </c>
      <c r="Y189" s="14" t="str">
        <f t="shared" si="3"/>
        <v>71900639C</v>
      </c>
      <c r="Z189" s="16" t="str">
        <f t="shared" si="4"/>
        <v>I2K18102466</v>
      </c>
      <c r="AA189" s="14">
        <v>92</v>
      </c>
      <c r="AB189" s="14">
        <v>81</v>
      </c>
      <c r="AC189" s="14">
        <v>87</v>
      </c>
      <c r="AD189" s="14">
        <v>97</v>
      </c>
      <c r="AE189" s="14">
        <v>88</v>
      </c>
      <c r="AF189" s="17"/>
      <c r="AG189" s="14">
        <v>23</v>
      </c>
      <c r="AH189" s="14">
        <v>23</v>
      </c>
      <c r="AI189" s="14">
        <v>48</v>
      </c>
      <c r="AJ189" s="14">
        <v>47</v>
      </c>
      <c r="AK189" s="14">
        <v>22</v>
      </c>
      <c r="AL189" s="14">
        <v>20</v>
      </c>
      <c r="AM189" s="14">
        <v>46</v>
      </c>
      <c r="AN189" s="14">
        <v>10</v>
      </c>
      <c r="AO189" s="14">
        <v>46</v>
      </c>
      <c r="AP189" s="20" t="str">
        <f t="shared" si="5"/>
        <v>PASS</v>
      </c>
      <c r="AQ189" s="20" t="str">
        <f t="shared" si="6"/>
        <v>PASS</v>
      </c>
      <c r="AR189" s="21" t="str">
        <f t="shared" si="7"/>
        <v>PASS</v>
      </c>
      <c r="AS189" s="21" t="str">
        <f t="shared" si="8"/>
        <v>PASS</v>
      </c>
      <c r="AT189" s="7" t="str">
        <f t="shared" si="9"/>
        <v>PASS</v>
      </c>
      <c r="AU189" s="7" t="str">
        <f t="shared" si="10"/>
        <v>PASS</v>
      </c>
      <c r="AV189" s="22" t="str">
        <f t="shared" si="11"/>
        <v>YES</v>
      </c>
      <c r="AW189" s="23" t="str">
        <f t="shared" si="12"/>
        <v>DIST</v>
      </c>
    </row>
    <row r="190" spans="1:49">
      <c r="A190" s="14"/>
      <c r="B190" s="14">
        <v>33144</v>
      </c>
      <c r="C190" s="14" t="s">
        <v>801</v>
      </c>
      <c r="D190" s="15" t="s">
        <v>802</v>
      </c>
      <c r="E190" s="14" t="s">
        <v>803</v>
      </c>
      <c r="F190" s="16" t="s">
        <v>804</v>
      </c>
      <c r="G190" s="14">
        <v>96</v>
      </c>
      <c r="H190" s="14">
        <v>100</v>
      </c>
      <c r="I190" s="14">
        <v>92</v>
      </c>
      <c r="J190" s="14">
        <v>100</v>
      </c>
      <c r="K190" s="14">
        <v>97</v>
      </c>
      <c r="L190" s="17"/>
      <c r="M190" s="14">
        <v>40</v>
      </c>
      <c r="N190" s="14">
        <v>21</v>
      </c>
      <c r="O190" s="14">
        <v>45</v>
      </c>
      <c r="P190" s="14">
        <v>22</v>
      </c>
      <c r="Q190" s="14">
        <v>46</v>
      </c>
      <c r="R190" s="14">
        <v>46</v>
      </c>
      <c r="S190" s="18">
        <v>10</v>
      </c>
      <c r="T190" s="18">
        <v>23</v>
      </c>
      <c r="U190" s="19"/>
      <c r="V190" s="15">
        <f t="shared" si="0"/>
        <v>33144</v>
      </c>
      <c r="W190" s="14" t="str">
        <f t="shared" si="1"/>
        <v>T150058689</v>
      </c>
      <c r="X190" s="15" t="str">
        <f t="shared" si="2"/>
        <v>SONAWANE PRAJWAL JANARDHAN</v>
      </c>
      <c r="Y190" s="14" t="str">
        <f t="shared" si="3"/>
        <v>71900495M</v>
      </c>
      <c r="Z190" s="16" t="str">
        <f t="shared" si="4"/>
        <v>I2K18102596</v>
      </c>
      <c r="AA190" s="14">
        <v>99</v>
      </c>
      <c r="AB190" s="14">
        <v>92</v>
      </c>
      <c r="AC190" s="14">
        <v>90</v>
      </c>
      <c r="AD190" s="14">
        <v>100</v>
      </c>
      <c r="AE190" s="14">
        <v>99</v>
      </c>
      <c r="AF190" s="17"/>
      <c r="AG190" s="14">
        <v>24</v>
      </c>
      <c r="AH190" s="14">
        <v>22</v>
      </c>
      <c r="AI190" s="14">
        <v>46</v>
      </c>
      <c r="AJ190" s="14">
        <v>45</v>
      </c>
      <c r="AK190" s="14">
        <v>23</v>
      </c>
      <c r="AL190" s="14">
        <v>22</v>
      </c>
      <c r="AM190" s="14">
        <v>43</v>
      </c>
      <c r="AN190" s="14">
        <v>10</v>
      </c>
      <c r="AO190" s="14">
        <v>46</v>
      </c>
      <c r="AP190" s="20" t="str">
        <f t="shared" si="5"/>
        <v>PASS</v>
      </c>
      <c r="AQ190" s="20" t="str">
        <f t="shared" si="6"/>
        <v>PASS</v>
      </c>
      <c r="AR190" s="21" t="str">
        <f t="shared" si="7"/>
        <v>PASS</v>
      </c>
      <c r="AS190" s="21" t="str">
        <f t="shared" si="8"/>
        <v>PASS</v>
      </c>
      <c r="AT190" s="7" t="str">
        <f t="shared" si="9"/>
        <v>PASS</v>
      </c>
      <c r="AU190" s="7" t="str">
        <f t="shared" si="10"/>
        <v>PASS</v>
      </c>
      <c r="AV190" s="22" t="str">
        <f t="shared" si="11"/>
        <v>YES</v>
      </c>
      <c r="AW190" s="23" t="str">
        <f t="shared" si="12"/>
        <v>DIST</v>
      </c>
    </row>
    <row r="191" spans="1:49">
      <c r="A191" s="14"/>
      <c r="B191" s="14">
        <v>33374</v>
      </c>
      <c r="C191" s="14" t="s">
        <v>805</v>
      </c>
      <c r="D191" s="15" t="s">
        <v>806</v>
      </c>
      <c r="E191" s="14" t="s">
        <v>807</v>
      </c>
      <c r="F191" s="16" t="s">
        <v>808</v>
      </c>
      <c r="G191" s="14">
        <v>91</v>
      </c>
      <c r="H191" s="14">
        <v>94</v>
      </c>
      <c r="I191" s="14">
        <v>87</v>
      </c>
      <c r="J191" s="14">
        <v>97</v>
      </c>
      <c r="K191" s="14">
        <v>99</v>
      </c>
      <c r="L191" s="17"/>
      <c r="M191" s="14">
        <v>41</v>
      </c>
      <c r="N191" s="14">
        <v>21</v>
      </c>
      <c r="O191" s="14">
        <v>40</v>
      </c>
      <c r="P191" s="14">
        <v>19</v>
      </c>
      <c r="Q191" s="14">
        <v>44</v>
      </c>
      <c r="R191" s="14">
        <v>37</v>
      </c>
      <c r="S191" s="18">
        <v>9.9600000000000009</v>
      </c>
      <c r="T191" s="18">
        <v>23</v>
      </c>
      <c r="U191" s="19"/>
      <c r="V191" s="15">
        <f t="shared" si="0"/>
        <v>33374</v>
      </c>
      <c r="W191" s="14" t="str">
        <f t="shared" si="1"/>
        <v>T150058690</v>
      </c>
      <c r="X191" s="15" t="str">
        <f t="shared" si="2"/>
        <v>SONAWANE SANDESH CHANDRAKANT</v>
      </c>
      <c r="Y191" s="14" t="str">
        <f t="shared" si="3"/>
        <v>71900643M</v>
      </c>
      <c r="Z191" s="16" t="str">
        <f t="shared" si="4"/>
        <v>I2K18102480</v>
      </c>
      <c r="AA191" s="14">
        <v>89</v>
      </c>
      <c r="AB191" s="14">
        <v>84</v>
      </c>
      <c r="AC191" s="14">
        <v>81</v>
      </c>
      <c r="AD191" s="14">
        <v>90</v>
      </c>
      <c r="AE191" s="14">
        <v>92</v>
      </c>
      <c r="AF191" s="17"/>
      <c r="AG191" s="14">
        <v>23</v>
      </c>
      <c r="AH191" s="14">
        <v>22</v>
      </c>
      <c r="AI191" s="14">
        <v>44</v>
      </c>
      <c r="AJ191" s="14">
        <v>43</v>
      </c>
      <c r="AK191" s="14">
        <v>22</v>
      </c>
      <c r="AL191" s="14">
        <v>19</v>
      </c>
      <c r="AM191" s="14">
        <v>42</v>
      </c>
      <c r="AN191" s="14">
        <v>9.98</v>
      </c>
      <c r="AO191" s="14">
        <v>46</v>
      </c>
      <c r="AP191" s="20" t="str">
        <f t="shared" si="5"/>
        <v>PASS</v>
      </c>
      <c r="AQ191" s="20" t="str">
        <f t="shared" si="6"/>
        <v>PASS</v>
      </c>
      <c r="AR191" s="21" t="str">
        <f t="shared" si="7"/>
        <v>PASS</v>
      </c>
      <c r="AS191" s="21" t="str">
        <f t="shared" si="8"/>
        <v>PASS</v>
      </c>
      <c r="AT191" s="7" t="str">
        <f t="shared" si="9"/>
        <v>PASS</v>
      </c>
      <c r="AU191" s="7" t="str">
        <f t="shared" si="10"/>
        <v>PASS</v>
      </c>
      <c r="AV191" s="22" t="str">
        <f t="shared" si="11"/>
        <v>YES</v>
      </c>
      <c r="AW191" s="23" t="str">
        <f t="shared" si="12"/>
        <v>DIST</v>
      </c>
    </row>
    <row r="192" spans="1:49">
      <c r="A192" s="14"/>
      <c r="B192" s="14">
        <v>33257</v>
      </c>
      <c r="C192" s="14" t="s">
        <v>809</v>
      </c>
      <c r="D192" s="15" t="s">
        <v>810</v>
      </c>
      <c r="E192" s="14" t="s">
        <v>811</v>
      </c>
      <c r="F192" s="16" t="s">
        <v>812</v>
      </c>
      <c r="G192" s="14">
        <v>86</v>
      </c>
      <c r="H192" s="14">
        <v>97</v>
      </c>
      <c r="I192" s="14">
        <v>93</v>
      </c>
      <c r="J192" s="14">
        <v>100</v>
      </c>
      <c r="K192" s="14">
        <v>92</v>
      </c>
      <c r="L192" s="17"/>
      <c r="M192" s="14">
        <v>40</v>
      </c>
      <c r="N192" s="14">
        <v>22</v>
      </c>
      <c r="O192" s="14">
        <v>40</v>
      </c>
      <c r="P192" s="14">
        <v>23</v>
      </c>
      <c r="Q192" s="14">
        <v>44</v>
      </c>
      <c r="R192" s="14">
        <v>32</v>
      </c>
      <c r="S192" s="18">
        <v>9.91</v>
      </c>
      <c r="T192" s="18">
        <v>23</v>
      </c>
      <c r="U192" s="19"/>
      <c r="V192" s="15">
        <f t="shared" si="0"/>
        <v>33257</v>
      </c>
      <c r="W192" s="14" t="str">
        <f t="shared" si="1"/>
        <v>T150058691</v>
      </c>
      <c r="X192" s="15" t="str">
        <f t="shared" si="2"/>
        <v>SONTAKKE SUSHANT MOHAN</v>
      </c>
      <c r="Y192" s="14" t="str">
        <f t="shared" si="3"/>
        <v>71900647D</v>
      </c>
      <c r="Z192" s="16" t="str">
        <f t="shared" si="4"/>
        <v>I2K18102523</v>
      </c>
      <c r="AA192" s="14">
        <v>100</v>
      </c>
      <c r="AB192" s="14">
        <v>94</v>
      </c>
      <c r="AC192" s="14">
        <v>73</v>
      </c>
      <c r="AD192" s="14">
        <v>100</v>
      </c>
      <c r="AE192" s="14">
        <v>99</v>
      </c>
      <c r="AF192" s="17"/>
      <c r="AG192" s="14">
        <v>22</v>
      </c>
      <c r="AH192" s="14">
        <v>21</v>
      </c>
      <c r="AI192" s="14">
        <v>43</v>
      </c>
      <c r="AJ192" s="14">
        <v>41</v>
      </c>
      <c r="AK192" s="14">
        <v>20</v>
      </c>
      <c r="AL192" s="14">
        <v>12</v>
      </c>
      <c r="AM192" s="14">
        <v>44</v>
      </c>
      <c r="AN192" s="14">
        <v>9.83</v>
      </c>
      <c r="AO192" s="14">
        <v>46</v>
      </c>
      <c r="AP192" s="20" t="str">
        <f t="shared" si="5"/>
        <v>PASS</v>
      </c>
      <c r="AQ192" s="20" t="str">
        <f t="shared" si="6"/>
        <v>PASS</v>
      </c>
      <c r="AR192" s="21" t="str">
        <f t="shared" si="7"/>
        <v>PASS</v>
      </c>
      <c r="AS192" s="21" t="str">
        <f t="shared" si="8"/>
        <v>PASS</v>
      </c>
      <c r="AT192" s="7" t="str">
        <f t="shared" si="9"/>
        <v>PASS</v>
      </c>
      <c r="AU192" s="7" t="str">
        <f t="shared" si="10"/>
        <v>PASS</v>
      </c>
      <c r="AV192" s="22" t="str">
        <f t="shared" si="11"/>
        <v>YES</v>
      </c>
      <c r="AW192" s="23" t="str">
        <f t="shared" si="12"/>
        <v>DIST</v>
      </c>
    </row>
    <row r="193" spans="1:49">
      <c r="A193" s="14"/>
      <c r="B193" s="29">
        <v>33264</v>
      </c>
      <c r="C193" s="29" t="s">
        <v>813</v>
      </c>
      <c r="D193" s="30" t="s">
        <v>814</v>
      </c>
      <c r="E193" s="14" t="s">
        <v>815</v>
      </c>
      <c r="F193" s="16" t="s">
        <v>816</v>
      </c>
      <c r="G193" s="14" t="s">
        <v>817</v>
      </c>
      <c r="H193" s="14" t="s">
        <v>817</v>
      </c>
      <c r="I193" s="14" t="s">
        <v>817</v>
      </c>
      <c r="J193" s="14" t="s">
        <v>817</v>
      </c>
      <c r="K193" s="14" t="s">
        <v>817</v>
      </c>
      <c r="L193" s="17"/>
      <c r="M193" s="14" t="s">
        <v>817</v>
      </c>
      <c r="N193" s="14">
        <v>14</v>
      </c>
      <c r="O193" s="14" t="s">
        <v>817</v>
      </c>
      <c r="P193" s="14">
        <v>14</v>
      </c>
      <c r="Q193" s="14" t="s">
        <v>817</v>
      </c>
      <c r="R193" s="14">
        <v>20</v>
      </c>
      <c r="S193" s="18"/>
      <c r="T193" s="18"/>
      <c r="U193" s="19"/>
      <c r="V193" s="15">
        <f t="shared" si="0"/>
        <v>33264</v>
      </c>
      <c r="W193" s="14" t="str">
        <f t="shared" si="1"/>
        <v>T150058692</v>
      </c>
      <c r="X193" s="15" t="str">
        <f t="shared" si="2"/>
        <v>SONWANE SIDDHANT BHARAT</v>
      </c>
      <c r="Y193" s="14" t="str">
        <f t="shared" si="3"/>
        <v>71829257L</v>
      </c>
      <c r="Z193" s="16" t="str">
        <f t="shared" si="4"/>
        <v>I2K17102211</v>
      </c>
      <c r="AA193" s="14"/>
      <c r="AB193" s="14"/>
      <c r="AC193" s="14"/>
      <c r="AD193" s="14"/>
      <c r="AE193" s="14"/>
      <c r="AF193" s="17"/>
      <c r="AG193" s="14"/>
      <c r="AH193" s="14"/>
      <c r="AI193" s="14"/>
      <c r="AJ193" s="14"/>
      <c r="AK193" s="14"/>
      <c r="AL193" s="14"/>
      <c r="AM193" s="14"/>
      <c r="AN193" s="14"/>
      <c r="AO193" s="14"/>
      <c r="AP193" s="20" t="str">
        <f t="shared" si="5"/>
        <v>FAIL</v>
      </c>
      <c r="AQ193" s="20" t="str">
        <f t="shared" si="6"/>
        <v>PASS</v>
      </c>
      <c r="AR193" s="21" t="str">
        <f t="shared" si="7"/>
        <v>FAIL</v>
      </c>
      <c r="AS193" s="21" t="str">
        <f t="shared" si="8"/>
        <v>PASS</v>
      </c>
      <c r="AT193" s="7" t="str">
        <f t="shared" si="9"/>
        <v>FAIL</v>
      </c>
      <c r="AU193" s="7" t="str">
        <f t="shared" si="10"/>
        <v>FAIL</v>
      </c>
      <c r="AV193" s="22" t="str">
        <f t="shared" si="11"/>
        <v>NO</v>
      </c>
      <c r="AW193" s="23" t="str">
        <f t="shared" si="12"/>
        <v>FAIL</v>
      </c>
    </row>
    <row r="194" spans="1:49">
      <c r="A194" s="14"/>
      <c r="B194" s="14">
        <v>33375</v>
      </c>
      <c r="C194" s="14" t="s">
        <v>818</v>
      </c>
      <c r="D194" s="15" t="s">
        <v>819</v>
      </c>
      <c r="E194" s="14" t="s">
        <v>820</v>
      </c>
      <c r="F194" s="16" t="s">
        <v>821</v>
      </c>
      <c r="G194" s="14">
        <v>94</v>
      </c>
      <c r="H194" s="14">
        <v>100</v>
      </c>
      <c r="I194" s="14">
        <v>100</v>
      </c>
      <c r="J194" s="14">
        <v>100</v>
      </c>
      <c r="K194" s="14">
        <v>79</v>
      </c>
      <c r="L194" s="17"/>
      <c r="M194" s="14">
        <v>46</v>
      </c>
      <c r="N194" s="14">
        <v>23</v>
      </c>
      <c r="O194" s="14">
        <v>47</v>
      </c>
      <c r="P194" s="14">
        <v>23</v>
      </c>
      <c r="Q194" s="14">
        <v>46</v>
      </c>
      <c r="R194" s="14">
        <v>45</v>
      </c>
      <c r="S194" s="18">
        <v>9.8699999999999992</v>
      </c>
      <c r="T194" s="18">
        <v>23</v>
      </c>
      <c r="U194" s="19"/>
      <c r="V194" s="15">
        <f t="shared" si="0"/>
        <v>33375</v>
      </c>
      <c r="W194" s="14" t="str">
        <f t="shared" si="1"/>
        <v>T150058693</v>
      </c>
      <c r="X194" s="15" t="str">
        <f t="shared" si="2"/>
        <v>SOUMYA MALGONDE</v>
      </c>
      <c r="Y194" s="14" t="str">
        <f t="shared" si="3"/>
        <v>71900649L</v>
      </c>
      <c r="Z194" s="16" t="str">
        <f t="shared" si="4"/>
        <v>I2K18102525</v>
      </c>
      <c r="AA194" s="14">
        <v>91</v>
      </c>
      <c r="AB194" s="14">
        <v>93</v>
      </c>
      <c r="AC194" s="14">
        <v>95</v>
      </c>
      <c r="AD194" s="14">
        <v>100</v>
      </c>
      <c r="AE194" s="14">
        <v>95</v>
      </c>
      <c r="AF194" s="17"/>
      <c r="AG194" s="14">
        <v>24</v>
      </c>
      <c r="AH194" s="14">
        <v>24</v>
      </c>
      <c r="AI194" s="14">
        <v>45</v>
      </c>
      <c r="AJ194" s="14">
        <v>47</v>
      </c>
      <c r="AK194" s="14">
        <v>24</v>
      </c>
      <c r="AL194" s="14">
        <v>24</v>
      </c>
      <c r="AM194" s="14">
        <v>47</v>
      </c>
      <c r="AN194" s="14">
        <v>9.93</v>
      </c>
      <c r="AO194" s="14">
        <v>46</v>
      </c>
      <c r="AP194" s="20" t="str">
        <f t="shared" si="5"/>
        <v>PASS</v>
      </c>
      <c r="AQ194" s="20" t="str">
        <f t="shared" si="6"/>
        <v>PASS</v>
      </c>
      <c r="AR194" s="21" t="str">
        <f t="shared" si="7"/>
        <v>PASS</v>
      </c>
      <c r="AS194" s="21" t="str">
        <f t="shared" si="8"/>
        <v>PASS</v>
      </c>
      <c r="AT194" s="7" t="str">
        <f t="shared" si="9"/>
        <v>PASS</v>
      </c>
      <c r="AU194" s="7" t="str">
        <f t="shared" si="10"/>
        <v>PASS</v>
      </c>
      <c r="AV194" s="22" t="str">
        <f t="shared" si="11"/>
        <v>YES</v>
      </c>
      <c r="AW194" s="23" t="str">
        <f t="shared" si="12"/>
        <v>DIST</v>
      </c>
    </row>
    <row r="195" spans="1:49">
      <c r="A195" s="14"/>
      <c r="B195" s="14">
        <v>33258</v>
      </c>
      <c r="C195" s="14" t="s">
        <v>822</v>
      </c>
      <c r="D195" s="15" t="s">
        <v>823</v>
      </c>
      <c r="E195" s="14" t="s">
        <v>824</v>
      </c>
      <c r="F195" s="16" t="s">
        <v>825</v>
      </c>
      <c r="G195" s="14">
        <v>87</v>
      </c>
      <c r="H195" s="14">
        <v>89</v>
      </c>
      <c r="I195" s="14">
        <v>71</v>
      </c>
      <c r="J195" s="14">
        <v>98</v>
      </c>
      <c r="K195" s="14">
        <v>92</v>
      </c>
      <c r="L195" s="17"/>
      <c r="M195" s="14">
        <v>38</v>
      </c>
      <c r="N195" s="14">
        <v>21</v>
      </c>
      <c r="O195" s="14">
        <v>36</v>
      </c>
      <c r="P195" s="14">
        <v>22</v>
      </c>
      <c r="Q195" s="14">
        <v>44</v>
      </c>
      <c r="R195" s="14">
        <v>32</v>
      </c>
      <c r="S195" s="18">
        <v>9.6999999999999993</v>
      </c>
      <c r="T195" s="18">
        <v>23</v>
      </c>
      <c r="U195" s="19"/>
      <c r="V195" s="15">
        <f t="shared" si="0"/>
        <v>33258</v>
      </c>
      <c r="W195" s="14" t="str">
        <f t="shared" si="1"/>
        <v>T150058694</v>
      </c>
      <c r="X195" s="15" t="str">
        <f t="shared" si="2"/>
        <v>SURYAWANSHI VENKATESH TUKARAM</v>
      </c>
      <c r="Y195" s="14" t="str">
        <f t="shared" si="3"/>
        <v>71900655E</v>
      </c>
      <c r="Z195" s="16" t="str">
        <f t="shared" si="4"/>
        <v>I2K18102624</v>
      </c>
      <c r="AA195" s="14">
        <v>82</v>
      </c>
      <c r="AB195" s="14">
        <v>90</v>
      </c>
      <c r="AC195" s="14">
        <v>78</v>
      </c>
      <c r="AD195" s="14">
        <v>100</v>
      </c>
      <c r="AE195" s="14">
        <v>79</v>
      </c>
      <c r="AF195" s="17"/>
      <c r="AG195" s="14">
        <v>24</v>
      </c>
      <c r="AH195" s="14">
        <v>21</v>
      </c>
      <c r="AI195" s="14">
        <v>32</v>
      </c>
      <c r="AJ195" s="14">
        <v>44</v>
      </c>
      <c r="AK195" s="14">
        <v>15</v>
      </c>
      <c r="AL195" s="14">
        <v>18</v>
      </c>
      <c r="AM195" s="14">
        <v>43</v>
      </c>
      <c r="AN195" s="14">
        <v>9.59</v>
      </c>
      <c r="AO195" s="14">
        <v>46</v>
      </c>
      <c r="AP195" s="20" t="str">
        <f t="shared" si="5"/>
        <v>PASS</v>
      </c>
      <c r="AQ195" s="20" t="str">
        <f t="shared" si="6"/>
        <v>PASS</v>
      </c>
      <c r="AR195" s="21" t="str">
        <f t="shared" si="7"/>
        <v>PASS</v>
      </c>
      <c r="AS195" s="21" t="str">
        <f t="shared" si="8"/>
        <v>PASS</v>
      </c>
      <c r="AT195" s="7" t="str">
        <f t="shared" si="9"/>
        <v>PASS</v>
      </c>
      <c r="AU195" s="7" t="str">
        <f t="shared" si="10"/>
        <v>PASS</v>
      </c>
      <c r="AV195" s="22" t="str">
        <f t="shared" si="11"/>
        <v>YES</v>
      </c>
      <c r="AW195" s="23" t="str">
        <f t="shared" si="12"/>
        <v>DIST</v>
      </c>
    </row>
    <row r="196" spans="1:49">
      <c r="A196" s="14"/>
      <c r="B196" s="14">
        <v>33376</v>
      </c>
      <c r="C196" s="14" t="s">
        <v>826</v>
      </c>
      <c r="D196" s="15" t="s">
        <v>827</v>
      </c>
      <c r="E196" s="14" t="s">
        <v>828</v>
      </c>
      <c r="F196" s="16" t="s">
        <v>829</v>
      </c>
      <c r="G196" s="14">
        <v>94</v>
      </c>
      <c r="H196" s="14">
        <v>100</v>
      </c>
      <c r="I196" s="14">
        <v>100</v>
      </c>
      <c r="J196" s="14">
        <v>100</v>
      </c>
      <c r="K196" s="14">
        <v>94</v>
      </c>
      <c r="L196" s="17"/>
      <c r="M196" s="14">
        <v>47</v>
      </c>
      <c r="N196" s="14">
        <v>21</v>
      </c>
      <c r="O196" s="14">
        <v>46</v>
      </c>
      <c r="P196" s="14">
        <v>22</v>
      </c>
      <c r="Q196" s="14">
        <v>48</v>
      </c>
      <c r="R196" s="14">
        <v>42</v>
      </c>
      <c r="S196" s="18">
        <v>10</v>
      </c>
      <c r="T196" s="18">
        <v>23</v>
      </c>
      <c r="U196" s="19"/>
      <c r="V196" s="15">
        <f t="shared" si="0"/>
        <v>33376</v>
      </c>
      <c r="W196" s="14" t="str">
        <f t="shared" si="1"/>
        <v>T150058695</v>
      </c>
      <c r="X196" s="15" t="str">
        <f t="shared" si="2"/>
        <v>SYED MUJTABA HADI JAFRI</v>
      </c>
      <c r="Y196" s="14" t="str">
        <f t="shared" si="3"/>
        <v>71900658K</v>
      </c>
      <c r="Z196" s="16" t="str">
        <f t="shared" si="4"/>
        <v>I2K18102557</v>
      </c>
      <c r="AA196" s="14">
        <v>97</v>
      </c>
      <c r="AB196" s="14">
        <v>88</v>
      </c>
      <c r="AC196" s="14">
        <v>92</v>
      </c>
      <c r="AD196" s="14">
        <v>100</v>
      </c>
      <c r="AE196" s="14">
        <v>94</v>
      </c>
      <c r="AF196" s="17"/>
      <c r="AG196" s="14">
        <v>24</v>
      </c>
      <c r="AH196" s="14">
        <v>24</v>
      </c>
      <c r="AI196" s="14">
        <v>46</v>
      </c>
      <c r="AJ196" s="14">
        <v>43</v>
      </c>
      <c r="AK196" s="14">
        <v>24</v>
      </c>
      <c r="AL196" s="14">
        <v>23</v>
      </c>
      <c r="AM196" s="14">
        <v>47</v>
      </c>
      <c r="AN196" s="14">
        <v>10</v>
      </c>
      <c r="AO196" s="14">
        <v>46</v>
      </c>
      <c r="AP196" s="20" t="str">
        <f t="shared" si="5"/>
        <v>PASS</v>
      </c>
      <c r="AQ196" s="20" t="str">
        <f t="shared" si="6"/>
        <v>PASS</v>
      </c>
      <c r="AR196" s="21" t="str">
        <f t="shared" si="7"/>
        <v>PASS</v>
      </c>
      <c r="AS196" s="21" t="str">
        <f t="shared" si="8"/>
        <v>PASS</v>
      </c>
      <c r="AT196" s="7" t="str">
        <f t="shared" si="9"/>
        <v>PASS</v>
      </c>
      <c r="AU196" s="7" t="str">
        <f t="shared" si="10"/>
        <v>PASS</v>
      </c>
      <c r="AV196" s="22" t="str">
        <f t="shared" si="11"/>
        <v>YES</v>
      </c>
      <c r="AW196" s="23" t="str">
        <f t="shared" si="12"/>
        <v>DIST</v>
      </c>
    </row>
    <row r="197" spans="1:49">
      <c r="A197" s="14"/>
      <c r="B197" s="24">
        <v>33138</v>
      </c>
      <c r="C197" s="24" t="s">
        <v>830</v>
      </c>
      <c r="D197" s="25" t="s">
        <v>831</v>
      </c>
      <c r="E197" s="24" t="s">
        <v>832</v>
      </c>
      <c r="F197" s="16" t="s">
        <v>833</v>
      </c>
      <c r="G197" s="14">
        <v>81</v>
      </c>
      <c r="H197" s="14">
        <v>77</v>
      </c>
      <c r="I197" s="14">
        <v>74</v>
      </c>
      <c r="J197" s="14">
        <v>87</v>
      </c>
      <c r="K197" s="14">
        <v>85</v>
      </c>
      <c r="L197" s="17"/>
      <c r="M197" s="14">
        <v>44</v>
      </c>
      <c r="N197" s="14">
        <v>23</v>
      </c>
      <c r="O197" s="14">
        <v>44</v>
      </c>
      <c r="P197" s="14">
        <v>23</v>
      </c>
      <c r="Q197" s="14">
        <v>48</v>
      </c>
      <c r="R197" s="14">
        <v>48</v>
      </c>
      <c r="S197" s="18">
        <v>9.6999999999999993</v>
      </c>
      <c r="T197" s="18">
        <v>23</v>
      </c>
      <c r="U197" s="19"/>
      <c r="V197" s="15">
        <f t="shared" si="0"/>
        <v>33138</v>
      </c>
      <c r="W197" s="14" t="str">
        <f t="shared" si="1"/>
        <v>T150058696</v>
      </c>
      <c r="X197" s="15" t="str">
        <f t="shared" si="2"/>
        <v>TELWANE OJAS SANTOSH</v>
      </c>
      <c r="Y197" s="14" t="str">
        <f t="shared" si="3"/>
        <v>71900444G</v>
      </c>
      <c r="Z197" s="16" t="str">
        <f t="shared" si="4"/>
        <v>I2K18102585</v>
      </c>
      <c r="AA197" s="14">
        <v>97</v>
      </c>
      <c r="AB197" s="14">
        <v>90</v>
      </c>
      <c r="AC197" s="14">
        <v>91</v>
      </c>
      <c r="AD197" s="14">
        <v>100</v>
      </c>
      <c r="AE197" s="14">
        <v>95</v>
      </c>
      <c r="AF197" s="17"/>
      <c r="AG197" s="14">
        <v>23</v>
      </c>
      <c r="AH197" s="14">
        <v>23</v>
      </c>
      <c r="AI197" s="14">
        <v>48</v>
      </c>
      <c r="AJ197" s="14">
        <v>45</v>
      </c>
      <c r="AK197" s="14">
        <v>24</v>
      </c>
      <c r="AL197" s="14">
        <v>23</v>
      </c>
      <c r="AM197" s="14">
        <v>45</v>
      </c>
      <c r="AN197" s="14">
        <v>9.85</v>
      </c>
      <c r="AO197" s="14">
        <v>46</v>
      </c>
      <c r="AP197" s="20" t="str">
        <f t="shared" si="5"/>
        <v>PASS</v>
      </c>
      <c r="AQ197" s="20" t="str">
        <f t="shared" si="6"/>
        <v>PASS</v>
      </c>
      <c r="AR197" s="21" t="str">
        <f t="shared" si="7"/>
        <v>PASS</v>
      </c>
      <c r="AS197" s="21" t="str">
        <f t="shared" si="8"/>
        <v>PASS</v>
      </c>
      <c r="AT197" s="7" t="str">
        <f t="shared" si="9"/>
        <v>PASS</v>
      </c>
      <c r="AU197" s="7" t="str">
        <f t="shared" si="10"/>
        <v>PASS</v>
      </c>
      <c r="AV197" s="22" t="str">
        <f t="shared" si="11"/>
        <v>YES</v>
      </c>
      <c r="AW197" s="23" t="str">
        <f t="shared" si="12"/>
        <v>DIST</v>
      </c>
    </row>
    <row r="198" spans="1:49">
      <c r="A198" s="14"/>
      <c r="B198" s="14">
        <v>33377</v>
      </c>
      <c r="C198" s="14" t="s">
        <v>834</v>
      </c>
      <c r="D198" s="15" t="s">
        <v>835</v>
      </c>
      <c r="E198" s="14" t="s">
        <v>836</v>
      </c>
      <c r="F198" s="16" t="s">
        <v>837</v>
      </c>
      <c r="G198" s="14">
        <v>91</v>
      </c>
      <c r="H198" s="14">
        <v>94</v>
      </c>
      <c r="I198" s="14">
        <v>100</v>
      </c>
      <c r="J198" s="14">
        <v>100</v>
      </c>
      <c r="K198" s="14">
        <v>89</v>
      </c>
      <c r="L198" s="17"/>
      <c r="M198" s="14">
        <v>45</v>
      </c>
      <c r="N198" s="14">
        <v>21</v>
      </c>
      <c r="O198" s="14">
        <v>46</v>
      </c>
      <c r="P198" s="14">
        <v>21</v>
      </c>
      <c r="Q198" s="14">
        <v>42</v>
      </c>
      <c r="R198" s="14">
        <v>41</v>
      </c>
      <c r="S198" s="18">
        <v>10</v>
      </c>
      <c r="T198" s="18">
        <v>23</v>
      </c>
      <c r="U198" s="19"/>
      <c r="V198" s="15">
        <f t="shared" si="0"/>
        <v>33377</v>
      </c>
      <c r="W198" s="14" t="str">
        <f t="shared" si="1"/>
        <v>T150058697</v>
      </c>
      <c r="X198" s="15" t="str">
        <f t="shared" si="2"/>
        <v>THAKARE ROHIT BHASKAR</v>
      </c>
      <c r="Y198" s="14" t="str">
        <f t="shared" si="3"/>
        <v>71900670J</v>
      </c>
      <c r="Z198" s="16" t="str">
        <f t="shared" si="4"/>
        <v>I2K18102444</v>
      </c>
      <c r="AA198" s="14">
        <v>97</v>
      </c>
      <c r="AB198" s="14">
        <v>89</v>
      </c>
      <c r="AC198" s="14">
        <v>80</v>
      </c>
      <c r="AD198" s="14">
        <v>96</v>
      </c>
      <c r="AE198" s="14">
        <v>96</v>
      </c>
      <c r="AF198" s="17"/>
      <c r="AG198" s="14">
        <v>24</v>
      </c>
      <c r="AH198" s="14">
        <v>23</v>
      </c>
      <c r="AI198" s="14">
        <v>45</v>
      </c>
      <c r="AJ198" s="14">
        <v>47</v>
      </c>
      <c r="AK198" s="14">
        <v>23</v>
      </c>
      <c r="AL198" s="14">
        <v>22</v>
      </c>
      <c r="AM198" s="14">
        <v>47</v>
      </c>
      <c r="AN198" s="14">
        <v>10</v>
      </c>
      <c r="AO198" s="14">
        <v>46</v>
      </c>
      <c r="AP198" s="20" t="str">
        <f t="shared" si="5"/>
        <v>PASS</v>
      </c>
      <c r="AQ198" s="20" t="str">
        <f t="shared" si="6"/>
        <v>PASS</v>
      </c>
      <c r="AR198" s="21" t="str">
        <f t="shared" si="7"/>
        <v>PASS</v>
      </c>
      <c r="AS198" s="21" t="str">
        <f t="shared" si="8"/>
        <v>PASS</v>
      </c>
      <c r="AT198" s="7" t="str">
        <f t="shared" si="9"/>
        <v>PASS</v>
      </c>
      <c r="AU198" s="7" t="str">
        <f t="shared" si="10"/>
        <v>PASS</v>
      </c>
      <c r="AV198" s="22" t="str">
        <f t="shared" si="11"/>
        <v>YES</v>
      </c>
      <c r="AW198" s="23" t="str">
        <f t="shared" si="12"/>
        <v>DIST</v>
      </c>
    </row>
    <row r="199" spans="1:49">
      <c r="A199" s="14"/>
      <c r="B199" s="14">
        <v>33104</v>
      </c>
      <c r="C199" s="14" t="s">
        <v>838</v>
      </c>
      <c r="D199" s="15" t="s">
        <v>839</v>
      </c>
      <c r="E199" s="14" t="s">
        <v>840</v>
      </c>
      <c r="F199" s="16" t="s">
        <v>841</v>
      </c>
      <c r="G199" s="14">
        <v>91</v>
      </c>
      <c r="H199" s="14">
        <v>97</v>
      </c>
      <c r="I199" s="14">
        <v>100</v>
      </c>
      <c r="J199" s="14">
        <v>100</v>
      </c>
      <c r="K199" s="14">
        <v>100</v>
      </c>
      <c r="L199" s="17"/>
      <c r="M199" s="14">
        <v>40</v>
      </c>
      <c r="N199" s="14">
        <v>22</v>
      </c>
      <c r="O199" s="14">
        <v>41</v>
      </c>
      <c r="P199" s="14">
        <v>22</v>
      </c>
      <c r="Q199" s="14">
        <v>43</v>
      </c>
      <c r="R199" s="14">
        <v>46</v>
      </c>
      <c r="S199" s="18">
        <v>10</v>
      </c>
      <c r="T199" s="18">
        <v>23</v>
      </c>
      <c r="U199" s="19"/>
      <c r="V199" s="15">
        <f t="shared" si="0"/>
        <v>33104</v>
      </c>
      <c r="W199" s="14" t="str">
        <f t="shared" si="1"/>
        <v>T150058698</v>
      </c>
      <c r="X199" s="15" t="str">
        <f t="shared" si="2"/>
        <v>TIKHE AJINKYA ANIL</v>
      </c>
      <c r="Y199" s="14" t="str">
        <f t="shared" si="3"/>
        <v>71900026C</v>
      </c>
      <c r="Z199" s="16" t="str">
        <f t="shared" si="4"/>
        <v>I2K18102526</v>
      </c>
      <c r="AA199" s="14">
        <v>100</v>
      </c>
      <c r="AB199" s="14">
        <v>88</v>
      </c>
      <c r="AC199" s="14">
        <v>89</v>
      </c>
      <c r="AD199" s="14">
        <v>99</v>
      </c>
      <c r="AE199" s="14">
        <v>97</v>
      </c>
      <c r="AF199" s="17"/>
      <c r="AG199" s="14">
        <v>23</v>
      </c>
      <c r="AH199" s="14">
        <v>21</v>
      </c>
      <c r="AI199" s="14">
        <v>45</v>
      </c>
      <c r="AJ199" s="14">
        <v>47</v>
      </c>
      <c r="AK199" s="14">
        <v>23</v>
      </c>
      <c r="AL199" s="14">
        <v>20</v>
      </c>
      <c r="AM199" s="14">
        <v>44</v>
      </c>
      <c r="AN199" s="14">
        <v>10</v>
      </c>
      <c r="AO199" s="14">
        <v>46</v>
      </c>
      <c r="AP199" s="20" t="str">
        <f t="shared" si="5"/>
        <v>PASS</v>
      </c>
      <c r="AQ199" s="20" t="str">
        <f t="shared" si="6"/>
        <v>PASS</v>
      </c>
      <c r="AR199" s="21" t="str">
        <f t="shared" si="7"/>
        <v>PASS</v>
      </c>
      <c r="AS199" s="21" t="str">
        <f t="shared" si="8"/>
        <v>PASS</v>
      </c>
      <c r="AT199" s="7" t="str">
        <f t="shared" si="9"/>
        <v>PASS</v>
      </c>
      <c r="AU199" s="7" t="str">
        <f t="shared" si="10"/>
        <v>PASS</v>
      </c>
      <c r="AV199" s="22" t="str">
        <f t="shared" si="11"/>
        <v>YES</v>
      </c>
      <c r="AW199" s="23" t="str">
        <f t="shared" si="12"/>
        <v>DIST</v>
      </c>
    </row>
    <row r="200" spans="1:49">
      <c r="A200" s="14"/>
      <c r="B200" s="14">
        <v>33158</v>
      </c>
      <c r="C200" s="14" t="s">
        <v>842</v>
      </c>
      <c r="D200" s="15" t="s">
        <v>843</v>
      </c>
      <c r="E200" s="14" t="s">
        <v>844</v>
      </c>
      <c r="F200" s="16" t="s">
        <v>845</v>
      </c>
      <c r="G200" s="14">
        <v>89</v>
      </c>
      <c r="H200" s="14">
        <v>96</v>
      </c>
      <c r="I200" s="14">
        <v>94</v>
      </c>
      <c r="J200" s="14">
        <v>85</v>
      </c>
      <c r="K200" s="14">
        <v>93</v>
      </c>
      <c r="L200" s="17"/>
      <c r="M200" s="14">
        <v>41</v>
      </c>
      <c r="N200" s="14">
        <v>21</v>
      </c>
      <c r="O200" s="14">
        <v>44</v>
      </c>
      <c r="P200" s="14">
        <v>22</v>
      </c>
      <c r="Q200" s="14">
        <v>46</v>
      </c>
      <c r="R200" s="14">
        <v>42</v>
      </c>
      <c r="S200" s="18">
        <v>10</v>
      </c>
      <c r="T200" s="18">
        <v>23</v>
      </c>
      <c r="U200" s="19"/>
      <c r="V200" s="15">
        <f t="shared" si="0"/>
        <v>33158</v>
      </c>
      <c r="W200" s="14" t="str">
        <f t="shared" si="1"/>
        <v>T150058699</v>
      </c>
      <c r="X200" s="15" t="str">
        <f t="shared" si="2"/>
        <v>TODMAL PRIYADARSHAN SATISH</v>
      </c>
      <c r="Y200" s="14" t="str">
        <f t="shared" si="3"/>
        <v>71900675K</v>
      </c>
      <c r="Z200" s="16" t="str">
        <f t="shared" si="4"/>
        <v>I2K18102600</v>
      </c>
      <c r="AA200" s="14">
        <v>100</v>
      </c>
      <c r="AB200" s="14">
        <v>93</v>
      </c>
      <c r="AC200" s="14">
        <v>84</v>
      </c>
      <c r="AD200" s="14">
        <v>86</v>
      </c>
      <c r="AE200" s="14">
        <v>98</v>
      </c>
      <c r="AF200" s="17"/>
      <c r="AG200" s="14">
        <v>24</v>
      </c>
      <c r="AH200" s="14">
        <v>22</v>
      </c>
      <c r="AI200" s="14">
        <v>47</v>
      </c>
      <c r="AJ200" s="14">
        <v>48</v>
      </c>
      <c r="AK200" s="14">
        <v>24</v>
      </c>
      <c r="AL200" s="14">
        <v>23</v>
      </c>
      <c r="AM200" s="14">
        <v>48</v>
      </c>
      <c r="AN200" s="14">
        <v>10</v>
      </c>
      <c r="AO200" s="14">
        <v>46</v>
      </c>
      <c r="AP200" s="20" t="str">
        <f t="shared" si="5"/>
        <v>PASS</v>
      </c>
      <c r="AQ200" s="20" t="str">
        <f t="shared" si="6"/>
        <v>PASS</v>
      </c>
      <c r="AR200" s="21" t="str">
        <f t="shared" si="7"/>
        <v>PASS</v>
      </c>
      <c r="AS200" s="21" t="str">
        <f t="shared" si="8"/>
        <v>PASS</v>
      </c>
      <c r="AT200" s="7" t="str">
        <f t="shared" si="9"/>
        <v>PASS</v>
      </c>
      <c r="AU200" s="7" t="str">
        <f t="shared" si="10"/>
        <v>PASS</v>
      </c>
      <c r="AV200" s="22" t="str">
        <f t="shared" si="11"/>
        <v>YES</v>
      </c>
      <c r="AW200" s="23" t="str">
        <f t="shared" si="12"/>
        <v>DIST</v>
      </c>
    </row>
    <row r="201" spans="1:49">
      <c r="A201" s="14"/>
      <c r="B201" s="24">
        <v>33260</v>
      </c>
      <c r="C201" s="24" t="s">
        <v>846</v>
      </c>
      <c r="D201" s="25" t="s">
        <v>847</v>
      </c>
      <c r="E201" s="24" t="s">
        <v>848</v>
      </c>
      <c r="F201" s="16" t="s">
        <v>849</v>
      </c>
      <c r="G201" s="14">
        <v>94</v>
      </c>
      <c r="H201" s="14">
        <v>100</v>
      </c>
      <c r="I201" s="14">
        <v>97</v>
      </c>
      <c r="J201" s="14">
        <v>100</v>
      </c>
      <c r="K201" s="14">
        <v>100</v>
      </c>
      <c r="L201" s="17"/>
      <c r="M201" s="14">
        <v>43</v>
      </c>
      <c r="N201" s="14">
        <v>22</v>
      </c>
      <c r="O201" s="14">
        <v>44</v>
      </c>
      <c r="P201" s="14">
        <v>24</v>
      </c>
      <c r="Q201" s="14">
        <v>47</v>
      </c>
      <c r="R201" s="14">
        <v>35</v>
      </c>
      <c r="S201" s="18">
        <v>9.9600000000000009</v>
      </c>
      <c r="T201" s="18">
        <v>23</v>
      </c>
      <c r="U201" s="19"/>
      <c r="V201" s="15">
        <f t="shared" si="0"/>
        <v>33260</v>
      </c>
      <c r="W201" s="14" t="str">
        <f t="shared" si="1"/>
        <v>T150058700</v>
      </c>
      <c r="X201" s="15" t="str">
        <f t="shared" si="2"/>
        <v>TOPE ARNAV AMOL</v>
      </c>
      <c r="Y201" s="14" t="str">
        <f t="shared" si="3"/>
        <v>71900676H</v>
      </c>
      <c r="Z201" s="16" t="str">
        <f t="shared" si="4"/>
        <v>I2K18102618</v>
      </c>
      <c r="AA201" s="14">
        <v>94</v>
      </c>
      <c r="AB201" s="14">
        <v>97</v>
      </c>
      <c r="AC201" s="14">
        <v>93</v>
      </c>
      <c r="AD201" s="14">
        <v>100</v>
      </c>
      <c r="AE201" s="14">
        <v>97</v>
      </c>
      <c r="AF201" s="17"/>
      <c r="AG201" s="14">
        <v>23</v>
      </c>
      <c r="AH201" s="14">
        <v>23</v>
      </c>
      <c r="AI201" s="14">
        <v>44</v>
      </c>
      <c r="AJ201" s="14">
        <v>46</v>
      </c>
      <c r="AK201" s="14">
        <v>15</v>
      </c>
      <c r="AL201" s="14">
        <v>21</v>
      </c>
      <c r="AM201" s="14">
        <v>45</v>
      </c>
      <c r="AN201" s="14">
        <v>9.9600000000000009</v>
      </c>
      <c r="AO201" s="14">
        <v>46</v>
      </c>
      <c r="AP201" s="20" t="str">
        <f t="shared" si="5"/>
        <v>PASS</v>
      </c>
      <c r="AQ201" s="20" t="str">
        <f t="shared" si="6"/>
        <v>PASS</v>
      </c>
      <c r="AR201" s="21" t="str">
        <f t="shared" si="7"/>
        <v>PASS</v>
      </c>
      <c r="AS201" s="21" t="str">
        <f t="shared" si="8"/>
        <v>PASS</v>
      </c>
      <c r="AT201" s="7" t="str">
        <f t="shared" si="9"/>
        <v>PASS</v>
      </c>
      <c r="AU201" s="7" t="str">
        <f t="shared" si="10"/>
        <v>PASS</v>
      </c>
      <c r="AV201" s="22" t="str">
        <f t="shared" si="11"/>
        <v>YES</v>
      </c>
      <c r="AW201" s="23" t="str">
        <f t="shared" si="12"/>
        <v>DIST</v>
      </c>
    </row>
    <row r="202" spans="1:49">
      <c r="A202" s="14"/>
      <c r="B202" s="14">
        <v>33159</v>
      </c>
      <c r="C202" s="14" t="s">
        <v>851</v>
      </c>
      <c r="D202" s="15" t="s">
        <v>852</v>
      </c>
      <c r="E202" s="14" t="s">
        <v>853</v>
      </c>
      <c r="F202" s="16" t="s">
        <v>854</v>
      </c>
      <c r="G202" s="14">
        <v>74</v>
      </c>
      <c r="H202" s="14">
        <v>83</v>
      </c>
      <c r="I202" s="14">
        <v>82</v>
      </c>
      <c r="J202" s="14">
        <v>92</v>
      </c>
      <c r="K202" s="14">
        <v>78</v>
      </c>
      <c r="L202" s="17"/>
      <c r="M202" s="14">
        <v>40</v>
      </c>
      <c r="N202" s="14">
        <v>20</v>
      </c>
      <c r="O202" s="14">
        <v>43</v>
      </c>
      <c r="P202" s="14">
        <v>19</v>
      </c>
      <c r="Q202" s="14">
        <v>43</v>
      </c>
      <c r="R202" s="14">
        <v>35</v>
      </c>
      <c r="S202" s="18">
        <v>9.65</v>
      </c>
      <c r="T202" s="18">
        <v>23</v>
      </c>
      <c r="U202" s="19"/>
      <c r="V202" s="15">
        <f t="shared" si="0"/>
        <v>33159</v>
      </c>
      <c r="W202" s="14" t="str">
        <f t="shared" si="1"/>
        <v>T150058701</v>
      </c>
      <c r="X202" s="15" t="str">
        <f t="shared" si="2"/>
        <v>UNDE NAVNEETA ASHOK</v>
      </c>
      <c r="Y202" s="14" t="str">
        <f t="shared" si="3"/>
        <v>71900679B</v>
      </c>
      <c r="Z202" s="16" t="str">
        <f t="shared" si="4"/>
        <v>I2K18102453</v>
      </c>
      <c r="AA202" s="14">
        <v>83</v>
      </c>
      <c r="AB202" s="14">
        <v>75</v>
      </c>
      <c r="AC202" s="14">
        <v>78</v>
      </c>
      <c r="AD202" s="14">
        <v>90</v>
      </c>
      <c r="AE202" s="14">
        <v>78</v>
      </c>
      <c r="AF202" s="17"/>
      <c r="AG202" s="14">
        <v>22</v>
      </c>
      <c r="AH202" s="14">
        <v>22</v>
      </c>
      <c r="AI202" s="14">
        <v>43</v>
      </c>
      <c r="AJ202" s="14">
        <v>36</v>
      </c>
      <c r="AK202" s="14">
        <v>22</v>
      </c>
      <c r="AL202" s="14">
        <v>18</v>
      </c>
      <c r="AM202" s="14">
        <v>45</v>
      </c>
      <c r="AN202" s="14">
        <v>9.5399999999999991</v>
      </c>
      <c r="AO202" s="14">
        <v>46</v>
      </c>
      <c r="AP202" s="20" t="str">
        <f t="shared" si="5"/>
        <v>PASS</v>
      </c>
      <c r="AQ202" s="20" t="str">
        <f t="shared" si="6"/>
        <v>PASS</v>
      </c>
      <c r="AR202" s="21" t="str">
        <f t="shared" si="7"/>
        <v>PASS</v>
      </c>
      <c r="AS202" s="21" t="str">
        <f t="shared" si="8"/>
        <v>PASS</v>
      </c>
      <c r="AT202" s="7" t="str">
        <f t="shared" si="9"/>
        <v>PASS</v>
      </c>
      <c r="AU202" s="7" t="str">
        <f t="shared" si="10"/>
        <v>PASS</v>
      </c>
      <c r="AV202" s="22" t="str">
        <f t="shared" si="11"/>
        <v>YES</v>
      </c>
      <c r="AW202" s="23" t="str">
        <f t="shared" si="12"/>
        <v>DIST</v>
      </c>
    </row>
    <row r="203" spans="1:49">
      <c r="A203" s="14"/>
      <c r="B203" s="24">
        <v>33378</v>
      </c>
      <c r="C203" s="24" t="s">
        <v>855</v>
      </c>
      <c r="D203" s="25" t="s">
        <v>856</v>
      </c>
      <c r="E203" s="24" t="s">
        <v>857</v>
      </c>
      <c r="F203" s="16" t="s">
        <v>858</v>
      </c>
      <c r="G203" s="14">
        <v>88</v>
      </c>
      <c r="H203" s="14">
        <v>100</v>
      </c>
      <c r="I203" s="14">
        <v>99</v>
      </c>
      <c r="J203" s="14">
        <v>100</v>
      </c>
      <c r="K203" s="14">
        <v>100</v>
      </c>
      <c r="L203" s="17"/>
      <c r="M203" s="14">
        <v>39</v>
      </c>
      <c r="N203" s="14">
        <v>18</v>
      </c>
      <c r="O203" s="14">
        <v>38</v>
      </c>
      <c r="P203" s="14">
        <v>17</v>
      </c>
      <c r="Q203" s="14">
        <v>42</v>
      </c>
      <c r="R203" s="14">
        <v>40</v>
      </c>
      <c r="S203" s="18">
        <v>9.83</v>
      </c>
      <c r="T203" s="18">
        <v>23</v>
      </c>
      <c r="U203" s="19"/>
      <c r="V203" s="15">
        <f t="shared" si="0"/>
        <v>33378</v>
      </c>
      <c r="W203" s="14" t="str">
        <f t="shared" si="1"/>
        <v>T150058702</v>
      </c>
      <c r="X203" s="15" t="str">
        <f t="shared" si="2"/>
        <v>UPADHYAY VISHAL CHANDRAPRAKASH</v>
      </c>
      <c r="Y203" s="14" t="str">
        <f t="shared" si="3"/>
        <v>72000090E</v>
      </c>
      <c r="Z203" s="16" t="str">
        <f t="shared" si="4"/>
        <v>I2K19205179</v>
      </c>
      <c r="AA203" s="14">
        <v>90</v>
      </c>
      <c r="AB203" s="14">
        <v>90</v>
      </c>
      <c r="AC203" s="14">
        <v>84</v>
      </c>
      <c r="AD203" s="14">
        <v>97</v>
      </c>
      <c r="AE203" s="14">
        <v>99</v>
      </c>
      <c r="AF203" s="17"/>
      <c r="AG203" s="14">
        <v>22</v>
      </c>
      <c r="AH203" s="14">
        <v>22</v>
      </c>
      <c r="AI203" s="14">
        <v>44</v>
      </c>
      <c r="AJ203" s="14">
        <v>42</v>
      </c>
      <c r="AK203" s="14">
        <v>22</v>
      </c>
      <c r="AL203" s="14">
        <v>21</v>
      </c>
      <c r="AM203" s="14">
        <v>47</v>
      </c>
      <c r="AN203" s="14">
        <v>9.91</v>
      </c>
      <c r="AO203" s="14">
        <v>46</v>
      </c>
      <c r="AP203" s="20" t="str">
        <f t="shared" si="5"/>
        <v>PASS</v>
      </c>
      <c r="AQ203" s="20" t="str">
        <f t="shared" si="6"/>
        <v>PASS</v>
      </c>
      <c r="AR203" s="21" t="str">
        <f t="shared" si="7"/>
        <v>PASS</v>
      </c>
      <c r="AS203" s="21" t="str">
        <f t="shared" si="8"/>
        <v>PASS</v>
      </c>
      <c r="AT203" s="7" t="str">
        <f t="shared" si="9"/>
        <v>PASS</v>
      </c>
      <c r="AU203" s="7" t="str">
        <f t="shared" si="10"/>
        <v>PASS</v>
      </c>
      <c r="AV203" s="22" t="str">
        <f t="shared" si="11"/>
        <v>YES</v>
      </c>
      <c r="AW203" s="23" t="str">
        <f t="shared" si="12"/>
        <v>DIST</v>
      </c>
    </row>
    <row r="204" spans="1:49">
      <c r="A204" s="14"/>
      <c r="B204" s="14">
        <v>33160</v>
      </c>
      <c r="C204" s="14" t="s">
        <v>859</v>
      </c>
      <c r="D204" s="15" t="s">
        <v>860</v>
      </c>
      <c r="E204" s="14" t="s">
        <v>861</v>
      </c>
      <c r="F204" s="16" t="s">
        <v>862</v>
      </c>
      <c r="G204" s="14">
        <v>93</v>
      </c>
      <c r="H204" s="14">
        <v>96</v>
      </c>
      <c r="I204" s="14">
        <v>80</v>
      </c>
      <c r="J204" s="14">
        <v>100</v>
      </c>
      <c r="K204" s="14">
        <v>87</v>
      </c>
      <c r="L204" s="17"/>
      <c r="M204" s="14">
        <v>39</v>
      </c>
      <c r="N204" s="14">
        <v>21</v>
      </c>
      <c r="O204" s="14">
        <v>43</v>
      </c>
      <c r="P204" s="14">
        <v>23</v>
      </c>
      <c r="Q204" s="14">
        <v>43</v>
      </c>
      <c r="R204" s="14">
        <v>38</v>
      </c>
      <c r="S204" s="18">
        <v>9.91</v>
      </c>
      <c r="T204" s="18">
        <v>23</v>
      </c>
      <c r="U204" s="19"/>
      <c r="V204" s="15">
        <f t="shared" si="0"/>
        <v>33160</v>
      </c>
      <c r="W204" s="14" t="str">
        <f t="shared" si="1"/>
        <v>T150058703</v>
      </c>
      <c r="X204" s="15" t="str">
        <f t="shared" si="2"/>
        <v>VANSHREE BHARDWAJ</v>
      </c>
      <c r="Y204" s="14" t="str">
        <f t="shared" si="3"/>
        <v>71900687C</v>
      </c>
      <c r="Z204" s="16" t="str">
        <f t="shared" si="4"/>
        <v>I2K18102571</v>
      </c>
      <c r="AA204" s="14">
        <v>100</v>
      </c>
      <c r="AB204" s="14">
        <v>93</v>
      </c>
      <c r="AC204" s="14">
        <v>98</v>
      </c>
      <c r="AD204" s="14">
        <v>100</v>
      </c>
      <c r="AE204" s="14">
        <v>92</v>
      </c>
      <c r="AF204" s="17"/>
      <c r="AG204" s="14">
        <v>22</v>
      </c>
      <c r="AH204" s="14">
        <v>22</v>
      </c>
      <c r="AI204" s="14">
        <v>40</v>
      </c>
      <c r="AJ204" s="14">
        <v>39</v>
      </c>
      <c r="AK204" s="14">
        <v>22</v>
      </c>
      <c r="AL204" s="14">
        <v>23</v>
      </c>
      <c r="AM204" s="14">
        <v>42</v>
      </c>
      <c r="AN204" s="14">
        <v>9.93</v>
      </c>
      <c r="AO204" s="14">
        <v>46</v>
      </c>
      <c r="AP204" s="20" t="str">
        <f t="shared" si="5"/>
        <v>PASS</v>
      </c>
      <c r="AQ204" s="20" t="str">
        <f t="shared" si="6"/>
        <v>PASS</v>
      </c>
      <c r="AR204" s="21" t="str">
        <f t="shared" si="7"/>
        <v>PASS</v>
      </c>
      <c r="AS204" s="21" t="str">
        <f t="shared" si="8"/>
        <v>PASS</v>
      </c>
      <c r="AT204" s="7" t="str">
        <f t="shared" si="9"/>
        <v>PASS</v>
      </c>
      <c r="AU204" s="7" t="str">
        <f t="shared" si="10"/>
        <v>PASS</v>
      </c>
      <c r="AV204" s="22" t="str">
        <f t="shared" si="11"/>
        <v>YES</v>
      </c>
      <c r="AW204" s="23" t="str">
        <f t="shared" si="12"/>
        <v>DIST</v>
      </c>
    </row>
    <row r="205" spans="1:49">
      <c r="A205" s="14"/>
      <c r="B205" s="24">
        <v>33161</v>
      </c>
      <c r="C205" s="24" t="s">
        <v>863</v>
      </c>
      <c r="D205" s="25" t="s">
        <v>864</v>
      </c>
      <c r="E205" s="24" t="s">
        <v>865</v>
      </c>
      <c r="F205" s="16" t="s">
        <v>866</v>
      </c>
      <c r="G205" s="14">
        <v>92</v>
      </c>
      <c r="H205" s="14">
        <v>100</v>
      </c>
      <c r="I205" s="14">
        <v>99</v>
      </c>
      <c r="J205" s="14">
        <v>97</v>
      </c>
      <c r="K205" s="14">
        <v>86</v>
      </c>
      <c r="L205" s="17"/>
      <c r="M205" s="14">
        <v>40</v>
      </c>
      <c r="N205" s="14">
        <v>21</v>
      </c>
      <c r="O205" s="14">
        <v>45</v>
      </c>
      <c r="P205" s="14">
        <v>23</v>
      </c>
      <c r="Q205" s="14">
        <v>44</v>
      </c>
      <c r="R205" s="14">
        <v>48</v>
      </c>
      <c r="S205" s="18">
        <v>10</v>
      </c>
      <c r="T205" s="18">
        <v>23</v>
      </c>
      <c r="U205" s="19"/>
      <c r="V205" s="15">
        <f t="shared" si="0"/>
        <v>33161</v>
      </c>
      <c r="W205" s="14" t="str">
        <f t="shared" si="1"/>
        <v>T150058704</v>
      </c>
      <c r="X205" s="15" t="str">
        <f t="shared" si="2"/>
        <v>VELANKAR ABHISHEK VISHWAS</v>
      </c>
      <c r="Y205" s="14" t="str">
        <f t="shared" si="3"/>
        <v>71900692K</v>
      </c>
      <c r="Z205" s="16" t="str">
        <f t="shared" si="4"/>
        <v>I2K18102430</v>
      </c>
      <c r="AA205" s="14">
        <v>87</v>
      </c>
      <c r="AB205" s="14">
        <v>97</v>
      </c>
      <c r="AC205" s="14">
        <v>89</v>
      </c>
      <c r="AD205" s="14">
        <v>87</v>
      </c>
      <c r="AE205" s="14">
        <v>88</v>
      </c>
      <c r="AF205" s="17"/>
      <c r="AG205" s="14">
        <v>24</v>
      </c>
      <c r="AH205" s="14">
        <v>24</v>
      </c>
      <c r="AI205" s="14">
        <v>48</v>
      </c>
      <c r="AJ205" s="14">
        <v>45</v>
      </c>
      <c r="AK205" s="14">
        <v>23</v>
      </c>
      <c r="AL205" s="14">
        <v>21</v>
      </c>
      <c r="AM205" s="14">
        <v>43</v>
      </c>
      <c r="AN205" s="14">
        <v>10</v>
      </c>
      <c r="AO205" s="14">
        <v>46</v>
      </c>
      <c r="AP205" s="20" t="str">
        <f t="shared" si="5"/>
        <v>PASS</v>
      </c>
      <c r="AQ205" s="20" t="str">
        <f t="shared" si="6"/>
        <v>PASS</v>
      </c>
      <c r="AR205" s="21" t="str">
        <f t="shared" si="7"/>
        <v>PASS</v>
      </c>
      <c r="AS205" s="21" t="str">
        <f t="shared" si="8"/>
        <v>PASS</v>
      </c>
      <c r="AT205" s="7" t="str">
        <f t="shared" si="9"/>
        <v>PASS</v>
      </c>
      <c r="AU205" s="7" t="str">
        <f t="shared" si="10"/>
        <v>PASS</v>
      </c>
      <c r="AV205" s="22" t="str">
        <f t="shared" si="11"/>
        <v>YES</v>
      </c>
      <c r="AW205" s="23" t="str">
        <f t="shared" si="12"/>
        <v>DIST</v>
      </c>
    </row>
    <row r="206" spans="1:49">
      <c r="A206" s="14"/>
      <c r="B206" s="14">
        <v>33216</v>
      </c>
      <c r="C206" s="14" t="s">
        <v>867</v>
      </c>
      <c r="D206" s="15" t="s">
        <v>868</v>
      </c>
      <c r="E206" s="14" t="s">
        <v>869</v>
      </c>
      <c r="F206" s="16" t="s">
        <v>870</v>
      </c>
      <c r="G206" s="14">
        <v>88</v>
      </c>
      <c r="H206" s="14">
        <v>100</v>
      </c>
      <c r="I206" s="14">
        <v>96</v>
      </c>
      <c r="J206" s="14">
        <v>100</v>
      </c>
      <c r="K206" s="14">
        <v>89</v>
      </c>
      <c r="L206" s="17"/>
      <c r="M206" s="14">
        <v>40</v>
      </c>
      <c r="N206" s="14">
        <v>16</v>
      </c>
      <c r="O206" s="14">
        <v>43</v>
      </c>
      <c r="P206" s="14">
        <v>20</v>
      </c>
      <c r="Q206" s="14">
        <v>42</v>
      </c>
      <c r="R206" s="14">
        <v>34</v>
      </c>
      <c r="S206" s="18">
        <v>9.8699999999999992</v>
      </c>
      <c r="T206" s="18">
        <v>23</v>
      </c>
      <c r="U206" s="19"/>
      <c r="V206" s="15">
        <f t="shared" si="0"/>
        <v>33216</v>
      </c>
      <c r="W206" s="14" t="str">
        <f t="shared" si="1"/>
        <v>T150058705</v>
      </c>
      <c r="X206" s="15" t="str">
        <f t="shared" si="2"/>
        <v>VETAL DATTATRAY VIJAY</v>
      </c>
      <c r="Y206" s="14" t="str">
        <f t="shared" si="3"/>
        <v>71900174K</v>
      </c>
      <c r="Z206" s="16" t="str">
        <f t="shared" si="4"/>
        <v>I2K18102454</v>
      </c>
      <c r="AA206" s="14">
        <v>93</v>
      </c>
      <c r="AB206" s="14">
        <v>92</v>
      </c>
      <c r="AC206" s="14">
        <v>84</v>
      </c>
      <c r="AD206" s="14">
        <v>100</v>
      </c>
      <c r="AE206" s="14">
        <v>92</v>
      </c>
      <c r="AF206" s="17"/>
      <c r="AG206" s="14">
        <v>24</v>
      </c>
      <c r="AH206" s="14">
        <v>22</v>
      </c>
      <c r="AI206" s="14">
        <v>36</v>
      </c>
      <c r="AJ206" s="14">
        <v>37</v>
      </c>
      <c r="AK206" s="14">
        <v>18</v>
      </c>
      <c r="AL206" s="14">
        <v>17</v>
      </c>
      <c r="AM206" s="14">
        <v>45</v>
      </c>
      <c r="AN206" s="14">
        <v>9.8699999999999992</v>
      </c>
      <c r="AO206" s="14">
        <v>46</v>
      </c>
      <c r="AP206" s="20" t="str">
        <f t="shared" si="5"/>
        <v>PASS</v>
      </c>
      <c r="AQ206" s="20" t="str">
        <f t="shared" si="6"/>
        <v>PASS</v>
      </c>
      <c r="AR206" s="21" t="str">
        <f t="shared" si="7"/>
        <v>PASS</v>
      </c>
      <c r="AS206" s="21" t="str">
        <f t="shared" si="8"/>
        <v>PASS</v>
      </c>
      <c r="AT206" s="7" t="str">
        <f t="shared" si="9"/>
        <v>PASS</v>
      </c>
      <c r="AU206" s="7" t="str">
        <f t="shared" si="10"/>
        <v>PASS</v>
      </c>
      <c r="AV206" s="22" t="str">
        <f t="shared" si="11"/>
        <v>YES</v>
      </c>
      <c r="AW206" s="23" t="str">
        <f t="shared" si="12"/>
        <v>DIST</v>
      </c>
    </row>
    <row r="207" spans="1:49">
      <c r="A207" s="14"/>
      <c r="B207" s="14">
        <v>33163</v>
      </c>
      <c r="C207" s="14" t="s">
        <v>871</v>
      </c>
      <c r="D207" s="15" t="s">
        <v>872</v>
      </c>
      <c r="E207" s="14" t="s">
        <v>873</v>
      </c>
      <c r="F207" s="16" t="s">
        <v>874</v>
      </c>
      <c r="G207" s="14">
        <v>68</v>
      </c>
      <c r="H207" s="14">
        <v>85</v>
      </c>
      <c r="I207" s="14">
        <v>84</v>
      </c>
      <c r="J207" s="14">
        <v>75</v>
      </c>
      <c r="K207" s="14">
        <v>69</v>
      </c>
      <c r="L207" s="17"/>
      <c r="M207" s="14">
        <v>40</v>
      </c>
      <c r="N207" s="14">
        <v>21</v>
      </c>
      <c r="O207" s="14">
        <v>43</v>
      </c>
      <c r="P207" s="14">
        <v>19</v>
      </c>
      <c r="Q207" s="14">
        <v>41</v>
      </c>
      <c r="R207" s="14">
        <v>35</v>
      </c>
      <c r="S207" s="18">
        <v>9.17</v>
      </c>
      <c r="T207" s="18">
        <v>23</v>
      </c>
      <c r="U207" s="19"/>
      <c r="V207" s="15">
        <f t="shared" si="0"/>
        <v>33163</v>
      </c>
      <c r="W207" s="14" t="str">
        <f t="shared" si="1"/>
        <v>T150058706</v>
      </c>
      <c r="X207" s="15" t="str">
        <f t="shared" si="2"/>
        <v>VISPUTE TUSHAR PRAKASH</v>
      </c>
      <c r="Y207" s="14" t="str">
        <f t="shared" si="3"/>
        <v>71924046J</v>
      </c>
      <c r="Z207" s="16" t="str">
        <f t="shared" si="4"/>
        <v>I2K18205145</v>
      </c>
      <c r="AA207" s="14">
        <v>87</v>
      </c>
      <c r="AB207" s="14">
        <v>82</v>
      </c>
      <c r="AC207" s="14">
        <v>70</v>
      </c>
      <c r="AD207" s="14">
        <v>96</v>
      </c>
      <c r="AE207" s="14">
        <v>82</v>
      </c>
      <c r="AF207" s="17"/>
      <c r="AG207" s="14">
        <v>22</v>
      </c>
      <c r="AH207" s="14">
        <v>21</v>
      </c>
      <c r="AI207" s="14">
        <v>42</v>
      </c>
      <c r="AJ207" s="14">
        <v>38</v>
      </c>
      <c r="AK207" s="14">
        <v>21</v>
      </c>
      <c r="AL207" s="14">
        <v>19</v>
      </c>
      <c r="AM207" s="14">
        <v>37</v>
      </c>
      <c r="AN207" s="14">
        <v>9.4600000000000009</v>
      </c>
      <c r="AO207" s="14">
        <v>46</v>
      </c>
      <c r="AP207" s="20" t="str">
        <f t="shared" si="5"/>
        <v>PASS</v>
      </c>
      <c r="AQ207" s="20" t="str">
        <f t="shared" si="6"/>
        <v>PASS</v>
      </c>
      <c r="AR207" s="21" t="str">
        <f t="shared" si="7"/>
        <v>PASS</v>
      </c>
      <c r="AS207" s="21" t="str">
        <f t="shared" si="8"/>
        <v>PASS</v>
      </c>
      <c r="AT207" s="7" t="str">
        <f t="shared" si="9"/>
        <v>PASS</v>
      </c>
      <c r="AU207" s="7" t="str">
        <f t="shared" si="10"/>
        <v>PASS</v>
      </c>
      <c r="AV207" s="22" t="str">
        <f t="shared" si="11"/>
        <v>YES</v>
      </c>
      <c r="AW207" s="23" t="str">
        <f t="shared" si="12"/>
        <v>DIST</v>
      </c>
    </row>
    <row r="208" spans="1:49">
      <c r="A208" s="14"/>
      <c r="B208" s="14">
        <v>33379</v>
      </c>
      <c r="C208" s="14" t="s">
        <v>875</v>
      </c>
      <c r="D208" s="15" t="s">
        <v>876</v>
      </c>
      <c r="E208" s="14" t="s">
        <v>877</v>
      </c>
      <c r="F208" s="16" t="s">
        <v>878</v>
      </c>
      <c r="G208" s="14">
        <v>81</v>
      </c>
      <c r="H208" s="14">
        <v>93</v>
      </c>
      <c r="I208" s="14">
        <v>100</v>
      </c>
      <c r="J208" s="14">
        <v>96</v>
      </c>
      <c r="K208" s="14">
        <v>89</v>
      </c>
      <c r="L208" s="17"/>
      <c r="M208" s="14">
        <v>45</v>
      </c>
      <c r="N208" s="14">
        <v>23</v>
      </c>
      <c r="O208" s="14">
        <v>36</v>
      </c>
      <c r="P208" s="14">
        <v>23</v>
      </c>
      <c r="Q208" s="14">
        <v>43</v>
      </c>
      <c r="R208" s="14">
        <v>44</v>
      </c>
      <c r="S208" s="18">
        <v>9.9600000000000009</v>
      </c>
      <c r="T208" s="18">
        <v>23</v>
      </c>
      <c r="U208" s="19"/>
      <c r="V208" s="15">
        <f t="shared" si="0"/>
        <v>33379</v>
      </c>
      <c r="W208" s="14" t="str">
        <f t="shared" si="1"/>
        <v>T150058707</v>
      </c>
      <c r="X208" s="15" t="str">
        <f t="shared" si="2"/>
        <v>WAGHAMARE VAIBHAV RAMKRUSHN</v>
      </c>
      <c r="Y208" s="14" t="str">
        <f t="shared" si="3"/>
        <v>72000091C</v>
      </c>
      <c r="Z208" s="16" t="str">
        <f t="shared" si="4"/>
        <v>I2K19205166</v>
      </c>
      <c r="AA208" s="14">
        <v>94</v>
      </c>
      <c r="AB208" s="14">
        <v>84</v>
      </c>
      <c r="AC208" s="14">
        <v>88</v>
      </c>
      <c r="AD208" s="14">
        <v>97</v>
      </c>
      <c r="AE208" s="14">
        <v>96</v>
      </c>
      <c r="AF208" s="17"/>
      <c r="AG208" s="14">
        <v>23</v>
      </c>
      <c r="AH208" s="14">
        <v>22</v>
      </c>
      <c r="AI208" s="14">
        <v>45</v>
      </c>
      <c r="AJ208" s="14">
        <v>44</v>
      </c>
      <c r="AK208" s="14">
        <v>22</v>
      </c>
      <c r="AL208" s="14">
        <v>23</v>
      </c>
      <c r="AM208" s="14">
        <v>47</v>
      </c>
      <c r="AN208" s="14">
        <v>9.98</v>
      </c>
      <c r="AO208" s="14">
        <v>46</v>
      </c>
      <c r="AP208" s="20" t="str">
        <f t="shared" si="5"/>
        <v>PASS</v>
      </c>
      <c r="AQ208" s="20" t="str">
        <f t="shared" si="6"/>
        <v>PASS</v>
      </c>
      <c r="AR208" s="21" t="str">
        <f t="shared" si="7"/>
        <v>PASS</v>
      </c>
      <c r="AS208" s="21" t="str">
        <f t="shared" si="8"/>
        <v>PASS</v>
      </c>
      <c r="AT208" s="7" t="str">
        <f t="shared" si="9"/>
        <v>PASS</v>
      </c>
      <c r="AU208" s="7" t="str">
        <f t="shared" si="10"/>
        <v>PASS</v>
      </c>
      <c r="AV208" s="22" t="str">
        <f t="shared" si="11"/>
        <v>YES</v>
      </c>
      <c r="AW208" s="23" t="str">
        <f t="shared" si="12"/>
        <v>DIST</v>
      </c>
    </row>
    <row r="209" spans="1:49">
      <c r="A209" s="14"/>
      <c r="B209" s="14">
        <v>33380</v>
      </c>
      <c r="C209" s="14" t="s">
        <v>879</v>
      </c>
      <c r="D209" s="15" t="s">
        <v>880</v>
      </c>
      <c r="E209" s="14" t="s">
        <v>881</v>
      </c>
      <c r="F209" s="16" t="s">
        <v>882</v>
      </c>
      <c r="G209" s="14">
        <v>73</v>
      </c>
      <c r="H209" s="14">
        <v>89</v>
      </c>
      <c r="I209" s="14">
        <v>76</v>
      </c>
      <c r="J209" s="14">
        <v>79</v>
      </c>
      <c r="K209" s="14">
        <v>73</v>
      </c>
      <c r="L209" s="17"/>
      <c r="M209" s="14">
        <v>30</v>
      </c>
      <c r="N209" s="14">
        <v>12</v>
      </c>
      <c r="O209" s="14">
        <v>32</v>
      </c>
      <c r="P209" s="14">
        <v>12</v>
      </c>
      <c r="Q209" s="14">
        <v>42</v>
      </c>
      <c r="R209" s="14">
        <v>20</v>
      </c>
      <c r="S209" s="18">
        <v>8.83</v>
      </c>
      <c r="T209" s="18">
        <v>23</v>
      </c>
      <c r="U209" s="19"/>
      <c r="V209" s="15">
        <f t="shared" ref="V209:Z210" si="13">B209</f>
        <v>33380</v>
      </c>
      <c r="W209" s="14" t="str">
        <f t="shared" si="13"/>
        <v>T150058708</v>
      </c>
      <c r="X209" s="15" t="str">
        <f t="shared" si="13"/>
        <v>WAGHMODE SURESH MANIK</v>
      </c>
      <c r="Y209" s="14" t="str">
        <f t="shared" si="13"/>
        <v>72000092M</v>
      </c>
      <c r="Z209" s="16" t="str">
        <f t="shared" si="13"/>
        <v>I2K19205180</v>
      </c>
      <c r="AA209" s="14">
        <v>86</v>
      </c>
      <c r="AB209" s="14">
        <v>84</v>
      </c>
      <c r="AC209" s="14">
        <v>77</v>
      </c>
      <c r="AD209" s="14">
        <v>90</v>
      </c>
      <c r="AE209" s="14">
        <v>87</v>
      </c>
      <c r="AF209" s="17"/>
      <c r="AG209" s="14">
        <v>22</v>
      </c>
      <c r="AH209" s="14">
        <v>22</v>
      </c>
      <c r="AI209" s="14">
        <v>40</v>
      </c>
      <c r="AJ209" s="14">
        <v>41</v>
      </c>
      <c r="AK209" s="14">
        <v>22</v>
      </c>
      <c r="AL209" s="14">
        <v>21</v>
      </c>
      <c r="AM209" s="14">
        <v>44</v>
      </c>
      <c r="AN209" s="14">
        <v>9.33</v>
      </c>
      <c r="AO209" s="14">
        <v>46</v>
      </c>
      <c r="AP209" s="20" t="str">
        <f>IF(COUNTIF(G209:K209,"FF"),"FAIL",IF(COUNTIF(G209:K209,"AB"),"FAIL","PASS"))</f>
        <v>PASS</v>
      </c>
      <c r="AQ209" s="20" t="str">
        <f>IF(COUNTIF(AA209:AE209,"FF"),"FAIL",IF(COUNTIF(AA209:AE209,"AB"),"FAIL","PASS"))</f>
        <v>PASS</v>
      </c>
      <c r="AR209" s="21" t="str">
        <f>IF(COUNTIF(M209:R209,"FF"),"FAIL",IF(COUNTIF(M209:R209,"AB"),"FAIL","PASS"))</f>
        <v>PASS</v>
      </c>
      <c r="AS209" s="21" t="str">
        <f>IF(COUNTIF(AG209:AM209,"FF"),"FAIL",IF(COUNTIF(AG209:AM209,"AB"),"FAIL","PASS"))</f>
        <v>PASS</v>
      </c>
      <c r="AT209" s="7" t="str">
        <f>IF(AND(AP209="PASS",AQ209="PASS"),"PASS","FAIL")</f>
        <v>PASS</v>
      </c>
      <c r="AU209" s="7" t="str">
        <f>IF(AND(AR209="PASS",AS209="PASS"),"PASS","FAIL")</f>
        <v>PASS</v>
      </c>
      <c r="AV209" s="22" t="str">
        <f>IF(AW209="ATKT","NO",IF(AW209="FAIL","NO","YES"))</f>
        <v>YES</v>
      </c>
      <c r="AW209" s="23" t="str">
        <f>IF(AO209=46,IF(AN209&gt;=7.75,"DIST",IF(AN209&gt;=6.75,"FIRST",IF(AN209&gt;=6.25,"HSC",IF(AN209&gt;=5.5,"SC","FAIL")))),IF(AO209&gt;=23,"ATKT","FAIL"))</f>
        <v>DIST</v>
      </c>
    </row>
    <row r="210" spans="1:49">
      <c r="A210" s="14"/>
      <c r="B210" s="14">
        <v>33333</v>
      </c>
      <c r="C210" s="14" t="s">
        <v>883</v>
      </c>
      <c r="D210" s="15" t="s">
        <v>884</v>
      </c>
      <c r="E210" s="14" t="s">
        <v>885</v>
      </c>
      <c r="F210" s="16" t="s">
        <v>886</v>
      </c>
      <c r="G210" s="14">
        <v>84</v>
      </c>
      <c r="H210" s="14">
        <v>100</v>
      </c>
      <c r="I210" s="14">
        <v>89</v>
      </c>
      <c r="J210" s="14">
        <v>99</v>
      </c>
      <c r="K210" s="14">
        <v>90</v>
      </c>
      <c r="L210" s="17"/>
      <c r="M210" s="14">
        <v>43</v>
      </c>
      <c r="N210" s="14">
        <v>24</v>
      </c>
      <c r="O210" s="14">
        <v>44</v>
      </c>
      <c r="P210" s="14">
        <v>23</v>
      </c>
      <c r="Q210" s="14">
        <v>44</v>
      </c>
      <c r="R210" s="14">
        <v>44</v>
      </c>
      <c r="S210" s="18">
        <v>10</v>
      </c>
      <c r="T210" s="18">
        <v>23</v>
      </c>
      <c r="U210" s="19"/>
      <c r="V210" s="15">
        <f t="shared" si="13"/>
        <v>33333</v>
      </c>
      <c r="W210" s="14" t="str">
        <f t="shared" si="13"/>
        <v>T150058709</v>
      </c>
      <c r="X210" s="15" t="str">
        <f t="shared" si="13"/>
        <v>ZAMAD HITESH DHANRAJ</v>
      </c>
      <c r="Y210" s="14" t="str">
        <f t="shared" si="13"/>
        <v>71900258D</v>
      </c>
      <c r="Z210" s="16" t="str">
        <f t="shared" si="13"/>
        <v>I2K18102530</v>
      </c>
      <c r="AA210" s="14">
        <v>100</v>
      </c>
      <c r="AB210" s="14">
        <v>85</v>
      </c>
      <c r="AC210" s="14">
        <v>84</v>
      </c>
      <c r="AD210" s="14">
        <v>99</v>
      </c>
      <c r="AE210" s="14">
        <v>100</v>
      </c>
      <c r="AF210" s="17"/>
      <c r="AG210" s="14">
        <v>23</v>
      </c>
      <c r="AH210" s="14">
        <v>22</v>
      </c>
      <c r="AI210" s="14">
        <v>46</v>
      </c>
      <c r="AJ210" s="14">
        <v>43</v>
      </c>
      <c r="AK210" s="14">
        <v>22</v>
      </c>
      <c r="AL210" s="14">
        <v>20</v>
      </c>
      <c r="AM210" s="14">
        <v>42</v>
      </c>
      <c r="AN210" s="14">
        <v>10</v>
      </c>
      <c r="AO210" s="14">
        <v>46</v>
      </c>
      <c r="AP210" s="20" t="str">
        <f>IF(COUNTIF(G210:K210,"FF"),"FAIL",IF(COUNTIF(G210:K210,"AB"),"FAIL","PASS"))</f>
        <v>PASS</v>
      </c>
      <c r="AQ210" s="20" t="str">
        <f>IF(COUNTIF(AA210:AE210,"FF"),"FAIL",IF(COUNTIF(AA210:AE210,"AB"),"FAIL","PASS"))</f>
        <v>PASS</v>
      </c>
      <c r="AR210" s="21" t="str">
        <f>IF(COUNTIF(M210:R210,"FF"),"FAIL",IF(COUNTIF(M210:R210,"AB"),"FAIL","PASS"))</f>
        <v>PASS</v>
      </c>
      <c r="AS210" s="21" t="str">
        <f>IF(COUNTIF(AG210:AM210,"FF"),"FAIL",IF(COUNTIF(AG210:AM210,"AB"),"FAIL","PASS"))</f>
        <v>PASS</v>
      </c>
      <c r="AT210" s="7" t="str">
        <f>IF(AND(AP210="PASS",AQ210="PASS"),"PASS","FAIL")</f>
        <v>PASS</v>
      </c>
      <c r="AU210" s="7" t="str">
        <f>IF(AND(AR210="PASS",AS210="PASS"),"PASS","FAIL")</f>
        <v>PASS</v>
      </c>
      <c r="AV210" s="22" t="str">
        <f>IF(AW210="ATKT","NO",IF(AW210="FAIL","NO","YES"))</f>
        <v>YES</v>
      </c>
      <c r="AW210" s="23" t="str">
        <f>IF(AO210=46,IF(AN210&gt;=7.75,"DIST",IF(AN210&gt;=6.75,"FIRST",IF(AN210&gt;=6.25,"HSC",IF(AN210&gt;=5.5,"SC","FAIL")))),IF(AO210&gt;=23,"ATKT","FAIL"))</f>
        <v>DIST</v>
      </c>
    </row>
    <row r="211" spans="1:49">
      <c r="A211" s="14"/>
      <c r="B211" s="91">
        <v>33322</v>
      </c>
      <c r="C211" s="91" t="s">
        <v>965</v>
      </c>
      <c r="D211" s="92" t="s">
        <v>954</v>
      </c>
      <c r="E211" s="91" t="s">
        <v>966</v>
      </c>
      <c r="F211" s="88" t="s">
        <v>955</v>
      </c>
      <c r="G211" s="14">
        <v>87</v>
      </c>
      <c r="H211" s="14">
        <v>97</v>
      </c>
      <c r="I211" s="14">
        <v>86</v>
      </c>
      <c r="J211" s="14">
        <v>100</v>
      </c>
      <c r="K211" s="14">
        <v>94</v>
      </c>
      <c r="L211" s="17"/>
      <c r="M211" s="14">
        <v>45</v>
      </c>
      <c r="N211" s="14">
        <v>24</v>
      </c>
      <c r="O211" s="14">
        <v>46</v>
      </c>
      <c r="P211" s="14">
        <v>24</v>
      </c>
      <c r="Q211" s="14">
        <v>44</v>
      </c>
      <c r="R211" s="14">
        <v>44</v>
      </c>
      <c r="S211" s="18">
        <v>10</v>
      </c>
      <c r="T211" s="18">
        <v>23</v>
      </c>
      <c r="U211" s="19"/>
      <c r="V211" s="15">
        <f>B211</f>
        <v>33322</v>
      </c>
      <c r="W211" s="14" t="str">
        <f>C211</f>
        <v>T150058710</v>
      </c>
      <c r="X211" s="15" t="str">
        <f>D211</f>
        <v>DHRUV NADKAR</v>
      </c>
      <c r="Y211" s="14" t="str">
        <f>E211</f>
        <v>71900200B</v>
      </c>
      <c r="Z211" s="72"/>
      <c r="AA211" s="14">
        <v>94</v>
      </c>
      <c r="AB211" s="14">
        <v>98</v>
      </c>
      <c r="AC211" s="14">
        <v>99</v>
      </c>
      <c r="AD211" s="14">
        <v>96</v>
      </c>
      <c r="AE211" s="14">
        <v>100</v>
      </c>
      <c r="AF211" s="17"/>
      <c r="AG211" s="14">
        <v>23</v>
      </c>
      <c r="AH211" s="14">
        <v>22</v>
      </c>
      <c r="AI211" s="14">
        <v>44</v>
      </c>
      <c r="AJ211" s="14">
        <v>45</v>
      </c>
      <c r="AK211" s="14">
        <v>22</v>
      </c>
      <c r="AL211" s="14">
        <v>21</v>
      </c>
      <c r="AM211" s="14">
        <v>44</v>
      </c>
      <c r="AN211" s="14">
        <v>10</v>
      </c>
      <c r="AO211" s="14">
        <v>46</v>
      </c>
      <c r="AP211" s="20" t="str">
        <f>IF(COUNTIF(G211:K211,"FF"),"FAIL",IF(COUNTIF(G211:K211,"AB"),"FAIL","PASS"))</f>
        <v>PASS</v>
      </c>
      <c r="AQ211" s="20" t="str">
        <f>IF(COUNTIF(AA211:AE211,"FF"),"FAIL",IF(COUNTIF(AA211:AE211,"AB"),"FAIL","PASS"))</f>
        <v>PASS</v>
      </c>
      <c r="AR211" s="21" t="str">
        <f>IF(COUNTIF(M211:R211,"FF"),"FAIL",IF(COUNTIF(M211:R211,"AB"),"FAIL","PASS"))</f>
        <v>PASS</v>
      </c>
      <c r="AS211" s="21" t="str">
        <f>IF(COUNTIF(AG211:AM211,"FF"),"FAIL",IF(COUNTIF(AG211:AM211,"AB"),"FAIL","PASS"))</f>
        <v>PASS</v>
      </c>
      <c r="AT211" s="7" t="str">
        <f>IF(AND(AP211="PASS",AQ211="PASS"),"PASS","FAIL")</f>
        <v>PASS</v>
      </c>
      <c r="AU211" s="7" t="str">
        <f>IF(AND(AR211="PASS",AS211="PASS"),"PASS","FAIL")</f>
        <v>PASS</v>
      </c>
      <c r="AV211" s="22" t="str">
        <f>IF(AW211="ATKT","NO",IF(AW211="FAIL","NO","YES"))</f>
        <v>YES</v>
      </c>
      <c r="AW211" s="23" t="str">
        <f>IF(AO211=46,IF(AN211&gt;=7.75,"DIST",IF(AN211&gt;=6.75,"FIRST",IF(AN211&gt;=6.25,"HSC",IF(AN211&gt;=5.5,"SC","FAIL")))),IF(AO211&gt;=23,"ATKT","FAIL"))</f>
        <v>DIST</v>
      </c>
    </row>
    <row r="212" spans="1:49">
      <c r="L212" s="31"/>
      <c r="AF212" s="31"/>
      <c r="AT212" s="1" t="s">
        <v>887</v>
      </c>
      <c r="AU212" s="1" t="s">
        <v>888</v>
      </c>
      <c r="AV212" s="1" t="s">
        <v>28</v>
      </c>
    </row>
    <row r="213" spans="1:49" ht="23.4">
      <c r="B213" s="101" t="s">
        <v>889</v>
      </c>
      <c r="C213" s="101"/>
      <c r="D213" s="101"/>
      <c r="E213" s="101"/>
      <c r="F213" s="101"/>
      <c r="L213" s="31"/>
      <c r="R213" s="32" t="s">
        <v>890</v>
      </c>
      <c r="S213" s="33">
        <f>AVERAGE(S4:S211)</f>
        <v>9.9306280193236756</v>
      </c>
      <c r="AF213" s="31"/>
      <c r="AM213" s="32" t="s">
        <v>890</v>
      </c>
      <c r="AN213" s="33">
        <f>AVERAGE(AN4:AN211)</f>
        <v>9.9228502415458966</v>
      </c>
      <c r="AP213" s="102" t="s">
        <v>891</v>
      </c>
      <c r="AQ213" s="102"/>
      <c r="AR213" s="102"/>
      <c r="AS213" s="102"/>
      <c r="AT213" s="34">
        <f>COUNTIF(AT4:AT211,"PASS")</f>
        <v>207</v>
      </c>
      <c r="AU213" s="34">
        <f>COUNTIF(AU4:AU211,"PASS")</f>
        <v>207</v>
      </c>
      <c r="AV213" s="34">
        <f>COUNTIF(AV4:AV211,"YES")</f>
        <v>207</v>
      </c>
      <c r="AW213"/>
    </row>
    <row r="214" spans="1:49">
      <c r="L214" s="31"/>
      <c r="AF214" s="31"/>
    </row>
    <row r="215" spans="1:49">
      <c r="E215" s="35" t="s">
        <v>892</v>
      </c>
      <c r="F215" s="36"/>
      <c r="G215" s="6">
        <f>G2</f>
        <v>314441</v>
      </c>
      <c r="H215" s="6">
        <f>H2</f>
        <v>314442</v>
      </c>
      <c r="I215" s="6">
        <f>I2</f>
        <v>314443</v>
      </c>
      <c r="J215" s="6">
        <f>J2</f>
        <v>314444</v>
      </c>
      <c r="K215" s="6">
        <f>K2</f>
        <v>314445</v>
      </c>
      <c r="L215" s="7">
        <f>L2</f>
        <v>0</v>
      </c>
      <c r="M215" s="6" t="str">
        <f>M2</f>
        <v>314446 PR</v>
      </c>
      <c r="N215" s="6" t="str">
        <f>N2</f>
        <v>314446 TW</v>
      </c>
      <c r="O215" s="6" t="str">
        <f>O2</f>
        <v>314446 OR</v>
      </c>
      <c r="P215" s="6" t="str">
        <f>P2</f>
        <v>314447 TW</v>
      </c>
      <c r="Q215" s="6" t="str">
        <f>Q2</f>
        <v>314447 PR</v>
      </c>
      <c r="R215" s="6" t="str">
        <f>R2</f>
        <v>314448 TW</v>
      </c>
      <c r="T215" s="37"/>
      <c r="Y215" s="35" t="s">
        <v>892</v>
      </c>
      <c r="Z215" s="36"/>
      <c r="AA215" s="6">
        <f>AA2</f>
        <v>314450</v>
      </c>
      <c r="AB215" s="6">
        <f>AB2</f>
        <v>314451</v>
      </c>
      <c r="AC215" s="6">
        <f>AC2</f>
        <v>314452</v>
      </c>
      <c r="AD215" s="6">
        <f>AD2</f>
        <v>314453</v>
      </c>
      <c r="AE215" s="6">
        <f>AE2</f>
        <v>314454</v>
      </c>
      <c r="AF215" s="7">
        <f>AF2</f>
        <v>0</v>
      </c>
      <c r="AG215" s="6" t="str">
        <f>AG2</f>
        <v>314455 TW</v>
      </c>
      <c r="AH215" s="6" t="str">
        <f>AH2</f>
        <v>314455 OR</v>
      </c>
      <c r="AI215" s="6" t="str">
        <f>AI2</f>
        <v>314456 TW</v>
      </c>
      <c r="AJ215" s="6" t="str">
        <f>AJ2</f>
        <v>314456 PR</v>
      </c>
      <c r="AK215" s="6" t="str">
        <f>AK2</f>
        <v>314457 TW</v>
      </c>
      <c r="AL215" s="6" t="str">
        <f>AL2</f>
        <v>314457 PR</v>
      </c>
      <c r="AM215" s="6" t="str">
        <f>AM2</f>
        <v>314458 OR</v>
      </c>
      <c r="AO215" s="38"/>
      <c r="AP215" s="39"/>
      <c r="AQ215" s="39"/>
      <c r="AR215" s="39"/>
      <c r="AS215" s="39"/>
      <c r="AW215" s="40"/>
    </row>
    <row r="216" spans="1:49" ht="16.8">
      <c r="E216" s="41"/>
      <c r="F216" s="36"/>
      <c r="G216" s="6" t="str">
        <f>G3</f>
        <v>TOC-TH</v>
      </c>
      <c r="H216" s="6" t="str">
        <f>H3</f>
        <v>DBMS-TH</v>
      </c>
      <c r="I216" s="6" t="str">
        <f>I3</f>
        <v>SEPM-TH</v>
      </c>
      <c r="J216" s="6" t="str">
        <f>J3</f>
        <v>OS-TH</v>
      </c>
      <c r="K216" s="6" t="str">
        <f>K3</f>
        <v>HCI-TH</v>
      </c>
      <c r="L216" s="7">
        <f>L3</f>
        <v>0</v>
      </c>
      <c r="M216" s="6" t="str">
        <f>M3</f>
        <v>SL-1-PR</v>
      </c>
      <c r="N216" s="6" t="str">
        <f>N3</f>
        <v>SL-1-TW</v>
      </c>
      <c r="O216" s="6" t="str">
        <f>O3</f>
        <v>SL-1-OR</v>
      </c>
      <c r="P216" s="6" t="str">
        <f>P3</f>
        <v>SL-2-TW</v>
      </c>
      <c r="Q216" s="6" t="str">
        <f>Q3</f>
        <v>SL-2-PR</v>
      </c>
      <c r="R216" s="6" t="str">
        <f>R3</f>
        <v>SL-3-TW</v>
      </c>
      <c r="T216" s="37"/>
      <c r="Y216" s="41"/>
      <c r="Z216" s="36"/>
      <c r="AA216" s="6" t="str">
        <f>AA3</f>
        <v>CNT-TH</v>
      </c>
      <c r="AB216" s="6" t="str">
        <f>AB3</f>
        <v>SP-TH</v>
      </c>
      <c r="AC216" s="6" t="str">
        <f>AC3</f>
        <v>DAA-TH</v>
      </c>
      <c r="AD216" s="6" t="str">
        <f>AD3</f>
        <v>CC-TH</v>
      </c>
      <c r="AE216" s="6" t="str">
        <f>AE3</f>
        <v>DSBDA-TH</v>
      </c>
      <c r="AF216" s="7">
        <f>AF3</f>
        <v>0</v>
      </c>
      <c r="AG216" s="6" t="str">
        <f>AG3</f>
        <v>SL-4-TW</v>
      </c>
      <c r="AH216" s="6" t="str">
        <f>AH3</f>
        <v>SL-4-OR</v>
      </c>
      <c r="AI216" s="6" t="str">
        <f>AI3</f>
        <v>SL-5-TW</v>
      </c>
      <c r="AJ216" s="6" t="str">
        <f>AJ3</f>
        <v>SL-5-PR</v>
      </c>
      <c r="AK216" s="6" t="str">
        <f>AK3</f>
        <v>SL-6-TW</v>
      </c>
      <c r="AL216" s="6" t="str">
        <f>AL3</f>
        <v>SL-6-PR</v>
      </c>
      <c r="AM216" s="6" t="str">
        <f>AM3</f>
        <v>PBS-OR</v>
      </c>
      <c r="AO216" s="38"/>
      <c r="AP216" s="42"/>
      <c r="AQ216" s="43" t="s">
        <v>893</v>
      </c>
      <c r="AR216" s="43" t="s">
        <v>894</v>
      </c>
      <c r="AS216" s="39"/>
      <c r="AT216" s="40"/>
      <c r="AV216"/>
      <c r="AW216"/>
    </row>
    <row r="217" spans="1:49" ht="16.8">
      <c r="E217" s="41" t="s">
        <v>895</v>
      </c>
      <c r="F217" s="44" t="s">
        <v>896</v>
      </c>
      <c r="G217" s="45">
        <f>COUNTIF(G4:G211,"&gt;90")</f>
        <v>70</v>
      </c>
      <c r="H217" s="45">
        <f>COUNTIF(H4:H211,"&gt;90")</f>
        <v>181</v>
      </c>
      <c r="I217" s="45">
        <f>COUNTIF(I4:I211,"&gt;90")</f>
        <v>136</v>
      </c>
      <c r="J217" s="45">
        <f>COUNTIF(J4:J211,"&gt;90")</f>
        <v>192</v>
      </c>
      <c r="K217" s="45">
        <f>COUNTIF(K4:K211,"&gt;90")</f>
        <v>146</v>
      </c>
      <c r="L217" s="46"/>
      <c r="M217" s="23"/>
      <c r="N217" s="23"/>
      <c r="O217" s="23"/>
      <c r="P217" s="23"/>
      <c r="Q217" s="23"/>
      <c r="R217" s="23"/>
      <c r="T217" s="37"/>
      <c r="Y217" s="41" t="s">
        <v>895</v>
      </c>
      <c r="Z217" s="44" t="s">
        <v>896</v>
      </c>
      <c r="AA217" s="45">
        <f>COUNTIF(AA4:AA211,"&gt;90")</f>
        <v>170</v>
      </c>
      <c r="AB217" s="45">
        <f>COUNTIF(AB4:AB211,"&gt;90")</f>
        <v>111</v>
      </c>
      <c r="AC217" s="45">
        <f>COUNTIF(AC4:AC211,"&gt;90")</f>
        <v>82</v>
      </c>
      <c r="AD217" s="45">
        <f>COUNTIF(AD4:AD211,"&gt;90")</f>
        <v>187</v>
      </c>
      <c r="AE217" s="45">
        <f>COUNTIF(AE4:AE211,"&gt;90")</f>
        <v>150</v>
      </c>
      <c r="AF217" s="46"/>
      <c r="AG217" s="23"/>
      <c r="AH217" s="23"/>
      <c r="AI217" s="23"/>
      <c r="AJ217" s="23"/>
      <c r="AK217" s="23"/>
      <c r="AL217" s="23"/>
      <c r="AM217" s="23"/>
      <c r="AO217" s="38"/>
      <c r="AP217" s="43" t="s">
        <v>897</v>
      </c>
      <c r="AQ217" s="42">
        <f>AV213</f>
        <v>207</v>
      </c>
      <c r="AR217" s="47">
        <f>(AQ217/$AA$225)*100</f>
        <v>100</v>
      </c>
      <c r="AS217" s="39"/>
      <c r="AT217" s="40"/>
      <c r="AU217"/>
      <c r="AV217"/>
      <c r="AW217"/>
    </row>
    <row r="218" spans="1:49" ht="16.8">
      <c r="E218" s="41" t="s">
        <v>898</v>
      </c>
      <c r="F218" s="44" t="s">
        <v>899</v>
      </c>
      <c r="G218" s="45">
        <f>COUNTIFS(G4:G211,"&gt;=80",G4:G211,"&lt;90")</f>
        <v>101</v>
      </c>
      <c r="H218" s="45">
        <f>COUNTIFS(H4:H211,"&gt;=80",H4:H211,"&lt;90")</f>
        <v>18</v>
      </c>
      <c r="I218" s="45">
        <f>COUNTIFS(I4:I211,"&gt;=80",I4:I211,"&lt;90")</f>
        <v>49</v>
      </c>
      <c r="J218" s="45">
        <f>COUNTIFS(J4:J211,"&gt;=80",J4:J211,"&lt;90")</f>
        <v>10</v>
      </c>
      <c r="K218" s="45">
        <f>COUNTIFS(K4:K211,"&gt;=80",K4:K211,"&lt;90")</f>
        <v>44</v>
      </c>
      <c r="L218" s="46"/>
      <c r="M218" s="23"/>
      <c r="N218" s="23"/>
      <c r="O218" s="23"/>
      <c r="P218" s="23"/>
      <c r="Q218" s="23"/>
      <c r="R218" s="23"/>
      <c r="T218" s="37"/>
      <c r="Y218" s="41" t="s">
        <v>898</v>
      </c>
      <c r="Z218" s="44" t="s">
        <v>899</v>
      </c>
      <c r="AA218" s="45">
        <f>COUNTIFS(AA4:AA211,"&gt;=80",AA4:AA211,"&lt;90")</f>
        <v>27</v>
      </c>
      <c r="AB218" s="45">
        <f>COUNTIFS(AB4:AB211,"&gt;=80",AB4:AB211,"&lt;90")</f>
        <v>70</v>
      </c>
      <c r="AC218" s="45">
        <f>COUNTIFS(AC4:AC211,"&gt;=80",AC4:AC211,"&lt;90")</f>
        <v>78</v>
      </c>
      <c r="AD218" s="45">
        <f>COUNTIFS(AD4:AD211,"&gt;=80",AD4:AD211,"&lt;90")</f>
        <v>14</v>
      </c>
      <c r="AE218" s="45">
        <f>COUNTIFS(AE4:AE211,"&gt;=80",AE4:AE211,"&lt;90")</f>
        <v>39</v>
      </c>
      <c r="AF218" s="46"/>
      <c r="AG218" s="23"/>
      <c r="AH218" s="23"/>
      <c r="AI218" s="23"/>
      <c r="AJ218" s="23"/>
      <c r="AK218" s="23"/>
      <c r="AL218" s="23"/>
      <c r="AM218" s="23"/>
      <c r="AO218" s="38"/>
      <c r="AP218" s="43" t="s">
        <v>900</v>
      </c>
      <c r="AQ218" s="42">
        <f>COUNTIF(AW4:AW211,"DIST")</f>
        <v>207</v>
      </c>
      <c r="AR218" s="47">
        <f>(AQ218/$AA$225)*100</f>
        <v>100</v>
      </c>
      <c r="AS218" s="39"/>
      <c r="AT218" s="40"/>
      <c r="AU218"/>
      <c r="AV218"/>
      <c r="AW218"/>
    </row>
    <row r="219" spans="1:49" ht="16.8">
      <c r="E219" s="41" t="s">
        <v>901</v>
      </c>
      <c r="F219" s="44" t="s">
        <v>902</v>
      </c>
      <c r="G219" s="45">
        <f>COUNTIFS(G4:G211,"&gt;=70",G4:G211,"&lt;80")</f>
        <v>12</v>
      </c>
      <c r="H219" s="45">
        <f>COUNTIFS(H4:H211,"&gt;=70",H4:H211,"&lt;80")</f>
        <v>3</v>
      </c>
      <c r="I219" s="45">
        <f>COUNTIFS(I4:I211,"&gt;=70",I4:I211,"&lt;80")</f>
        <v>14</v>
      </c>
      <c r="J219" s="45">
        <f>COUNTIFS(J4:J211,"&gt;=70",J4:J211,"&lt;80")</f>
        <v>3</v>
      </c>
      <c r="K219" s="45">
        <f>COUNTIFS(K4:K211,"&gt;=70",K4:K211,"&lt;80")</f>
        <v>9</v>
      </c>
      <c r="L219" s="46"/>
      <c r="M219" s="23"/>
      <c r="N219" s="23"/>
      <c r="O219" s="23"/>
      <c r="P219" s="23"/>
      <c r="Q219" s="23"/>
      <c r="R219" s="23"/>
      <c r="T219" s="37"/>
      <c r="Y219" s="41" t="s">
        <v>901</v>
      </c>
      <c r="Z219" s="44" t="s">
        <v>902</v>
      </c>
      <c r="AA219" s="45">
        <f>COUNTIFS(AA4:AA211,"&gt;=70",AA4:AA211,"&lt;80")</f>
        <v>3</v>
      </c>
      <c r="AB219" s="45">
        <f>COUNTIFS(AB4:AB211,"&gt;=70",AB4:AB211,"&lt;80")</f>
        <v>7</v>
      </c>
      <c r="AC219" s="45">
        <f>COUNTIFS(AC4:AC211,"&gt;=70",AC4:AC211,"&lt;80")</f>
        <v>36</v>
      </c>
      <c r="AD219" s="45">
        <f>COUNTIFS(AD4:AD211,"&gt;=70",AD4:AD211,"&lt;80")</f>
        <v>1</v>
      </c>
      <c r="AE219" s="45">
        <f>COUNTIFS(AE4:AE211,"&gt;=70",AE4:AE211,"&lt;80")</f>
        <v>7</v>
      </c>
      <c r="AF219" s="46"/>
      <c r="AG219" s="23"/>
      <c r="AH219" s="23"/>
      <c r="AI219" s="23"/>
      <c r="AJ219" s="23"/>
      <c r="AK219" s="23"/>
      <c r="AL219" s="23"/>
      <c r="AM219" s="23"/>
      <c r="AO219" s="38"/>
      <c r="AP219" s="43" t="s">
        <v>903</v>
      </c>
      <c r="AQ219" s="42">
        <f>COUNTIF(AW4:AW211,"FIRST")</f>
        <v>0</v>
      </c>
      <c r="AR219" s="47">
        <f>(AQ219/$AA$225)*100</f>
        <v>0</v>
      </c>
      <c r="AS219" s="39"/>
      <c r="AT219" s="40"/>
      <c r="AU219"/>
      <c r="AV219"/>
      <c r="AW219"/>
    </row>
    <row r="220" spans="1:49" ht="33.6">
      <c r="E220" s="41" t="s">
        <v>904</v>
      </c>
      <c r="F220" s="44" t="s">
        <v>905</v>
      </c>
      <c r="G220" s="45">
        <f>COUNTIFS(G4:G211,"&gt;=60",G4:G211,"&lt;70")</f>
        <v>3</v>
      </c>
      <c r="H220" s="45">
        <f>COUNTIFS(H4:H211,"&gt;=60",H4:H211,"&lt;70")</f>
        <v>1</v>
      </c>
      <c r="I220" s="45">
        <f>COUNTIFS(I4:I211,"&gt;=60",I4:I211,"&lt;70")</f>
        <v>0</v>
      </c>
      <c r="J220" s="45">
        <f>COUNTIFS(J4:J211,"&gt;=60",J4:J211,"&lt;70")</f>
        <v>0</v>
      </c>
      <c r="K220" s="45">
        <f>COUNTIFS(K4:K211,"&gt;=60",K4:K211,"&lt;70")</f>
        <v>1</v>
      </c>
      <c r="L220" s="46"/>
      <c r="M220" s="23"/>
      <c r="N220" s="23"/>
      <c r="O220" s="23"/>
      <c r="P220" s="23"/>
      <c r="Q220" s="23"/>
      <c r="R220" s="23"/>
      <c r="T220" s="37"/>
      <c r="Y220" s="41" t="s">
        <v>904</v>
      </c>
      <c r="Z220" s="44" t="s">
        <v>905</v>
      </c>
      <c r="AA220" s="45">
        <f>COUNTIFS(AA4:AA211,"&gt;=60",AA4:AA211,"&lt;70")</f>
        <v>1</v>
      </c>
      <c r="AB220" s="45">
        <f>COUNTIFS(AB4:AB211,"&gt;=60",AB4:AB211,"&lt;70")</f>
        <v>0</v>
      </c>
      <c r="AC220" s="45">
        <f>COUNTIFS(AC4:AC211,"&gt;=60",AC4:AC211,"&lt;70")</f>
        <v>3</v>
      </c>
      <c r="AD220" s="45">
        <f>COUNTIFS(AD4:AD211,"&gt;=60",AD4:AD211,"&lt;70")</f>
        <v>0</v>
      </c>
      <c r="AE220" s="45">
        <f>COUNTIFS(AE4:AE211,"&gt;=60",AE4:AE211,"&lt;70")</f>
        <v>1</v>
      </c>
      <c r="AF220" s="46"/>
      <c r="AG220" s="23"/>
      <c r="AH220" s="23"/>
      <c r="AI220" s="23"/>
      <c r="AJ220" s="23"/>
      <c r="AK220" s="23"/>
      <c r="AL220" s="23"/>
      <c r="AM220" s="23"/>
      <c r="AO220" s="38"/>
      <c r="AP220" s="48" t="s">
        <v>906</v>
      </c>
      <c r="AQ220" s="42">
        <f>COUNTIF(AW4:AW211,"HSC")</f>
        <v>0</v>
      </c>
      <c r="AR220" s="47">
        <f>(AQ220/$AA$225)*100</f>
        <v>0</v>
      </c>
      <c r="AS220" s="39"/>
      <c r="AT220" s="40"/>
      <c r="AU220"/>
      <c r="AV220"/>
      <c r="AW220"/>
    </row>
    <row r="221" spans="1:49" ht="16.8">
      <c r="E221" s="41" t="s">
        <v>907</v>
      </c>
      <c r="F221" s="44" t="s">
        <v>908</v>
      </c>
      <c r="G221" s="45">
        <f>COUNTIFS(G4:G211,"&gt;=50",G4:G211,"&lt;60")</f>
        <v>0</v>
      </c>
      <c r="H221" s="45">
        <f>COUNTIFS(H4:H211,"&gt;=50",H4:H211,"&lt;60")</f>
        <v>0</v>
      </c>
      <c r="I221" s="45">
        <f>COUNTIFS(I4:I211,"&gt;=50",I4:I211,"&lt;60")</f>
        <v>0</v>
      </c>
      <c r="J221" s="45">
        <f>COUNTIFS(J4:J211,"&gt;=50",J4:J211,"&lt;60")</f>
        <v>0</v>
      </c>
      <c r="K221" s="45">
        <f>COUNTIFS(K4:K211,"&gt;=50",K4:K211,"&lt;60")</f>
        <v>0</v>
      </c>
      <c r="L221" s="46"/>
      <c r="M221" s="23"/>
      <c r="N221" s="23"/>
      <c r="O221" s="23"/>
      <c r="P221" s="23"/>
      <c r="Q221" s="23"/>
      <c r="R221" s="23"/>
      <c r="T221" s="37"/>
      <c r="Y221" s="41" t="s">
        <v>907</v>
      </c>
      <c r="Z221" s="44" t="s">
        <v>908</v>
      </c>
      <c r="AA221" s="45">
        <f>COUNTIFS(AA4:AA211,"&gt;=50",AA4:AA211,"&lt;60")</f>
        <v>0</v>
      </c>
      <c r="AB221" s="45">
        <f>COUNTIFS(AB4:AB211,"&gt;=50",AB4:AB211,"&lt;60")</f>
        <v>0</v>
      </c>
      <c r="AC221" s="45">
        <f>COUNTIFS(AC4:AC211,"&gt;=50",AC4:AC211,"&lt;60")</f>
        <v>0</v>
      </c>
      <c r="AD221" s="45">
        <f>COUNTIFS(AD4:AD211,"&gt;=50",AD4:AD211,"&lt;60")</f>
        <v>0</v>
      </c>
      <c r="AE221" s="45">
        <f>COUNTIFS(AE4:AE211,"&gt;=50",AE4:AE211,"&lt;60")</f>
        <v>0</v>
      </c>
      <c r="AF221" s="46"/>
      <c r="AG221" s="23"/>
      <c r="AH221" s="23"/>
      <c r="AI221" s="23"/>
      <c r="AJ221" s="23"/>
      <c r="AK221" s="23"/>
      <c r="AL221" s="23"/>
      <c r="AM221" s="23"/>
      <c r="AO221" s="38"/>
      <c r="AP221" s="43" t="s">
        <v>909</v>
      </c>
      <c r="AQ221" s="42">
        <f>COUNTIF(AW4:AW211,"SC")</f>
        <v>0</v>
      </c>
      <c r="AR221" s="47">
        <f>(AQ221/$AA$225)*100</f>
        <v>0</v>
      </c>
      <c r="AS221" s="39"/>
      <c r="AT221" s="40"/>
      <c r="AV221"/>
      <c r="AW221"/>
    </row>
    <row r="222" spans="1:49" ht="16.8">
      <c r="E222" s="41" t="s">
        <v>910</v>
      </c>
      <c r="F222" s="44" t="s">
        <v>911</v>
      </c>
      <c r="G222" s="45">
        <f>COUNTIFS(G4:G211,"&gt;=40",G4:G211,"&lt;50")</f>
        <v>0</v>
      </c>
      <c r="H222" s="45">
        <f>COUNTIFS(H4:H211,"&gt;=40",H4:H211,"&lt;50")</f>
        <v>0</v>
      </c>
      <c r="I222" s="45">
        <f>COUNTIFS(I4:I211,"&gt;=40",I4:I211,"&lt;50")</f>
        <v>0</v>
      </c>
      <c r="J222" s="45">
        <f>COUNTIFS(J4:J211,"&gt;=40",J4:J211,"&lt;50")</f>
        <v>0</v>
      </c>
      <c r="K222" s="45">
        <f>COUNTIFS(K4:K211,"&gt;=40",K4:K211,"&lt;50")</f>
        <v>0</v>
      </c>
      <c r="L222" s="46"/>
      <c r="M222" s="23"/>
      <c r="N222" s="23"/>
      <c r="O222" s="23"/>
      <c r="P222" s="23"/>
      <c r="Q222" s="23"/>
      <c r="R222" s="23"/>
      <c r="T222" s="37"/>
      <c r="Y222" s="41" t="s">
        <v>910</v>
      </c>
      <c r="Z222" s="44" t="s">
        <v>911</v>
      </c>
      <c r="AA222" s="45">
        <f>COUNTIFS(AA4:AA211,"&gt;=40",AA4:AA211,"&lt;50")</f>
        <v>0</v>
      </c>
      <c r="AB222" s="45">
        <f>COUNTIFS(AB4:AB211,"&gt;=40",AB4:AB211,"&lt;50")</f>
        <v>0</v>
      </c>
      <c r="AC222" s="45">
        <f>COUNTIFS(AC4:AC211,"&gt;=40",AC4:AC211,"&lt;50")</f>
        <v>0</v>
      </c>
      <c r="AD222" s="45">
        <f>COUNTIFS(AD4:AD211,"&gt;=40",AD4:AD211,"&lt;50")</f>
        <v>0</v>
      </c>
      <c r="AE222" s="45">
        <f>COUNTIFS(AE4:AE211,"&gt;=40",AE4:AE211,"&lt;50")</f>
        <v>0</v>
      </c>
      <c r="AF222" s="46"/>
      <c r="AG222" s="23"/>
      <c r="AH222" s="23"/>
      <c r="AI222" s="23"/>
      <c r="AJ222" s="23"/>
      <c r="AK222" s="23"/>
      <c r="AL222" s="23"/>
      <c r="AM222" s="23"/>
      <c r="AO222" s="38"/>
      <c r="AP222" s="43" t="s">
        <v>912</v>
      </c>
      <c r="AQ222" s="42">
        <f>COUNTIF(AW4:AW211,"ATKT")</f>
        <v>0</v>
      </c>
      <c r="AR222" s="47">
        <f>(AQ222/$R$225)*100</f>
        <v>0</v>
      </c>
      <c r="AS222" s="39"/>
      <c r="AT222" s="40"/>
      <c r="AV222"/>
      <c r="AW222"/>
    </row>
    <row r="223" spans="1:49" ht="16.8">
      <c r="E223" s="41" t="s">
        <v>913</v>
      </c>
      <c r="F223" s="44" t="s">
        <v>914</v>
      </c>
      <c r="G223" s="45">
        <f>COUNTIF(G4:G211,"FF")</f>
        <v>0</v>
      </c>
      <c r="H223" s="45">
        <f>COUNTIF(H4:H211,"FF")</f>
        <v>0</v>
      </c>
      <c r="I223" s="45">
        <f>COUNTIF(I4:I211,"FF")</f>
        <v>0</v>
      </c>
      <c r="J223" s="45">
        <f>COUNTIF(J4:J211,"FF")</f>
        <v>0</v>
      </c>
      <c r="K223" s="45">
        <f>COUNTIF(K4:K211,"FF")</f>
        <v>0</v>
      </c>
      <c r="L223" s="46"/>
      <c r="M223" s="45">
        <f>COUNTIF(M4:M211,"FF")</f>
        <v>0</v>
      </c>
      <c r="N223" s="45">
        <f>COUNTIF(N4:N211,"FF")</f>
        <v>0</v>
      </c>
      <c r="O223" s="45">
        <f>COUNTIF(O4:O211,"FF")</f>
        <v>0</v>
      </c>
      <c r="P223" s="45">
        <f>COUNTIF(P4:P211,"FF")</f>
        <v>0</v>
      </c>
      <c r="Q223" s="45">
        <f>COUNTIF(Q4:Q211,"FF")</f>
        <v>0</v>
      </c>
      <c r="R223" s="45">
        <f>COUNTIF(R4:R211,"FF")</f>
        <v>0</v>
      </c>
      <c r="T223" s="37"/>
      <c r="Y223" s="41" t="s">
        <v>913</v>
      </c>
      <c r="Z223" s="44" t="s">
        <v>914</v>
      </c>
      <c r="AA223" s="45">
        <f>COUNTIF(AA4:AA211,"FF")</f>
        <v>0</v>
      </c>
      <c r="AB223" s="45">
        <f>COUNTIF(AB4:AB211,"FF")</f>
        <v>0</v>
      </c>
      <c r="AC223" s="45">
        <f>COUNTIF(AC4:AC211,"FF")</f>
        <v>0</v>
      </c>
      <c r="AD223" s="45">
        <f>COUNTIF(AD4:AD211,"FF")</f>
        <v>0</v>
      </c>
      <c r="AE223" s="45">
        <f>COUNTIF(AE4:AE211,"FF")</f>
        <v>0</v>
      </c>
      <c r="AF223" s="46"/>
      <c r="AG223" s="45">
        <f>COUNTIF(AG4:AG211,"FF")</f>
        <v>0</v>
      </c>
      <c r="AH223" s="45">
        <f>COUNTIF(AH4:AH211,"FF")</f>
        <v>0</v>
      </c>
      <c r="AI223" s="45">
        <f>COUNTIF(AI4:AI211,"FF")</f>
        <v>0</v>
      </c>
      <c r="AJ223" s="45">
        <f>COUNTIF(AJ4:AJ211,"FF")</f>
        <v>0</v>
      </c>
      <c r="AK223" s="45">
        <f>COUNTIF(AK4:AK211,"FF")</f>
        <v>0</v>
      </c>
      <c r="AL223" s="45">
        <f>COUNTIF(AL4:AL211,"FF")</f>
        <v>0</v>
      </c>
      <c r="AM223" s="45">
        <f>COUNTIF(AM4:AM211,"FF")</f>
        <v>0</v>
      </c>
      <c r="AO223" s="38"/>
      <c r="AP223" s="43" t="s">
        <v>915</v>
      </c>
      <c r="AQ223" s="42">
        <f>COUNTIF(AW4:AW211,"FAIL")</f>
        <v>1</v>
      </c>
      <c r="AR223" s="47">
        <f>(AQ223/$AA$225)*100</f>
        <v>0.48309178743961351</v>
      </c>
      <c r="AS223" s="39"/>
      <c r="AT223" s="40"/>
      <c r="AV223"/>
      <c r="AW223"/>
    </row>
    <row r="224" spans="1:49" ht="16.8">
      <c r="E224" s="35"/>
      <c r="F224" s="49" t="s">
        <v>916</v>
      </c>
      <c r="G224" s="50">
        <f>COUNTIF(G4:G211,"AB")</f>
        <v>1</v>
      </c>
      <c r="H224" s="50">
        <f>COUNTIF(H4:H211,"AB")</f>
        <v>1</v>
      </c>
      <c r="I224" s="50">
        <f>COUNTIF(I4:I211,"AB")</f>
        <v>1</v>
      </c>
      <c r="J224" s="50">
        <f>COUNTIF(J4:J211,"AB")</f>
        <v>1</v>
      </c>
      <c r="K224" s="50">
        <f>COUNTIF(K4:K211,"AB")</f>
        <v>1</v>
      </c>
      <c r="L224" s="46"/>
      <c r="M224" s="50">
        <f>COUNTIF(M4:M211,"AB")</f>
        <v>1</v>
      </c>
      <c r="N224" s="50">
        <f>COUNTIF(N4:N211,"AB")</f>
        <v>0</v>
      </c>
      <c r="O224" s="50">
        <f>COUNTIF(O4:O211,"AB")</f>
        <v>1</v>
      </c>
      <c r="P224" s="50">
        <f>COUNTIF(P4:P211,"AB")</f>
        <v>0</v>
      </c>
      <c r="Q224" s="50">
        <f>COUNTIF(Q4:Q211,"AB")</f>
        <v>1</v>
      </c>
      <c r="R224" s="50">
        <f>COUNTIF(R4:R211,"AB")</f>
        <v>0</v>
      </c>
      <c r="T224" s="37"/>
      <c r="Y224" s="35"/>
      <c r="Z224" s="49" t="s">
        <v>916</v>
      </c>
      <c r="AA224" s="50">
        <f>COUNTIF(AA4:AA211,"AB")</f>
        <v>0</v>
      </c>
      <c r="AB224" s="50">
        <f>COUNTIF(AB4:AB211,"AB")</f>
        <v>0</v>
      </c>
      <c r="AC224" s="50">
        <f>COUNTIF(AC4:AC211,"AB")</f>
        <v>0</v>
      </c>
      <c r="AD224" s="50">
        <f>COUNTIF(AD4:AD211,"AB")</f>
        <v>0</v>
      </c>
      <c r="AE224" s="50">
        <f>COUNTIF(AE4:AE211,"AB")</f>
        <v>0</v>
      </c>
      <c r="AF224" s="46"/>
      <c r="AG224" s="50">
        <f>COUNTIF(AG4:AG211,"AB")</f>
        <v>0</v>
      </c>
      <c r="AH224" s="50">
        <f>COUNTIF(AH4:AH211,"AB")</f>
        <v>0</v>
      </c>
      <c r="AI224" s="50">
        <f>COUNTIF(AI4:AI211,"AB")</f>
        <v>0</v>
      </c>
      <c r="AJ224" s="50">
        <f>COUNTIF(AJ4:AJ211,"AB")</f>
        <v>0</v>
      </c>
      <c r="AK224" s="50">
        <f>COUNTIF(AK4:AK211,"AB")</f>
        <v>0</v>
      </c>
      <c r="AL224" s="50">
        <f>COUNTIF(AL4:AL211,"AB")</f>
        <v>0</v>
      </c>
      <c r="AM224" s="50">
        <f>COUNTIF(AM4:AM211,"AB")</f>
        <v>0</v>
      </c>
      <c r="AO224" s="38"/>
      <c r="AP224" s="43" t="s">
        <v>917</v>
      </c>
      <c r="AQ224" s="43">
        <f>AQ218+AQ219+AQ220+AQ221+AQ222+AQ223</f>
        <v>208</v>
      </c>
      <c r="AR224" s="43"/>
      <c r="AS224" s="38"/>
      <c r="AU224"/>
      <c r="AV224"/>
      <c r="AW224"/>
    </row>
    <row r="225" spans="3:45">
      <c r="E225" s="35"/>
      <c r="F225" s="51" t="s">
        <v>917</v>
      </c>
      <c r="G225" s="52">
        <f>COUNTA(G4:G211)</f>
        <v>208</v>
      </c>
      <c r="H225" s="52">
        <f>COUNTA(H4:H211)</f>
        <v>208</v>
      </c>
      <c r="I225" s="52">
        <f>COUNTA(I4:I211)</f>
        <v>208</v>
      </c>
      <c r="J225" s="52">
        <f>COUNTA(J4:J211)</f>
        <v>208</v>
      </c>
      <c r="K225" s="52">
        <f>COUNTA(K4:K211)</f>
        <v>208</v>
      </c>
      <c r="L225" s="46"/>
      <c r="M225" s="52">
        <f>COUNTA(M4:M211)</f>
        <v>208</v>
      </c>
      <c r="N225" s="52">
        <f>COUNTA(N4:N211)</f>
        <v>208</v>
      </c>
      <c r="O225" s="52">
        <f>COUNTA(O4:O211)</f>
        <v>208</v>
      </c>
      <c r="P225" s="52">
        <f>COUNTA(P4:P211)</f>
        <v>208</v>
      </c>
      <c r="Q225" s="52">
        <f>COUNTA(Q4:Q211)</f>
        <v>208</v>
      </c>
      <c r="R225" s="52">
        <f>COUNTA(R4:R211)</f>
        <v>208</v>
      </c>
      <c r="T225" s="37"/>
      <c r="Y225" s="35"/>
      <c r="Z225" s="51" t="s">
        <v>917</v>
      </c>
      <c r="AA225" s="52">
        <f>COUNTA(AA4:AA211)</f>
        <v>207</v>
      </c>
      <c r="AB225" s="52">
        <f>COUNTA(AB4:AB211)</f>
        <v>207</v>
      </c>
      <c r="AC225" s="52">
        <f>COUNTA(AC4:AC211)</f>
        <v>207</v>
      </c>
      <c r="AD225" s="52">
        <f>COUNTA(AD4:AD211)</f>
        <v>207</v>
      </c>
      <c r="AE225" s="52">
        <f>COUNTA(AE4:AE211)</f>
        <v>207</v>
      </c>
      <c r="AF225" s="46"/>
      <c r="AG225" s="52">
        <f>COUNTA(AG4:AG211)</f>
        <v>207</v>
      </c>
      <c r="AH225" s="52">
        <f>COUNTA(AH4:AH211)</f>
        <v>207</v>
      </c>
      <c r="AI225" s="52">
        <f>COUNTA(AI4:AI211)</f>
        <v>207</v>
      </c>
      <c r="AJ225" s="52">
        <f>COUNTA(AJ4:AJ211)</f>
        <v>207</v>
      </c>
      <c r="AK225" s="52">
        <f>COUNTA(AK4:AK211)</f>
        <v>207</v>
      </c>
      <c r="AL225" s="52">
        <f>COUNTA(AL4:AL211)</f>
        <v>207</v>
      </c>
      <c r="AM225" s="52">
        <f>COUNTA(AM4:AM211)</f>
        <v>207</v>
      </c>
      <c r="AO225" s="39"/>
      <c r="AP225" s="39"/>
      <c r="AQ225" s="39"/>
      <c r="AR225" s="39"/>
      <c r="AS225" s="39"/>
    </row>
    <row r="226" spans="3:45">
      <c r="E226" s="35"/>
      <c r="F226" s="44" t="s">
        <v>918</v>
      </c>
      <c r="G226" s="45">
        <f>G225-G224</f>
        <v>207</v>
      </c>
      <c r="H226" s="45">
        <f>H225-H224</f>
        <v>207</v>
      </c>
      <c r="I226" s="45">
        <f>I225-I224</f>
        <v>207</v>
      </c>
      <c r="J226" s="45">
        <f>J225-J224</f>
        <v>207</v>
      </c>
      <c r="K226" s="45">
        <f>K225-K224</f>
        <v>207</v>
      </c>
      <c r="L226" s="46"/>
      <c r="M226" s="45">
        <f t="shared" ref="M226:R226" si="14">M225-M224</f>
        <v>207</v>
      </c>
      <c r="N226" s="45">
        <f t="shared" si="14"/>
        <v>208</v>
      </c>
      <c r="O226" s="45">
        <f t="shared" si="14"/>
        <v>207</v>
      </c>
      <c r="P226" s="45">
        <f t="shared" si="14"/>
        <v>208</v>
      </c>
      <c r="Q226" s="45">
        <f t="shared" si="14"/>
        <v>207</v>
      </c>
      <c r="R226" s="45">
        <f t="shared" si="14"/>
        <v>208</v>
      </c>
      <c r="T226" s="37"/>
      <c r="Y226" s="35"/>
      <c r="Z226" s="44" t="s">
        <v>918</v>
      </c>
      <c r="AA226" s="45">
        <f>AA225-AA224</f>
        <v>207</v>
      </c>
      <c r="AB226" s="45">
        <f>AB225-AB224</f>
        <v>207</v>
      </c>
      <c r="AC226" s="45">
        <f>AC225-AC224</f>
        <v>207</v>
      </c>
      <c r="AD226" s="45">
        <f>AD225-AD224</f>
        <v>207</v>
      </c>
      <c r="AE226" s="45">
        <f>AE225-AE224</f>
        <v>207</v>
      </c>
      <c r="AF226" s="46"/>
      <c r="AG226" s="45">
        <f t="shared" ref="AG226:AM226" si="15">AG225-AG224</f>
        <v>207</v>
      </c>
      <c r="AH226" s="45">
        <f t="shared" si="15"/>
        <v>207</v>
      </c>
      <c r="AI226" s="45">
        <f t="shared" si="15"/>
        <v>207</v>
      </c>
      <c r="AJ226" s="45">
        <f t="shared" si="15"/>
        <v>207</v>
      </c>
      <c r="AK226" s="45">
        <f t="shared" si="15"/>
        <v>207</v>
      </c>
      <c r="AL226" s="45">
        <f t="shared" si="15"/>
        <v>207</v>
      </c>
      <c r="AM226" s="45">
        <f t="shared" si="15"/>
        <v>207</v>
      </c>
    </row>
    <row r="227" spans="3:45">
      <c r="E227" s="53"/>
      <c r="F227" s="36" t="s">
        <v>919</v>
      </c>
      <c r="G227" s="6">
        <f>G226-G223</f>
        <v>207</v>
      </c>
      <c r="H227" s="6">
        <f>H226-H223</f>
        <v>207</v>
      </c>
      <c r="I227" s="6">
        <f>I226-I223</f>
        <v>207</v>
      </c>
      <c r="J227" s="6">
        <f>J226-J223</f>
        <v>207</v>
      </c>
      <c r="K227" s="6">
        <f>K226-K223</f>
        <v>207</v>
      </c>
      <c r="L227" s="46"/>
      <c r="M227" s="6">
        <f t="shared" ref="M227:R227" si="16">M226-M223</f>
        <v>207</v>
      </c>
      <c r="N227" s="6">
        <f t="shared" si="16"/>
        <v>208</v>
      </c>
      <c r="O227" s="6">
        <f t="shared" si="16"/>
        <v>207</v>
      </c>
      <c r="P227" s="6">
        <f t="shared" si="16"/>
        <v>208</v>
      </c>
      <c r="Q227" s="6">
        <f t="shared" si="16"/>
        <v>207</v>
      </c>
      <c r="R227" s="6">
        <f t="shared" si="16"/>
        <v>208</v>
      </c>
      <c r="T227" s="37"/>
      <c r="Y227" s="53"/>
      <c r="Z227" s="36" t="s">
        <v>919</v>
      </c>
      <c r="AA227" s="6">
        <f>AA226-AA223</f>
        <v>207</v>
      </c>
      <c r="AB227" s="6">
        <f>AB226-AB223</f>
        <v>207</v>
      </c>
      <c r="AC227" s="6">
        <f>AC226-AC223</f>
        <v>207</v>
      </c>
      <c r="AD227" s="6">
        <f>AD226-AD223</f>
        <v>207</v>
      </c>
      <c r="AE227" s="6">
        <f>AE226-AE223</f>
        <v>207</v>
      </c>
      <c r="AF227" s="46"/>
      <c r="AG227" s="6">
        <f t="shared" ref="AG227:AM227" si="17">AG226-AG223</f>
        <v>207</v>
      </c>
      <c r="AH227" s="6">
        <f t="shared" si="17"/>
        <v>207</v>
      </c>
      <c r="AI227" s="6">
        <f t="shared" si="17"/>
        <v>207</v>
      </c>
      <c r="AJ227" s="6">
        <f t="shared" si="17"/>
        <v>207</v>
      </c>
      <c r="AK227" s="6">
        <f t="shared" si="17"/>
        <v>207</v>
      </c>
      <c r="AL227" s="6">
        <f t="shared" si="17"/>
        <v>207</v>
      </c>
      <c r="AM227" s="6">
        <f t="shared" si="17"/>
        <v>207</v>
      </c>
    </row>
    <row r="228" spans="3:45">
      <c r="E228" s="40"/>
      <c r="F228" s="54" t="s">
        <v>920</v>
      </c>
      <c r="G228" s="55">
        <f>(G227/G226)*100</f>
        <v>100</v>
      </c>
      <c r="H228" s="55">
        <f>(H227/H226)*100</f>
        <v>100</v>
      </c>
      <c r="I228" s="55">
        <f>(I227/I226)*100</f>
        <v>100</v>
      </c>
      <c r="J228" s="55">
        <f>(J227/J226)*100</f>
        <v>100</v>
      </c>
      <c r="K228" s="55">
        <f>(K227/K226)*100</f>
        <v>100</v>
      </c>
      <c r="L228" s="56"/>
      <c r="M228" s="55">
        <f t="shared" ref="M228:R228" si="18">(M227/M226)*100</f>
        <v>100</v>
      </c>
      <c r="N228" s="55">
        <f t="shared" si="18"/>
        <v>100</v>
      </c>
      <c r="O228" s="55">
        <f t="shared" si="18"/>
        <v>100</v>
      </c>
      <c r="P228" s="55">
        <f t="shared" si="18"/>
        <v>100</v>
      </c>
      <c r="Q228" s="55">
        <f t="shared" si="18"/>
        <v>100</v>
      </c>
      <c r="R228" s="55">
        <f t="shared" si="18"/>
        <v>100</v>
      </c>
      <c r="T228" s="37"/>
      <c r="Y228" s="40"/>
      <c r="Z228" s="54" t="s">
        <v>920</v>
      </c>
      <c r="AA228" s="55">
        <f>(AA227/AA226)*100</f>
        <v>100</v>
      </c>
      <c r="AB228" s="55">
        <f>(AB227/AB226)*100</f>
        <v>100</v>
      </c>
      <c r="AC228" s="55">
        <f>(AC227/AC226)*100</f>
        <v>100</v>
      </c>
      <c r="AD228" s="55">
        <f>(AD227/AD226)*100</f>
        <v>100</v>
      </c>
      <c r="AE228" s="55">
        <f>(AE227/AE226)*100</f>
        <v>100</v>
      </c>
      <c r="AF228" s="56"/>
      <c r="AG228" s="55">
        <f t="shared" ref="AG228:AM228" si="19">(AG227/AG226)*100</f>
        <v>100</v>
      </c>
      <c r="AH228" s="55">
        <f t="shared" si="19"/>
        <v>100</v>
      </c>
      <c r="AI228" s="55">
        <f t="shared" si="19"/>
        <v>100</v>
      </c>
      <c r="AJ228" s="55">
        <f t="shared" si="19"/>
        <v>100</v>
      </c>
      <c r="AK228" s="55">
        <f t="shared" si="19"/>
        <v>100</v>
      </c>
      <c r="AL228" s="55">
        <f t="shared" si="19"/>
        <v>100</v>
      </c>
      <c r="AM228" s="55">
        <f t="shared" si="19"/>
        <v>100</v>
      </c>
    </row>
    <row r="229" spans="3:45">
      <c r="L229" s="31"/>
      <c r="T229" s="37"/>
      <c r="AF229" s="31"/>
    </row>
    <row r="230" spans="3:45">
      <c r="C230" s="96" t="s">
        <v>922</v>
      </c>
      <c r="D230" s="96"/>
      <c r="E230" s="96"/>
      <c r="F230" s="96"/>
      <c r="L230" s="31"/>
      <c r="T230" s="37"/>
      <c r="AF230" s="31"/>
      <c r="AO230" s="31"/>
      <c r="AP230" s="31"/>
      <c r="AQ230" s="31"/>
      <c r="AR230" s="31"/>
    </row>
    <row r="231" spans="3:45" ht="16.2">
      <c r="C231" s="96" t="s">
        <v>923</v>
      </c>
      <c r="D231" s="96"/>
      <c r="E231" s="96"/>
      <c r="F231" s="96"/>
      <c r="T231" s="37"/>
      <c r="AF231" s="31"/>
      <c r="AO231" s="31"/>
      <c r="AP231" s="57"/>
      <c r="AQ231" s="58" t="s">
        <v>921</v>
      </c>
      <c r="AR231" s="31"/>
    </row>
    <row r="232" spans="3:45" ht="16.2">
      <c r="C232" s="62"/>
      <c r="D232" s="59" t="s">
        <v>925</v>
      </c>
      <c r="E232" s="96" t="s">
        <v>926</v>
      </c>
      <c r="F232" s="96"/>
      <c r="T232" s="37"/>
      <c r="AO232" s="31"/>
      <c r="AP232" s="60" t="s">
        <v>897</v>
      </c>
      <c r="AQ232" s="61">
        <f>((AV213)/AQ224)*100</f>
        <v>99.519230769230774</v>
      </c>
      <c r="AR232" s="31"/>
    </row>
    <row r="233" spans="3:45" ht="16.2">
      <c r="C233" s="59" t="s">
        <v>928</v>
      </c>
      <c r="D233" s="59" t="s">
        <v>929</v>
      </c>
      <c r="E233" s="96" t="s">
        <v>930</v>
      </c>
      <c r="F233" s="96"/>
      <c r="T233" s="37"/>
      <c r="AO233" s="31"/>
      <c r="AP233" s="60" t="s">
        <v>924</v>
      </c>
      <c r="AQ233" s="61">
        <f>((AT213)/AQ224)*100</f>
        <v>99.519230769230774</v>
      </c>
      <c r="AR233" s="31"/>
    </row>
    <row r="234" spans="3:45" ht="16.2">
      <c r="C234" s="59" t="s">
        <v>912</v>
      </c>
      <c r="D234" s="59" t="s">
        <v>932</v>
      </c>
      <c r="E234" s="96" t="s">
        <v>933</v>
      </c>
      <c r="F234" s="96"/>
      <c r="T234" s="37"/>
      <c r="AO234" s="31"/>
      <c r="AP234" s="63" t="s">
        <v>927</v>
      </c>
      <c r="AQ234" s="64">
        <f>((AU213)/AQ224)*100</f>
        <v>99.519230769230774</v>
      </c>
      <c r="AR234" s="31"/>
    </row>
    <row r="235" spans="3:45" ht="16.2">
      <c r="C235" s="40"/>
      <c r="D235" s="65"/>
      <c r="E235" s="40"/>
      <c r="T235" s="37"/>
      <c r="AO235" s="31"/>
      <c r="AP235" s="63" t="s">
        <v>931</v>
      </c>
      <c r="AQ235" s="64">
        <f>(AQ223)/AQ224*100</f>
        <v>0.48076923076923078</v>
      </c>
      <c r="AR235" s="31"/>
    </row>
    <row r="236" spans="3:45" ht="16.2">
      <c r="C236" s="68" t="s">
        <v>935</v>
      </c>
      <c r="D236" s="69" t="s">
        <v>936</v>
      </c>
      <c r="E236" s="95"/>
      <c r="F236" s="95"/>
      <c r="T236" s="37"/>
      <c r="AO236" s="31"/>
      <c r="AP236" s="63" t="s">
        <v>912</v>
      </c>
      <c r="AQ236" s="64">
        <f>(AQ222)/AQ224*100</f>
        <v>0</v>
      </c>
      <c r="AR236" s="31"/>
    </row>
    <row r="237" spans="3:45" ht="16.2">
      <c r="C237" s="68">
        <v>1</v>
      </c>
      <c r="D237" s="69" t="s">
        <v>937</v>
      </c>
      <c r="E237" s="95" t="s">
        <v>938</v>
      </c>
      <c r="F237" s="95"/>
      <c r="T237" s="37"/>
      <c r="AO237" s="31"/>
      <c r="AP237" s="66" t="s">
        <v>934</v>
      </c>
      <c r="AQ237" s="67">
        <f>(AQ222+AQ223)/AQ224*100</f>
        <v>0.48076923076923078</v>
      </c>
      <c r="AR237" s="31"/>
    </row>
    <row r="238" spans="3:45">
      <c r="C238" s="68">
        <v>2</v>
      </c>
      <c r="D238" s="69" t="s">
        <v>939</v>
      </c>
      <c r="E238" s="95" t="s">
        <v>903</v>
      </c>
      <c r="F238" s="95"/>
      <c r="T238" s="37"/>
      <c r="AO238" s="31"/>
      <c r="AP238" s="31"/>
      <c r="AQ238" s="31"/>
      <c r="AR238" s="31"/>
    </row>
    <row r="239" spans="3:45">
      <c r="C239" s="68">
        <v>3</v>
      </c>
      <c r="D239" s="69" t="s">
        <v>940</v>
      </c>
      <c r="E239" s="95" t="s">
        <v>906</v>
      </c>
      <c r="F239" s="95"/>
      <c r="T239" s="37"/>
    </row>
    <row r="240" spans="3:45">
      <c r="C240" s="68">
        <v>4</v>
      </c>
      <c r="D240" s="69" t="s">
        <v>941</v>
      </c>
      <c r="E240" s="95" t="s">
        <v>909</v>
      </c>
      <c r="F240" s="95"/>
    </row>
    <row r="241" spans="1:49">
      <c r="C241" s="40"/>
      <c r="D241" s="65"/>
      <c r="E241" s="40"/>
    </row>
    <row r="242" spans="1:49">
      <c r="C242" s="95" t="s">
        <v>942</v>
      </c>
      <c r="D242" s="95"/>
      <c r="E242" s="95"/>
      <c r="F242" s="95"/>
    </row>
    <row r="243" spans="1:49">
      <c r="C243" s="95" t="s">
        <v>943</v>
      </c>
      <c r="D243" s="95"/>
      <c r="E243" s="95"/>
      <c r="F243" s="95"/>
    </row>
    <row r="244" spans="1:49">
      <c r="D244" s="70" t="s">
        <v>944</v>
      </c>
    </row>
    <row r="246" spans="1:49" hidden="1">
      <c r="C246" s="6" t="s">
        <v>4</v>
      </c>
      <c r="D246" s="5" t="s">
        <v>5</v>
      </c>
      <c r="E246" s="6" t="s">
        <v>6</v>
      </c>
      <c r="F246" s="5" t="s">
        <v>7</v>
      </c>
    </row>
    <row r="247" spans="1:49">
      <c r="C247" s="6"/>
      <c r="D247" s="5"/>
      <c r="E247" s="6"/>
      <c r="F247" s="5"/>
    </row>
    <row r="248" spans="1:49" ht="26.4" hidden="1">
      <c r="B248" s="6" t="s">
        <v>3</v>
      </c>
      <c r="C248" s="1" t="s">
        <v>947</v>
      </c>
      <c r="D248" t="s">
        <v>948</v>
      </c>
      <c r="E248" s="1" t="s">
        <v>949</v>
      </c>
      <c r="G248" s="6">
        <v>314441</v>
      </c>
      <c r="H248" s="6">
        <v>314442</v>
      </c>
      <c r="I248" s="6">
        <v>314443</v>
      </c>
      <c r="J248" s="6">
        <v>314444</v>
      </c>
      <c r="K248" s="6">
        <v>314445</v>
      </c>
      <c r="L248" s="7"/>
      <c r="M248" s="6" t="s">
        <v>8</v>
      </c>
      <c r="N248" s="6" t="s">
        <v>9</v>
      </c>
      <c r="O248" s="6" t="s">
        <v>10</v>
      </c>
      <c r="P248" s="6" t="s">
        <v>11</v>
      </c>
      <c r="Q248" s="6" t="s">
        <v>12</v>
      </c>
      <c r="R248" s="6" t="s">
        <v>13</v>
      </c>
      <c r="S248" s="8" t="s">
        <v>945</v>
      </c>
      <c r="T248" s="8" t="s">
        <v>946</v>
      </c>
      <c r="V248" s="5" t="s">
        <v>3</v>
      </c>
      <c r="W248" s="6" t="s">
        <v>4</v>
      </c>
      <c r="X248" s="5" t="s">
        <v>5</v>
      </c>
      <c r="Y248" s="6" t="s">
        <v>6</v>
      </c>
      <c r="Z248" s="5" t="s">
        <v>7</v>
      </c>
      <c r="AA248" s="6">
        <v>314450</v>
      </c>
      <c r="AB248" s="6">
        <v>314451</v>
      </c>
      <c r="AC248" s="6">
        <v>314452</v>
      </c>
      <c r="AD248" s="6">
        <v>314453</v>
      </c>
      <c r="AE248" s="6">
        <v>314454</v>
      </c>
      <c r="AF248" s="7"/>
      <c r="AG248" s="6" t="s">
        <v>16</v>
      </c>
      <c r="AH248" s="6" t="s">
        <v>17</v>
      </c>
      <c r="AI248" s="6" t="s">
        <v>18</v>
      </c>
      <c r="AJ248" s="6" t="s">
        <v>19</v>
      </c>
      <c r="AK248" s="6" t="s">
        <v>20</v>
      </c>
      <c r="AL248" s="6" t="s">
        <v>21</v>
      </c>
      <c r="AM248" s="6" t="s">
        <v>22</v>
      </c>
      <c r="AN248" s="6" t="s">
        <v>945</v>
      </c>
      <c r="AO248" s="6" t="s">
        <v>946</v>
      </c>
      <c r="AP248" s="93" t="s">
        <v>25</v>
      </c>
      <c r="AQ248" s="93"/>
      <c r="AR248" s="94" t="s">
        <v>26</v>
      </c>
      <c r="AS248" s="94"/>
      <c r="AT248" s="9" t="s">
        <v>27</v>
      </c>
      <c r="AU248" s="9" t="s">
        <v>27</v>
      </c>
      <c r="AV248" s="71" t="s">
        <v>28</v>
      </c>
      <c r="AW248" s="11" t="s">
        <v>29</v>
      </c>
    </row>
    <row r="249" spans="1:49" hidden="1">
      <c r="B249" s="6"/>
      <c r="C249" s="14" t="s">
        <v>777</v>
      </c>
      <c r="D249" s="15" t="s">
        <v>950</v>
      </c>
      <c r="E249" s="14" t="s">
        <v>951</v>
      </c>
      <c r="F249" s="72"/>
      <c r="G249" s="6" t="s">
        <v>30</v>
      </c>
      <c r="H249" s="6" t="s">
        <v>31</v>
      </c>
      <c r="I249" s="6" t="s">
        <v>32</v>
      </c>
      <c r="J249" s="6" t="s">
        <v>33</v>
      </c>
      <c r="K249" s="6" t="s">
        <v>34</v>
      </c>
      <c r="L249" s="7"/>
      <c r="M249" s="6" t="s">
        <v>35</v>
      </c>
      <c r="N249" s="6" t="s">
        <v>36</v>
      </c>
      <c r="O249" s="6" t="s">
        <v>37</v>
      </c>
      <c r="P249" s="6" t="s">
        <v>38</v>
      </c>
      <c r="Q249" s="6" t="s">
        <v>39</v>
      </c>
      <c r="R249" s="6" t="s">
        <v>40</v>
      </c>
      <c r="S249" s="8"/>
      <c r="T249" s="8"/>
      <c r="V249" s="5"/>
      <c r="W249" s="6"/>
      <c r="X249" s="5"/>
      <c r="Y249" s="6"/>
      <c r="Z249" s="5"/>
      <c r="AA249" s="6" t="s">
        <v>41</v>
      </c>
      <c r="AB249" s="6" t="s">
        <v>42</v>
      </c>
      <c r="AC249" s="6" t="s">
        <v>43</v>
      </c>
      <c r="AD249" s="6" t="s">
        <v>44</v>
      </c>
      <c r="AE249" s="6" t="s">
        <v>45</v>
      </c>
      <c r="AF249" s="7"/>
      <c r="AG249" s="6" t="s">
        <v>46</v>
      </c>
      <c r="AH249" s="6" t="s">
        <v>47</v>
      </c>
      <c r="AI249" s="6" t="s">
        <v>48</v>
      </c>
      <c r="AJ249" s="6" t="s">
        <v>49</v>
      </c>
      <c r="AK249" s="6" t="s">
        <v>50</v>
      </c>
      <c r="AL249" s="6" t="s">
        <v>51</v>
      </c>
      <c r="AM249" s="6" t="s">
        <v>52</v>
      </c>
      <c r="AN249" s="6"/>
      <c r="AO249" s="6"/>
      <c r="AP249" s="12" t="s">
        <v>53</v>
      </c>
      <c r="AQ249" s="12" t="s">
        <v>54</v>
      </c>
      <c r="AR249" s="13" t="s">
        <v>53</v>
      </c>
      <c r="AS249" s="13" t="s">
        <v>54</v>
      </c>
      <c r="AT249" s="8" t="s">
        <v>55</v>
      </c>
      <c r="AU249" s="8" t="s">
        <v>56</v>
      </c>
      <c r="AV249" s="6"/>
      <c r="AW249" s="6"/>
    </row>
    <row r="250" spans="1:49" ht="23.4" hidden="1">
      <c r="C250" s="73"/>
      <c r="D250" s="73"/>
      <c r="E250" s="74" t="s">
        <v>952</v>
      </c>
      <c r="G250" s="1" t="s">
        <v>850</v>
      </c>
      <c r="H250" s="1">
        <v>72</v>
      </c>
      <c r="I250" s="1">
        <v>68</v>
      </c>
      <c r="J250" s="1">
        <v>53</v>
      </c>
      <c r="K250" s="1">
        <v>62</v>
      </c>
      <c r="M250" s="1">
        <v>39</v>
      </c>
      <c r="N250" s="1">
        <v>20</v>
      </c>
      <c r="O250" s="1">
        <v>42</v>
      </c>
      <c r="P250" s="1">
        <v>20</v>
      </c>
      <c r="Q250" s="1" t="s">
        <v>817</v>
      </c>
      <c r="R250" s="1">
        <v>41</v>
      </c>
      <c r="T250" s="2">
        <v>40</v>
      </c>
      <c r="W250" s="1" t="s">
        <v>947</v>
      </c>
      <c r="X250" t="s">
        <v>948</v>
      </c>
      <c r="Y250" s="1" t="s">
        <v>949</v>
      </c>
      <c r="AA250" s="1">
        <v>70</v>
      </c>
      <c r="AB250" s="1">
        <v>70</v>
      </c>
      <c r="AC250" s="1">
        <v>50</v>
      </c>
      <c r="AD250" s="1">
        <v>76</v>
      </c>
      <c r="AE250" s="1">
        <v>68</v>
      </c>
      <c r="AG250" s="1">
        <v>21</v>
      </c>
      <c r="AH250" s="1">
        <v>21</v>
      </c>
      <c r="AI250" s="1">
        <v>28</v>
      </c>
      <c r="AJ250" s="1">
        <v>37</v>
      </c>
      <c r="AK250" s="1">
        <v>16</v>
      </c>
      <c r="AL250" s="1">
        <v>17</v>
      </c>
      <c r="AM250" s="1">
        <v>44</v>
      </c>
      <c r="AO250" s="1">
        <v>40</v>
      </c>
    </row>
    <row r="251" spans="1:49" hidden="1">
      <c r="A251" s="23"/>
      <c r="B251" s="14"/>
      <c r="G251" s="14" t="s">
        <v>850</v>
      </c>
      <c r="H251" s="14" t="s">
        <v>850</v>
      </c>
      <c r="I251" s="14">
        <v>40</v>
      </c>
      <c r="J251" s="14" t="s">
        <v>850</v>
      </c>
      <c r="K251" s="14">
        <v>53</v>
      </c>
      <c r="L251" s="17"/>
      <c r="M251" s="14" t="s">
        <v>817</v>
      </c>
      <c r="N251" s="14">
        <v>10</v>
      </c>
      <c r="O251" s="14">
        <v>25</v>
      </c>
      <c r="P251" s="14">
        <v>10</v>
      </c>
      <c r="Q251" s="14" t="s">
        <v>817</v>
      </c>
      <c r="R251" s="14">
        <v>20</v>
      </c>
      <c r="S251" s="18"/>
      <c r="T251" s="18">
        <v>20</v>
      </c>
      <c r="U251" s="19"/>
      <c r="V251" s="15"/>
      <c r="W251" s="14" t="s">
        <v>777</v>
      </c>
      <c r="X251" s="15" t="s">
        <v>950</v>
      </c>
      <c r="Y251" s="14" t="s">
        <v>951</v>
      </c>
      <c r="Z251" s="72"/>
      <c r="AA251" s="14" t="s">
        <v>850</v>
      </c>
      <c r="AB251" s="14">
        <v>42</v>
      </c>
      <c r="AC251" s="14" t="s">
        <v>850</v>
      </c>
      <c r="AD251" s="14">
        <v>44</v>
      </c>
      <c r="AE251" s="14" t="s">
        <v>850</v>
      </c>
      <c r="AF251" s="17"/>
      <c r="AG251" s="14">
        <v>15</v>
      </c>
      <c r="AH251" s="14">
        <v>15</v>
      </c>
      <c r="AI251" s="14">
        <v>25</v>
      </c>
      <c r="AJ251" s="14">
        <v>35</v>
      </c>
      <c r="AK251" s="14">
        <v>10</v>
      </c>
      <c r="AL251" s="14">
        <v>10</v>
      </c>
      <c r="AM251" s="14">
        <v>20</v>
      </c>
      <c r="AN251" s="14"/>
      <c r="AO251" s="14">
        <v>20</v>
      </c>
      <c r="AP251" s="20" t="str">
        <f>IF(COUNTIF(G251:K251,"FF"),"FAIL",IF(COUNTIF(G251:K251,"AB"),"FAIL","PASS"))</f>
        <v>FAIL</v>
      </c>
      <c r="AQ251" s="20" t="str">
        <f>IF(COUNTIF(AA251:AE251,"FF"),"FAIL",IF(COUNTIF(AA251:AE251,"AB"),"FAIL","PASS"))</f>
        <v>FAIL</v>
      </c>
      <c r="AR251" s="21" t="str">
        <f>IF(COUNTIF(M251:U251,"FF"),"FAIL",IF(COUNTIF(M251:U251,"AB"),"FAIL","PASS"))</f>
        <v>FAIL</v>
      </c>
      <c r="AS251" s="21" t="str">
        <f>IF(COUNTIF(AG251:AM251,"FF"),"FAIL",IF(COUNTIF(AG251:AM251,"AB"),"FAIL","PASS"))</f>
        <v>PASS</v>
      </c>
      <c r="AT251" s="7" t="str">
        <f>IF(AND(AP251="PASS",AQ251="PASS"),"PASS","FAIL")</f>
        <v>FAIL</v>
      </c>
      <c r="AU251" s="7" t="str">
        <f>IF(AND(AR251="PASS",AS251="PASS"),"PASS","FAIL")</f>
        <v>FAIL</v>
      </c>
      <c r="AV251" s="22" t="str">
        <f>IF(AW251="ATKT","NO",IF(AW251="FAIL","NO","YES"))</f>
        <v>NO</v>
      </c>
      <c r="AW251" s="23" t="str">
        <f>IF(AO251=46,IF(AN251&gt;=7.75,"DIST",IF(AN251&gt;=6.75,"FIRST",IF(AN251&gt;=6.25,"HSC",IF(AN251&gt;=5.5,"SC","FAIL")))),IF(AO251&gt;=23,"ATKT","FAIL"))</f>
        <v>FAIL</v>
      </c>
    </row>
    <row r="252" spans="1:49">
      <c r="A252" s="73"/>
      <c r="B252" s="73"/>
      <c r="C252" s="6" t="str">
        <f>C2</f>
        <v>SEAT NO</v>
      </c>
      <c r="D252" s="5" t="str">
        <f>D2</f>
        <v>NAME</v>
      </c>
      <c r="E252" s="6" t="str">
        <f>E2</f>
        <v>PRN</v>
      </c>
      <c r="F252" s="5" t="str">
        <f>F2</f>
        <v>MIS</v>
      </c>
    </row>
    <row r="253" spans="1:49">
      <c r="C253" s="6">
        <f>C3</f>
        <v>0</v>
      </c>
      <c r="D253" s="5">
        <f>D3</f>
        <v>0</v>
      </c>
      <c r="E253" s="6">
        <f>E3</f>
        <v>0</v>
      </c>
      <c r="F253" s="5">
        <f>F3</f>
        <v>0</v>
      </c>
    </row>
    <row r="254" spans="1:49">
      <c r="A254" s="5" t="str">
        <f>A2</f>
        <v xml:space="preserve">Sr. no </v>
      </c>
      <c r="B254" s="6" t="str">
        <f>B2</f>
        <v>ROLL NO</v>
      </c>
      <c r="C254" s="76" t="s">
        <v>953</v>
      </c>
      <c r="D254" s="77" t="s">
        <v>950</v>
      </c>
      <c r="E254" s="76" t="s">
        <v>951</v>
      </c>
      <c r="F254" s="72"/>
      <c r="G254" s="6">
        <f>G2</f>
        <v>314441</v>
      </c>
      <c r="H254" s="6">
        <f>H2</f>
        <v>314442</v>
      </c>
      <c r="I254" s="6">
        <f>I2</f>
        <v>314443</v>
      </c>
      <c r="J254" s="6">
        <f>J2</f>
        <v>314444</v>
      </c>
      <c r="K254" s="6">
        <f>K2</f>
        <v>314445</v>
      </c>
      <c r="L254" s="7">
        <f>L2</f>
        <v>0</v>
      </c>
      <c r="M254" s="6" t="str">
        <f>M2</f>
        <v>314446 PR</v>
      </c>
      <c r="N254" s="6" t="str">
        <f>N2</f>
        <v>314446 TW</v>
      </c>
      <c r="O254" s="6" t="str">
        <f>O2</f>
        <v>314446 OR</v>
      </c>
      <c r="P254" s="6" t="str">
        <f>P2</f>
        <v>314447 TW</v>
      </c>
      <c r="Q254" s="6" t="str">
        <f>Q2</f>
        <v>314447 PR</v>
      </c>
      <c r="R254" s="6" t="str">
        <f>R2</f>
        <v>314448 TW</v>
      </c>
      <c r="S254" s="8" t="str">
        <f>S2</f>
        <v>SGPA-1</v>
      </c>
      <c r="T254" s="8" t="str">
        <f>T2</f>
        <v>Credit-1</v>
      </c>
      <c r="U254" s="3">
        <f>U2</f>
        <v>0</v>
      </c>
      <c r="V254" s="5" t="str">
        <f>V2</f>
        <v>ROLL NO</v>
      </c>
      <c r="W254" s="6" t="str">
        <f>W2</f>
        <v>SEAT NO</v>
      </c>
      <c r="X254" s="5" t="str">
        <f>X2</f>
        <v>NAME</v>
      </c>
      <c r="Y254" s="6" t="str">
        <f>Y2</f>
        <v>PRN</v>
      </c>
      <c r="Z254" s="5" t="str">
        <f>Z2</f>
        <v>MIS</v>
      </c>
      <c r="AA254" s="6">
        <f>AA2</f>
        <v>314450</v>
      </c>
      <c r="AB254" s="6">
        <f>AB2</f>
        <v>314451</v>
      </c>
      <c r="AC254" s="6">
        <f>AC2</f>
        <v>314452</v>
      </c>
      <c r="AD254" s="6">
        <f>AD2</f>
        <v>314453</v>
      </c>
      <c r="AE254" s="6">
        <f>AE2</f>
        <v>314454</v>
      </c>
      <c r="AF254" s="7">
        <f>AF2</f>
        <v>0</v>
      </c>
      <c r="AG254" s="6" t="str">
        <f>AG2</f>
        <v>314455 TW</v>
      </c>
      <c r="AH254" s="6" t="str">
        <f>AH2</f>
        <v>314455 OR</v>
      </c>
      <c r="AI254" s="6" t="str">
        <f>AI2</f>
        <v>314456 TW</v>
      </c>
      <c r="AJ254" s="6" t="str">
        <f>AJ2</f>
        <v>314456 PR</v>
      </c>
      <c r="AK254" s="6" t="str">
        <f>AK2</f>
        <v>314457 TW</v>
      </c>
      <c r="AL254" s="6" t="str">
        <f>AL2</f>
        <v>314457 PR</v>
      </c>
      <c r="AM254" s="6" t="str">
        <f>AM2</f>
        <v>314458 OR</v>
      </c>
      <c r="AN254" s="6" t="str">
        <f>AN2</f>
        <v>SGPA-2</v>
      </c>
      <c r="AO254" s="6" t="str">
        <f>AO2</f>
        <v>Credit-2</v>
      </c>
      <c r="AP254"/>
      <c r="AQ254"/>
      <c r="AR254"/>
      <c r="AS254"/>
      <c r="AT254"/>
      <c r="AU254"/>
      <c r="AV254"/>
      <c r="AW254"/>
    </row>
    <row r="255" spans="1:49">
      <c r="A255" s="5">
        <f>A3</f>
        <v>0</v>
      </c>
      <c r="B255" s="6">
        <f>B3</f>
        <v>0</v>
      </c>
      <c r="C255" s="29" t="s">
        <v>956</v>
      </c>
      <c r="D255" s="30" t="s">
        <v>957</v>
      </c>
      <c r="E255" s="29" t="s">
        <v>958</v>
      </c>
      <c r="F255" s="72"/>
      <c r="G255" s="6" t="str">
        <f>G3</f>
        <v>TOC-TH</v>
      </c>
      <c r="H255" s="6" t="str">
        <f>H3</f>
        <v>DBMS-TH</v>
      </c>
      <c r="I255" s="6" t="str">
        <f>I3</f>
        <v>SEPM-TH</v>
      </c>
      <c r="J255" s="6" t="str">
        <f>J3</f>
        <v>OS-TH</v>
      </c>
      <c r="K255" s="6" t="str">
        <f>K3</f>
        <v>HCI-TH</v>
      </c>
      <c r="L255" s="7">
        <f>L3</f>
        <v>0</v>
      </c>
      <c r="M255" s="6" t="str">
        <f>M3</f>
        <v>SL-1-PR</v>
      </c>
      <c r="N255" s="6" t="str">
        <f>N3</f>
        <v>SL-1-TW</v>
      </c>
      <c r="O255" s="6" t="str">
        <f>O3</f>
        <v>SL-1-OR</v>
      </c>
      <c r="P255" s="6" t="str">
        <f>P3</f>
        <v>SL-2-TW</v>
      </c>
      <c r="Q255" s="6" t="str">
        <f>Q3</f>
        <v>SL-2-PR</v>
      </c>
      <c r="R255" s="6" t="str">
        <f>R3</f>
        <v>SL-3-TW</v>
      </c>
      <c r="S255" s="8">
        <f>S3</f>
        <v>0</v>
      </c>
      <c r="T255" s="8">
        <f>T3</f>
        <v>0</v>
      </c>
      <c r="U255" s="3">
        <f>U3</f>
        <v>0</v>
      </c>
      <c r="V255" s="5">
        <f>V3</f>
        <v>0</v>
      </c>
      <c r="W255" s="6">
        <f>W3</f>
        <v>0</v>
      </c>
      <c r="X255" s="5">
        <f>X3</f>
        <v>0</v>
      </c>
      <c r="Y255" s="6">
        <f>Y3</f>
        <v>0</v>
      </c>
      <c r="Z255" s="5">
        <f>Z3</f>
        <v>0</v>
      </c>
      <c r="AA255" s="6" t="str">
        <f>AA3</f>
        <v>CNT-TH</v>
      </c>
      <c r="AB255" s="6" t="str">
        <f>AB3</f>
        <v>SP-TH</v>
      </c>
      <c r="AC255" s="6" t="str">
        <f>AC3</f>
        <v>DAA-TH</v>
      </c>
      <c r="AD255" s="6" t="str">
        <f>AD3</f>
        <v>CC-TH</v>
      </c>
      <c r="AE255" s="6" t="str">
        <f>AE3</f>
        <v>DSBDA-TH</v>
      </c>
      <c r="AF255" s="7">
        <f>AF3</f>
        <v>0</v>
      </c>
      <c r="AG255" s="6" t="str">
        <f>AG3</f>
        <v>SL-4-TW</v>
      </c>
      <c r="AH255" s="6" t="str">
        <f>AH3</f>
        <v>SL-4-OR</v>
      </c>
      <c r="AI255" s="6" t="str">
        <f>AI3</f>
        <v>SL-5-TW</v>
      </c>
      <c r="AJ255" s="6" t="str">
        <f>AJ3</f>
        <v>SL-5-PR</v>
      </c>
      <c r="AK255" s="6" t="str">
        <f>AK3</f>
        <v>SL-6-TW</v>
      </c>
      <c r="AL255" s="6" t="str">
        <f>AL3</f>
        <v>SL-6-PR</v>
      </c>
      <c r="AM255" s="6" t="str">
        <f>AM3</f>
        <v>PBS-OR</v>
      </c>
      <c r="AN255" s="6">
        <f>AN3</f>
        <v>0</v>
      </c>
      <c r="AO255" s="6">
        <f>AO3</f>
        <v>0</v>
      </c>
      <c r="AP255"/>
      <c r="AQ255"/>
      <c r="AR255"/>
      <c r="AS255"/>
      <c r="AT255"/>
      <c r="AU255"/>
      <c r="AV255"/>
      <c r="AW255"/>
    </row>
    <row r="256" spans="1:49">
      <c r="A256" s="14"/>
      <c r="B256" s="75"/>
      <c r="G256" s="14">
        <v>71</v>
      </c>
      <c r="H256" s="14">
        <v>79</v>
      </c>
      <c r="I256" s="14">
        <v>40</v>
      </c>
      <c r="J256" s="14">
        <v>72</v>
      </c>
      <c r="K256" s="14">
        <v>53</v>
      </c>
      <c r="L256" s="17"/>
      <c r="M256" s="14">
        <v>24</v>
      </c>
      <c r="N256" s="14">
        <v>10</v>
      </c>
      <c r="O256" s="14">
        <v>25</v>
      </c>
      <c r="P256" s="14">
        <v>10</v>
      </c>
      <c r="Q256" s="14">
        <v>43</v>
      </c>
      <c r="R256" s="14">
        <v>20</v>
      </c>
      <c r="S256" s="18"/>
      <c r="T256" s="18"/>
      <c r="U256" s="19"/>
      <c r="V256" s="15">
        <f t="shared" ref="V256:V257" si="20">B256</f>
        <v>0</v>
      </c>
      <c r="W256" s="14" t="str">
        <f>C254</f>
        <v>T150058660</v>
      </c>
      <c r="X256" s="15" t="str">
        <f>D254</f>
        <v>RATHOD DHIRAJ SHIVAJI</v>
      </c>
      <c r="Y256" s="14" t="str">
        <f>E254</f>
        <v>71527522E</v>
      </c>
      <c r="Z256" s="72"/>
      <c r="AA256" s="14">
        <v>78</v>
      </c>
      <c r="AB256" s="14">
        <v>42</v>
      </c>
      <c r="AC256" s="14">
        <v>73</v>
      </c>
      <c r="AD256" s="14">
        <v>44</v>
      </c>
      <c r="AE256" s="14">
        <v>80</v>
      </c>
      <c r="AF256" s="17"/>
      <c r="AG256" s="14">
        <v>15</v>
      </c>
      <c r="AH256" s="14">
        <v>15</v>
      </c>
      <c r="AI256" s="14">
        <v>25</v>
      </c>
      <c r="AJ256" s="14">
        <v>35</v>
      </c>
      <c r="AK256" s="14">
        <v>10</v>
      </c>
      <c r="AL256" s="14">
        <v>10</v>
      </c>
      <c r="AM256" s="14">
        <v>20</v>
      </c>
      <c r="AN256" s="14">
        <v>7.22</v>
      </c>
      <c r="AO256" s="14">
        <v>46</v>
      </c>
      <c r="AP256"/>
      <c r="AQ256"/>
      <c r="AR256"/>
      <c r="AS256"/>
      <c r="AT256"/>
      <c r="AU256"/>
      <c r="AV256"/>
      <c r="AW256"/>
    </row>
    <row r="257" spans="1:49">
      <c r="A257" s="14"/>
      <c r="B257" s="29"/>
      <c r="G257" s="14">
        <v>91</v>
      </c>
      <c r="H257" s="14">
        <v>100</v>
      </c>
      <c r="I257" s="14">
        <v>99</v>
      </c>
      <c r="J257" s="14">
        <v>99</v>
      </c>
      <c r="K257" s="14">
        <v>94</v>
      </c>
      <c r="L257" s="17"/>
      <c r="M257" s="14">
        <v>42</v>
      </c>
      <c r="N257" s="14">
        <v>25</v>
      </c>
      <c r="O257" s="14">
        <v>43</v>
      </c>
      <c r="P257" s="14">
        <v>24</v>
      </c>
      <c r="Q257" s="14">
        <v>44</v>
      </c>
      <c r="R257" s="14">
        <v>45</v>
      </c>
      <c r="S257" s="18">
        <v>10</v>
      </c>
      <c r="T257" s="18">
        <v>23</v>
      </c>
      <c r="U257" s="19"/>
      <c r="V257" s="15">
        <f t="shared" si="20"/>
        <v>0</v>
      </c>
      <c r="W257" s="14" t="str">
        <f>C255</f>
        <v>T150058597</v>
      </c>
      <c r="X257" s="15" t="str">
        <f>D255</f>
        <v>KAMBLE HARSHAD RAJU</v>
      </c>
      <c r="Y257" s="14" t="str">
        <f>E255</f>
        <v>71527285D</v>
      </c>
      <c r="Z257" s="72"/>
      <c r="AA257" s="14"/>
      <c r="AB257" s="14"/>
      <c r="AC257" s="14"/>
      <c r="AD257" s="14"/>
      <c r="AE257" s="14"/>
      <c r="AF257" s="17"/>
      <c r="AG257" s="14"/>
      <c r="AH257" s="14"/>
      <c r="AI257" s="14"/>
      <c r="AJ257" s="14"/>
      <c r="AK257" s="14"/>
      <c r="AL257" s="14"/>
      <c r="AM257" s="14"/>
      <c r="AN257" s="14"/>
      <c r="AO257" s="14"/>
      <c r="AP257"/>
      <c r="AQ257"/>
      <c r="AR257"/>
      <c r="AS257"/>
      <c r="AT257"/>
      <c r="AU257"/>
      <c r="AV257"/>
      <c r="AW257"/>
    </row>
  </sheetData>
  <mergeCells count="20">
    <mergeCell ref="E236:F236"/>
    <mergeCell ref="B1:R1"/>
    <mergeCell ref="V1:AO1"/>
    <mergeCell ref="AP2:AQ2"/>
    <mergeCell ref="AR2:AS2"/>
    <mergeCell ref="B213:F213"/>
    <mergeCell ref="AP213:AS213"/>
    <mergeCell ref="C230:F230"/>
    <mergeCell ref="C231:F231"/>
    <mergeCell ref="E232:F232"/>
    <mergeCell ref="E233:F233"/>
    <mergeCell ref="E234:F234"/>
    <mergeCell ref="AP248:AQ248"/>
    <mergeCell ref="AR248:AS248"/>
    <mergeCell ref="E237:F237"/>
    <mergeCell ref="E238:F238"/>
    <mergeCell ref="E239:F239"/>
    <mergeCell ref="E240:F240"/>
    <mergeCell ref="C242:F242"/>
    <mergeCell ref="C243:F243"/>
  </mergeCells>
  <conditionalFormatting sqref="AV251 AV4:AV208">
    <cfRule type="cellIs" dxfId="103" priority="10" stopIfTrue="1" operator="equal">
      <formula>"NO"</formula>
    </cfRule>
  </conditionalFormatting>
  <conditionalFormatting sqref="AW251 AW4:AW208">
    <cfRule type="cellIs" dxfId="102" priority="11" stopIfTrue="1" operator="equal">
      <formula>"FAIL"</formula>
    </cfRule>
  </conditionalFormatting>
  <conditionalFormatting sqref="L169:R169 G251:R251 G107:R168 G170:R208 AA170:AM208">
    <cfRule type="cellIs" dxfId="101" priority="12" stopIfTrue="1" operator="equal">
      <formula>"AB"</formula>
    </cfRule>
    <cfRule type="cellIs" dxfId="100" priority="13" stopIfTrue="1" operator="equal">
      <formula>"FF"</formula>
    </cfRule>
  </conditionalFormatting>
  <conditionalFormatting sqref="AA107:AM162 AA164:AM168 AF169:AM169 G169:K169 AA251:AM251">
    <cfRule type="cellIs" dxfId="99" priority="14" stopIfTrue="1" operator="equal">
      <formula>"AB"</formula>
    </cfRule>
    <cfRule type="cellIs" dxfId="98" priority="15" stopIfTrue="1" operator="equal">
      <formula>"FF"</formula>
    </cfRule>
  </conditionalFormatting>
  <conditionalFormatting sqref="AP251:AU251 AP4:AU208">
    <cfRule type="cellIs" dxfId="97" priority="16" stopIfTrue="1" operator="equal">
      <formula>"FAIL"</formula>
    </cfRule>
  </conditionalFormatting>
  <conditionalFormatting sqref="G4:R106">
    <cfRule type="cellIs" dxfId="96" priority="17" stopIfTrue="1" operator="equal">
      <formula>"AB"</formula>
    </cfRule>
    <cfRule type="cellIs" dxfId="95" priority="18" stopIfTrue="1" operator="equal">
      <formula>"FF"</formula>
    </cfRule>
  </conditionalFormatting>
  <conditionalFormatting sqref="AA4:AM106">
    <cfRule type="cellIs" dxfId="94" priority="19" stopIfTrue="1" operator="equal">
      <formula>"AB"</formula>
    </cfRule>
    <cfRule type="cellIs" dxfId="93" priority="20" stopIfTrue="1" operator="equal">
      <formula>"FF"</formula>
    </cfRule>
  </conditionalFormatting>
  <conditionalFormatting sqref="G256:R256">
    <cfRule type="cellIs" dxfId="92" priority="21" stopIfTrue="1" operator="equal">
      <formula>"AB"</formula>
    </cfRule>
    <cfRule type="cellIs" dxfId="91" priority="22" stopIfTrue="1" operator="equal">
      <formula>"FF"</formula>
    </cfRule>
  </conditionalFormatting>
  <conditionalFormatting sqref="AA256:AM256">
    <cfRule type="cellIs" dxfId="90" priority="23" stopIfTrue="1" operator="equal">
      <formula>"AB"</formula>
    </cfRule>
    <cfRule type="cellIs" dxfId="89" priority="24" stopIfTrue="1" operator="equal">
      <formula>"FF"</formula>
    </cfRule>
  </conditionalFormatting>
  <conditionalFormatting sqref="G257:R257 AA257:AM257">
    <cfRule type="cellIs" dxfId="88" priority="29" stopIfTrue="1" operator="equal">
      <formula>"AB"</formula>
    </cfRule>
    <cfRule type="cellIs" dxfId="87" priority="30" stopIfTrue="1" operator="equal">
      <formula>"FF"</formula>
    </cfRule>
  </conditionalFormatting>
  <conditionalFormatting sqref="AV209:AV211">
    <cfRule type="cellIs" dxfId="86" priority="5" stopIfTrue="1" operator="equal">
      <formula>"NO"</formula>
    </cfRule>
  </conditionalFormatting>
  <conditionalFormatting sqref="AW209:AW211">
    <cfRule type="cellIs" dxfId="85" priority="6" stopIfTrue="1" operator="equal">
      <formula>"FAIL"</formula>
    </cfRule>
  </conditionalFormatting>
  <conditionalFormatting sqref="G209:R210 AA209:AM210">
    <cfRule type="cellIs" dxfId="84" priority="7" stopIfTrue="1" operator="equal">
      <formula>"AB"</formula>
    </cfRule>
    <cfRule type="cellIs" dxfId="83" priority="8" stopIfTrue="1" operator="equal">
      <formula>"FF"</formula>
    </cfRule>
  </conditionalFormatting>
  <conditionalFormatting sqref="AP209:AU211">
    <cfRule type="cellIs" dxfId="82" priority="9" stopIfTrue="1" operator="equal">
      <formula>"FAIL"</formula>
    </cfRule>
  </conditionalFormatting>
  <conditionalFormatting sqref="G211:R211">
    <cfRule type="cellIs" dxfId="81" priority="1" stopIfTrue="1" operator="equal">
      <formula>"AB"</formula>
    </cfRule>
    <cfRule type="cellIs" dxfId="80" priority="2" stopIfTrue="1" operator="equal">
      <formula>"FF"</formula>
    </cfRule>
  </conditionalFormatting>
  <conditionalFormatting sqref="AA211:AM211">
    <cfRule type="cellIs" dxfId="79" priority="3" stopIfTrue="1" operator="equal">
      <formula>"AB"</formula>
    </cfRule>
    <cfRule type="cellIs" dxfId="78" priority="4" stopIfTrue="1" operator="equal">
      <formula>"FF"</formula>
    </cfRule>
  </conditionalFormatting>
  <printOptions horizontalCentered="1"/>
  <pageMargins left="0.25" right="0.25" top="0.15" bottom="0.31" header="0.12" footer="0.12"/>
  <pageSetup paperSize="8" scale="44" firstPageNumber="0" fitToHeight="0" orientation="landscape" horizontalDpi="300" verticalDpi="300" r:id="rId1"/>
  <headerFooter alignWithMargins="0">
    <oddFooter>Page &amp;P of &amp;N</oddFooter>
  </headerFooter>
  <rowBreaks count="1" manualBreakCount="1">
    <brk id="125" max="48" man="1"/>
  </rowBreaks>
  <ignoredErrors>
    <ignoredError sqref="AR4:AR20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53"/>
  </sheetPr>
  <dimension ref="A1:J64"/>
  <sheetViews>
    <sheetView zoomScale="85" zoomScaleNormal="85" workbookViewId="0">
      <pane ySplit="1" topLeftCell="A8" activePane="bottomLeft" state="frozen"/>
      <selection pane="bottomLeft" activeCell="G64" sqref="G64"/>
    </sheetView>
  </sheetViews>
  <sheetFormatPr defaultColWidth="9.109375" defaultRowHeight="14.4"/>
  <cols>
    <col min="1" max="1" width="9.109375" style="78"/>
    <col min="2" max="2" width="13.88671875" style="78" customWidth="1"/>
    <col min="3" max="3" width="26.88671875" style="78" customWidth="1"/>
    <col min="4" max="4" width="14" style="78" customWidth="1"/>
    <col min="5" max="5" width="13.88671875" style="79" customWidth="1"/>
    <col min="6" max="6" width="9.109375" style="79"/>
    <col min="7" max="7" width="11.109375" style="79" customWidth="1"/>
    <col min="8" max="8" width="10.44140625" style="79" customWidth="1"/>
    <col min="9" max="9" width="11.5546875" style="40" customWidth="1"/>
    <col min="10" max="10" width="10.33203125" style="40" customWidth="1"/>
    <col min="11" max="16384" width="9.109375" style="78"/>
  </cols>
  <sheetData>
    <row r="1" spans="1:10" ht="72">
      <c r="A1" s="6" t="s">
        <v>3</v>
      </c>
      <c r="B1" s="6" t="s">
        <v>4</v>
      </c>
      <c r="C1" s="5" t="s">
        <v>5</v>
      </c>
      <c r="D1" s="6" t="s">
        <v>6</v>
      </c>
      <c r="E1" s="80" t="s">
        <v>959</v>
      </c>
      <c r="F1" s="80" t="s">
        <v>960</v>
      </c>
      <c r="G1" s="81" t="s">
        <v>961</v>
      </c>
      <c r="H1" s="81" t="s">
        <v>962</v>
      </c>
      <c r="I1" s="82" t="s">
        <v>963</v>
      </c>
      <c r="J1" s="82" t="s">
        <v>964</v>
      </c>
    </row>
    <row r="2" spans="1:10">
      <c r="A2" s="83">
        <v>33101</v>
      </c>
      <c r="B2" s="83" t="s">
        <v>61</v>
      </c>
      <c r="C2" s="15" t="s">
        <v>62</v>
      </c>
      <c r="D2" s="83" t="s">
        <v>63</v>
      </c>
      <c r="E2" s="46">
        <v>76</v>
      </c>
      <c r="F2" s="46">
        <v>43</v>
      </c>
      <c r="G2" s="34"/>
      <c r="H2" s="34"/>
      <c r="I2" s="84"/>
      <c r="J2" s="84"/>
    </row>
    <row r="3" spans="1:10">
      <c r="A3" s="83">
        <v>33108</v>
      </c>
      <c r="B3" s="83" t="s">
        <v>157</v>
      </c>
      <c r="C3" s="15" t="s">
        <v>158</v>
      </c>
      <c r="D3" s="83" t="s">
        <v>159</v>
      </c>
      <c r="E3" s="46"/>
      <c r="F3" s="46"/>
      <c r="G3" s="34"/>
      <c r="H3" s="34"/>
      <c r="I3" s="84">
        <v>92</v>
      </c>
      <c r="J3" s="84">
        <v>45</v>
      </c>
    </row>
    <row r="4" spans="1:10">
      <c r="A4" s="83">
        <v>33109</v>
      </c>
      <c r="B4" s="83" t="s">
        <v>173</v>
      </c>
      <c r="C4" s="15" t="s">
        <v>174</v>
      </c>
      <c r="D4" s="83" t="s">
        <v>175</v>
      </c>
      <c r="E4" s="46"/>
      <c r="F4" s="46"/>
      <c r="G4" s="34">
        <v>94</v>
      </c>
      <c r="H4" s="34">
        <v>47</v>
      </c>
      <c r="I4" s="84"/>
      <c r="J4" s="84"/>
    </row>
    <row r="5" spans="1:10">
      <c r="A5" s="83">
        <v>33110</v>
      </c>
      <c r="B5" s="83" t="s">
        <v>181</v>
      </c>
      <c r="C5" s="15" t="s">
        <v>182</v>
      </c>
      <c r="D5" s="83" t="s">
        <v>183</v>
      </c>
      <c r="E5" s="46">
        <v>82</v>
      </c>
      <c r="F5" s="46">
        <v>42</v>
      </c>
      <c r="G5" s="34"/>
      <c r="H5" s="34"/>
      <c r="I5" s="84"/>
      <c r="J5" s="84"/>
    </row>
    <row r="6" spans="1:10">
      <c r="A6" s="83">
        <v>33112</v>
      </c>
      <c r="B6" s="83" t="s">
        <v>209</v>
      </c>
      <c r="C6" s="15" t="s">
        <v>210</v>
      </c>
      <c r="D6" s="83" t="s">
        <v>211</v>
      </c>
      <c r="E6" s="46">
        <v>85</v>
      </c>
      <c r="F6" s="46">
        <v>42</v>
      </c>
      <c r="G6" s="34"/>
      <c r="H6" s="34"/>
      <c r="I6" s="84"/>
      <c r="J6" s="84"/>
    </row>
    <row r="7" spans="1:10">
      <c r="A7" s="83">
        <v>33116</v>
      </c>
      <c r="B7" s="83" t="s">
        <v>405</v>
      </c>
      <c r="C7" s="15" t="s">
        <v>406</v>
      </c>
      <c r="D7" s="83" t="s">
        <v>407</v>
      </c>
      <c r="E7" s="46">
        <v>94</v>
      </c>
      <c r="F7" s="46">
        <v>43</v>
      </c>
      <c r="G7" s="34"/>
      <c r="H7" s="34"/>
      <c r="I7" s="84"/>
      <c r="J7" s="84"/>
    </row>
    <row r="8" spans="1:10">
      <c r="A8" s="83">
        <v>33117</v>
      </c>
      <c r="B8" s="83" t="s">
        <v>265</v>
      </c>
      <c r="C8" s="15" t="s">
        <v>266</v>
      </c>
      <c r="D8" s="83" t="s">
        <v>267</v>
      </c>
      <c r="E8" s="46"/>
      <c r="F8" s="46"/>
      <c r="G8" s="34"/>
      <c r="H8" s="34"/>
      <c r="I8" s="84">
        <v>100</v>
      </c>
      <c r="J8" s="84">
        <v>44</v>
      </c>
    </row>
    <row r="9" spans="1:10">
      <c r="A9" s="83">
        <v>33118</v>
      </c>
      <c r="B9" s="83" t="s">
        <v>277</v>
      </c>
      <c r="C9" s="15" t="s">
        <v>278</v>
      </c>
      <c r="D9" s="83" t="s">
        <v>279</v>
      </c>
      <c r="E9" s="46">
        <v>100</v>
      </c>
      <c r="F9" s="46">
        <v>43</v>
      </c>
      <c r="G9" s="34"/>
      <c r="H9" s="34"/>
      <c r="I9" s="84">
        <v>94</v>
      </c>
      <c r="J9" s="84">
        <v>44</v>
      </c>
    </row>
    <row r="10" spans="1:10">
      <c r="A10" s="83">
        <v>33123</v>
      </c>
      <c r="B10" s="83" t="s">
        <v>349</v>
      </c>
      <c r="C10" s="15" t="s">
        <v>350</v>
      </c>
      <c r="D10" s="83" t="s">
        <v>351</v>
      </c>
      <c r="E10" s="46">
        <v>100</v>
      </c>
      <c r="F10" s="46">
        <v>43</v>
      </c>
      <c r="G10" s="34"/>
      <c r="H10" s="34"/>
      <c r="I10" s="84"/>
      <c r="J10" s="84"/>
    </row>
    <row r="11" spans="1:10">
      <c r="A11" s="83">
        <v>33128</v>
      </c>
      <c r="B11" s="83" t="s">
        <v>413</v>
      </c>
      <c r="C11" s="15" t="s">
        <v>414</v>
      </c>
      <c r="D11" s="83" t="s">
        <v>415</v>
      </c>
      <c r="E11" s="46">
        <v>100</v>
      </c>
      <c r="F11" s="46">
        <v>41</v>
      </c>
      <c r="G11" s="34"/>
      <c r="H11" s="34"/>
      <c r="I11" s="84"/>
      <c r="J11" s="84"/>
    </row>
    <row r="12" spans="1:10">
      <c r="A12" s="83">
        <v>33130</v>
      </c>
      <c r="B12" s="83" t="s">
        <v>445</v>
      </c>
      <c r="C12" s="15" t="s">
        <v>446</v>
      </c>
      <c r="D12" s="83" t="s">
        <v>447</v>
      </c>
      <c r="E12" s="46">
        <v>97</v>
      </c>
      <c r="F12" s="46">
        <v>42</v>
      </c>
      <c r="G12" s="34"/>
      <c r="H12" s="34"/>
      <c r="I12" s="84"/>
      <c r="J12" s="84"/>
    </row>
    <row r="13" spans="1:10">
      <c r="A13" s="83">
        <v>33132</v>
      </c>
      <c r="B13" s="83" t="s">
        <v>481</v>
      </c>
      <c r="C13" s="15" t="s">
        <v>482</v>
      </c>
      <c r="D13" s="83" t="s">
        <v>483</v>
      </c>
      <c r="E13" s="46"/>
      <c r="F13" s="46"/>
      <c r="G13" s="34"/>
      <c r="H13" s="34"/>
      <c r="I13" s="84">
        <v>100</v>
      </c>
      <c r="J13" s="84">
        <v>46</v>
      </c>
    </row>
    <row r="14" spans="1:10">
      <c r="A14" s="83">
        <v>33137</v>
      </c>
      <c r="B14" s="83" t="s">
        <v>561</v>
      </c>
      <c r="C14" s="15" t="s">
        <v>562</v>
      </c>
      <c r="D14" s="83" t="s">
        <v>563</v>
      </c>
      <c r="E14" s="46">
        <v>87</v>
      </c>
      <c r="F14" s="46">
        <v>44</v>
      </c>
      <c r="G14" s="34"/>
      <c r="H14" s="34"/>
      <c r="I14" s="84"/>
      <c r="J14" s="84"/>
    </row>
    <row r="15" spans="1:10">
      <c r="A15" s="83">
        <v>33138</v>
      </c>
      <c r="B15" s="83" t="s">
        <v>830</v>
      </c>
      <c r="C15" s="15" t="s">
        <v>831</v>
      </c>
      <c r="D15" s="83" t="s">
        <v>832</v>
      </c>
      <c r="E15" s="46">
        <v>72</v>
      </c>
      <c r="F15" s="46">
        <v>44</v>
      </c>
      <c r="G15" s="34"/>
      <c r="H15" s="34"/>
      <c r="I15" s="84"/>
      <c r="J15" s="84"/>
    </row>
    <row r="16" spans="1:10">
      <c r="A16" s="83">
        <v>33141</v>
      </c>
      <c r="B16" s="83" t="s">
        <v>625</v>
      </c>
      <c r="C16" s="15" t="s">
        <v>626</v>
      </c>
      <c r="D16" s="83" t="s">
        <v>627</v>
      </c>
      <c r="E16" s="46"/>
      <c r="F16" s="46"/>
      <c r="G16" s="34">
        <v>100</v>
      </c>
      <c r="H16" s="34">
        <v>44</v>
      </c>
      <c r="I16" s="84"/>
      <c r="J16" s="84"/>
    </row>
    <row r="17" spans="1:10">
      <c r="A17" s="83">
        <v>33149</v>
      </c>
      <c r="B17" s="83" t="s">
        <v>701</v>
      </c>
      <c r="C17" s="15" t="s">
        <v>702</v>
      </c>
      <c r="D17" s="83" t="s">
        <v>703</v>
      </c>
      <c r="E17" s="46">
        <v>100</v>
      </c>
      <c r="F17" s="46">
        <v>44</v>
      </c>
      <c r="G17" s="34"/>
      <c r="H17" s="34"/>
      <c r="I17" s="84"/>
      <c r="J17" s="84"/>
    </row>
    <row r="18" spans="1:10">
      <c r="A18" s="83">
        <v>33151</v>
      </c>
      <c r="B18" s="83" t="s">
        <v>733</v>
      </c>
      <c r="C18" s="15" t="s">
        <v>734</v>
      </c>
      <c r="D18" s="83" t="s">
        <v>735</v>
      </c>
      <c r="E18" s="46"/>
      <c r="F18" s="46"/>
      <c r="G18" s="34"/>
      <c r="H18" s="34"/>
      <c r="I18" s="84">
        <v>89</v>
      </c>
      <c r="J18" s="84">
        <v>43</v>
      </c>
    </row>
    <row r="19" spans="1:10">
      <c r="A19" s="83">
        <v>33153</v>
      </c>
      <c r="B19" s="83" t="s">
        <v>769</v>
      </c>
      <c r="C19" s="15" t="s">
        <v>770</v>
      </c>
      <c r="D19" s="83" t="s">
        <v>771</v>
      </c>
      <c r="E19" s="46"/>
      <c r="F19" s="46"/>
      <c r="G19" s="34"/>
      <c r="H19" s="34"/>
      <c r="I19" s="84">
        <v>97</v>
      </c>
      <c r="J19" s="84">
        <v>41</v>
      </c>
    </row>
    <row r="20" spans="1:10">
      <c r="A20" s="83">
        <v>33155</v>
      </c>
      <c r="B20" s="83" t="s">
        <v>93</v>
      </c>
      <c r="C20" s="15" t="s">
        <v>94</v>
      </c>
      <c r="D20" s="83" t="s">
        <v>95</v>
      </c>
      <c r="E20" s="46"/>
      <c r="F20" s="46"/>
      <c r="G20" s="34"/>
      <c r="H20" s="34"/>
      <c r="I20" s="84">
        <v>92</v>
      </c>
      <c r="J20" s="84">
        <v>42</v>
      </c>
    </row>
    <row r="21" spans="1:10">
      <c r="A21" s="83">
        <v>33157</v>
      </c>
      <c r="B21" s="83" t="s">
        <v>313</v>
      </c>
      <c r="C21" s="15" t="s">
        <v>314</v>
      </c>
      <c r="D21" s="83" t="s">
        <v>315</v>
      </c>
      <c r="E21" s="46"/>
      <c r="F21" s="46"/>
      <c r="G21" s="34"/>
      <c r="H21" s="34"/>
      <c r="I21" s="84">
        <v>100</v>
      </c>
      <c r="J21" s="84">
        <v>45</v>
      </c>
    </row>
    <row r="22" spans="1:10">
      <c r="A22" s="83">
        <v>33161</v>
      </c>
      <c r="B22" s="83" t="s">
        <v>863</v>
      </c>
      <c r="C22" s="15" t="s">
        <v>864</v>
      </c>
      <c r="D22" s="83" t="s">
        <v>865</v>
      </c>
      <c r="E22" s="46"/>
      <c r="F22" s="46"/>
      <c r="G22" s="34"/>
      <c r="H22" s="34"/>
      <c r="I22" s="84">
        <v>90</v>
      </c>
      <c r="J22" s="84">
        <v>42</v>
      </c>
    </row>
    <row r="23" spans="1:10">
      <c r="A23" s="83">
        <v>33205</v>
      </c>
      <c r="B23" s="83" t="s">
        <v>85</v>
      </c>
      <c r="C23" s="15" t="s">
        <v>86</v>
      </c>
      <c r="D23" s="83" t="s">
        <v>87</v>
      </c>
      <c r="E23" s="46"/>
      <c r="F23" s="46"/>
      <c r="G23" s="34"/>
      <c r="H23" s="34"/>
      <c r="I23" s="84">
        <v>99</v>
      </c>
      <c r="J23" s="84">
        <v>45</v>
      </c>
    </row>
    <row r="24" spans="1:10">
      <c r="A24" s="83">
        <v>33207</v>
      </c>
      <c r="B24" s="83" t="s">
        <v>125</v>
      </c>
      <c r="C24" s="15" t="s">
        <v>126</v>
      </c>
      <c r="D24" s="83" t="s">
        <v>127</v>
      </c>
      <c r="E24" s="46"/>
      <c r="F24" s="46"/>
      <c r="G24" s="34"/>
      <c r="H24" s="34"/>
      <c r="I24" s="84">
        <v>100</v>
      </c>
      <c r="J24" s="84">
        <v>43</v>
      </c>
    </row>
    <row r="25" spans="1:10">
      <c r="A25" s="83">
        <v>33210</v>
      </c>
      <c r="B25" s="83" t="s">
        <v>189</v>
      </c>
      <c r="C25" s="15" t="s">
        <v>190</v>
      </c>
      <c r="D25" s="83" t="s">
        <v>191</v>
      </c>
      <c r="E25" s="46"/>
      <c r="F25" s="46"/>
      <c r="G25" s="34"/>
      <c r="H25" s="34"/>
      <c r="I25" s="84">
        <v>97</v>
      </c>
      <c r="J25" s="84">
        <v>43</v>
      </c>
    </row>
    <row r="26" spans="1:10">
      <c r="A26" s="83">
        <v>33217</v>
      </c>
      <c r="B26" s="83" t="s">
        <v>709</v>
      </c>
      <c r="C26" s="15" t="s">
        <v>710</v>
      </c>
      <c r="D26" s="83" t="s">
        <v>711</v>
      </c>
      <c r="E26" s="46">
        <v>80</v>
      </c>
      <c r="F26" s="46">
        <v>39</v>
      </c>
      <c r="G26" s="34"/>
      <c r="H26" s="34"/>
      <c r="I26" s="84"/>
      <c r="J26" s="84"/>
    </row>
    <row r="27" spans="1:10">
      <c r="A27" s="83">
        <v>33218</v>
      </c>
      <c r="B27" s="83" t="s">
        <v>269</v>
      </c>
      <c r="C27" s="15" t="s">
        <v>270</v>
      </c>
      <c r="D27" s="83" t="s">
        <v>271</v>
      </c>
      <c r="E27" s="46"/>
      <c r="F27" s="46"/>
      <c r="G27" s="34"/>
      <c r="H27" s="34"/>
      <c r="I27" s="84">
        <v>94</v>
      </c>
      <c r="J27" s="84">
        <v>44</v>
      </c>
    </row>
    <row r="28" spans="1:10">
      <c r="A28" s="83">
        <v>33219</v>
      </c>
      <c r="B28" s="83" t="s">
        <v>285</v>
      </c>
      <c r="C28" s="15" t="s">
        <v>286</v>
      </c>
      <c r="D28" s="83" t="s">
        <v>287</v>
      </c>
      <c r="E28" s="46"/>
      <c r="F28" s="46"/>
      <c r="G28" s="34"/>
      <c r="H28" s="34"/>
      <c r="I28" s="84"/>
      <c r="J28" s="84"/>
    </row>
    <row r="29" spans="1:10">
      <c r="A29" s="83">
        <v>33221</v>
      </c>
      <c r="B29" s="83" t="s">
        <v>317</v>
      </c>
      <c r="C29" s="15" t="s">
        <v>318</v>
      </c>
      <c r="D29" s="83" t="s">
        <v>319</v>
      </c>
      <c r="E29" s="46">
        <v>81</v>
      </c>
      <c r="F29" s="46">
        <v>40</v>
      </c>
      <c r="G29" s="34"/>
      <c r="H29" s="34"/>
      <c r="I29" s="84"/>
      <c r="J29" s="84"/>
    </row>
    <row r="30" spans="1:10">
      <c r="A30" s="83">
        <v>33223</v>
      </c>
      <c r="B30" s="83" t="s">
        <v>341</v>
      </c>
      <c r="C30" s="15" t="s">
        <v>342</v>
      </c>
      <c r="D30" s="83" t="s">
        <v>343</v>
      </c>
      <c r="E30" s="46"/>
      <c r="F30" s="46"/>
      <c r="G30" s="34"/>
      <c r="H30" s="34"/>
      <c r="I30" s="84">
        <v>94</v>
      </c>
      <c r="J30" s="84">
        <v>46</v>
      </c>
    </row>
    <row r="31" spans="1:10">
      <c r="A31" s="83">
        <v>33226</v>
      </c>
      <c r="B31" s="83" t="s">
        <v>389</v>
      </c>
      <c r="C31" s="15" t="s">
        <v>390</v>
      </c>
      <c r="D31" s="83" t="s">
        <v>391</v>
      </c>
      <c r="E31" s="46">
        <v>88</v>
      </c>
      <c r="F31" s="46">
        <v>42</v>
      </c>
      <c r="G31" s="34"/>
      <c r="H31" s="34"/>
      <c r="I31" s="84"/>
      <c r="J31" s="84"/>
    </row>
    <row r="32" spans="1:10">
      <c r="A32" s="83">
        <v>33231</v>
      </c>
      <c r="B32" s="83" t="s">
        <v>457</v>
      </c>
      <c r="C32" s="15" t="s">
        <v>458</v>
      </c>
      <c r="D32" s="83" t="s">
        <v>459</v>
      </c>
      <c r="E32" s="46"/>
      <c r="F32" s="46"/>
      <c r="G32" s="34">
        <v>100</v>
      </c>
      <c r="H32" s="34">
        <v>46</v>
      </c>
      <c r="I32" s="84"/>
      <c r="J32" s="84"/>
    </row>
    <row r="33" spans="1:10">
      <c r="A33" s="83">
        <v>33232</v>
      </c>
      <c r="B33" s="83" t="s">
        <v>485</v>
      </c>
      <c r="C33" s="15" t="s">
        <v>486</v>
      </c>
      <c r="D33" s="83" t="s">
        <v>487</v>
      </c>
      <c r="E33" s="46"/>
      <c r="F33" s="46"/>
      <c r="G33" s="34"/>
      <c r="H33" s="34"/>
      <c r="I33" s="84">
        <v>83</v>
      </c>
      <c r="J33" s="84">
        <v>44</v>
      </c>
    </row>
    <row r="34" spans="1:10">
      <c r="A34" s="83">
        <v>33235</v>
      </c>
      <c r="B34" s="83" t="s">
        <v>509</v>
      </c>
      <c r="C34" s="15" t="s">
        <v>510</v>
      </c>
      <c r="D34" s="83" t="s">
        <v>511</v>
      </c>
      <c r="E34" s="46"/>
      <c r="F34" s="46"/>
      <c r="G34" s="34"/>
      <c r="H34" s="34"/>
      <c r="I34" s="84">
        <v>87</v>
      </c>
      <c r="J34" s="84">
        <v>44</v>
      </c>
    </row>
    <row r="35" spans="1:10">
      <c r="A35" s="83">
        <v>33242</v>
      </c>
      <c r="B35" s="83" t="s">
        <v>629</v>
      </c>
      <c r="C35" s="15" t="s">
        <v>630</v>
      </c>
      <c r="D35" s="83" t="s">
        <v>631</v>
      </c>
      <c r="E35" s="46">
        <v>85</v>
      </c>
      <c r="F35" s="46">
        <v>40</v>
      </c>
      <c r="G35" s="34"/>
      <c r="H35" s="34"/>
      <c r="I35" s="84"/>
      <c r="J35" s="84"/>
    </row>
    <row r="36" spans="1:10">
      <c r="A36" s="83">
        <v>33243</v>
      </c>
      <c r="B36" s="83" t="s">
        <v>657</v>
      </c>
      <c r="C36" s="15" t="s">
        <v>658</v>
      </c>
      <c r="D36" s="83" t="s">
        <v>659</v>
      </c>
      <c r="E36" s="46"/>
      <c r="F36" s="46"/>
      <c r="G36" s="34">
        <v>100</v>
      </c>
      <c r="H36" s="34">
        <v>45</v>
      </c>
      <c r="I36" s="84"/>
      <c r="J36" s="84"/>
    </row>
    <row r="37" spans="1:10">
      <c r="A37" s="83">
        <v>33244</v>
      </c>
      <c r="B37" s="83" t="s">
        <v>601</v>
      </c>
      <c r="C37" s="15" t="s">
        <v>602</v>
      </c>
      <c r="D37" s="83" t="s">
        <v>603</v>
      </c>
      <c r="E37" s="46"/>
      <c r="F37" s="46"/>
      <c r="G37" s="34"/>
      <c r="H37" s="34"/>
      <c r="I37" s="84">
        <v>100</v>
      </c>
      <c r="J37" s="84">
        <v>44</v>
      </c>
    </row>
    <row r="38" spans="1:10">
      <c r="A38" s="83">
        <v>33247</v>
      </c>
      <c r="B38" s="83" t="s">
        <v>681</v>
      </c>
      <c r="C38" s="15" t="s">
        <v>682</v>
      </c>
      <c r="D38" s="83" t="s">
        <v>683</v>
      </c>
      <c r="E38" s="46">
        <v>79</v>
      </c>
      <c r="F38" s="46">
        <v>41</v>
      </c>
      <c r="G38" s="34"/>
      <c r="H38" s="34"/>
      <c r="I38" s="84"/>
      <c r="J38" s="84"/>
    </row>
    <row r="39" spans="1:10">
      <c r="A39" s="83">
        <v>33248</v>
      </c>
      <c r="B39" s="83" t="s">
        <v>653</v>
      </c>
      <c r="C39" s="15" t="s">
        <v>654</v>
      </c>
      <c r="D39" s="83" t="s">
        <v>655</v>
      </c>
      <c r="E39" s="46">
        <v>67</v>
      </c>
      <c r="F39" s="46">
        <v>35</v>
      </c>
      <c r="G39" s="34"/>
      <c r="H39" s="34"/>
      <c r="I39" s="84"/>
      <c r="J39" s="84"/>
    </row>
    <row r="40" spans="1:10">
      <c r="A40" s="83">
        <v>33249</v>
      </c>
      <c r="B40" s="83" t="s">
        <v>705</v>
      </c>
      <c r="C40" s="15" t="s">
        <v>706</v>
      </c>
      <c r="D40" s="83" t="s">
        <v>707</v>
      </c>
      <c r="E40" s="46">
        <v>100</v>
      </c>
      <c r="F40" s="46">
        <v>43</v>
      </c>
      <c r="G40" s="34"/>
      <c r="H40" s="34"/>
      <c r="I40" s="84"/>
      <c r="J40" s="84"/>
    </row>
    <row r="41" spans="1:10">
      <c r="A41" s="83">
        <v>33250</v>
      </c>
      <c r="B41" s="83" t="s">
        <v>721</v>
      </c>
      <c r="C41" s="15" t="s">
        <v>722</v>
      </c>
      <c r="D41" s="83" t="s">
        <v>723</v>
      </c>
      <c r="E41" s="46">
        <v>98</v>
      </c>
      <c r="F41" s="46">
        <v>43</v>
      </c>
      <c r="G41" s="34"/>
      <c r="H41" s="34"/>
      <c r="I41" s="84"/>
      <c r="J41" s="84"/>
    </row>
    <row r="42" spans="1:10">
      <c r="A42" s="83">
        <v>33260</v>
      </c>
      <c r="B42" s="83" t="s">
        <v>846</v>
      </c>
      <c r="C42" s="15" t="s">
        <v>847</v>
      </c>
      <c r="D42" s="83" t="s">
        <v>848</v>
      </c>
      <c r="E42" s="46"/>
      <c r="F42" s="46"/>
      <c r="G42" s="34"/>
      <c r="H42" s="34"/>
      <c r="I42" s="84">
        <v>100</v>
      </c>
      <c r="J42" s="84">
        <v>41</v>
      </c>
    </row>
    <row r="43" spans="1:10">
      <c r="A43" s="83">
        <v>33301</v>
      </c>
      <c r="B43" s="83" t="s">
        <v>65</v>
      </c>
      <c r="C43" s="15" t="s">
        <v>66</v>
      </c>
      <c r="D43" s="83" t="s">
        <v>67</v>
      </c>
      <c r="E43" s="46"/>
      <c r="F43" s="46"/>
      <c r="G43" s="34">
        <v>86</v>
      </c>
      <c r="H43" s="34">
        <v>40</v>
      </c>
      <c r="I43" s="84"/>
      <c r="J43" s="84"/>
    </row>
    <row r="44" spans="1:10">
      <c r="A44" s="83">
        <v>33307</v>
      </c>
      <c r="B44" s="83" t="s">
        <v>133</v>
      </c>
      <c r="C44" s="15" t="s">
        <v>134</v>
      </c>
      <c r="D44" s="83" t="s">
        <v>135</v>
      </c>
      <c r="E44" s="46"/>
      <c r="F44" s="46"/>
      <c r="G44" s="34"/>
      <c r="H44" s="34"/>
      <c r="I44" s="84">
        <v>94</v>
      </c>
      <c r="J44" s="84">
        <v>43</v>
      </c>
    </row>
    <row r="45" spans="1:10">
      <c r="A45" s="83">
        <v>33316</v>
      </c>
      <c r="B45" s="83" t="s">
        <v>241</v>
      </c>
      <c r="C45" s="15" t="s">
        <v>242</v>
      </c>
      <c r="D45" s="83" t="s">
        <v>243</v>
      </c>
      <c r="E45" s="46">
        <v>84</v>
      </c>
      <c r="F45" s="46">
        <v>42</v>
      </c>
      <c r="G45" s="34"/>
      <c r="H45" s="34"/>
      <c r="I45" s="84"/>
      <c r="J45" s="84"/>
    </row>
    <row r="46" spans="1:10">
      <c r="A46" s="83">
        <v>33318</v>
      </c>
      <c r="B46" s="83" t="s">
        <v>257</v>
      </c>
      <c r="C46" s="15" t="s">
        <v>258</v>
      </c>
      <c r="D46" s="83" t="s">
        <v>259</v>
      </c>
      <c r="E46" s="46">
        <v>88</v>
      </c>
      <c r="F46" s="46">
        <v>42</v>
      </c>
      <c r="G46" s="34"/>
      <c r="H46" s="34"/>
      <c r="I46" s="84"/>
      <c r="J46" s="84"/>
    </row>
    <row r="47" spans="1:10">
      <c r="A47" s="83">
        <v>33327</v>
      </c>
      <c r="B47" s="83" t="s">
        <v>345</v>
      </c>
      <c r="C47" s="15" t="s">
        <v>346</v>
      </c>
      <c r="D47" s="83" t="s">
        <v>347</v>
      </c>
      <c r="E47" s="46"/>
      <c r="F47" s="46"/>
      <c r="G47" s="34"/>
      <c r="H47" s="34"/>
      <c r="I47" s="84">
        <v>100</v>
      </c>
      <c r="J47" s="84">
        <v>47</v>
      </c>
    </row>
    <row r="48" spans="1:10">
      <c r="A48" s="83">
        <v>33335</v>
      </c>
      <c r="B48" s="83" t="s">
        <v>409</v>
      </c>
      <c r="C48" s="15" t="s">
        <v>410</v>
      </c>
      <c r="D48" s="83" t="s">
        <v>411</v>
      </c>
      <c r="E48" s="46"/>
      <c r="F48" s="46"/>
      <c r="G48" s="34"/>
      <c r="H48" s="34"/>
      <c r="I48" s="84">
        <v>100</v>
      </c>
      <c r="J48" s="84">
        <v>40</v>
      </c>
    </row>
    <row r="49" spans="1:10">
      <c r="A49" s="83">
        <v>33339</v>
      </c>
      <c r="B49" s="83" t="s">
        <v>461</v>
      </c>
      <c r="C49" s="15" t="s">
        <v>462</v>
      </c>
      <c r="D49" s="83" t="s">
        <v>463</v>
      </c>
      <c r="E49" s="46"/>
      <c r="F49" s="46"/>
      <c r="G49" s="34"/>
      <c r="H49" s="34"/>
      <c r="I49" s="84">
        <v>79</v>
      </c>
      <c r="J49" s="84">
        <v>45</v>
      </c>
    </row>
    <row r="50" spans="1:10">
      <c r="A50" s="83">
        <v>33343</v>
      </c>
      <c r="B50" s="83" t="s">
        <v>517</v>
      </c>
      <c r="C50" s="15" t="s">
        <v>518</v>
      </c>
      <c r="D50" s="83" t="s">
        <v>519</v>
      </c>
      <c r="E50" s="46"/>
      <c r="F50" s="46"/>
      <c r="G50" s="34"/>
      <c r="H50" s="34"/>
      <c r="I50" s="84">
        <v>97</v>
      </c>
      <c r="J50" s="84">
        <v>42</v>
      </c>
    </row>
    <row r="51" spans="1:10">
      <c r="A51" s="83">
        <v>33347</v>
      </c>
      <c r="B51" s="83" t="s">
        <v>569</v>
      </c>
      <c r="C51" s="15" t="s">
        <v>570</v>
      </c>
      <c r="D51" s="83" t="s">
        <v>571</v>
      </c>
      <c r="E51" s="46"/>
      <c r="F51" s="46"/>
      <c r="G51" s="34"/>
      <c r="H51" s="34"/>
      <c r="I51" s="84">
        <v>100</v>
      </c>
      <c r="J51" s="84">
        <v>44</v>
      </c>
    </row>
    <row r="52" spans="1:10">
      <c r="A52" s="83">
        <v>33351</v>
      </c>
      <c r="B52" s="83" t="s">
        <v>605</v>
      </c>
      <c r="C52" s="15" t="s">
        <v>606</v>
      </c>
      <c r="D52" s="83" t="s">
        <v>607</v>
      </c>
      <c r="E52" s="46">
        <v>100</v>
      </c>
      <c r="F52" s="46">
        <v>44</v>
      </c>
      <c r="G52" s="34"/>
      <c r="H52" s="34"/>
      <c r="I52" s="84"/>
      <c r="J52" s="84"/>
    </row>
    <row r="53" spans="1:10">
      <c r="A53" s="83">
        <v>33353</v>
      </c>
      <c r="B53" s="83" t="s">
        <v>621</v>
      </c>
      <c r="C53" s="15" t="s">
        <v>622</v>
      </c>
      <c r="D53" s="83" t="s">
        <v>623</v>
      </c>
      <c r="E53" s="46">
        <v>75</v>
      </c>
      <c r="F53" s="46">
        <v>36</v>
      </c>
      <c r="G53" s="34"/>
      <c r="H53" s="34"/>
      <c r="I53" s="84"/>
      <c r="J53" s="84"/>
    </row>
    <row r="54" spans="1:10">
      <c r="A54" s="83">
        <v>33356</v>
      </c>
      <c r="B54" s="83" t="s">
        <v>741</v>
      </c>
      <c r="C54" s="15" t="s">
        <v>742</v>
      </c>
      <c r="D54" s="83" t="s">
        <v>743</v>
      </c>
      <c r="E54" s="46"/>
      <c r="F54" s="46"/>
      <c r="G54" s="34"/>
      <c r="H54" s="34"/>
      <c r="I54" s="84">
        <v>93</v>
      </c>
      <c r="J54" s="84">
        <v>46</v>
      </c>
    </row>
    <row r="55" spans="1:10">
      <c r="A55" s="83">
        <v>33361</v>
      </c>
      <c r="B55" s="83" t="s">
        <v>689</v>
      </c>
      <c r="C55" s="15" t="s">
        <v>690</v>
      </c>
      <c r="D55" s="83" t="s">
        <v>691</v>
      </c>
      <c r="E55" s="46">
        <v>89</v>
      </c>
      <c r="F55" s="46">
        <v>42</v>
      </c>
      <c r="G55" s="34"/>
      <c r="H55" s="34"/>
      <c r="I55" s="84"/>
      <c r="J55" s="84"/>
    </row>
    <row r="56" spans="1:10">
      <c r="A56" s="83">
        <v>33363</v>
      </c>
      <c r="B56" s="83" t="s">
        <v>513</v>
      </c>
      <c r="C56" s="15" t="s">
        <v>514</v>
      </c>
      <c r="D56" s="83" t="s">
        <v>515</v>
      </c>
      <c r="E56" s="46"/>
      <c r="F56" s="46"/>
      <c r="G56" s="34"/>
      <c r="H56" s="34"/>
      <c r="I56" s="84">
        <v>93</v>
      </c>
      <c r="J56" s="84">
        <v>46</v>
      </c>
    </row>
    <row r="57" spans="1:10">
      <c r="A57" s="83">
        <v>33366</v>
      </c>
      <c r="B57" s="83" t="s">
        <v>753</v>
      </c>
      <c r="C57" s="15" t="s">
        <v>754</v>
      </c>
      <c r="D57" s="83" t="s">
        <v>755</v>
      </c>
      <c r="E57" s="46">
        <v>100</v>
      </c>
      <c r="F57" s="46">
        <v>43</v>
      </c>
      <c r="G57" s="34"/>
      <c r="H57" s="34"/>
      <c r="I57" s="84"/>
      <c r="J57" s="84"/>
    </row>
    <row r="58" spans="1:10">
      <c r="A58" s="83">
        <v>33372</v>
      </c>
      <c r="B58" s="83" t="s">
        <v>789</v>
      </c>
      <c r="C58" s="15" t="s">
        <v>790</v>
      </c>
      <c r="D58" s="83" t="s">
        <v>791</v>
      </c>
      <c r="E58" s="46">
        <v>96</v>
      </c>
      <c r="F58" s="46">
        <v>41</v>
      </c>
      <c r="G58" s="34"/>
      <c r="H58" s="34"/>
      <c r="I58" s="84"/>
      <c r="J58" s="84"/>
    </row>
    <row r="59" spans="1:10">
      <c r="A59" s="83">
        <v>33378</v>
      </c>
      <c r="B59" s="83" t="s">
        <v>855</v>
      </c>
      <c r="C59" s="15" t="s">
        <v>856</v>
      </c>
      <c r="D59" s="83" t="s">
        <v>857</v>
      </c>
      <c r="E59" s="46">
        <v>85</v>
      </c>
      <c r="F59" s="46">
        <v>40</v>
      </c>
      <c r="G59" s="34"/>
      <c r="H59" s="34"/>
      <c r="I59" s="84"/>
      <c r="J59" s="84"/>
    </row>
    <row r="60" spans="1:10">
      <c r="A60" s="14">
        <v>33322</v>
      </c>
      <c r="B60" s="14" t="s">
        <v>965</v>
      </c>
      <c r="C60" s="15" t="s">
        <v>954</v>
      </c>
      <c r="D60" s="14" t="s">
        <v>966</v>
      </c>
      <c r="E60" s="46"/>
      <c r="F60" s="46"/>
      <c r="G60" s="34"/>
      <c r="H60" s="34"/>
      <c r="I60" s="84">
        <v>100</v>
      </c>
      <c r="J60" s="84">
        <v>46</v>
      </c>
    </row>
    <row r="61" spans="1:10">
      <c r="A61" s="85"/>
      <c r="B61" s="85"/>
      <c r="C61" s="85"/>
      <c r="D61" s="85"/>
      <c r="E61" s="86"/>
      <c r="F61" s="86"/>
      <c r="G61" s="86"/>
      <c r="H61" s="86"/>
      <c r="I61" s="87"/>
      <c r="J61" s="87"/>
    </row>
    <row r="62" spans="1:10">
      <c r="A62" s="85"/>
      <c r="B62" s="85"/>
      <c r="C62" s="85"/>
      <c r="D62" s="85"/>
      <c r="E62" s="86"/>
      <c r="F62" s="86"/>
      <c r="G62" s="86"/>
      <c r="H62" s="86"/>
      <c r="I62" s="87"/>
      <c r="J62" s="87"/>
    </row>
    <row r="63" spans="1:10">
      <c r="A63" s="85"/>
      <c r="B63" s="85"/>
      <c r="C63" s="85"/>
      <c r="D63" s="85"/>
      <c r="E63" s="86"/>
      <c r="F63" s="86"/>
      <c r="G63" s="86"/>
      <c r="H63" s="86"/>
      <c r="I63" s="87"/>
      <c r="J63" s="87"/>
    </row>
    <row r="64" spans="1:10">
      <c r="A64" s="85"/>
      <c r="B64" s="85"/>
      <c r="C64" s="85"/>
      <c r="D64" s="85"/>
      <c r="E64" s="86"/>
      <c r="F64" s="86"/>
      <c r="G64" s="86"/>
      <c r="H64" s="86"/>
      <c r="I64" s="87"/>
      <c r="J64" s="87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17"/>
  <sheetViews>
    <sheetView zoomScale="70" zoomScaleNormal="70" workbookViewId="0">
      <pane xSplit="5" ySplit="3" topLeftCell="AC76" activePane="bottomRight" state="frozen"/>
      <selection pane="topRight" activeCell="AB1" sqref="AB1"/>
      <selection pane="bottomLeft" activeCell="A4" sqref="A4"/>
      <selection pane="bottomRight" activeCell="A68" sqref="A68:IV211"/>
    </sheetView>
  </sheetViews>
  <sheetFormatPr defaultColWidth="7.33203125" defaultRowHeight="14.4"/>
  <cols>
    <col min="1" max="1" width="5.44140625" style="1" customWidth="1"/>
    <col min="2" max="2" width="8.44140625" style="1" customWidth="1"/>
    <col min="3" max="3" width="12" style="1" customWidth="1"/>
    <col min="4" max="4" width="36.109375" customWidth="1"/>
    <col min="5" max="5" width="11.6640625" style="1" customWidth="1"/>
    <col min="6" max="6" width="21.33203125" customWidth="1"/>
    <col min="7" max="7" width="9.33203125" style="1" customWidth="1"/>
    <col min="8" max="8" width="9" style="1" customWidth="1"/>
    <col min="9" max="9" width="8.6640625" style="1" customWidth="1"/>
    <col min="10" max="10" width="8.5546875" style="1" customWidth="1"/>
    <col min="11" max="11" width="9" style="1" customWidth="1"/>
    <col min="12" max="12" width="0.88671875" style="1" customWidth="1"/>
    <col min="13" max="13" width="10.44140625" style="1" customWidth="1"/>
    <col min="14" max="14" width="11.109375" style="1" customWidth="1"/>
    <col min="15" max="15" width="10.6640625" style="1" customWidth="1"/>
    <col min="16" max="16" width="11.109375" style="1" customWidth="1"/>
    <col min="17" max="17" width="10.44140625" style="1" customWidth="1"/>
    <col min="18" max="18" width="11.109375" style="1" customWidth="1"/>
    <col min="19" max="19" width="7.33203125" style="2" customWidth="1"/>
    <col min="20" max="20" width="8" style="2" customWidth="1"/>
    <col min="21" max="21" width="1" style="3" customWidth="1"/>
    <col min="22" max="26" width="0" style="1" hidden="1" customWidth="1"/>
    <col min="27" max="27" width="9" style="1" customWidth="1"/>
    <col min="28" max="28" width="8.6640625" style="1" customWidth="1"/>
    <col min="29" max="30" width="9" style="1" customWidth="1"/>
    <col min="31" max="31" width="9.6640625" style="1" customWidth="1"/>
    <col min="32" max="32" width="0.88671875" style="1" customWidth="1"/>
    <col min="33" max="33" width="11.109375" style="1" customWidth="1"/>
    <col min="34" max="34" width="10.6640625" style="1" customWidth="1"/>
    <col min="35" max="35" width="11.109375" style="1" customWidth="1"/>
    <col min="36" max="36" width="10.44140625" style="1" customWidth="1"/>
    <col min="37" max="37" width="11.109375" style="1" customWidth="1"/>
    <col min="38" max="38" width="10.44140625" style="1" customWidth="1"/>
    <col min="39" max="39" width="10.6640625" style="1" customWidth="1"/>
    <col min="40" max="40" width="7.6640625" style="1" customWidth="1"/>
    <col min="41" max="41" width="8" style="1" customWidth="1"/>
    <col min="42" max="42" width="17.33203125" style="1" customWidth="1"/>
    <col min="43" max="47" width="11.88671875" style="1" customWidth="1"/>
    <col min="48" max="48" width="14.6640625" style="1" customWidth="1"/>
    <col min="49" max="49" width="9.88671875" style="1" customWidth="1"/>
  </cols>
  <sheetData>
    <row r="1" spans="1:49" ht="21">
      <c r="B1" s="97" t="s">
        <v>0</v>
      </c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4"/>
      <c r="T1" s="4"/>
      <c r="V1" s="98" t="s">
        <v>1</v>
      </c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</row>
    <row r="2" spans="1:49" ht="26.4">
      <c r="A2" s="5" t="s">
        <v>2</v>
      </c>
      <c r="B2" s="6" t="s">
        <v>3</v>
      </c>
      <c r="C2" s="6" t="s">
        <v>4</v>
      </c>
      <c r="D2" s="5" t="s">
        <v>5</v>
      </c>
      <c r="E2" s="6" t="s">
        <v>6</v>
      </c>
      <c r="F2" s="6" t="s">
        <v>7</v>
      </c>
      <c r="G2" s="6">
        <v>314441</v>
      </c>
      <c r="H2" s="6">
        <v>314442</v>
      </c>
      <c r="I2" s="6">
        <v>314443</v>
      </c>
      <c r="J2" s="6">
        <v>314444</v>
      </c>
      <c r="K2" s="6">
        <v>314445</v>
      </c>
      <c r="L2" s="7"/>
      <c r="M2" s="6" t="s">
        <v>8</v>
      </c>
      <c r="N2" s="6" t="s">
        <v>9</v>
      </c>
      <c r="O2" s="6" t="s">
        <v>10</v>
      </c>
      <c r="P2" s="6" t="s">
        <v>11</v>
      </c>
      <c r="Q2" s="6" t="s">
        <v>12</v>
      </c>
      <c r="R2" s="6" t="s">
        <v>13</v>
      </c>
      <c r="S2" s="8" t="s">
        <v>14</v>
      </c>
      <c r="T2" s="8" t="s">
        <v>15</v>
      </c>
      <c r="V2" s="5" t="s">
        <v>3</v>
      </c>
      <c r="W2" s="6" t="s">
        <v>4</v>
      </c>
      <c r="X2" s="5" t="s">
        <v>5</v>
      </c>
      <c r="Y2" s="6" t="s">
        <v>6</v>
      </c>
      <c r="Z2" s="5" t="s">
        <v>7</v>
      </c>
      <c r="AA2" s="6">
        <v>314450</v>
      </c>
      <c r="AB2" s="6">
        <v>314451</v>
      </c>
      <c r="AC2" s="6">
        <v>314452</v>
      </c>
      <c r="AD2" s="6">
        <v>314453</v>
      </c>
      <c r="AE2" s="6">
        <v>314454</v>
      </c>
      <c r="AF2" s="7"/>
      <c r="AG2" s="6" t="s">
        <v>16</v>
      </c>
      <c r="AH2" s="6" t="s">
        <v>17</v>
      </c>
      <c r="AI2" s="6" t="s">
        <v>18</v>
      </c>
      <c r="AJ2" s="6" t="s">
        <v>19</v>
      </c>
      <c r="AK2" s="6" t="s">
        <v>20</v>
      </c>
      <c r="AL2" s="6" t="s">
        <v>21</v>
      </c>
      <c r="AM2" s="6" t="s">
        <v>22</v>
      </c>
      <c r="AN2" s="6" t="s">
        <v>23</v>
      </c>
      <c r="AO2" s="6" t="s">
        <v>24</v>
      </c>
      <c r="AP2" s="99" t="s">
        <v>25</v>
      </c>
      <c r="AQ2" s="99"/>
      <c r="AR2" s="100" t="s">
        <v>26</v>
      </c>
      <c r="AS2" s="100"/>
      <c r="AT2" s="9" t="s">
        <v>27</v>
      </c>
      <c r="AU2" s="9" t="s">
        <v>27</v>
      </c>
      <c r="AV2" s="10" t="s">
        <v>28</v>
      </c>
      <c r="AW2" s="11" t="s">
        <v>29</v>
      </c>
    </row>
    <row r="3" spans="1:49">
      <c r="A3" s="5"/>
      <c r="B3" s="6"/>
      <c r="C3" s="6"/>
      <c r="D3" s="5"/>
      <c r="E3" s="6"/>
      <c r="F3" s="5"/>
      <c r="G3" s="6" t="s">
        <v>30</v>
      </c>
      <c r="H3" s="6" t="s">
        <v>31</v>
      </c>
      <c r="I3" s="6" t="s">
        <v>32</v>
      </c>
      <c r="J3" s="6" t="s">
        <v>33</v>
      </c>
      <c r="K3" s="6" t="s">
        <v>34</v>
      </c>
      <c r="L3" s="7"/>
      <c r="M3" s="6" t="s">
        <v>35</v>
      </c>
      <c r="N3" s="6" t="s">
        <v>36</v>
      </c>
      <c r="O3" s="6" t="s">
        <v>37</v>
      </c>
      <c r="P3" s="6" t="s">
        <v>38</v>
      </c>
      <c r="Q3" s="6" t="s">
        <v>39</v>
      </c>
      <c r="R3" s="6" t="s">
        <v>40</v>
      </c>
      <c r="S3" s="8"/>
      <c r="T3" s="8"/>
      <c r="V3" s="5"/>
      <c r="W3" s="6"/>
      <c r="X3" s="5"/>
      <c r="Y3" s="6"/>
      <c r="Z3" s="5"/>
      <c r="AA3" s="6" t="s">
        <v>41</v>
      </c>
      <c r="AB3" s="6" t="s">
        <v>42</v>
      </c>
      <c r="AC3" s="6" t="s">
        <v>43</v>
      </c>
      <c r="AD3" s="6" t="s">
        <v>44</v>
      </c>
      <c r="AE3" s="6" t="s">
        <v>45</v>
      </c>
      <c r="AF3" s="7"/>
      <c r="AG3" s="6" t="s">
        <v>46</v>
      </c>
      <c r="AH3" s="6" t="s">
        <v>47</v>
      </c>
      <c r="AI3" s="6" t="s">
        <v>48</v>
      </c>
      <c r="AJ3" s="6" t="s">
        <v>49</v>
      </c>
      <c r="AK3" s="6" t="s">
        <v>50</v>
      </c>
      <c r="AL3" s="6" t="s">
        <v>51</v>
      </c>
      <c r="AM3" s="6" t="s">
        <v>52</v>
      </c>
      <c r="AN3" s="6"/>
      <c r="AO3" s="6"/>
      <c r="AP3" s="12" t="s">
        <v>53</v>
      </c>
      <c r="AQ3" s="12" t="s">
        <v>54</v>
      </c>
      <c r="AR3" s="13" t="s">
        <v>53</v>
      </c>
      <c r="AS3" s="13" t="s">
        <v>54</v>
      </c>
      <c r="AT3" s="8" t="s">
        <v>55</v>
      </c>
      <c r="AU3" s="8" t="s">
        <v>56</v>
      </c>
      <c r="AV3" s="6"/>
      <c r="AW3" s="6"/>
    </row>
    <row r="4" spans="1:49">
      <c r="A4" s="14"/>
      <c r="B4" s="24">
        <v>33101</v>
      </c>
      <c r="C4" s="24" t="s">
        <v>61</v>
      </c>
      <c r="D4" s="25" t="s">
        <v>62</v>
      </c>
      <c r="E4" s="24" t="s">
        <v>63</v>
      </c>
      <c r="F4" s="16" t="s">
        <v>64</v>
      </c>
      <c r="G4" s="14">
        <v>88</v>
      </c>
      <c r="H4" s="14">
        <v>100</v>
      </c>
      <c r="I4" s="14">
        <v>100</v>
      </c>
      <c r="J4" s="14">
        <v>100</v>
      </c>
      <c r="K4" s="14">
        <v>93</v>
      </c>
      <c r="L4" s="17"/>
      <c r="M4" s="14">
        <v>42</v>
      </c>
      <c r="N4" s="14">
        <v>24</v>
      </c>
      <c r="O4" s="14">
        <v>42</v>
      </c>
      <c r="P4" s="14">
        <v>24</v>
      </c>
      <c r="Q4" s="14">
        <v>45</v>
      </c>
      <c r="R4" s="14">
        <v>48</v>
      </c>
      <c r="S4" s="18">
        <v>10</v>
      </c>
      <c r="T4" s="18">
        <v>23</v>
      </c>
      <c r="U4" s="19"/>
      <c r="V4" s="15">
        <f t="shared" ref="V4:V35" si="0">B4</f>
        <v>33101</v>
      </c>
      <c r="W4" s="14" t="str">
        <f t="shared" ref="W4:W35" si="1">C4</f>
        <v>T150058502</v>
      </c>
      <c r="X4" s="15" t="str">
        <f t="shared" ref="X4:X35" si="2">D4</f>
        <v>ABHINAV KUMAR THAKUR</v>
      </c>
      <c r="Y4" s="14" t="str">
        <f t="shared" ref="Y4:Y35" si="3">E4</f>
        <v>71900004B</v>
      </c>
      <c r="Z4" s="16" t="str">
        <f t="shared" ref="Z4:Z35" si="4">F4</f>
        <v>I2K18102628</v>
      </c>
      <c r="AA4" s="14">
        <v>100</v>
      </c>
      <c r="AB4" s="14">
        <v>87</v>
      </c>
      <c r="AC4" s="14">
        <v>89</v>
      </c>
      <c r="AD4" s="14">
        <v>99</v>
      </c>
      <c r="AE4" s="14">
        <v>94</v>
      </c>
      <c r="AF4" s="17"/>
      <c r="AG4" s="14">
        <v>22</v>
      </c>
      <c r="AH4" s="14">
        <v>20</v>
      </c>
      <c r="AI4" s="14">
        <v>48</v>
      </c>
      <c r="AJ4" s="14">
        <v>46</v>
      </c>
      <c r="AK4" s="14">
        <v>24</v>
      </c>
      <c r="AL4" s="14">
        <v>24</v>
      </c>
      <c r="AM4" s="14">
        <v>48</v>
      </c>
      <c r="AN4" s="14">
        <v>10</v>
      </c>
      <c r="AO4" s="14">
        <v>46</v>
      </c>
      <c r="AP4" s="20" t="str">
        <f t="shared" ref="AP4:AP35" si="5">IF(COUNTIF(G4:K4,"FF"),"FAIL",IF(COUNTIF(G4:K4,"AB"),"FAIL","PASS"))</f>
        <v>PASS</v>
      </c>
      <c r="AQ4" s="20" t="str">
        <f t="shared" ref="AQ4:AQ35" si="6">IF(COUNTIF(AA4:AE4,"FF"),"FAIL",IF(COUNTIF(AA4:AE4,"AB"),"FAIL","PASS"))</f>
        <v>PASS</v>
      </c>
      <c r="AR4" s="21" t="str">
        <f t="shared" ref="AR4:AR35" si="7">IF(COUNTIF(M4:R4,"FF"),"FAIL",IF(COUNTIF(M4:R4,"AB"),"FAIL","PASS"))</f>
        <v>PASS</v>
      </c>
      <c r="AS4" s="21" t="str">
        <f t="shared" ref="AS4:AS35" si="8">IF(COUNTIF(AG4:AM4,"FF"),"FAIL",IF(COUNTIF(AG4:AM4,"AB"),"FAIL","PASS"))</f>
        <v>PASS</v>
      </c>
      <c r="AT4" s="7" t="str">
        <f t="shared" ref="AT4:AT35" si="9">IF(AND(AP4="PASS",AQ4="PASS"),"PASS","FAIL")</f>
        <v>PASS</v>
      </c>
      <c r="AU4" s="7" t="str">
        <f t="shared" ref="AU4:AU35" si="10">IF(AND(AR4="PASS",AS4="PASS"),"PASS","FAIL")</f>
        <v>PASS</v>
      </c>
      <c r="AV4" s="22" t="str">
        <f t="shared" ref="AV4:AV35" si="11">IF(AW4="ATKT","NO",IF(AW4="FAIL","NO","YES"))</f>
        <v>YES</v>
      </c>
      <c r="AW4" s="23" t="str">
        <f t="shared" ref="AW4:AW35" si="12">IF(AO4=46,IF(AN4&gt;=7.75,"DIST",IF(AN4&gt;=6.75,"FIRST",IF(AN4&gt;=6.25,"HSC",IF(AN4&gt;=5.5,"SC","FAIL")))),IF(AO4&gt;=23,"ATKT","FAIL"))</f>
        <v>DIST</v>
      </c>
    </row>
    <row r="5" spans="1:49">
      <c r="A5" s="14"/>
      <c r="B5" s="14">
        <v>33102</v>
      </c>
      <c r="C5" s="14" t="s">
        <v>153</v>
      </c>
      <c r="D5" s="15" t="s">
        <v>154</v>
      </c>
      <c r="E5" s="14" t="s">
        <v>155</v>
      </c>
      <c r="F5" s="16" t="s">
        <v>156</v>
      </c>
      <c r="G5" s="14">
        <v>84</v>
      </c>
      <c r="H5" s="14">
        <v>99</v>
      </c>
      <c r="I5" s="14">
        <v>80</v>
      </c>
      <c r="J5" s="14">
        <v>100</v>
      </c>
      <c r="K5" s="14">
        <v>94</v>
      </c>
      <c r="L5" s="17"/>
      <c r="M5" s="14">
        <v>40</v>
      </c>
      <c r="N5" s="14">
        <v>22</v>
      </c>
      <c r="O5" s="14">
        <v>42</v>
      </c>
      <c r="P5" s="14">
        <v>22</v>
      </c>
      <c r="Q5" s="14">
        <v>43</v>
      </c>
      <c r="R5" s="14">
        <v>45</v>
      </c>
      <c r="S5" s="18">
        <v>10</v>
      </c>
      <c r="T5" s="18">
        <v>23</v>
      </c>
      <c r="U5" s="19"/>
      <c r="V5" s="15">
        <f t="shared" si="0"/>
        <v>33102</v>
      </c>
      <c r="W5" s="14" t="str">
        <f t="shared" si="1"/>
        <v>T150058525</v>
      </c>
      <c r="X5" s="15" t="str">
        <f t="shared" si="2"/>
        <v>BALDWA ADITYA RAVINDRA</v>
      </c>
      <c r="Y5" s="14" t="str">
        <f t="shared" si="3"/>
        <v>71900014K</v>
      </c>
      <c r="Z5" s="16" t="str">
        <f t="shared" si="4"/>
        <v>I2K18102643</v>
      </c>
      <c r="AA5" s="14">
        <v>99</v>
      </c>
      <c r="AB5" s="14">
        <v>82</v>
      </c>
      <c r="AC5" s="14">
        <v>92</v>
      </c>
      <c r="AD5" s="14">
        <v>100</v>
      </c>
      <c r="AE5" s="14">
        <v>99</v>
      </c>
      <c r="AF5" s="17"/>
      <c r="AG5" s="14">
        <v>23</v>
      </c>
      <c r="AH5" s="14">
        <v>22</v>
      </c>
      <c r="AI5" s="14">
        <v>46</v>
      </c>
      <c r="AJ5" s="14">
        <v>44</v>
      </c>
      <c r="AK5" s="14">
        <v>23</v>
      </c>
      <c r="AL5" s="14">
        <v>23</v>
      </c>
      <c r="AM5" s="14">
        <v>45</v>
      </c>
      <c r="AN5" s="14">
        <v>10</v>
      </c>
      <c r="AO5" s="14">
        <v>46</v>
      </c>
      <c r="AP5" s="20" t="str">
        <f t="shared" si="5"/>
        <v>PASS</v>
      </c>
      <c r="AQ5" s="20" t="str">
        <f t="shared" si="6"/>
        <v>PASS</v>
      </c>
      <c r="AR5" s="21" t="str">
        <f t="shared" si="7"/>
        <v>PASS</v>
      </c>
      <c r="AS5" s="21" t="str">
        <f t="shared" si="8"/>
        <v>PASS</v>
      </c>
      <c r="AT5" s="7" t="str">
        <f t="shared" si="9"/>
        <v>PASS</v>
      </c>
      <c r="AU5" s="7" t="str">
        <f t="shared" si="10"/>
        <v>PASS</v>
      </c>
      <c r="AV5" s="22" t="str">
        <f t="shared" si="11"/>
        <v>YES</v>
      </c>
      <c r="AW5" s="23" t="str">
        <f t="shared" si="12"/>
        <v>DIST</v>
      </c>
    </row>
    <row r="6" spans="1:49">
      <c r="A6" s="14"/>
      <c r="B6" s="14">
        <v>33103</v>
      </c>
      <c r="C6" s="14" t="s">
        <v>77</v>
      </c>
      <c r="D6" s="15" t="s">
        <v>78</v>
      </c>
      <c r="E6" s="14" t="s">
        <v>79</v>
      </c>
      <c r="F6" s="16" t="s">
        <v>80</v>
      </c>
      <c r="G6" s="14">
        <v>94</v>
      </c>
      <c r="H6" s="14">
        <v>100</v>
      </c>
      <c r="I6" s="14">
        <v>93</v>
      </c>
      <c r="J6" s="14">
        <v>100</v>
      </c>
      <c r="K6" s="14">
        <v>89</v>
      </c>
      <c r="L6" s="17"/>
      <c r="M6" s="14">
        <v>43</v>
      </c>
      <c r="N6" s="14">
        <v>22</v>
      </c>
      <c r="O6" s="14">
        <v>41</v>
      </c>
      <c r="P6" s="14">
        <v>20</v>
      </c>
      <c r="Q6" s="14">
        <v>40</v>
      </c>
      <c r="R6" s="14">
        <v>45</v>
      </c>
      <c r="S6" s="18">
        <v>10</v>
      </c>
      <c r="T6" s="18">
        <v>23</v>
      </c>
      <c r="U6" s="19"/>
      <c r="V6" s="15">
        <f t="shared" si="0"/>
        <v>33103</v>
      </c>
      <c r="W6" s="14" t="str">
        <f t="shared" si="1"/>
        <v>T150058506</v>
      </c>
      <c r="X6" s="15" t="str">
        <f t="shared" si="2"/>
        <v>AGASHE ABHISHEK DILIP</v>
      </c>
      <c r="Y6" s="14" t="str">
        <f t="shared" si="3"/>
        <v>71900018B</v>
      </c>
      <c r="Z6" s="16" t="str">
        <f t="shared" si="4"/>
        <v>I2K18102441</v>
      </c>
      <c r="AA6" s="14">
        <v>96</v>
      </c>
      <c r="AB6" s="14">
        <v>93</v>
      </c>
      <c r="AC6" s="14">
        <v>92</v>
      </c>
      <c r="AD6" s="14">
        <v>100</v>
      </c>
      <c r="AE6" s="14">
        <v>89</v>
      </c>
      <c r="AF6" s="17"/>
      <c r="AG6" s="14">
        <v>23</v>
      </c>
      <c r="AH6" s="14">
        <v>22</v>
      </c>
      <c r="AI6" s="14">
        <v>45</v>
      </c>
      <c r="AJ6" s="14">
        <v>40</v>
      </c>
      <c r="AK6" s="14">
        <v>23</v>
      </c>
      <c r="AL6" s="14">
        <v>21</v>
      </c>
      <c r="AM6" s="14">
        <v>46</v>
      </c>
      <c r="AN6" s="14">
        <v>10</v>
      </c>
      <c r="AO6" s="14">
        <v>46</v>
      </c>
      <c r="AP6" s="20" t="str">
        <f t="shared" si="5"/>
        <v>PASS</v>
      </c>
      <c r="AQ6" s="20" t="str">
        <f t="shared" si="6"/>
        <v>PASS</v>
      </c>
      <c r="AR6" s="21" t="str">
        <f t="shared" si="7"/>
        <v>PASS</v>
      </c>
      <c r="AS6" s="21" t="str">
        <f t="shared" si="8"/>
        <v>PASS</v>
      </c>
      <c r="AT6" s="7" t="str">
        <f t="shared" si="9"/>
        <v>PASS</v>
      </c>
      <c r="AU6" s="7" t="str">
        <f t="shared" si="10"/>
        <v>PASS</v>
      </c>
      <c r="AV6" s="22" t="str">
        <f t="shared" si="11"/>
        <v>YES</v>
      </c>
      <c r="AW6" s="23" t="str">
        <f t="shared" si="12"/>
        <v>DIST</v>
      </c>
    </row>
    <row r="7" spans="1:49">
      <c r="A7" s="14"/>
      <c r="B7" s="14">
        <v>33104</v>
      </c>
      <c r="C7" s="14" t="s">
        <v>838</v>
      </c>
      <c r="D7" s="15" t="s">
        <v>839</v>
      </c>
      <c r="E7" s="14" t="s">
        <v>840</v>
      </c>
      <c r="F7" s="16" t="s">
        <v>841</v>
      </c>
      <c r="G7" s="14">
        <v>91</v>
      </c>
      <c r="H7" s="14">
        <v>97</v>
      </c>
      <c r="I7" s="14">
        <v>100</v>
      </c>
      <c r="J7" s="14">
        <v>100</v>
      </c>
      <c r="K7" s="14">
        <v>100</v>
      </c>
      <c r="L7" s="17"/>
      <c r="M7" s="14">
        <v>40</v>
      </c>
      <c r="N7" s="14">
        <v>22</v>
      </c>
      <c r="O7" s="14">
        <v>41</v>
      </c>
      <c r="P7" s="14">
        <v>22</v>
      </c>
      <c r="Q7" s="14">
        <v>43</v>
      </c>
      <c r="R7" s="14">
        <v>46</v>
      </c>
      <c r="S7" s="18">
        <v>10</v>
      </c>
      <c r="T7" s="18">
        <v>23</v>
      </c>
      <c r="U7" s="19"/>
      <c r="V7" s="15">
        <f t="shared" si="0"/>
        <v>33104</v>
      </c>
      <c r="W7" s="14" t="str">
        <f t="shared" si="1"/>
        <v>T150058698</v>
      </c>
      <c r="X7" s="15" t="str">
        <f t="shared" si="2"/>
        <v>TIKHE AJINKYA ANIL</v>
      </c>
      <c r="Y7" s="14" t="str">
        <f t="shared" si="3"/>
        <v>71900026C</v>
      </c>
      <c r="Z7" s="16" t="str">
        <f t="shared" si="4"/>
        <v>I2K18102526</v>
      </c>
      <c r="AA7" s="14">
        <v>100</v>
      </c>
      <c r="AB7" s="14">
        <v>88</v>
      </c>
      <c r="AC7" s="14">
        <v>89</v>
      </c>
      <c r="AD7" s="14">
        <v>99</v>
      </c>
      <c r="AE7" s="14">
        <v>97</v>
      </c>
      <c r="AF7" s="17"/>
      <c r="AG7" s="14">
        <v>23</v>
      </c>
      <c r="AH7" s="14">
        <v>21</v>
      </c>
      <c r="AI7" s="14">
        <v>45</v>
      </c>
      <c r="AJ7" s="14">
        <v>47</v>
      </c>
      <c r="AK7" s="14">
        <v>23</v>
      </c>
      <c r="AL7" s="14">
        <v>20</v>
      </c>
      <c r="AM7" s="14">
        <v>44</v>
      </c>
      <c r="AN7" s="14">
        <v>10</v>
      </c>
      <c r="AO7" s="14">
        <v>46</v>
      </c>
      <c r="AP7" s="20" t="str">
        <f t="shared" si="5"/>
        <v>PASS</v>
      </c>
      <c r="AQ7" s="20" t="str">
        <f t="shared" si="6"/>
        <v>PASS</v>
      </c>
      <c r="AR7" s="21" t="str">
        <f t="shared" si="7"/>
        <v>PASS</v>
      </c>
      <c r="AS7" s="21" t="str">
        <f t="shared" si="8"/>
        <v>PASS</v>
      </c>
      <c r="AT7" s="7" t="str">
        <f t="shared" si="9"/>
        <v>PASS</v>
      </c>
      <c r="AU7" s="7" t="str">
        <f t="shared" si="10"/>
        <v>PASS</v>
      </c>
      <c r="AV7" s="22" t="str">
        <f t="shared" si="11"/>
        <v>YES</v>
      </c>
      <c r="AW7" s="23" t="str">
        <f t="shared" si="12"/>
        <v>DIST</v>
      </c>
    </row>
    <row r="8" spans="1:49">
      <c r="A8" s="14"/>
      <c r="B8" s="14">
        <v>33105</v>
      </c>
      <c r="C8" s="14" t="s">
        <v>641</v>
      </c>
      <c r="D8" s="15" t="s">
        <v>642</v>
      </c>
      <c r="E8" s="14" t="s">
        <v>643</v>
      </c>
      <c r="F8" s="16" t="s">
        <v>644</v>
      </c>
      <c r="G8" s="14">
        <v>91</v>
      </c>
      <c r="H8" s="14">
        <v>100</v>
      </c>
      <c r="I8" s="14">
        <v>100</v>
      </c>
      <c r="J8" s="14">
        <v>100</v>
      </c>
      <c r="K8" s="14">
        <v>100</v>
      </c>
      <c r="L8" s="17"/>
      <c r="M8" s="14">
        <v>43</v>
      </c>
      <c r="N8" s="14">
        <v>22</v>
      </c>
      <c r="O8" s="14">
        <v>42</v>
      </c>
      <c r="P8" s="14">
        <v>19</v>
      </c>
      <c r="Q8" s="14">
        <v>46</v>
      </c>
      <c r="R8" s="14">
        <v>37</v>
      </c>
      <c r="S8" s="18">
        <v>9.9600000000000009</v>
      </c>
      <c r="T8" s="18">
        <v>23</v>
      </c>
      <c r="U8" s="19"/>
      <c r="V8" s="15">
        <f t="shared" si="0"/>
        <v>33105</v>
      </c>
      <c r="W8" s="14" t="str">
        <f t="shared" si="1"/>
        <v>T150058648</v>
      </c>
      <c r="X8" s="15" t="str">
        <f t="shared" si="2"/>
        <v>PATWARDHAN ANIRUDDHA MANISH</v>
      </c>
      <c r="Y8" s="14" t="str">
        <f t="shared" si="3"/>
        <v>71900043C</v>
      </c>
      <c r="Z8" s="16" t="str">
        <f t="shared" si="4"/>
        <v>I2K18102580</v>
      </c>
      <c r="AA8" s="14">
        <v>100</v>
      </c>
      <c r="AB8" s="14">
        <v>97</v>
      </c>
      <c r="AC8" s="14">
        <v>85</v>
      </c>
      <c r="AD8" s="14">
        <v>100</v>
      </c>
      <c r="AE8" s="14">
        <v>96</v>
      </c>
      <c r="AF8" s="17"/>
      <c r="AG8" s="14">
        <v>24</v>
      </c>
      <c r="AH8" s="14">
        <v>23</v>
      </c>
      <c r="AI8" s="14">
        <v>43</v>
      </c>
      <c r="AJ8" s="14">
        <v>47</v>
      </c>
      <c r="AK8" s="14">
        <v>24</v>
      </c>
      <c r="AL8" s="14">
        <v>22</v>
      </c>
      <c r="AM8" s="14">
        <v>44</v>
      </c>
      <c r="AN8" s="14">
        <v>9.98</v>
      </c>
      <c r="AO8" s="14">
        <v>46</v>
      </c>
      <c r="AP8" s="20" t="str">
        <f t="shared" si="5"/>
        <v>PASS</v>
      </c>
      <c r="AQ8" s="20" t="str">
        <f t="shared" si="6"/>
        <v>PASS</v>
      </c>
      <c r="AR8" s="21" t="str">
        <f t="shared" si="7"/>
        <v>PASS</v>
      </c>
      <c r="AS8" s="21" t="str">
        <f t="shared" si="8"/>
        <v>PASS</v>
      </c>
      <c r="AT8" s="7" t="str">
        <f t="shared" si="9"/>
        <v>PASS</v>
      </c>
      <c r="AU8" s="7" t="str">
        <f t="shared" si="10"/>
        <v>PASS</v>
      </c>
      <c r="AV8" s="22" t="str">
        <f t="shared" si="11"/>
        <v>YES</v>
      </c>
      <c r="AW8" s="23" t="str">
        <f t="shared" si="12"/>
        <v>DIST</v>
      </c>
    </row>
    <row r="9" spans="1:49">
      <c r="A9" s="14"/>
      <c r="B9" s="14">
        <v>33106</v>
      </c>
      <c r="C9" s="14" t="s">
        <v>121</v>
      </c>
      <c r="D9" s="15" t="s">
        <v>122</v>
      </c>
      <c r="E9" s="14" t="s">
        <v>123</v>
      </c>
      <c r="F9" s="16" t="s">
        <v>124</v>
      </c>
      <c r="G9" s="14">
        <v>91</v>
      </c>
      <c r="H9" s="14">
        <v>92</v>
      </c>
      <c r="I9" s="14">
        <v>90</v>
      </c>
      <c r="J9" s="14">
        <v>95</v>
      </c>
      <c r="K9" s="14">
        <v>99</v>
      </c>
      <c r="L9" s="17"/>
      <c r="M9" s="14">
        <v>43</v>
      </c>
      <c r="N9" s="14">
        <v>22</v>
      </c>
      <c r="O9" s="14">
        <v>43</v>
      </c>
      <c r="P9" s="14">
        <v>20</v>
      </c>
      <c r="Q9" s="14">
        <v>43</v>
      </c>
      <c r="R9" s="14">
        <v>43</v>
      </c>
      <c r="S9" s="18">
        <v>10</v>
      </c>
      <c r="T9" s="18">
        <v>23</v>
      </c>
      <c r="U9" s="19"/>
      <c r="V9" s="15">
        <f t="shared" si="0"/>
        <v>33106</v>
      </c>
      <c r="W9" s="14" t="str">
        <f t="shared" si="1"/>
        <v>T150058517</v>
      </c>
      <c r="X9" s="15" t="str">
        <f t="shared" si="2"/>
        <v>ASUDANI GAURAV RAJESH</v>
      </c>
      <c r="Y9" s="14" t="str">
        <f t="shared" si="3"/>
        <v>71900069G</v>
      </c>
      <c r="Z9" s="16" t="str">
        <f t="shared" si="4"/>
        <v>I2K18102623</v>
      </c>
      <c r="AA9" s="14">
        <v>91</v>
      </c>
      <c r="AB9" s="14">
        <v>89</v>
      </c>
      <c r="AC9" s="14">
        <v>96</v>
      </c>
      <c r="AD9" s="14">
        <v>99</v>
      </c>
      <c r="AE9" s="14">
        <v>93</v>
      </c>
      <c r="AF9" s="17"/>
      <c r="AG9" s="14">
        <v>23</v>
      </c>
      <c r="AH9" s="14">
        <v>22</v>
      </c>
      <c r="AI9" s="14">
        <v>46</v>
      </c>
      <c r="AJ9" s="14">
        <v>44</v>
      </c>
      <c r="AK9" s="14">
        <v>22</v>
      </c>
      <c r="AL9" s="14">
        <v>21</v>
      </c>
      <c r="AM9" s="14">
        <v>43</v>
      </c>
      <c r="AN9" s="14">
        <v>10</v>
      </c>
      <c r="AO9" s="14">
        <v>46</v>
      </c>
      <c r="AP9" s="20" t="str">
        <f t="shared" si="5"/>
        <v>PASS</v>
      </c>
      <c r="AQ9" s="20" t="str">
        <f t="shared" si="6"/>
        <v>PASS</v>
      </c>
      <c r="AR9" s="21" t="str">
        <f t="shared" si="7"/>
        <v>PASS</v>
      </c>
      <c r="AS9" s="21" t="str">
        <f t="shared" si="8"/>
        <v>PASS</v>
      </c>
      <c r="AT9" s="7" t="str">
        <f t="shared" si="9"/>
        <v>PASS</v>
      </c>
      <c r="AU9" s="7" t="str">
        <f t="shared" si="10"/>
        <v>PASS</v>
      </c>
      <c r="AV9" s="22" t="str">
        <f t="shared" si="11"/>
        <v>YES</v>
      </c>
      <c r="AW9" s="23" t="str">
        <f t="shared" si="12"/>
        <v>DIST</v>
      </c>
    </row>
    <row r="10" spans="1:49">
      <c r="A10" s="14"/>
      <c r="B10" s="14">
        <v>33107</v>
      </c>
      <c r="C10" s="14" t="s">
        <v>145</v>
      </c>
      <c r="D10" s="15" t="s">
        <v>146</v>
      </c>
      <c r="E10" s="14" t="s">
        <v>147</v>
      </c>
      <c r="F10" s="16" t="s">
        <v>148</v>
      </c>
      <c r="G10" s="14">
        <v>94</v>
      </c>
      <c r="H10" s="14">
        <v>100</v>
      </c>
      <c r="I10" s="14">
        <v>92</v>
      </c>
      <c r="J10" s="14">
        <v>100</v>
      </c>
      <c r="K10" s="14">
        <v>92</v>
      </c>
      <c r="L10" s="17"/>
      <c r="M10" s="14">
        <v>44</v>
      </c>
      <c r="N10" s="14">
        <v>24</v>
      </c>
      <c r="O10" s="14">
        <v>43</v>
      </c>
      <c r="P10" s="14">
        <v>24</v>
      </c>
      <c r="Q10" s="14">
        <v>45</v>
      </c>
      <c r="R10" s="14">
        <v>48</v>
      </c>
      <c r="S10" s="18">
        <v>10</v>
      </c>
      <c r="T10" s="18">
        <v>23</v>
      </c>
      <c r="U10" s="19"/>
      <c r="V10" s="15">
        <f t="shared" si="0"/>
        <v>33107</v>
      </c>
      <c r="W10" s="14" t="str">
        <f t="shared" si="1"/>
        <v>T150058523</v>
      </c>
      <c r="X10" s="15" t="str">
        <f t="shared" si="2"/>
        <v>BADGUJAR SAURABH RAMESH</v>
      </c>
      <c r="Y10" s="14" t="str">
        <f t="shared" si="3"/>
        <v>71900083B</v>
      </c>
      <c r="Z10" s="16" t="str">
        <f t="shared" si="4"/>
        <v>I2K18102455</v>
      </c>
      <c r="AA10" s="14">
        <v>100</v>
      </c>
      <c r="AB10" s="14">
        <v>97</v>
      </c>
      <c r="AC10" s="14">
        <v>95</v>
      </c>
      <c r="AD10" s="14">
        <v>100</v>
      </c>
      <c r="AE10" s="14">
        <v>100</v>
      </c>
      <c r="AF10" s="17"/>
      <c r="AG10" s="14">
        <v>24</v>
      </c>
      <c r="AH10" s="14">
        <v>24</v>
      </c>
      <c r="AI10" s="14">
        <v>48</v>
      </c>
      <c r="AJ10" s="14">
        <v>46</v>
      </c>
      <c r="AK10" s="14">
        <v>24</v>
      </c>
      <c r="AL10" s="14">
        <v>21</v>
      </c>
      <c r="AM10" s="14">
        <v>43</v>
      </c>
      <c r="AN10" s="14">
        <v>10</v>
      </c>
      <c r="AO10" s="14">
        <v>46</v>
      </c>
      <c r="AP10" s="20" t="str">
        <f t="shared" si="5"/>
        <v>PASS</v>
      </c>
      <c r="AQ10" s="20" t="str">
        <f t="shared" si="6"/>
        <v>PASS</v>
      </c>
      <c r="AR10" s="21" t="str">
        <f t="shared" si="7"/>
        <v>PASS</v>
      </c>
      <c r="AS10" s="21" t="str">
        <f t="shared" si="8"/>
        <v>PASS</v>
      </c>
      <c r="AT10" s="7" t="str">
        <f t="shared" si="9"/>
        <v>PASS</v>
      </c>
      <c r="AU10" s="7" t="str">
        <f t="shared" si="10"/>
        <v>PASS</v>
      </c>
      <c r="AV10" s="22" t="str">
        <f t="shared" si="11"/>
        <v>YES</v>
      </c>
      <c r="AW10" s="23" t="str">
        <f t="shared" si="12"/>
        <v>DIST</v>
      </c>
    </row>
    <row r="11" spans="1:49">
      <c r="A11" s="14"/>
      <c r="B11" s="24">
        <v>33108</v>
      </c>
      <c r="C11" s="24" t="s">
        <v>157</v>
      </c>
      <c r="D11" s="25" t="s">
        <v>158</v>
      </c>
      <c r="E11" s="24" t="s">
        <v>159</v>
      </c>
      <c r="F11" s="16" t="s">
        <v>160</v>
      </c>
      <c r="G11" s="14">
        <v>97</v>
      </c>
      <c r="H11" s="14">
        <v>88</v>
      </c>
      <c r="I11" s="14">
        <v>83</v>
      </c>
      <c r="J11" s="14">
        <v>90</v>
      </c>
      <c r="K11" s="14">
        <v>97</v>
      </c>
      <c r="L11" s="17"/>
      <c r="M11" s="14">
        <v>45</v>
      </c>
      <c r="N11" s="14">
        <v>23</v>
      </c>
      <c r="O11" s="14">
        <v>42</v>
      </c>
      <c r="P11" s="14">
        <v>24</v>
      </c>
      <c r="Q11" s="14">
        <v>45</v>
      </c>
      <c r="R11" s="14">
        <v>46</v>
      </c>
      <c r="S11" s="18">
        <v>10</v>
      </c>
      <c r="T11" s="18">
        <v>23</v>
      </c>
      <c r="U11" s="19"/>
      <c r="V11" s="15">
        <f t="shared" si="0"/>
        <v>33108</v>
      </c>
      <c r="W11" s="14" t="str">
        <f t="shared" si="1"/>
        <v>T150058526</v>
      </c>
      <c r="X11" s="15" t="str">
        <f t="shared" si="2"/>
        <v>BANERJEE ANKUR CHANDRANATH</v>
      </c>
      <c r="Y11" s="14" t="str">
        <f t="shared" si="3"/>
        <v>71900089M</v>
      </c>
      <c r="Z11" s="16" t="str">
        <f t="shared" si="4"/>
        <v>I2K18102572</v>
      </c>
      <c r="AA11" s="14">
        <v>79</v>
      </c>
      <c r="AB11" s="14">
        <v>87</v>
      </c>
      <c r="AC11" s="14">
        <v>78</v>
      </c>
      <c r="AD11" s="14">
        <v>88</v>
      </c>
      <c r="AE11" s="14">
        <v>85</v>
      </c>
      <c r="AF11" s="17"/>
      <c r="AG11" s="14">
        <v>24</v>
      </c>
      <c r="AH11" s="14">
        <v>24</v>
      </c>
      <c r="AI11" s="14">
        <v>47</v>
      </c>
      <c r="AJ11" s="14">
        <v>43</v>
      </c>
      <c r="AK11" s="14">
        <v>24</v>
      </c>
      <c r="AL11" s="14">
        <v>22</v>
      </c>
      <c r="AM11" s="14">
        <v>44</v>
      </c>
      <c r="AN11" s="14">
        <v>9.85</v>
      </c>
      <c r="AO11" s="14">
        <v>46</v>
      </c>
      <c r="AP11" s="20" t="str">
        <f t="shared" si="5"/>
        <v>PASS</v>
      </c>
      <c r="AQ11" s="20" t="str">
        <f t="shared" si="6"/>
        <v>PASS</v>
      </c>
      <c r="AR11" s="21" t="str">
        <f t="shared" si="7"/>
        <v>PASS</v>
      </c>
      <c r="AS11" s="21" t="str">
        <f t="shared" si="8"/>
        <v>PASS</v>
      </c>
      <c r="AT11" s="7" t="str">
        <f t="shared" si="9"/>
        <v>PASS</v>
      </c>
      <c r="AU11" s="7" t="str">
        <f t="shared" si="10"/>
        <v>PASS</v>
      </c>
      <c r="AV11" s="22" t="str">
        <f t="shared" si="11"/>
        <v>YES</v>
      </c>
      <c r="AW11" s="23" t="str">
        <f t="shared" si="12"/>
        <v>DIST</v>
      </c>
    </row>
    <row r="12" spans="1:49">
      <c r="A12" s="14"/>
      <c r="B12" s="24">
        <v>33109</v>
      </c>
      <c r="C12" s="24" t="s">
        <v>173</v>
      </c>
      <c r="D12" s="25" t="s">
        <v>174</v>
      </c>
      <c r="E12" s="24" t="s">
        <v>175</v>
      </c>
      <c r="F12" s="16" t="s">
        <v>176</v>
      </c>
      <c r="G12" s="14">
        <v>88</v>
      </c>
      <c r="H12" s="14">
        <v>100</v>
      </c>
      <c r="I12" s="14">
        <v>89</v>
      </c>
      <c r="J12" s="14">
        <v>99</v>
      </c>
      <c r="K12" s="14">
        <v>83</v>
      </c>
      <c r="L12" s="17"/>
      <c r="M12" s="14">
        <v>44</v>
      </c>
      <c r="N12" s="14">
        <v>22</v>
      </c>
      <c r="O12" s="14">
        <v>42</v>
      </c>
      <c r="P12" s="14">
        <v>18</v>
      </c>
      <c r="Q12" s="14">
        <v>45</v>
      </c>
      <c r="R12" s="14">
        <v>42</v>
      </c>
      <c r="S12" s="18">
        <v>10</v>
      </c>
      <c r="T12" s="18">
        <v>23</v>
      </c>
      <c r="U12" s="19"/>
      <c r="V12" s="15">
        <f t="shared" si="0"/>
        <v>33109</v>
      </c>
      <c r="W12" s="14" t="str">
        <f t="shared" si="1"/>
        <v>T150058530</v>
      </c>
      <c r="X12" s="15" t="str">
        <f t="shared" si="2"/>
        <v>BHAGAT PRINCE SUKHADEV</v>
      </c>
      <c r="Y12" s="14" t="str">
        <f t="shared" si="3"/>
        <v>71900101D</v>
      </c>
      <c r="Z12" s="16" t="str">
        <f t="shared" si="4"/>
        <v>I2K18102504</v>
      </c>
      <c r="AA12" s="14">
        <v>100</v>
      </c>
      <c r="AB12" s="14">
        <v>93</v>
      </c>
      <c r="AC12" s="14">
        <v>84</v>
      </c>
      <c r="AD12" s="14">
        <v>97</v>
      </c>
      <c r="AE12" s="14">
        <v>83</v>
      </c>
      <c r="AF12" s="17"/>
      <c r="AG12" s="14">
        <v>22</v>
      </c>
      <c r="AH12" s="14">
        <v>21</v>
      </c>
      <c r="AI12" s="14">
        <v>45</v>
      </c>
      <c r="AJ12" s="14">
        <v>39</v>
      </c>
      <c r="AK12" s="14">
        <v>24</v>
      </c>
      <c r="AL12" s="14">
        <v>23</v>
      </c>
      <c r="AM12" s="14">
        <v>47</v>
      </c>
      <c r="AN12" s="14">
        <v>9.98</v>
      </c>
      <c r="AO12" s="14">
        <v>46</v>
      </c>
      <c r="AP12" s="20" t="str">
        <f t="shared" si="5"/>
        <v>PASS</v>
      </c>
      <c r="AQ12" s="20" t="str">
        <f t="shared" si="6"/>
        <v>PASS</v>
      </c>
      <c r="AR12" s="21" t="str">
        <f t="shared" si="7"/>
        <v>PASS</v>
      </c>
      <c r="AS12" s="21" t="str">
        <f t="shared" si="8"/>
        <v>PASS</v>
      </c>
      <c r="AT12" s="7" t="str">
        <f t="shared" si="9"/>
        <v>PASS</v>
      </c>
      <c r="AU12" s="7" t="str">
        <f t="shared" si="10"/>
        <v>PASS</v>
      </c>
      <c r="AV12" s="22" t="str">
        <f t="shared" si="11"/>
        <v>YES</v>
      </c>
      <c r="AW12" s="23" t="str">
        <f t="shared" si="12"/>
        <v>DIST</v>
      </c>
    </row>
    <row r="13" spans="1:49">
      <c r="A13" s="14"/>
      <c r="B13" s="24">
        <v>33110</v>
      </c>
      <c r="C13" s="24" t="s">
        <v>181</v>
      </c>
      <c r="D13" s="25" t="s">
        <v>182</v>
      </c>
      <c r="E13" s="24" t="s">
        <v>183</v>
      </c>
      <c r="F13" s="16" t="s">
        <v>184</v>
      </c>
      <c r="G13" s="14">
        <v>80</v>
      </c>
      <c r="H13" s="14">
        <v>100</v>
      </c>
      <c r="I13" s="14">
        <v>92</v>
      </c>
      <c r="J13" s="14">
        <v>82</v>
      </c>
      <c r="K13" s="14">
        <v>80</v>
      </c>
      <c r="L13" s="17"/>
      <c r="M13" s="14">
        <v>39</v>
      </c>
      <c r="N13" s="14">
        <v>21</v>
      </c>
      <c r="O13" s="14">
        <v>42</v>
      </c>
      <c r="P13" s="14">
        <v>18</v>
      </c>
      <c r="Q13" s="14">
        <v>39</v>
      </c>
      <c r="R13" s="14">
        <v>35</v>
      </c>
      <c r="S13" s="18">
        <v>9.83</v>
      </c>
      <c r="T13" s="18">
        <v>23</v>
      </c>
      <c r="U13" s="19"/>
      <c r="V13" s="15">
        <f t="shared" si="0"/>
        <v>33110</v>
      </c>
      <c r="W13" s="14" t="str">
        <f t="shared" si="1"/>
        <v>T150058532</v>
      </c>
      <c r="X13" s="15" t="str">
        <f t="shared" si="2"/>
        <v>BHAWANA THALYARI</v>
      </c>
      <c r="Y13" s="14" t="str">
        <f t="shared" si="3"/>
        <v>71900112K</v>
      </c>
      <c r="Z13" s="16" t="str">
        <f t="shared" si="4"/>
        <v>I2K18102440</v>
      </c>
      <c r="AA13" s="14">
        <v>93</v>
      </c>
      <c r="AB13" s="14">
        <v>90</v>
      </c>
      <c r="AC13" s="14">
        <v>75</v>
      </c>
      <c r="AD13" s="14">
        <v>100</v>
      </c>
      <c r="AE13" s="14">
        <v>90</v>
      </c>
      <c r="AF13" s="17"/>
      <c r="AG13" s="14">
        <v>22</v>
      </c>
      <c r="AH13" s="14">
        <v>21</v>
      </c>
      <c r="AI13" s="14">
        <v>47</v>
      </c>
      <c r="AJ13" s="14">
        <v>36</v>
      </c>
      <c r="AK13" s="14">
        <v>23</v>
      </c>
      <c r="AL13" s="14">
        <v>21</v>
      </c>
      <c r="AM13" s="14">
        <v>44</v>
      </c>
      <c r="AN13" s="14">
        <v>9.8000000000000007</v>
      </c>
      <c r="AO13" s="14">
        <v>46</v>
      </c>
      <c r="AP13" s="20" t="str">
        <f t="shared" si="5"/>
        <v>PASS</v>
      </c>
      <c r="AQ13" s="20" t="str">
        <f t="shared" si="6"/>
        <v>PASS</v>
      </c>
      <c r="AR13" s="21" t="str">
        <f t="shared" si="7"/>
        <v>PASS</v>
      </c>
      <c r="AS13" s="21" t="str">
        <f t="shared" si="8"/>
        <v>PASS</v>
      </c>
      <c r="AT13" s="7" t="str">
        <f t="shared" si="9"/>
        <v>PASS</v>
      </c>
      <c r="AU13" s="7" t="str">
        <f t="shared" si="10"/>
        <v>PASS</v>
      </c>
      <c r="AV13" s="22" t="str">
        <f t="shared" si="11"/>
        <v>YES</v>
      </c>
      <c r="AW13" s="23" t="str">
        <f t="shared" si="12"/>
        <v>DIST</v>
      </c>
    </row>
    <row r="14" spans="1:49">
      <c r="A14" s="14"/>
      <c r="B14" s="14">
        <v>33111</v>
      </c>
      <c r="C14" s="14" t="s">
        <v>193</v>
      </c>
      <c r="D14" s="15" t="s">
        <v>194</v>
      </c>
      <c r="E14" s="14" t="s">
        <v>195</v>
      </c>
      <c r="F14" s="16" t="s">
        <v>196</v>
      </c>
      <c r="G14" s="14">
        <v>87</v>
      </c>
      <c r="H14" s="14">
        <v>99</v>
      </c>
      <c r="I14" s="14">
        <v>94</v>
      </c>
      <c r="J14" s="14">
        <v>100</v>
      </c>
      <c r="K14" s="14">
        <v>97</v>
      </c>
      <c r="L14" s="17"/>
      <c r="M14" s="14">
        <v>41</v>
      </c>
      <c r="N14" s="14">
        <v>22</v>
      </c>
      <c r="O14" s="14">
        <v>42</v>
      </c>
      <c r="P14" s="14">
        <v>21</v>
      </c>
      <c r="Q14" s="14">
        <v>41</v>
      </c>
      <c r="R14" s="14">
        <v>44</v>
      </c>
      <c r="S14" s="18">
        <v>10</v>
      </c>
      <c r="T14" s="18">
        <v>23</v>
      </c>
      <c r="U14" s="19"/>
      <c r="V14" s="15">
        <f t="shared" si="0"/>
        <v>33111</v>
      </c>
      <c r="W14" s="14" t="str">
        <f t="shared" si="1"/>
        <v>T150058535</v>
      </c>
      <c r="X14" s="15" t="str">
        <f t="shared" si="2"/>
        <v>BODAPATI NIKHIL</v>
      </c>
      <c r="Y14" s="14" t="str">
        <f t="shared" si="3"/>
        <v>71900127H</v>
      </c>
      <c r="Z14" s="16" t="str">
        <f t="shared" si="4"/>
        <v>I2K18102637</v>
      </c>
      <c r="AA14" s="14">
        <v>99</v>
      </c>
      <c r="AB14" s="14">
        <v>95</v>
      </c>
      <c r="AC14" s="14">
        <v>86</v>
      </c>
      <c r="AD14" s="14">
        <v>94</v>
      </c>
      <c r="AE14" s="14">
        <v>99</v>
      </c>
      <c r="AF14" s="17"/>
      <c r="AG14" s="14">
        <v>23</v>
      </c>
      <c r="AH14" s="14">
        <v>23</v>
      </c>
      <c r="AI14" s="14">
        <v>43</v>
      </c>
      <c r="AJ14" s="14">
        <v>39</v>
      </c>
      <c r="AK14" s="14">
        <v>23</v>
      </c>
      <c r="AL14" s="14">
        <v>22</v>
      </c>
      <c r="AM14" s="14">
        <v>45</v>
      </c>
      <c r="AN14" s="14">
        <v>9.98</v>
      </c>
      <c r="AO14" s="14">
        <v>46</v>
      </c>
      <c r="AP14" s="20" t="str">
        <f t="shared" si="5"/>
        <v>PASS</v>
      </c>
      <c r="AQ14" s="20" t="str">
        <f t="shared" si="6"/>
        <v>PASS</v>
      </c>
      <c r="AR14" s="21" t="str">
        <f t="shared" si="7"/>
        <v>PASS</v>
      </c>
      <c r="AS14" s="21" t="str">
        <f t="shared" si="8"/>
        <v>PASS</v>
      </c>
      <c r="AT14" s="7" t="str">
        <f t="shared" si="9"/>
        <v>PASS</v>
      </c>
      <c r="AU14" s="7" t="str">
        <f t="shared" si="10"/>
        <v>PASS</v>
      </c>
      <c r="AV14" s="22" t="str">
        <f t="shared" si="11"/>
        <v>YES</v>
      </c>
      <c r="AW14" s="23" t="str">
        <f t="shared" si="12"/>
        <v>DIST</v>
      </c>
    </row>
    <row r="15" spans="1:49">
      <c r="A15" s="14"/>
      <c r="B15" s="24">
        <v>33112</v>
      </c>
      <c r="C15" s="24" t="s">
        <v>209</v>
      </c>
      <c r="D15" s="25" t="s">
        <v>210</v>
      </c>
      <c r="E15" s="14" t="s">
        <v>211</v>
      </c>
      <c r="F15" s="16" t="s">
        <v>212</v>
      </c>
      <c r="G15" s="14">
        <v>89</v>
      </c>
      <c r="H15" s="14">
        <v>99</v>
      </c>
      <c r="I15" s="14">
        <v>94</v>
      </c>
      <c r="J15" s="14">
        <v>89</v>
      </c>
      <c r="K15" s="14">
        <v>100</v>
      </c>
      <c r="L15" s="17"/>
      <c r="M15" s="14">
        <v>45</v>
      </c>
      <c r="N15" s="14">
        <v>22</v>
      </c>
      <c r="O15" s="14">
        <v>43</v>
      </c>
      <c r="P15" s="14">
        <v>23</v>
      </c>
      <c r="Q15" s="14">
        <v>43</v>
      </c>
      <c r="R15" s="14">
        <v>45</v>
      </c>
      <c r="S15" s="18">
        <v>10</v>
      </c>
      <c r="T15" s="18">
        <v>23</v>
      </c>
      <c r="U15" s="19"/>
      <c r="V15" s="15">
        <f t="shared" si="0"/>
        <v>33112</v>
      </c>
      <c r="W15" s="14" t="str">
        <f t="shared" si="1"/>
        <v>T150058539</v>
      </c>
      <c r="X15" s="15" t="str">
        <f t="shared" si="2"/>
        <v>BURAD YASH PRAFULLA</v>
      </c>
      <c r="Y15" s="14" t="str">
        <f t="shared" si="3"/>
        <v>71900137E</v>
      </c>
      <c r="Z15" s="16" t="str">
        <f t="shared" si="4"/>
        <v>I2K18102610</v>
      </c>
      <c r="AA15" s="14">
        <v>99</v>
      </c>
      <c r="AB15" s="14">
        <v>87</v>
      </c>
      <c r="AC15" s="14">
        <v>95</v>
      </c>
      <c r="AD15" s="14">
        <v>97</v>
      </c>
      <c r="AE15" s="14">
        <v>93</v>
      </c>
      <c r="AF15" s="17"/>
      <c r="AG15" s="14">
        <v>23</v>
      </c>
      <c r="AH15" s="14">
        <v>23</v>
      </c>
      <c r="AI15" s="14">
        <v>45</v>
      </c>
      <c r="AJ15" s="14">
        <v>46</v>
      </c>
      <c r="AK15" s="14">
        <v>23</v>
      </c>
      <c r="AL15" s="14">
        <v>21</v>
      </c>
      <c r="AM15" s="14">
        <v>43</v>
      </c>
      <c r="AN15" s="14">
        <v>10</v>
      </c>
      <c r="AO15" s="14">
        <v>46</v>
      </c>
      <c r="AP15" s="20" t="str">
        <f t="shared" si="5"/>
        <v>PASS</v>
      </c>
      <c r="AQ15" s="20" t="str">
        <f t="shared" si="6"/>
        <v>PASS</v>
      </c>
      <c r="AR15" s="21" t="str">
        <f t="shared" si="7"/>
        <v>PASS</v>
      </c>
      <c r="AS15" s="21" t="str">
        <f t="shared" si="8"/>
        <v>PASS</v>
      </c>
      <c r="AT15" s="7" t="str">
        <f t="shared" si="9"/>
        <v>PASS</v>
      </c>
      <c r="AU15" s="7" t="str">
        <f t="shared" si="10"/>
        <v>PASS</v>
      </c>
      <c r="AV15" s="22" t="str">
        <f t="shared" si="11"/>
        <v>YES</v>
      </c>
      <c r="AW15" s="23" t="str">
        <f t="shared" si="12"/>
        <v>DIST</v>
      </c>
    </row>
    <row r="16" spans="1:49">
      <c r="A16" s="14"/>
      <c r="B16" s="14">
        <v>33113</v>
      </c>
      <c r="C16" s="14" t="s">
        <v>225</v>
      </c>
      <c r="D16" s="15" t="s">
        <v>226</v>
      </c>
      <c r="E16" s="14" t="s">
        <v>227</v>
      </c>
      <c r="F16" s="16" t="s">
        <v>228</v>
      </c>
      <c r="G16" s="14">
        <v>69</v>
      </c>
      <c r="H16" s="14">
        <v>79</v>
      </c>
      <c r="I16" s="14">
        <v>78</v>
      </c>
      <c r="J16" s="14">
        <v>81</v>
      </c>
      <c r="K16" s="14">
        <v>83</v>
      </c>
      <c r="L16" s="17"/>
      <c r="M16" s="14">
        <v>40</v>
      </c>
      <c r="N16" s="14">
        <v>19</v>
      </c>
      <c r="O16" s="14">
        <v>42</v>
      </c>
      <c r="P16" s="14">
        <v>19</v>
      </c>
      <c r="Q16" s="14">
        <v>41</v>
      </c>
      <c r="R16" s="14">
        <v>42</v>
      </c>
      <c r="S16" s="18">
        <v>9.35</v>
      </c>
      <c r="T16" s="18">
        <v>23</v>
      </c>
      <c r="U16" s="19"/>
      <c r="V16" s="15">
        <f t="shared" si="0"/>
        <v>33113</v>
      </c>
      <c r="W16" s="14" t="str">
        <f t="shared" si="1"/>
        <v>T150058543</v>
      </c>
      <c r="X16" s="15" t="str">
        <f t="shared" si="2"/>
        <v>CHAVAN KUSHANK AVINASH</v>
      </c>
      <c r="Y16" s="14" t="str">
        <f t="shared" si="3"/>
        <v>71900153G</v>
      </c>
      <c r="Z16" s="16" t="str">
        <f t="shared" si="4"/>
        <v>I2K18102479</v>
      </c>
      <c r="AA16" s="14">
        <v>68</v>
      </c>
      <c r="AB16" s="14">
        <v>87</v>
      </c>
      <c r="AC16" s="14">
        <v>68</v>
      </c>
      <c r="AD16" s="14">
        <v>85</v>
      </c>
      <c r="AE16" s="14">
        <v>86</v>
      </c>
      <c r="AF16" s="17"/>
      <c r="AG16" s="14">
        <v>24</v>
      </c>
      <c r="AH16" s="14">
        <v>24</v>
      </c>
      <c r="AI16" s="14">
        <v>44</v>
      </c>
      <c r="AJ16" s="14">
        <v>44</v>
      </c>
      <c r="AK16" s="14">
        <v>22</v>
      </c>
      <c r="AL16" s="14">
        <v>24</v>
      </c>
      <c r="AM16" s="14">
        <v>45</v>
      </c>
      <c r="AN16" s="14">
        <v>9.3699999999999992</v>
      </c>
      <c r="AO16" s="14">
        <v>46</v>
      </c>
      <c r="AP16" s="20" t="str">
        <f t="shared" si="5"/>
        <v>PASS</v>
      </c>
      <c r="AQ16" s="20" t="str">
        <f t="shared" si="6"/>
        <v>PASS</v>
      </c>
      <c r="AR16" s="21" t="str">
        <f t="shared" si="7"/>
        <v>PASS</v>
      </c>
      <c r="AS16" s="21" t="str">
        <f t="shared" si="8"/>
        <v>PASS</v>
      </c>
      <c r="AT16" s="7" t="str">
        <f t="shared" si="9"/>
        <v>PASS</v>
      </c>
      <c r="AU16" s="7" t="str">
        <f t="shared" si="10"/>
        <v>PASS</v>
      </c>
      <c r="AV16" s="22" t="str">
        <f t="shared" si="11"/>
        <v>YES</v>
      </c>
      <c r="AW16" s="23" t="str">
        <f t="shared" si="12"/>
        <v>DIST</v>
      </c>
    </row>
    <row r="17" spans="1:49">
      <c r="A17" s="14"/>
      <c r="B17" s="14">
        <v>33114</v>
      </c>
      <c r="C17" s="14" t="s">
        <v>233</v>
      </c>
      <c r="D17" s="15" t="s">
        <v>234</v>
      </c>
      <c r="E17" s="14" t="s">
        <v>235</v>
      </c>
      <c r="F17" s="16" t="s">
        <v>236</v>
      </c>
      <c r="G17" s="14">
        <v>90</v>
      </c>
      <c r="H17" s="14">
        <v>100</v>
      </c>
      <c r="I17" s="14">
        <v>92</v>
      </c>
      <c r="J17" s="14">
        <v>100</v>
      </c>
      <c r="K17" s="14">
        <v>90</v>
      </c>
      <c r="L17" s="17"/>
      <c r="M17" s="14">
        <v>45</v>
      </c>
      <c r="N17" s="14">
        <v>22</v>
      </c>
      <c r="O17" s="14">
        <v>42</v>
      </c>
      <c r="P17" s="14">
        <v>23</v>
      </c>
      <c r="Q17" s="14">
        <v>41</v>
      </c>
      <c r="R17" s="14">
        <v>46</v>
      </c>
      <c r="S17" s="18">
        <v>10</v>
      </c>
      <c r="T17" s="18">
        <v>23</v>
      </c>
      <c r="U17" s="19"/>
      <c r="V17" s="15">
        <f t="shared" si="0"/>
        <v>33114</v>
      </c>
      <c r="W17" s="14" t="str">
        <f t="shared" si="1"/>
        <v>T150058545</v>
      </c>
      <c r="X17" s="15" t="str">
        <f t="shared" si="2"/>
        <v>CHIRAG AJAY VOHRA</v>
      </c>
      <c r="Y17" s="14" t="str">
        <f t="shared" si="3"/>
        <v>71900159F</v>
      </c>
      <c r="Z17" s="16" t="str">
        <f t="shared" si="4"/>
        <v>I2K18102549</v>
      </c>
      <c r="AA17" s="14">
        <v>96</v>
      </c>
      <c r="AB17" s="14">
        <v>92</v>
      </c>
      <c r="AC17" s="14">
        <v>95</v>
      </c>
      <c r="AD17" s="14">
        <v>100</v>
      </c>
      <c r="AE17" s="14">
        <v>99</v>
      </c>
      <c r="AF17" s="17"/>
      <c r="AG17" s="14">
        <v>24</v>
      </c>
      <c r="AH17" s="14">
        <v>23</v>
      </c>
      <c r="AI17" s="14">
        <v>45</v>
      </c>
      <c r="AJ17" s="14">
        <v>43</v>
      </c>
      <c r="AK17" s="14">
        <v>24</v>
      </c>
      <c r="AL17" s="14">
        <v>23</v>
      </c>
      <c r="AM17" s="14">
        <v>42</v>
      </c>
      <c r="AN17" s="14">
        <v>10</v>
      </c>
      <c r="AO17" s="14">
        <v>46</v>
      </c>
      <c r="AP17" s="20" t="str">
        <f t="shared" si="5"/>
        <v>PASS</v>
      </c>
      <c r="AQ17" s="20" t="str">
        <f t="shared" si="6"/>
        <v>PASS</v>
      </c>
      <c r="AR17" s="21" t="str">
        <f t="shared" si="7"/>
        <v>PASS</v>
      </c>
      <c r="AS17" s="21" t="str">
        <f t="shared" si="8"/>
        <v>PASS</v>
      </c>
      <c r="AT17" s="7" t="str">
        <f t="shared" si="9"/>
        <v>PASS</v>
      </c>
      <c r="AU17" s="7" t="str">
        <f t="shared" si="10"/>
        <v>PASS</v>
      </c>
      <c r="AV17" s="22" t="str">
        <f t="shared" si="11"/>
        <v>YES</v>
      </c>
      <c r="AW17" s="23" t="str">
        <f t="shared" si="12"/>
        <v>DIST</v>
      </c>
    </row>
    <row r="18" spans="1:49">
      <c r="A18" s="14"/>
      <c r="B18" s="14">
        <v>33115</v>
      </c>
      <c r="C18" s="14" t="s">
        <v>249</v>
      </c>
      <c r="D18" s="15" t="s">
        <v>250</v>
      </c>
      <c r="E18" s="14" t="s">
        <v>251</v>
      </c>
      <c r="F18" s="16" t="s">
        <v>252</v>
      </c>
      <c r="G18" s="14">
        <v>92</v>
      </c>
      <c r="H18" s="14">
        <v>100</v>
      </c>
      <c r="I18" s="14">
        <v>97</v>
      </c>
      <c r="J18" s="14">
        <v>100</v>
      </c>
      <c r="K18" s="14">
        <v>94</v>
      </c>
      <c r="L18" s="17"/>
      <c r="M18" s="14">
        <v>45</v>
      </c>
      <c r="N18" s="14">
        <v>20</v>
      </c>
      <c r="O18" s="14">
        <v>43</v>
      </c>
      <c r="P18" s="14">
        <v>20</v>
      </c>
      <c r="Q18" s="14">
        <v>40</v>
      </c>
      <c r="R18" s="14">
        <v>39</v>
      </c>
      <c r="S18" s="18">
        <v>9.9600000000000009</v>
      </c>
      <c r="T18" s="18">
        <v>23</v>
      </c>
      <c r="U18" s="19"/>
      <c r="V18" s="15">
        <f t="shared" si="0"/>
        <v>33115</v>
      </c>
      <c r="W18" s="14" t="str">
        <f t="shared" si="1"/>
        <v>T150058549</v>
      </c>
      <c r="X18" s="15" t="str">
        <f t="shared" si="2"/>
        <v>DABIR OMKAR SANDEEP</v>
      </c>
      <c r="Y18" s="14" t="str">
        <f t="shared" si="3"/>
        <v>71900166J</v>
      </c>
      <c r="Z18" s="16" t="str">
        <f t="shared" si="4"/>
        <v>I2K18102515</v>
      </c>
      <c r="AA18" s="14">
        <v>100</v>
      </c>
      <c r="AB18" s="14">
        <v>95</v>
      </c>
      <c r="AC18" s="14">
        <v>89</v>
      </c>
      <c r="AD18" s="14">
        <v>97</v>
      </c>
      <c r="AE18" s="14">
        <v>100</v>
      </c>
      <c r="AF18" s="17"/>
      <c r="AG18" s="14">
        <v>23</v>
      </c>
      <c r="AH18" s="14">
        <v>22</v>
      </c>
      <c r="AI18" s="14">
        <v>43</v>
      </c>
      <c r="AJ18" s="14">
        <v>44</v>
      </c>
      <c r="AK18" s="14">
        <v>23</v>
      </c>
      <c r="AL18" s="14">
        <v>22</v>
      </c>
      <c r="AM18" s="14">
        <v>47</v>
      </c>
      <c r="AN18" s="14">
        <v>9.98</v>
      </c>
      <c r="AO18" s="14">
        <v>46</v>
      </c>
      <c r="AP18" s="20" t="str">
        <f t="shared" si="5"/>
        <v>PASS</v>
      </c>
      <c r="AQ18" s="20" t="str">
        <f t="shared" si="6"/>
        <v>PASS</v>
      </c>
      <c r="AR18" s="21" t="str">
        <f t="shared" si="7"/>
        <v>PASS</v>
      </c>
      <c r="AS18" s="21" t="str">
        <f t="shared" si="8"/>
        <v>PASS</v>
      </c>
      <c r="AT18" s="7" t="str">
        <f t="shared" si="9"/>
        <v>PASS</v>
      </c>
      <c r="AU18" s="7" t="str">
        <f t="shared" si="10"/>
        <v>PASS</v>
      </c>
      <c r="AV18" s="22" t="str">
        <f t="shared" si="11"/>
        <v>YES</v>
      </c>
      <c r="AW18" s="23" t="str">
        <f t="shared" si="12"/>
        <v>DIST</v>
      </c>
    </row>
    <row r="19" spans="1:49">
      <c r="A19" s="14"/>
      <c r="B19" s="24">
        <v>33116</v>
      </c>
      <c r="C19" s="24" t="s">
        <v>405</v>
      </c>
      <c r="D19" s="25" t="s">
        <v>406</v>
      </c>
      <c r="E19" s="24" t="s">
        <v>407</v>
      </c>
      <c r="F19" s="16" t="s">
        <v>408</v>
      </c>
      <c r="G19" s="14">
        <v>88</v>
      </c>
      <c r="H19" s="14">
        <v>100</v>
      </c>
      <c r="I19" s="14">
        <v>100</v>
      </c>
      <c r="J19" s="14">
        <v>100</v>
      </c>
      <c r="K19" s="14">
        <v>97</v>
      </c>
      <c r="L19" s="17"/>
      <c r="M19" s="14">
        <v>40</v>
      </c>
      <c r="N19" s="14">
        <v>22</v>
      </c>
      <c r="O19" s="14">
        <v>43</v>
      </c>
      <c r="P19" s="14">
        <v>22</v>
      </c>
      <c r="Q19" s="14">
        <v>43</v>
      </c>
      <c r="R19" s="14">
        <v>46</v>
      </c>
      <c r="S19" s="18">
        <v>10</v>
      </c>
      <c r="T19" s="18">
        <v>23</v>
      </c>
      <c r="U19" s="19"/>
      <c r="V19" s="15">
        <f t="shared" si="0"/>
        <v>33116</v>
      </c>
      <c r="W19" s="14" t="str">
        <f t="shared" si="1"/>
        <v>T150058588</v>
      </c>
      <c r="X19" s="15" t="str">
        <f t="shared" si="2"/>
        <v>JAIN DARSHAN LALIT</v>
      </c>
      <c r="Y19" s="14" t="str">
        <f t="shared" si="3"/>
        <v>71900172C</v>
      </c>
      <c r="Z19" s="16" t="str">
        <f t="shared" si="4"/>
        <v>I2K18102634</v>
      </c>
      <c r="AA19" s="14">
        <v>96</v>
      </c>
      <c r="AB19" s="14">
        <v>91</v>
      </c>
      <c r="AC19" s="14">
        <v>99</v>
      </c>
      <c r="AD19" s="14">
        <v>100</v>
      </c>
      <c r="AE19" s="14">
        <v>93</v>
      </c>
      <c r="AF19" s="17"/>
      <c r="AG19" s="14">
        <v>23</v>
      </c>
      <c r="AH19" s="14">
        <v>23</v>
      </c>
      <c r="AI19" s="14">
        <v>44</v>
      </c>
      <c r="AJ19" s="14">
        <v>40</v>
      </c>
      <c r="AK19" s="14">
        <v>22</v>
      </c>
      <c r="AL19" s="14">
        <v>24</v>
      </c>
      <c r="AM19" s="14">
        <v>47</v>
      </c>
      <c r="AN19" s="14">
        <v>10</v>
      </c>
      <c r="AO19" s="14">
        <v>46</v>
      </c>
      <c r="AP19" s="20" t="str">
        <f t="shared" si="5"/>
        <v>PASS</v>
      </c>
      <c r="AQ19" s="20" t="str">
        <f t="shared" si="6"/>
        <v>PASS</v>
      </c>
      <c r="AR19" s="21" t="str">
        <f t="shared" si="7"/>
        <v>PASS</v>
      </c>
      <c r="AS19" s="21" t="str">
        <f t="shared" si="8"/>
        <v>PASS</v>
      </c>
      <c r="AT19" s="7" t="str">
        <f t="shared" si="9"/>
        <v>PASS</v>
      </c>
      <c r="AU19" s="7" t="str">
        <f t="shared" si="10"/>
        <v>PASS</v>
      </c>
      <c r="AV19" s="22" t="str">
        <f t="shared" si="11"/>
        <v>YES</v>
      </c>
      <c r="AW19" s="23" t="str">
        <f t="shared" si="12"/>
        <v>DIST</v>
      </c>
    </row>
    <row r="20" spans="1:49">
      <c r="A20" s="14"/>
      <c r="B20" s="24">
        <v>33117</v>
      </c>
      <c r="C20" s="24" t="s">
        <v>265</v>
      </c>
      <c r="D20" s="25" t="s">
        <v>266</v>
      </c>
      <c r="E20" s="24" t="s">
        <v>267</v>
      </c>
      <c r="F20" s="16" t="s">
        <v>268</v>
      </c>
      <c r="G20" s="14">
        <v>92</v>
      </c>
      <c r="H20" s="14">
        <v>100</v>
      </c>
      <c r="I20" s="14">
        <v>96</v>
      </c>
      <c r="J20" s="14">
        <v>100</v>
      </c>
      <c r="K20" s="14">
        <v>100</v>
      </c>
      <c r="L20" s="17"/>
      <c r="M20" s="14">
        <v>37</v>
      </c>
      <c r="N20" s="14">
        <v>23</v>
      </c>
      <c r="O20" s="14">
        <v>43</v>
      </c>
      <c r="P20" s="14">
        <v>23</v>
      </c>
      <c r="Q20" s="14">
        <v>40</v>
      </c>
      <c r="R20" s="14">
        <v>44</v>
      </c>
      <c r="S20" s="18">
        <v>9.9600000000000009</v>
      </c>
      <c r="T20" s="18">
        <v>23</v>
      </c>
      <c r="U20" s="19"/>
      <c r="V20" s="15">
        <f t="shared" si="0"/>
        <v>33117</v>
      </c>
      <c r="W20" s="14" t="str">
        <f t="shared" si="1"/>
        <v>T150058553</v>
      </c>
      <c r="X20" s="15" t="str">
        <f t="shared" si="2"/>
        <v>DEORE KALPESH SANJAY</v>
      </c>
      <c r="Y20" s="14" t="str">
        <f t="shared" si="3"/>
        <v>71900176F</v>
      </c>
      <c r="Z20" s="16" t="str">
        <f t="shared" si="4"/>
        <v>I2K18102472</v>
      </c>
      <c r="AA20" s="14">
        <v>100</v>
      </c>
      <c r="AB20" s="14">
        <v>91</v>
      </c>
      <c r="AC20" s="14">
        <v>86</v>
      </c>
      <c r="AD20" s="14">
        <v>100</v>
      </c>
      <c r="AE20" s="14">
        <v>97</v>
      </c>
      <c r="AF20" s="17"/>
      <c r="AG20" s="14">
        <v>22</v>
      </c>
      <c r="AH20" s="14">
        <v>20</v>
      </c>
      <c r="AI20" s="14">
        <v>40</v>
      </c>
      <c r="AJ20" s="14">
        <v>43</v>
      </c>
      <c r="AK20" s="14">
        <v>23</v>
      </c>
      <c r="AL20" s="14">
        <v>20</v>
      </c>
      <c r="AM20" s="14">
        <v>42</v>
      </c>
      <c r="AN20" s="14">
        <v>9.98</v>
      </c>
      <c r="AO20" s="14">
        <v>46</v>
      </c>
      <c r="AP20" s="20" t="str">
        <f t="shared" si="5"/>
        <v>PASS</v>
      </c>
      <c r="AQ20" s="20" t="str">
        <f t="shared" si="6"/>
        <v>PASS</v>
      </c>
      <c r="AR20" s="21" t="str">
        <f t="shared" si="7"/>
        <v>PASS</v>
      </c>
      <c r="AS20" s="21" t="str">
        <f t="shared" si="8"/>
        <v>PASS</v>
      </c>
      <c r="AT20" s="7" t="str">
        <f t="shared" si="9"/>
        <v>PASS</v>
      </c>
      <c r="AU20" s="7" t="str">
        <f t="shared" si="10"/>
        <v>PASS</v>
      </c>
      <c r="AV20" s="22" t="str">
        <f t="shared" si="11"/>
        <v>YES</v>
      </c>
      <c r="AW20" s="23" t="str">
        <f t="shared" si="12"/>
        <v>DIST</v>
      </c>
    </row>
    <row r="21" spans="1:49">
      <c r="A21" s="14"/>
      <c r="B21" s="24">
        <v>33118</v>
      </c>
      <c r="C21" s="24" t="s">
        <v>277</v>
      </c>
      <c r="D21" s="25" t="s">
        <v>278</v>
      </c>
      <c r="E21" s="24" t="s">
        <v>279</v>
      </c>
      <c r="F21" s="16" t="s">
        <v>280</v>
      </c>
      <c r="G21" s="14">
        <v>89</v>
      </c>
      <c r="H21" s="14">
        <v>100</v>
      </c>
      <c r="I21" s="14">
        <v>100</v>
      </c>
      <c r="J21" s="14">
        <v>100</v>
      </c>
      <c r="K21" s="14">
        <v>100</v>
      </c>
      <c r="L21" s="17"/>
      <c r="M21" s="14">
        <v>43</v>
      </c>
      <c r="N21" s="14">
        <v>22</v>
      </c>
      <c r="O21" s="14">
        <v>46</v>
      </c>
      <c r="P21" s="14">
        <v>23</v>
      </c>
      <c r="Q21" s="14">
        <v>45</v>
      </c>
      <c r="R21" s="14">
        <v>44</v>
      </c>
      <c r="S21" s="18">
        <v>10</v>
      </c>
      <c r="T21" s="18">
        <v>23</v>
      </c>
      <c r="U21" s="19"/>
      <c r="V21" s="15">
        <f t="shared" si="0"/>
        <v>33118</v>
      </c>
      <c r="W21" s="14" t="str">
        <f t="shared" si="1"/>
        <v>T150058556</v>
      </c>
      <c r="X21" s="15" t="str">
        <f t="shared" si="2"/>
        <v>DESHMUKH SOURABH NARESH</v>
      </c>
      <c r="Y21" s="14" t="str">
        <f t="shared" si="3"/>
        <v>71900184G</v>
      </c>
      <c r="Z21" s="16" t="str">
        <f t="shared" si="4"/>
        <v>I2K18102555</v>
      </c>
      <c r="AA21" s="14">
        <v>100</v>
      </c>
      <c r="AB21" s="14">
        <v>100</v>
      </c>
      <c r="AC21" s="14">
        <v>87</v>
      </c>
      <c r="AD21" s="14">
        <v>100</v>
      </c>
      <c r="AE21" s="14">
        <v>94</v>
      </c>
      <c r="AF21" s="17"/>
      <c r="AG21" s="14">
        <v>24</v>
      </c>
      <c r="AH21" s="14">
        <v>24</v>
      </c>
      <c r="AI21" s="14">
        <v>40</v>
      </c>
      <c r="AJ21" s="14">
        <v>44</v>
      </c>
      <c r="AK21" s="14">
        <v>23</v>
      </c>
      <c r="AL21" s="14">
        <v>22</v>
      </c>
      <c r="AM21" s="14">
        <v>43</v>
      </c>
      <c r="AN21" s="14">
        <v>10</v>
      </c>
      <c r="AO21" s="14">
        <v>46</v>
      </c>
      <c r="AP21" s="20" t="str">
        <f t="shared" si="5"/>
        <v>PASS</v>
      </c>
      <c r="AQ21" s="20" t="str">
        <f t="shared" si="6"/>
        <v>PASS</v>
      </c>
      <c r="AR21" s="21" t="str">
        <f t="shared" si="7"/>
        <v>PASS</v>
      </c>
      <c r="AS21" s="21" t="str">
        <f t="shared" si="8"/>
        <v>PASS</v>
      </c>
      <c r="AT21" s="7" t="str">
        <f t="shared" si="9"/>
        <v>PASS</v>
      </c>
      <c r="AU21" s="7" t="str">
        <f t="shared" si="10"/>
        <v>PASS</v>
      </c>
      <c r="AV21" s="22" t="str">
        <f t="shared" si="11"/>
        <v>YES</v>
      </c>
      <c r="AW21" s="23" t="str">
        <f t="shared" si="12"/>
        <v>DIST</v>
      </c>
    </row>
    <row r="22" spans="1:49">
      <c r="A22" s="14"/>
      <c r="B22" s="14">
        <v>33119</v>
      </c>
      <c r="C22" s="14" t="s">
        <v>293</v>
      </c>
      <c r="D22" s="15" t="s">
        <v>294</v>
      </c>
      <c r="E22" s="14" t="s">
        <v>295</v>
      </c>
      <c r="F22" s="16" t="s">
        <v>296</v>
      </c>
      <c r="G22" s="14">
        <v>95</v>
      </c>
      <c r="H22" s="14">
        <v>100</v>
      </c>
      <c r="I22" s="14">
        <v>99</v>
      </c>
      <c r="J22" s="14">
        <v>100</v>
      </c>
      <c r="K22" s="14">
        <v>100</v>
      </c>
      <c r="L22" s="17"/>
      <c r="M22" s="14">
        <v>44</v>
      </c>
      <c r="N22" s="14">
        <v>24</v>
      </c>
      <c r="O22" s="14">
        <v>46</v>
      </c>
      <c r="P22" s="14">
        <v>24</v>
      </c>
      <c r="Q22" s="14">
        <v>45</v>
      </c>
      <c r="R22" s="14">
        <v>48</v>
      </c>
      <c r="S22" s="18">
        <v>10</v>
      </c>
      <c r="T22" s="18">
        <v>23</v>
      </c>
      <c r="U22" s="19"/>
      <c r="V22" s="15">
        <f t="shared" si="0"/>
        <v>33119</v>
      </c>
      <c r="W22" s="14" t="str">
        <f t="shared" si="1"/>
        <v>T150058560</v>
      </c>
      <c r="X22" s="15" t="str">
        <f t="shared" si="2"/>
        <v>DHAVALSHANKH SAKSHI CHANDRAKUMAR</v>
      </c>
      <c r="Y22" s="14" t="str">
        <f t="shared" si="3"/>
        <v>71900196L</v>
      </c>
      <c r="Z22" s="16" t="str">
        <f t="shared" si="4"/>
        <v>I2K18102467</v>
      </c>
      <c r="AA22" s="14">
        <v>94</v>
      </c>
      <c r="AB22" s="14">
        <v>94</v>
      </c>
      <c r="AC22" s="14">
        <v>83</v>
      </c>
      <c r="AD22" s="14">
        <v>97</v>
      </c>
      <c r="AE22" s="14">
        <v>100</v>
      </c>
      <c r="AF22" s="17"/>
      <c r="AG22" s="14">
        <v>24</v>
      </c>
      <c r="AH22" s="14">
        <v>24</v>
      </c>
      <c r="AI22" s="14">
        <v>39</v>
      </c>
      <c r="AJ22" s="14">
        <v>44</v>
      </c>
      <c r="AK22" s="14">
        <v>24</v>
      </c>
      <c r="AL22" s="14">
        <v>23</v>
      </c>
      <c r="AM22" s="14">
        <v>46</v>
      </c>
      <c r="AN22" s="14">
        <v>9.98</v>
      </c>
      <c r="AO22" s="14">
        <v>46</v>
      </c>
      <c r="AP22" s="20" t="str">
        <f t="shared" si="5"/>
        <v>PASS</v>
      </c>
      <c r="AQ22" s="20" t="str">
        <f t="shared" si="6"/>
        <v>PASS</v>
      </c>
      <c r="AR22" s="21" t="str">
        <f t="shared" si="7"/>
        <v>PASS</v>
      </c>
      <c r="AS22" s="21" t="str">
        <f t="shared" si="8"/>
        <v>PASS</v>
      </c>
      <c r="AT22" s="7" t="str">
        <f t="shared" si="9"/>
        <v>PASS</v>
      </c>
      <c r="AU22" s="7" t="str">
        <f t="shared" si="10"/>
        <v>PASS</v>
      </c>
      <c r="AV22" s="22" t="str">
        <f t="shared" si="11"/>
        <v>YES</v>
      </c>
      <c r="AW22" s="23" t="str">
        <f t="shared" si="12"/>
        <v>DIST</v>
      </c>
    </row>
    <row r="23" spans="1:49">
      <c r="A23" s="14"/>
      <c r="B23" s="14">
        <v>33120</v>
      </c>
      <c r="C23" s="14" t="s">
        <v>309</v>
      </c>
      <c r="D23" s="15" t="s">
        <v>310</v>
      </c>
      <c r="E23" s="14" t="s">
        <v>311</v>
      </c>
      <c r="F23" s="16" t="s">
        <v>312</v>
      </c>
      <c r="G23" s="14">
        <v>95</v>
      </c>
      <c r="H23" s="14">
        <v>100</v>
      </c>
      <c r="I23" s="14">
        <v>99</v>
      </c>
      <c r="J23" s="14">
        <v>100</v>
      </c>
      <c r="K23" s="14">
        <v>96</v>
      </c>
      <c r="L23" s="17"/>
      <c r="M23" s="14">
        <v>46</v>
      </c>
      <c r="N23" s="14">
        <v>23</v>
      </c>
      <c r="O23" s="14">
        <v>46</v>
      </c>
      <c r="P23" s="14">
        <v>24</v>
      </c>
      <c r="Q23" s="14">
        <v>45</v>
      </c>
      <c r="R23" s="14">
        <v>48</v>
      </c>
      <c r="S23" s="18">
        <v>10</v>
      </c>
      <c r="T23" s="18">
        <v>23</v>
      </c>
      <c r="U23" s="19"/>
      <c r="V23" s="15">
        <f t="shared" si="0"/>
        <v>33120</v>
      </c>
      <c r="W23" s="14" t="str">
        <f t="shared" si="1"/>
        <v>T150058564</v>
      </c>
      <c r="X23" s="15" t="str">
        <f t="shared" si="2"/>
        <v>DIVYANSHI AGRAWAL</v>
      </c>
      <c r="Y23" s="14" t="str">
        <f t="shared" si="3"/>
        <v>71900204E</v>
      </c>
      <c r="Z23" s="16" t="str">
        <f t="shared" si="4"/>
        <v>I2K18102450</v>
      </c>
      <c r="AA23" s="14">
        <v>100</v>
      </c>
      <c r="AB23" s="14">
        <v>94</v>
      </c>
      <c r="AC23" s="14">
        <v>93</v>
      </c>
      <c r="AD23" s="14">
        <v>100</v>
      </c>
      <c r="AE23" s="14">
        <v>96</v>
      </c>
      <c r="AF23" s="17"/>
      <c r="AG23" s="14">
        <v>24</v>
      </c>
      <c r="AH23" s="14">
        <v>24</v>
      </c>
      <c r="AI23" s="14">
        <v>39</v>
      </c>
      <c r="AJ23" s="14">
        <v>44</v>
      </c>
      <c r="AK23" s="14">
        <v>24</v>
      </c>
      <c r="AL23" s="14">
        <v>22</v>
      </c>
      <c r="AM23" s="14">
        <v>46</v>
      </c>
      <c r="AN23" s="14">
        <v>9.98</v>
      </c>
      <c r="AO23" s="14">
        <v>46</v>
      </c>
      <c r="AP23" s="20" t="str">
        <f t="shared" si="5"/>
        <v>PASS</v>
      </c>
      <c r="AQ23" s="20" t="str">
        <f t="shared" si="6"/>
        <v>PASS</v>
      </c>
      <c r="AR23" s="21" t="str">
        <f t="shared" si="7"/>
        <v>PASS</v>
      </c>
      <c r="AS23" s="21" t="str">
        <f t="shared" si="8"/>
        <v>PASS</v>
      </c>
      <c r="AT23" s="7" t="str">
        <f t="shared" si="9"/>
        <v>PASS</v>
      </c>
      <c r="AU23" s="7" t="str">
        <f t="shared" si="10"/>
        <v>PASS</v>
      </c>
      <c r="AV23" s="22" t="str">
        <f t="shared" si="11"/>
        <v>YES</v>
      </c>
      <c r="AW23" s="23" t="str">
        <f t="shared" si="12"/>
        <v>DIST</v>
      </c>
    </row>
    <row r="24" spans="1:49">
      <c r="A24" s="14"/>
      <c r="B24" s="14">
        <v>33121</v>
      </c>
      <c r="C24" s="14" t="s">
        <v>329</v>
      </c>
      <c r="D24" s="15" t="s">
        <v>330</v>
      </c>
      <c r="E24" s="14" t="s">
        <v>331</v>
      </c>
      <c r="F24" s="16" t="s">
        <v>332</v>
      </c>
      <c r="G24" s="14">
        <v>83</v>
      </c>
      <c r="H24" s="14">
        <v>100</v>
      </c>
      <c r="I24" s="14">
        <v>99</v>
      </c>
      <c r="J24" s="14">
        <v>100</v>
      </c>
      <c r="K24" s="14">
        <v>93</v>
      </c>
      <c r="L24" s="17"/>
      <c r="M24" s="14">
        <v>42</v>
      </c>
      <c r="N24" s="14">
        <v>23</v>
      </c>
      <c r="O24" s="14">
        <v>43</v>
      </c>
      <c r="P24" s="14">
        <v>23</v>
      </c>
      <c r="Q24" s="14">
        <v>43</v>
      </c>
      <c r="R24" s="14">
        <v>46</v>
      </c>
      <c r="S24" s="18">
        <v>10</v>
      </c>
      <c r="T24" s="18">
        <v>23</v>
      </c>
      <c r="U24" s="19"/>
      <c r="V24" s="15">
        <f t="shared" si="0"/>
        <v>33121</v>
      </c>
      <c r="W24" s="14" t="str">
        <f t="shared" si="1"/>
        <v>T150058569</v>
      </c>
      <c r="X24" s="15" t="str">
        <f t="shared" si="2"/>
        <v>GANDHI SEJAL MAHESH</v>
      </c>
      <c r="Y24" s="14" t="str">
        <f t="shared" si="3"/>
        <v>71900216J</v>
      </c>
      <c r="Z24" s="16" t="str">
        <f t="shared" si="4"/>
        <v>I2K18102602</v>
      </c>
      <c r="AA24" s="14">
        <v>85</v>
      </c>
      <c r="AB24" s="14">
        <v>87</v>
      </c>
      <c r="AC24" s="14">
        <v>81</v>
      </c>
      <c r="AD24" s="14">
        <v>99</v>
      </c>
      <c r="AE24" s="14">
        <v>93</v>
      </c>
      <c r="AF24" s="17"/>
      <c r="AG24" s="14">
        <v>23</v>
      </c>
      <c r="AH24" s="14">
        <v>22</v>
      </c>
      <c r="AI24" s="14">
        <v>43</v>
      </c>
      <c r="AJ24" s="14">
        <v>41</v>
      </c>
      <c r="AK24" s="14">
        <v>24</v>
      </c>
      <c r="AL24" s="14">
        <v>22</v>
      </c>
      <c r="AM24" s="14">
        <v>46</v>
      </c>
      <c r="AN24" s="14">
        <v>10</v>
      </c>
      <c r="AO24" s="14">
        <v>46</v>
      </c>
      <c r="AP24" s="20" t="str">
        <f t="shared" si="5"/>
        <v>PASS</v>
      </c>
      <c r="AQ24" s="20" t="str">
        <f t="shared" si="6"/>
        <v>PASS</v>
      </c>
      <c r="AR24" s="21" t="str">
        <f t="shared" si="7"/>
        <v>PASS</v>
      </c>
      <c r="AS24" s="21" t="str">
        <f t="shared" si="8"/>
        <v>PASS</v>
      </c>
      <c r="AT24" s="7" t="str">
        <f t="shared" si="9"/>
        <v>PASS</v>
      </c>
      <c r="AU24" s="7" t="str">
        <f t="shared" si="10"/>
        <v>PASS</v>
      </c>
      <c r="AV24" s="22" t="str">
        <f t="shared" si="11"/>
        <v>YES</v>
      </c>
      <c r="AW24" s="23" t="str">
        <f t="shared" si="12"/>
        <v>DIST</v>
      </c>
    </row>
    <row r="25" spans="1:49">
      <c r="A25" s="14"/>
      <c r="B25" s="14">
        <v>33122</v>
      </c>
      <c r="C25" s="14" t="s">
        <v>337</v>
      </c>
      <c r="D25" s="15" t="s">
        <v>338</v>
      </c>
      <c r="E25" s="14" t="s">
        <v>339</v>
      </c>
      <c r="F25" s="16" t="s">
        <v>340</v>
      </c>
      <c r="G25" s="14">
        <v>84</v>
      </c>
      <c r="H25" s="14">
        <v>92</v>
      </c>
      <c r="I25" s="14">
        <v>80</v>
      </c>
      <c r="J25" s="14">
        <v>100</v>
      </c>
      <c r="K25" s="14">
        <v>92</v>
      </c>
      <c r="L25" s="17"/>
      <c r="M25" s="14">
        <v>41</v>
      </c>
      <c r="N25" s="14">
        <v>22</v>
      </c>
      <c r="O25" s="14">
        <v>44</v>
      </c>
      <c r="P25" s="14">
        <v>21</v>
      </c>
      <c r="Q25" s="14">
        <v>40</v>
      </c>
      <c r="R25" s="14">
        <v>41</v>
      </c>
      <c r="S25" s="18">
        <v>10</v>
      </c>
      <c r="T25" s="18">
        <v>23</v>
      </c>
      <c r="U25" s="19"/>
      <c r="V25" s="15">
        <f t="shared" si="0"/>
        <v>33122</v>
      </c>
      <c r="W25" s="14" t="str">
        <f t="shared" si="1"/>
        <v>T150058571</v>
      </c>
      <c r="X25" s="15" t="str">
        <f t="shared" si="2"/>
        <v>GAURAV DHOK</v>
      </c>
      <c r="Y25" s="14" t="str">
        <f t="shared" si="3"/>
        <v>71900223M</v>
      </c>
      <c r="Z25" s="16" t="str">
        <f t="shared" si="4"/>
        <v>I2K18102458</v>
      </c>
      <c r="AA25" s="14">
        <v>87</v>
      </c>
      <c r="AB25" s="14">
        <v>90</v>
      </c>
      <c r="AC25" s="14">
        <v>75</v>
      </c>
      <c r="AD25" s="14">
        <v>100</v>
      </c>
      <c r="AE25" s="14">
        <v>88</v>
      </c>
      <c r="AF25" s="17"/>
      <c r="AG25" s="14">
        <v>22</v>
      </c>
      <c r="AH25" s="14">
        <v>20</v>
      </c>
      <c r="AI25" s="14">
        <v>43</v>
      </c>
      <c r="AJ25" s="14">
        <v>41</v>
      </c>
      <c r="AK25" s="14">
        <v>21</v>
      </c>
      <c r="AL25" s="14">
        <v>22</v>
      </c>
      <c r="AM25" s="14">
        <v>45</v>
      </c>
      <c r="AN25" s="14">
        <v>9.91</v>
      </c>
      <c r="AO25" s="14">
        <v>46</v>
      </c>
      <c r="AP25" s="20" t="str">
        <f t="shared" si="5"/>
        <v>PASS</v>
      </c>
      <c r="AQ25" s="20" t="str">
        <f t="shared" si="6"/>
        <v>PASS</v>
      </c>
      <c r="AR25" s="21" t="str">
        <f t="shared" si="7"/>
        <v>PASS</v>
      </c>
      <c r="AS25" s="21" t="str">
        <f t="shared" si="8"/>
        <v>PASS</v>
      </c>
      <c r="AT25" s="7" t="str">
        <f t="shared" si="9"/>
        <v>PASS</v>
      </c>
      <c r="AU25" s="7" t="str">
        <f t="shared" si="10"/>
        <v>PASS</v>
      </c>
      <c r="AV25" s="22" t="str">
        <f t="shared" si="11"/>
        <v>YES</v>
      </c>
      <c r="AW25" s="23" t="str">
        <f t="shared" si="12"/>
        <v>DIST</v>
      </c>
    </row>
    <row r="26" spans="1:49">
      <c r="A26" s="14"/>
      <c r="B26" s="24">
        <v>33123</v>
      </c>
      <c r="C26" s="24" t="s">
        <v>349</v>
      </c>
      <c r="D26" s="25" t="s">
        <v>350</v>
      </c>
      <c r="E26" s="24" t="s">
        <v>351</v>
      </c>
      <c r="F26" s="16" t="s">
        <v>352</v>
      </c>
      <c r="G26" s="14">
        <v>90</v>
      </c>
      <c r="H26" s="14">
        <v>100</v>
      </c>
      <c r="I26" s="14">
        <v>98</v>
      </c>
      <c r="J26" s="14">
        <v>96</v>
      </c>
      <c r="K26" s="14">
        <v>100</v>
      </c>
      <c r="L26" s="17"/>
      <c r="M26" s="14">
        <v>43</v>
      </c>
      <c r="N26" s="14">
        <v>22</v>
      </c>
      <c r="O26" s="14">
        <v>46</v>
      </c>
      <c r="P26" s="14">
        <v>23</v>
      </c>
      <c r="Q26" s="14">
        <v>44</v>
      </c>
      <c r="R26" s="14">
        <v>42</v>
      </c>
      <c r="S26" s="18">
        <v>10</v>
      </c>
      <c r="T26" s="18">
        <v>23</v>
      </c>
      <c r="U26" s="19"/>
      <c r="V26" s="15">
        <f t="shared" si="0"/>
        <v>33123</v>
      </c>
      <c r="W26" s="14" t="str">
        <f t="shared" si="1"/>
        <v>T150058574</v>
      </c>
      <c r="X26" s="15" t="str">
        <f t="shared" si="2"/>
        <v>GHAG SHANAY RAJESH</v>
      </c>
      <c r="Y26" s="14" t="str">
        <f t="shared" si="3"/>
        <v>71900230D</v>
      </c>
      <c r="Z26" s="16" t="str">
        <f t="shared" si="4"/>
        <v>I2K18102538</v>
      </c>
      <c r="AA26" s="14">
        <v>99</v>
      </c>
      <c r="AB26" s="14">
        <v>97</v>
      </c>
      <c r="AC26" s="14">
        <v>97</v>
      </c>
      <c r="AD26" s="14">
        <v>100</v>
      </c>
      <c r="AE26" s="14">
        <v>96</v>
      </c>
      <c r="AF26" s="17"/>
      <c r="AG26" s="14">
        <v>23</v>
      </c>
      <c r="AH26" s="14">
        <v>23</v>
      </c>
      <c r="AI26" s="14">
        <v>43</v>
      </c>
      <c r="AJ26" s="14">
        <v>44</v>
      </c>
      <c r="AK26" s="14">
        <v>22</v>
      </c>
      <c r="AL26" s="14">
        <v>23</v>
      </c>
      <c r="AM26" s="14">
        <v>48</v>
      </c>
      <c r="AN26" s="14">
        <v>10</v>
      </c>
      <c r="AO26" s="14">
        <v>46</v>
      </c>
      <c r="AP26" s="20" t="str">
        <f t="shared" si="5"/>
        <v>PASS</v>
      </c>
      <c r="AQ26" s="20" t="str">
        <f t="shared" si="6"/>
        <v>PASS</v>
      </c>
      <c r="AR26" s="21" t="str">
        <f t="shared" si="7"/>
        <v>PASS</v>
      </c>
      <c r="AS26" s="21" t="str">
        <f t="shared" si="8"/>
        <v>PASS</v>
      </c>
      <c r="AT26" s="7" t="str">
        <f t="shared" si="9"/>
        <v>PASS</v>
      </c>
      <c r="AU26" s="7" t="str">
        <f t="shared" si="10"/>
        <v>PASS</v>
      </c>
      <c r="AV26" s="22" t="str">
        <f t="shared" si="11"/>
        <v>YES</v>
      </c>
      <c r="AW26" s="23" t="str">
        <f t="shared" si="12"/>
        <v>DIST</v>
      </c>
    </row>
    <row r="27" spans="1:49">
      <c r="A27" s="14"/>
      <c r="B27" s="14">
        <v>33124</v>
      </c>
      <c r="C27" s="14" t="s">
        <v>369</v>
      </c>
      <c r="D27" s="15" t="s">
        <v>370</v>
      </c>
      <c r="E27" s="14" t="s">
        <v>371</v>
      </c>
      <c r="F27" s="16" t="s">
        <v>372</v>
      </c>
      <c r="G27" s="14">
        <v>88</v>
      </c>
      <c r="H27" s="14">
        <v>100</v>
      </c>
      <c r="I27" s="14">
        <v>91</v>
      </c>
      <c r="J27" s="14">
        <v>100</v>
      </c>
      <c r="K27" s="14">
        <v>97</v>
      </c>
      <c r="L27" s="17"/>
      <c r="M27" s="14">
        <v>44</v>
      </c>
      <c r="N27" s="14">
        <v>21</v>
      </c>
      <c r="O27" s="14">
        <v>45</v>
      </c>
      <c r="P27" s="14">
        <v>22</v>
      </c>
      <c r="Q27" s="14">
        <v>42</v>
      </c>
      <c r="R27" s="14">
        <v>43</v>
      </c>
      <c r="S27" s="18">
        <v>10</v>
      </c>
      <c r="T27" s="18">
        <v>23</v>
      </c>
      <c r="U27" s="19"/>
      <c r="V27" s="15">
        <f t="shared" si="0"/>
        <v>33124</v>
      </c>
      <c r="W27" s="14" t="str">
        <f t="shared" si="1"/>
        <v>T150058579</v>
      </c>
      <c r="X27" s="15" t="str">
        <f t="shared" si="2"/>
        <v>GODE SNEHAL RAMNATH</v>
      </c>
      <c r="Y27" s="14" t="str">
        <f t="shared" si="3"/>
        <v>71900237M</v>
      </c>
      <c r="Z27" s="16" t="str">
        <f t="shared" si="4"/>
        <v>I2K18102423</v>
      </c>
      <c r="AA27" s="14">
        <v>96</v>
      </c>
      <c r="AB27" s="14">
        <v>91</v>
      </c>
      <c r="AC27" s="14">
        <v>76</v>
      </c>
      <c r="AD27" s="14">
        <v>94</v>
      </c>
      <c r="AE27" s="14">
        <v>94</v>
      </c>
      <c r="AF27" s="17"/>
      <c r="AG27" s="14">
        <v>24</v>
      </c>
      <c r="AH27" s="14">
        <v>23</v>
      </c>
      <c r="AI27" s="14">
        <v>39</v>
      </c>
      <c r="AJ27" s="14">
        <v>36</v>
      </c>
      <c r="AK27" s="14">
        <v>23</v>
      </c>
      <c r="AL27" s="14">
        <v>22</v>
      </c>
      <c r="AM27" s="14">
        <v>43</v>
      </c>
      <c r="AN27" s="14">
        <v>9.8699999999999992</v>
      </c>
      <c r="AO27" s="14">
        <v>46</v>
      </c>
      <c r="AP27" s="20" t="str">
        <f t="shared" si="5"/>
        <v>PASS</v>
      </c>
      <c r="AQ27" s="20" t="str">
        <f t="shared" si="6"/>
        <v>PASS</v>
      </c>
      <c r="AR27" s="21" t="str">
        <f t="shared" si="7"/>
        <v>PASS</v>
      </c>
      <c r="AS27" s="21" t="str">
        <f t="shared" si="8"/>
        <v>PASS</v>
      </c>
      <c r="AT27" s="7" t="str">
        <f t="shared" si="9"/>
        <v>PASS</v>
      </c>
      <c r="AU27" s="7" t="str">
        <f t="shared" si="10"/>
        <v>PASS</v>
      </c>
      <c r="AV27" s="22" t="str">
        <f t="shared" si="11"/>
        <v>YES</v>
      </c>
      <c r="AW27" s="23" t="str">
        <f t="shared" si="12"/>
        <v>DIST</v>
      </c>
    </row>
    <row r="28" spans="1:49">
      <c r="A28" s="14"/>
      <c r="B28" s="14">
        <v>33125</v>
      </c>
      <c r="C28" s="14" t="s">
        <v>373</v>
      </c>
      <c r="D28" s="15" t="s">
        <v>374</v>
      </c>
      <c r="E28" s="14" t="s">
        <v>375</v>
      </c>
      <c r="F28" s="16" t="s">
        <v>376</v>
      </c>
      <c r="G28" s="14">
        <v>88</v>
      </c>
      <c r="H28" s="14">
        <v>100</v>
      </c>
      <c r="I28" s="14">
        <v>89</v>
      </c>
      <c r="J28" s="14">
        <v>99</v>
      </c>
      <c r="K28" s="14">
        <v>97</v>
      </c>
      <c r="L28" s="17"/>
      <c r="M28" s="14">
        <v>40</v>
      </c>
      <c r="N28" s="14">
        <v>21</v>
      </c>
      <c r="O28" s="14">
        <v>44</v>
      </c>
      <c r="P28" s="14">
        <v>23</v>
      </c>
      <c r="Q28" s="14">
        <v>46</v>
      </c>
      <c r="R28" s="14">
        <v>39</v>
      </c>
      <c r="S28" s="18">
        <v>10</v>
      </c>
      <c r="T28" s="18">
        <v>23</v>
      </c>
      <c r="U28" s="19"/>
      <c r="V28" s="15">
        <f t="shared" si="0"/>
        <v>33125</v>
      </c>
      <c r="W28" s="14" t="str">
        <f t="shared" si="1"/>
        <v>T150058580</v>
      </c>
      <c r="X28" s="15" t="str">
        <f t="shared" si="2"/>
        <v>GOURKAR VISHWESHWAR NARAYAN</v>
      </c>
      <c r="Y28" s="14" t="str">
        <f t="shared" si="3"/>
        <v>71900244D</v>
      </c>
      <c r="Z28" s="16" t="str">
        <f t="shared" si="4"/>
        <v>I2K18102486</v>
      </c>
      <c r="AA28" s="14">
        <v>97</v>
      </c>
      <c r="AB28" s="14">
        <v>95</v>
      </c>
      <c r="AC28" s="14">
        <v>91</v>
      </c>
      <c r="AD28" s="14">
        <v>100</v>
      </c>
      <c r="AE28" s="14">
        <v>99</v>
      </c>
      <c r="AF28" s="17"/>
      <c r="AG28" s="14">
        <v>23</v>
      </c>
      <c r="AH28" s="14">
        <v>23</v>
      </c>
      <c r="AI28" s="14">
        <v>44</v>
      </c>
      <c r="AJ28" s="14">
        <v>40</v>
      </c>
      <c r="AK28" s="14">
        <v>22</v>
      </c>
      <c r="AL28" s="14">
        <v>21</v>
      </c>
      <c r="AM28" s="14">
        <v>43</v>
      </c>
      <c r="AN28" s="14">
        <v>9.98</v>
      </c>
      <c r="AO28" s="14">
        <v>46</v>
      </c>
      <c r="AP28" s="20" t="str">
        <f t="shared" si="5"/>
        <v>PASS</v>
      </c>
      <c r="AQ28" s="20" t="str">
        <f t="shared" si="6"/>
        <v>PASS</v>
      </c>
      <c r="AR28" s="21" t="str">
        <f t="shared" si="7"/>
        <v>PASS</v>
      </c>
      <c r="AS28" s="21" t="str">
        <f t="shared" si="8"/>
        <v>PASS</v>
      </c>
      <c r="AT28" s="7" t="str">
        <f t="shared" si="9"/>
        <v>PASS</v>
      </c>
      <c r="AU28" s="7" t="str">
        <f t="shared" si="10"/>
        <v>PASS</v>
      </c>
      <c r="AV28" s="22" t="str">
        <f t="shared" si="11"/>
        <v>YES</v>
      </c>
      <c r="AW28" s="23" t="str">
        <f t="shared" si="12"/>
        <v>DIST</v>
      </c>
    </row>
    <row r="29" spans="1:49">
      <c r="A29" s="14"/>
      <c r="B29" s="14">
        <v>33126</v>
      </c>
      <c r="C29" s="14" t="s">
        <v>385</v>
      </c>
      <c r="D29" s="15" t="s">
        <v>386</v>
      </c>
      <c r="E29" s="14" t="s">
        <v>387</v>
      </c>
      <c r="F29" s="16" t="s">
        <v>388</v>
      </c>
      <c r="G29" s="14">
        <v>92</v>
      </c>
      <c r="H29" s="14">
        <v>100</v>
      </c>
      <c r="I29" s="14">
        <v>99</v>
      </c>
      <c r="J29" s="14">
        <v>100</v>
      </c>
      <c r="K29" s="14">
        <v>100</v>
      </c>
      <c r="L29" s="17"/>
      <c r="M29" s="14">
        <v>44</v>
      </c>
      <c r="N29" s="14">
        <v>24</v>
      </c>
      <c r="O29" s="14">
        <v>46</v>
      </c>
      <c r="P29" s="14">
        <v>24</v>
      </c>
      <c r="Q29" s="14">
        <v>47</v>
      </c>
      <c r="R29" s="14">
        <v>47</v>
      </c>
      <c r="S29" s="18">
        <v>10</v>
      </c>
      <c r="T29" s="18">
        <v>23</v>
      </c>
      <c r="U29" s="19"/>
      <c r="V29" s="15">
        <f t="shared" si="0"/>
        <v>33126</v>
      </c>
      <c r="W29" s="14" t="str">
        <f t="shared" si="1"/>
        <v>T150058583</v>
      </c>
      <c r="X29" s="15" t="str">
        <f t="shared" si="2"/>
        <v>HRITHVIKA BABAR</v>
      </c>
      <c r="Y29" s="14" t="str">
        <f t="shared" si="3"/>
        <v>71900264J</v>
      </c>
      <c r="Z29" s="16" t="str">
        <f t="shared" si="4"/>
        <v>I2K18102529</v>
      </c>
      <c r="AA29" s="14">
        <v>100</v>
      </c>
      <c r="AB29" s="14">
        <v>94</v>
      </c>
      <c r="AC29" s="14">
        <v>93</v>
      </c>
      <c r="AD29" s="14">
        <v>100</v>
      </c>
      <c r="AE29" s="14">
        <v>100</v>
      </c>
      <c r="AF29" s="17"/>
      <c r="AG29" s="14">
        <v>23</v>
      </c>
      <c r="AH29" s="14">
        <v>22</v>
      </c>
      <c r="AI29" s="14">
        <v>40</v>
      </c>
      <c r="AJ29" s="14">
        <v>44</v>
      </c>
      <c r="AK29" s="14">
        <v>24</v>
      </c>
      <c r="AL29" s="14">
        <v>24</v>
      </c>
      <c r="AM29" s="14">
        <v>43</v>
      </c>
      <c r="AN29" s="14">
        <v>10</v>
      </c>
      <c r="AO29" s="14">
        <v>46</v>
      </c>
      <c r="AP29" s="20" t="str">
        <f t="shared" si="5"/>
        <v>PASS</v>
      </c>
      <c r="AQ29" s="20" t="str">
        <f t="shared" si="6"/>
        <v>PASS</v>
      </c>
      <c r="AR29" s="21" t="str">
        <f t="shared" si="7"/>
        <v>PASS</v>
      </c>
      <c r="AS29" s="21" t="str">
        <f t="shared" si="8"/>
        <v>PASS</v>
      </c>
      <c r="AT29" s="7" t="str">
        <f t="shared" si="9"/>
        <v>PASS</v>
      </c>
      <c r="AU29" s="7" t="str">
        <f t="shared" si="10"/>
        <v>PASS</v>
      </c>
      <c r="AV29" s="22" t="str">
        <f t="shared" si="11"/>
        <v>YES</v>
      </c>
      <c r="AW29" s="23" t="str">
        <f t="shared" si="12"/>
        <v>DIST</v>
      </c>
    </row>
    <row r="30" spans="1:49">
      <c r="A30" s="14"/>
      <c r="B30" s="14">
        <v>33127</v>
      </c>
      <c r="C30" s="14" t="s">
        <v>397</v>
      </c>
      <c r="D30" s="15" t="s">
        <v>398</v>
      </c>
      <c r="E30" s="14" t="s">
        <v>399</v>
      </c>
      <c r="F30" s="16" t="s">
        <v>400</v>
      </c>
      <c r="G30" s="14">
        <v>87</v>
      </c>
      <c r="H30" s="14">
        <v>98</v>
      </c>
      <c r="I30" s="14">
        <v>91</v>
      </c>
      <c r="J30" s="14">
        <v>100</v>
      </c>
      <c r="K30" s="14">
        <v>96</v>
      </c>
      <c r="L30" s="17"/>
      <c r="M30" s="14">
        <v>40</v>
      </c>
      <c r="N30" s="14">
        <v>22</v>
      </c>
      <c r="O30" s="14">
        <v>43</v>
      </c>
      <c r="P30" s="14">
        <v>20</v>
      </c>
      <c r="Q30" s="14">
        <v>38</v>
      </c>
      <c r="R30" s="14">
        <v>40</v>
      </c>
      <c r="S30" s="18">
        <v>9.91</v>
      </c>
      <c r="T30" s="18">
        <v>23</v>
      </c>
      <c r="U30" s="19"/>
      <c r="V30" s="15">
        <f t="shared" si="0"/>
        <v>33127</v>
      </c>
      <c r="W30" s="14" t="str">
        <f t="shared" si="1"/>
        <v>T150058586</v>
      </c>
      <c r="X30" s="15" t="str">
        <f t="shared" si="2"/>
        <v>JADHAV OMKAR UDAY</v>
      </c>
      <c r="Y30" s="14" t="str">
        <f t="shared" si="3"/>
        <v>71900275D</v>
      </c>
      <c r="Z30" s="16" t="str">
        <f t="shared" si="4"/>
        <v>I2K18102576</v>
      </c>
      <c r="AA30" s="14">
        <v>93</v>
      </c>
      <c r="AB30" s="14">
        <v>95</v>
      </c>
      <c r="AC30" s="14">
        <v>91</v>
      </c>
      <c r="AD30" s="14">
        <v>100</v>
      </c>
      <c r="AE30" s="14">
        <v>100</v>
      </c>
      <c r="AF30" s="17"/>
      <c r="AG30" s="14">
        <v>24</v>
      </c>
      <c r="AH30" s="14">
        <v>23</v>
      </c>
      <c r="AI30" s="14">
        <v>44</v>
      </c>
      <c r="AJ30" s="14">
        <v>43</v>
      </c>
      <c r="AK30" s="14">
        <v>23</v>
      </c>
      <c r="AL30" s="14">
        <v>22</v>
      </c>
      <c r="AM30" s="14">
        <v>43</v>
      </c>
      <c r="AN30" s="14">
        <v>9.9600000000000009</v>
      </c>
      <c r="AO30" s="14">
        <v>46</v>
      </c>
      <c r="AP30" s="20" t="str">
        <f t="shared" si="5"/>
        <v>PASS</v>
      </c>
      <c r="AQ30" s="20" t="str">
        <f t="shared" si="6"/>
        <v>PASS</v>
      </c>
      <c r="AR30" s="21" t="str">
        <f t="shared" si="7"/>
        <v>PASS</v>
      </c>
      <c r="AS30" s="21" t="str">
        <f t="shared" si="8"/>
        <v>PASS</v>
      </c>
      <c r="AT30" s="7" t="str">
        <f t="shared" si="9"/>
        <v>PASS</v>
      </c>
      <c r="AU30" s="7" t="str">
        <f t="shared" si="10"/>
        <v>PASS</v>
      </c>
      <c r="AV30" s="22" t="str">
        <f t="shared" si="11"/>
        <v>YES</v>
      </c>
      <c r="AW30" s="23" t="str">
        <f t="shared" si="12"/>
        <v>DIST</v>
      </c>
    </row>
    <row r="31" spans="1:49">
      <c r="A31" s="14"/>
      <c r="B31" s="24">
        <v>33128</v>
      </c>
      <c r="C31" s="24" t="s">
        <v>413</v>
      </c>
      <c r="D31" s="25" t="s">
        <v>414</v>
      </c>
      <c r="E31" s="24" t="s">
        <v>415</v>
      </c>
      <c r="F31" s="16" t="s">
        <v>416</v>
      </c>
      <c r="G31" s="14">
        <v>94</v>
      </c>
      <c r="H31" s="14">
        <v>95</v>
      </c>
      <c r="I31" s="14">
        <v>89</v>
      </c>
      <c r="J31" s="14">
        <v>100</v>
      </c>
      <c r="K31" s="14">
        <v>100</v>
      </c>
      <c r="L31" s="17"/>
      <c r="M31" s="14">
        <v>42</v>
      </c>
      <c r="N31" s="14">
        <v>23</v>
      </c>
      <c r="O31" s="14">
        <v>46</v>
      </c>
      <c r="P31" s="14">
        <v>24</v>
      </c>
      <c r="Q31" s="14">
        <v>47</v>
      </c>
      <c r="R31" s="14">
        <v>42</v>
      </c>
      <c r="S31" s="18">
        <v>10</v>
      </c>
      <c r="T31" s="18">
        <v>23</v>
      </c>
      <c r="U31" s="19"/>
      <c r="V31" s="15">
        <f t="shared" si="0"/>
        <v>33128</v>
      </c>
      <c r="W31" s="14" t="str">
        <f t="shared" si="1"/>
        <v>T150058590</v>
      </c>
      <c r="X31" s="15" t="str">
        <f t="shared" si="2"/>
        <v>JAUNJALE PRITHVI SANJAY</v>
      </c>
      <c r="Y31" s="14" t="str">
        <f t="shared" si="3"/>
        <v>71900290H</v>
      </c>
      <c r="Z31" s="16" t="str">
        <f t="shared" si="4"/>
        <v>I2K18102636</v>
      </c>
      <c r="AA31" s="14">
        <v>100</v>
      </c>
      <c r="AB31" s="14">
        <v>90</v>
      </c>
      <c r="AC31" s="14">
        <v>94</v>
      </c>
      <c r="AD31" s="14">
        <v>100</v>
      </c>
      <c r="AE31" s="14">
        <v>100</v>
      </c>
      <c r="AF31" s="17"/>
      <c r="AG31" s="14">
        <v>24</v>
      </c>
      <c r="AH31" s="14">
        <v>24</v>
      </c>
      <c r="AI31" s="14">
        <v>45</v>
      </c>
      <c r="AJ31" s="14">
        <v>47</v>
      </c>
      <c r="AK31" s="14">
        <v>23</v>
      </c>
      <c r="AL31" s="14">
        <v>24</v>
      </c>
      <c r="AM31" s="14">
        <v>48</v>
      </c>
      <c r="AN31" s="14">
        <v>10</v>
      </c>
      <c r="AO31" s="14">
        <v>46</v>
      </c>
      <c r="AP31" s="20" t="str">
        <f t="shared" si="5"/>
        <v>PASS</v>
      </c>
      <c r="AQ31" s="20" t="str">
        <f t="shared" si="6"/>
        <v>PASS</v>
      </c>
      <c r="AR31" s="21" t="str">
        <f t="shared" si="7"/>
        <v>PASS</v>
      </c>
      <c r="AS31" s="21" t="str">
        <f t="shared" si="8"/>
        <v>PASS</v>
      </c>
      <c r="AT31" s="7" t="str">
        <f t="shared" si="9"/>
        <v>PASS</v>
      </c>
      <c r="AU31" s="7" t="str">
        <f t="shared" si="10"/>
        <v>PASS</v>
      </c>
      <c r="AV31" s="22" t="str">
        <f t="shared" si="11"/>
        <v>YES</v>
      </c>
      <c r="AW31" s="23" t="str">
        <f t="shared" si="12"/>
        <v>DIST</v>
      </c>
    </row>
    <row r="32" spans="1:49">
      <c r="A32" s="14"/>
      <c r="B32" s="14">
        <v>33129</v>
      </c>
      <c r="C32" s="14" t="s">
        <v>429</v>
      </c>
      <c r="D32" s="15" t="s">
        <v>430</v>
      </c>
      <c r="E32" s="14" t="s">
        <v>431</v>
      </c>
      <c r="F32" s="16" t="s">
        <v>432</v>
      </c>
      <c r="G32" s="14">
        <v>84</v>
      </c>
      <c r="H32" s="14">
        <v>100</v>
      </c>
      <c r="I32" s="14">
        <v>91</v>
      </c>
      <c r="J32" s="14">
        <v>100</v>
      </c>
      <c r="K32" s="14">
        <v>100</v>
      </c>
      <c r="L32" s="17"/>
      <c r="M32" s="14">
        <v>40</v>
      </c>
      <c r="N32" s="14">
        <v>21</v>
      </c>
      <c r="O32" s="14">
        <v>43</v>
      </c>
      <c r="P32" s="14">
        <v>22</v>
      </c>
      <c r="Q32" s="14">
        <v>41</v>
      </c>
      <c r="R32" s="14">
        <v>33</v>
      </c>
      <c r="S32" s="18">
        <v>9.91</v>
      </c>
      <c r="T32" s="18">
        <v>23</v>
      </c>
      <c r="U32" s="19"/>
      <c r="V32" s="15">
        <f t="shared" si="0"/>
        <v>33129</v>
      </c>
      <c r="W32" s="14" t="str">
        <f t="shared" si="1"/>
        <v>T150058594</v>
      </c>
      <c r="X32" s="15" t="str">
        <f t="shared" si="2"/>
        <v>KADAM ABHISHEK NARAYAN</v>
      </c>
      <c r="Y32" s="14" t="str">
        <f t="shared" si="3"/>
        <v>71900302E</v>
      </c>
      <c r="Z32" s="16" t="str">
        <f t="shared" si="4"/>
        <v>I2K18102594</v>
      </c>
      <c r="AA32" s="14">
        <v>90</v>
      </c>
      <c r="AB32" s="14">
        <v>85</v>
      </c>
      <c r="AC32" s="14">
        <v>93</v>
      </c>
      <c r="AD32" s="14">
        <v>99</v>
      </c>
      <c r="AE32" s="14">
        <v>100</v>
      </c>
      <c r="AF32" s="17"/>
      <c r="AG32" s="14">
        <v>24</v>
      </c>
      <c r="AH32" s="14">
        <v>23</v>
      </c>
      <c r="AI32" s="14">
        <v>38</v>
      </c>
      <c r="AJ32" s="14">
        <v>45</v>
      </c>
      <c r="AK32" s="14">
        <v>23</v>
      </c>
      <c r="AL32" s="14">
        <v>22</v>
      </c>
      <c r="AM32" s="14">
        <v>43</v>
      </c>
      <c r="AN32" s="14">
        <v>9.93</v>
      </c>
      <c r="AO32" s="14">
        <v>46</v>
      </c>
      <c r="AP32" s="20" t="str">
        <f t="shared" si="5"/>
        <v>PASS</v>
      </c>
      <c r="AQ32" s="20" t="str">
        <f t="shared" si="6"/>
        <v>PASS</v>
      </c>
      <c r="AR32" s="21" t="str">
        <f t="shared" si="7"/>
        <v>PASS</v>
      </c>
      <c r="AS32" s="21" t="str">
        <f t="shared" si="8"/>
        <v>PASS</v>
      </c>
      <c r="AT32" s="7" t="str">
        <f t="shared" si="9"/>
        <v>PASS</v>
      </c>
      <c r="AU32" s="7" t="str">
        <f t="shared" si="10"/>
        <v>PASS</v>
      </c>
      <c r="AV32" s="22" t="str">
        <f t="shared" si="11"/>
        <v>YES</v>
      </c>
      <c r="AW32" s="23" t="str">
        <f t="shared" si="12"/>
        <v>DIST</v>
      </c>
    </row>
    <row r="33" spans="1:49">
      <c r="A33" s="14"/>
      <c r="B33" s="24">
        <v>33130</v>
      </c>
      <c r="C33" s="24" t="s">
        <v>445</v>
      </c>
      <c r="D33" s="25" t="s">
        <v>446</v>
      </c>
      <c r="E33" s="24" t="s">
        <v>447</v>
      </c>
      <c r="F33" s="16" t="s">
        <v>448</v>
      </c>
      <c r="G33" s="14">
        <v>85</v>
      </c>
      <c r="H33" s="14">
        <v>100</v>
      </c>
      <c r="I33" s="14">
        <v>85</v>
      </c>
      <c r="J33" s="14">
        <v>100</v>
      </c>
      <c r="K33" s="14">
        <v>94</v>
      </c>
      <c r="L33" s="17"/>
      <c r="M33" s="14">
        <v>42</v>
      </c>
      <c r="N33" s="14">
        <v>21</v>
      </c>
      <c r="O33" s="14">
        <v>46</v>
      </c>
      <c r="P33" s="14">
        <v>24</v>
      </c>
      <c r="Q33" s="14">
        <v>42</v>
      </c>
      <c r="R33" s="14">
        <v>47</v>
      </c>
      <c r="S33" s="18">
        <v>10</v>
      </c>
      <c r="T33" s="18">
        <v>23</v>
      </c>
      <c r="U33" s="19"/>
      <c r="V33" s="15">
        <f t="shared" si="0"/>
        <v>33130</v>
      </c>
      <c r="W33" s="14" t="str">
        <f t="shared" si="1"/>
        <v>T150058599</v>
      </c>
      <c r="X33" s="15" t="str">
        <f t="shared" si="2"/>
        <v>KANDI ADITYA SHIVNATH</v>
      </c>
      <c r="Y33" s="14" t="str">
        <f t="shared" si="3"/>
        <v>71900315G</v>
      </c>
      <c r="Z33" s="16" t="str">
        <f t="shared" si="4"/>
        <v>I2K18102574</v>
      </c>
      <c r="AA33" s="14">
        <v>96</v>
      </c>
      <c r="AB33" s="14">
        <v>90</v>
      </c>
      <c r="AC33" s="14">
        <v>93</v>
      </c>
      <c r="AD33" s="14">
        <v>100</v>
      </c>
      <c r="AE33" s="14">
        <v>89</v>
      </c>
      <c r="AF33" s="17"/>
      <c r="AG33" s="14">
        <v>22</v>
      </c>
      <c r="AH33" s="14">
        <v>20</v>
      </c>
      <c r="AI33" s="14">
        <v>39</v>
      </c>
      <c r="AJ33" s="14">
        <v>42</v>
      </c>
      <c r="AK33" s="14">
        <v>22</v>
      </c>
      <c r="AL33" s="14">
        <v>22</v>
      </c>
      <c r="AM33" s="14">
        <v>47</v>
      </c>
      <c r="AN33" s="14">
        <v>9.98</v>
      </c>
      <c r="AO33" s="14">
        <v>46</v>
      </c>
      <c r="AP33" s="20" t="str">
        <f t="shared" si="5"/>
        <v>PASS</v>
      </c>
      <c r="AQ33" s="20" t="str">
        <f t="shared" si="6"/>
        <v>PASS</v>
      </c>
      <c r="AR33" s="21" t="str">
        <f t="shared" si="7"/>
        <v>PASS</v>
      </c>
      <c r="AS33" s="21" t="str">
        <f t="shared" si="8"/>
        <v>PASS</v>
      </c>
      <c r="AT33" s="7" t="str">
        <f t="shared" si="9"/>
        <v>PASS</v>
      </c>
      <c r="AU33" s="7" t="str">
        <f t="shared" si="10"/>
        <v>PASS</v>
      </c>
      <c r="AV33" s="22" t="str">
        <f t="shared" si="11"/>
        <v>YES</v>
      </c>
      <c r="AW33" s="23" t="str">
        <f t="shared" si="12"/>
        <v>DIST</v>
      </c>
    </row>
    <row r="34" spans="1:49">
      <c r="A34" s="14"/>
      <c r="B34" s="14">
        <v>33131</v>
      </c>
      <c r="C34" s="14" t="s">
        <v>469</v>
      </c>
      <c r="D34" s="15" t="s">
        <v>470</v>
      </c>
      <c r="E34" s="14" t="s">
        <v>471</v>
      </c>
      <c r="F34" s="16" t="s">
        <v>472</v>
      </c>
      <c r="G34" s="14">
        <v>94</v>
      </c>
      <c r="H34" s="14">
        <v>96</v>
      </c>
      <c r="I34" s="14">
        <v>95</v>
      </c>
      <c r="J34" s="14">
        <v>100</v>
      </c>
      <c r="K34" s="14">
        <v>100</v>
      </c>
      <c r="L34" s="17"/>
      <c r="M34" s="14">
        <v>40</v>
      </c>
      <c r="N34" s="14">
        <v>20</v>
      </c>
      <c r="O34" s="14">
        <v>43</v>
      </c>
      <c r="P34" s="14">
        <v>21</v>
      </c>
      <c r="Q34" s="14">
        <v>43</v>
      </c>
      <c r="R34" s="14">
        <v>32</v>
      </c>
      <c r="S34" s="18">
        <v>9.91</v>
      </c>
      <c r="T34" s="18">
        <v>23</v>
      </c>
      <c r="U34" s="19"/>
      <c r="V34" s="15">
        <f t="shared" si="0"/>
        <v>33131</v>
      </c>
      <c r="W34" s="14" t="str">
        <f t="shared" si="1"/>
        <v>T150058605</v>
      </c>
      <c r="X34" s="15" t="str">
        <f t="shared" si="2"/>
        <v>KOCHETA JEEVAN SACHIN</v>
      </c>
      <c r="Y34" s="14" t="str">
        <f t="shared" si="3"/>
        <v>71900340H</v>
      </c>
      <c r="Z34" s="16" t="str">
        <f t="shared" si="4"/>
        <v>I2K18102573</v>
      </c>
      <c r="AA34" s="14">
        <v>100</v>
      </c>
      <c r="AB34" s="14">
        <v>95</v>
      </c>
      <c r="AC34" s="14">
        <v>75</v>
      </c>
      <c r="AD34" s="14">
        <v>100</v>
      </c>
      <c r="AE34" s="14">
        <v>100</v>
      </c>
      <c r="AF34" s="17"/>
      <c r="AG34" s="14">
        <v>22</v>
      </c>
      <c r="AH34" s="14">
        <v>20</v>
      </c>
      <c r="AI34" s="14">
        <v>36</v>
      </c>
      <c r="AJ34" s="14">
        <v>35</v>
      </c>
      <c r="AK34" s="14">
        <v>21</v>
      </c>
      <c r="AL34" s="14">
        <v>21</v>
      </c>
      <c r="AM34" s="14">
        <v>42</v>
      </c>
      <c r="AN34" s="14">
        <v>9.83</v>
      </c>
      <c r="AO34" s="14">
        <v>46</v>
      </c>
      <c r="AP34" s="20" t="str">
        <f t="shared" si="5"/>
        <v>PASS</v>
      </c>
      <c r="AQ34" s="20" t="str">
        <f t="shared" si="6"/>
        <v>PASS</v>
      </c>
      <c r="AR34" s="21" t="str">
        <f t="shared" si="7"/>
        <v>PASS</v>
      </c>
      <c r="AS34" s="21" t="str">
        <f t="shared" si="8"/>
        <v>PASS</v>
      </c>
      <c r="AT34" s="7" t="str">
        <f t="shared" si="9"/>
        <v>PASS</v>
      </c>
      <c r="AU34" s="7" t="str">
        <f t="shared" si="10"/>
        <v>PASS</v>
      </c>
      <c r="AV34" s="22" t="str">
        <f t="shared" si="11"/>
        <v>YES</v>
      </c>
      <c r="AW34" s="23" t="str">
        <f t="shared" si="12"/>
        <v>DIST</v>
      </c>
    </row>
    <row r="35" spans="1:49">
      <c r="A35" s="14"/>
      <c r="B35" s="24">
        <v>33132</v>
      </c>
      <c r="C35" s="24" t="s">
        <v>481</v>
      </c>
      <c r="D35" s="25" t="s">
        <v>482</v>
      </c>
      <c r="E35" s="24" t="s">
        <v>483</v>
      </c>
      <c r="F35" s="16" t="s">
        <v>484</v>
      </c>
      <c r="G35" s="14">
        <v>91</v>
      </c>
      <c r="H35" s="14">
        <v>100</v>
      </c>
      <c r="I35" s="14">
        <v>100</v>
      </c>
      <c r="J35" s="14">
        <v>100</v>
      </c>
      <c r="K35" s="14">
        <v>100</v>
      </c>
      <c r="L35" s="17"/>
      <c r="M35" s="14">
        <v>41</v>
      </c>
      <c r="N35" s="14">
        <v>24</v>
      </c>
      <c r="O35" s="14">
        <v>43</v>
      </c>
      <c r="P35" s="14">
        <v>25</v>
      </c>
      <c r="Q35" s="14">
        <v>45</v>
      </c>
      <c r="R35" s="14">
        <v>48</v>
      </c>
      <c r="S35" s="18">
        <v>10</v>
      </c>
      <c r="T35" s="18">
        <v>23</v>
      </c>
      <c r="U35" s="19"/>
      <c r="V35" s="15">
        <f t="shared" si="0"/>
        <v>33132</v>
      </c>
      <c r="W35" s="14" t="str">
        <f t="shared" si="1"/>
        <v>T150058608</v>
      </c>
      <c r="X35" s="15" t="str">
        <f t="shared" si="2"/>
        <v>KULKARNI MIHIR RAJENDRA</v>
      </c>
      <c r="Y35" s="14" t="str">
        <f t="shared" si="3"/>
        <v>71900359J</v>
      </c>
      <c r="Z35" s="16" t="str">
        <f t="shared" si="4"/>
        <v>I2K18102588</v>
      </c>
      <c r="AA35" s="14">
        <v>100</v>
      </c>
      <c r="AB35" s="14">
        <v>93</v>
      </c>
      <c r="AC35" s="14">
        <v>88</v>
      </c>
      <c r="AD35" s="14">
        <v>100</v>
      </c>
      <c r="AE35" s="14">
        <v>100</v>
      </c>
      <c r="AF35" s="17"/>
      <c r="AG35" s="14">
        <v>24</v>
      </c>
      <c r="AH35" s="14">
        <v>22</v>
      </c>
      <c r="AI35" s="14">
        <v>45</v>
      </c>
      <c r="AJ35" s="14">
        <v>44</v>
      </c>
      <c r="AK35" s="14">
        <v>24</v>
      </c>
      <c r="AL35" s="14">
        <v>23</v>
      </c>
      <c r="AM35" s="14">
        <v>44</v>
      </c>
      <c r="AN35" s="14">
        <v>10</v>
      </c>
      <c r="AO35" s="14">
        <v>46</v>
      </c>
      <c r="AP35" s="20" t="str">
        <f t="shared" si="5"/>
        <v>PASS</v>
      </c>
      <c r="AQ35" s="20" t="str">
        <f t="shared" si="6"/>
        <v>PASS</v>
      </c>
      <c r="AR35" s="21" t="str">
        <f t="shared" si="7"/>
        <v>PASS</v>
      </c>
      <c r="AS35" s="21" t="str">
        <f t="shared" si="8"/>
        <v>PASS</v>
      </c>
      <c r="AT35" s="7" t="str">
        <f t="shared" si="9"/>
        <v>PASS</v>
      </c>
      <c r="AU35" s="7" t="str">
        <f t="shared" si="10"/>
        <v>PASS</v>
      </c>
      <c r="AV35" s="22" t="str">
        <f t="shared" si="11"/>
        <v>YES</v>
      </c>
      <c r="AW35" s="23" t="str">
        <f t="shared" si="12"/>
        <v>DIST</v>
      </c>
    </row>
    <row r="36" spans="1:49">
      <c r="A36" s="14"/>
      <c r="B36" s="14">
        <v>33133</v>
      </c>
      <c r="C36" s="26" t="s">
        <v>493</v>
      </c>
      <c r="D36" s="15" t="s">
        <v>494</v>
      </c>
      <c r="E36" s="14" t="s">
        <v>495</v>
      </c>
      <c r="F36" s="16" t="s">
        <v>496</v>
      </c>
      <c r="G36" s="14">
        <v>77</v>
      </c>
      <c r="H36" s="14">
        <v>92</v>
      </c>
      <c r="I36" s="14">
        <v>88</v>
      </c>
      <c r="J36" s="14">
        <v>97</v>
      </c>
      <c r="K36" s="14">
        <v>85</v>
      </c>
      <c r="L36" s="17"/>
      <c r="M36" s="14">
        <v>39</v>
      </c>
      <c r="N36" s="14">
        <v>17</v>
      </c>
      <c r="O36" s="14">
        <v>43</v>
      </c>
      <c r="P36" s="14">
        <v>17</v>
      </c>
      <c r="Q36" s="14">
        <v>42</v>
      </c>
      <c r="R36" s="14">
        <v>30</v>
      </c>
      <c r="S36" s="18">
        <v>9.61</v>
      </c>
      <c r="T36" s="18">
        <v>23</v>
      </c>
      <c r="U36" s="19"/>
      <c r="V36" s="15">
        <f t="shared" ref="V36:V67" si="13">B36</f>
        <v>33133</v>
      </c>
      <c r="W36" s="14" t="str">
        <f t="shared" ref="W36:W67" si="14">C36</f>
        <v>T150058611</v>
      </c>
      <c r="X36" s="15" t="str">
        <f t="shared" ref="X36:X67" si="15">D36</f>
        <v>KUMBHAKARNA DARSHANA RAVINDRA</v>
      </c>
      <c r="Y36" s="14" t="str">
        <f t="shared" ref="Y36:Y67" si="16">E36</f>
        <v>71900368H</v>
      </c>
      <c r="Z36" s="16" t="str">
        <f t="shared" ref="Z36:Z67" si="17">F36</f>
        <v>I2K18102460</v>
      </c>
      <c r="AA36" s="14">
        <v>96</v>
      </c>
      <c r="AB36" s="14">
        <v>76</v>
      </c>
      <c r="AC36" s="14">
        <v>75</v>
      </c>
      <c r="AD36" s="14">
        <v>86</v>
      </c>
      <c r="AE36" s="14">
        <v>67</v>
      </c>
      <c r="AF36" s="17"/>
      <c r="AG36" s="14">
        <v>23</v>
      </c>
      <c r="AH36" s="14">
        <v>23</v>
      </c>
      <c r="AI36" s="14">
        <v>36</v>
      </c>
      <c r="AJ36" s="14">
        <v>44</v>
      </c>
      <c r="AK36" s="14">
        <v>23</v>
      </c>
      <c r="AL36" s="14">
        <v>19</v>
      </c>
      <c r="AM36" s="14">
        <v>40</v>
      </c>
      <c r="AN36" s="14">
        <v>9.43</v>
      </c>
      <c r="AO36" s="14">
        <v>46</v>
      </c>
      <c r="AP36" s="20" t="str">
        <f t="shared" ref="AP36:AP67" si="18">IF(COUNTIF(G36:K36,"FF"),"FAIL",IF(COUNTIF(G36:K36,"AB"),"FAIL","PASS"))</f>
        <v>PASS</v>
      </c>
      <c r="AQ36" s="20" t="str">
        <f t="shared" ref="AQ36:AQ67" si="19">IF(COUNTIF(AA36:AE36,"FF"),"FAIL",IF(COUNTIF(AA36:AE36,"AB"),"FAIL","PASS"))</f>
        <v>PASS</v>
      </c>
      <c r="AR36" s="21" t="str">
        <f t="shared" ref="AR36:AR67" si="20">IF(COUNTIF(M36:R36,"FF"),"FAIL",IF(COUNTIF(M36:R36,"AB"),"FAIL","PASS"))</f>
        <v>PASS</v>
      </c>
      <c r="AS36" s="21" t="str">
        <f t="shared" ref="AS36:AS67" si="21">IF(COUNTIF(AG36:AM36,"FF"),"FAIL",IF(COUNTIF(AG36:AM36,"AB"),"FAIL","PASS"))</f>
        <v>PASS</v>
      </c>
      <c r="AT36" s="7" t="str">
        <f t="shared" ref="AT36:AT67" si="22">IF(AND(AP36="PASS",AQ36="PASS"),"PASS","FAIL")</f>
        <v>PASS</v>
      </c>
      <c r="AU36" s="7" t="str">
        <f t="shared" ref="AU36:AU67" si="23">IF(AND(AR36="PASS",AS36="PASS"),"PASS","FAIL")</f>
        <v>PASS</v>
      </c>
      <c r="AV36" s="22" t="str">
        <f t="shared" ref="AV36:AV67" si="24">IF(AW36="ATKT","NO",IF(AW36="FAIL","NO","YES"))</f>
        <v>YES</v>
      </c>
      <c r="AW36" s="23" t="str">
        <f t="shared" ref="AW36:AW67" si="25">IF(AO36=46,IF(AN36&gt;=7.75,"DIST",IF(AN36&gt;=6.75,"FIRST",IF(AN36&gt;=6.25,"HSC",IF(AN36&gt;=5.5,"SC","FAIL")))),IF(AO36&gt;=23,"ATKT","FAIL"))</f>
        <v>DIST</v>
      </c>
    </row>
    <row r="37" spans="1:49">
      <c r="A37" s="14"/>
      <c r="B37" s="14">
        <v>33134</v>
      </c>
      <c r="C37" s="14" t="s">
        <v>521</v>
      </c>
      <c r="D37" s="15" t="s">
        <v>522</v>
      </c>
      <c r="E37" s="14" t="s">
        <v>523</v>
      </c>
      <c r="F37" s="16" t="s">
        <v>524</v>
      </c>
      <c r="G37" s="14">
        <v>85</v>
      </c>
      <c r="H37" s="14">
        <v>100</v>
      </c>
      <c r="I37" s="14">
        <v>100</v>
      </c>
      <c r="J37" s="14">
        <v>100</v>
      </c>
      <c r="K37" s="14">
        <v>89</v>
      </c>
      <c r="L37" s="17"/>
      <c r="M37" s="14">
        <v>41</v>
      </c>
      <c r="N37" s="14">
        <v>22</v>
      </c>
      <c r="O37" s="14">
        <v>44</v>
      </c>
      <c r="P37" s="14">
        <v>22</v>
      </c>
      <c r="Q37" s="14">
        <v>42</v>
      </c>
      <c r="R37" s="14">
        <v>39</v>
      </c>
      <c r="S37" s="18">
        <v>9.9600000000000009</v>
      </c>
      <c r="T37" s="18">
        <v>23</v>
      </c>
      <c r="U37" s="19"/>
      <c r="V37" s="15">
        <f t="shared" si="13"/>
        <v>33134</v>
      </c>
      <c r="W37" s="14" t="str">
        <f t="shared" si="14"/>
        <v>T150058618</v>
      </c>
      <c r="X37" s="15" t="str">
        <f t="shared" si="15"/>
        <v>MALU AKSHAY SHYAM</v>
      </c>
      <c r="Y37" s="14" t="str">
        <f t="shared" si="16"/>
        <v>71900394G</v>
      </c>
      <c r="Z37" s="16" t="str">
        <f t="shared" si="17"/>
        <v>I2K18102621</v>
      </c>
      <c r="AA37" s="14">
        <v>86</v>
      </c>
      <c r="AB37" s="14">
        <v>80</v>
      </c>
      <c r="AC37" s="14">
        <v>96</v>
      </c>
      <c r="AD37" s="14">
        <v>99</v>
      </c>
      <c r="AE37" s="14">
        <v>96</v>
      </c>
      <c r="AF37" s="17"/>
      <c r="AG37" s="14">
        <v>24</v>
      </c>
      <c r="AH37" s="14">
        <v>23</v>
      </c>
      <c r="AI37" s="14">
        <v>40</v>
      </c>
      <c r="AJ37" s="14">
        <v>43</v>
      </c>
      <c r="AK37" s="14">
        <v>23</v>
      </c>
      <c r="AL37" s="14">
        <v>22</v>
      </c>
      <c r="AM37" s="14">
        <v>45</v>
      </c>
      <c r="AN37" s="14">
        <v>9.98</v>
      </c>
      <c r="AO37" s="14">
        <v>46</v>
      </c>
      <c r="AP37" s="20" t="str">
        <f t="shared" si="18"/>
        <v>PASS</v>
      </c>
      <c r="AQ37" s="20" t="str">
        <f t="shared" si="19"/>
        <v>PASS</v>
      </c>
      <c r="AR37" s="21" t="str">
        <f t="shared" si="20"/>
        <v>PASS</v>
      </c>
      <c r="AS37" s="21" t="str">
        <f t="shared" si="21"/>
        <v>PASS</v>
      </c>
      <c r="AT37" s="7" t="str">
        <f t="shared" si="22"/>
        <v>PASS</v>
      </c>
      <c r="AU37" s="7" t="str">
        <f t="shared" si="23"/>
        <v>PASS</v>
      </c>
      <c r="AV37" s="22" t="str">
        <f t="shared" si="24"/>
        <v>YES</v>
      </c>
      <c r="AW37" s="23" t="str">
        <f t="shared" si="25"/>
        <v>DIST</v>
      </c>
    </row>
    <row r="38" spans="1:49">
      <c r="A38" s="14"/>
      <c r="B38" s="14">
        <v>33135</v>
      </c>
      <c r="C38" s="14" t="s">
        <v>533</v>
      </c>
      <c r="D38" s="15" t="s">
        <v>534</v>
      </c>
      <c r="E38" s="14" t="s">
        <v>535</v>
      </c>
      <c r="F38" s="16" t="s">
        <v>536</v>
      </c>
      <c r="G38" s="14">
        <v>84</v>
      </c>
      <c r="H38" s="14">
        <v>94</v>
      </c>
      <c r="I38" s="14">
        <v>94</v>
      </c>
      <c r="J38" s="14">
        <v>100</v>
      </c>
      <c r="K38" s="14">
        <v>86</v>
      </c>
      <c r="L38" s="17"/>
      <c r="M38" s="14">
        <v>39</v>
      </c>
      <c r="N38" s="14">
        <v>22</v>
      </c>
      <c r="O38" s="14">
        <v>44</v>
      </c>
      <c r="P38" s="14">
        <v>22</v>
      </c>
      <c r="Q38" s="14">
        <v>44</v>
      </c>
      <c r="R38" s="14">
        <v>44</v>
      </c>
      <c r="S38" s="18">
        <v>9.9600000000000009</v>
      </c>
      <c r="T38" s="18">
        <v>23</v>
      </c>
      <c r="U38" s="19"/>
      <c r="V38" s="15">
        <f t="shared" si="13"/>
        <v>33135</v>
      </c>
      <c r="W38" s="14" t="str">
        <f t="shared" si="14"/>
        <v>T150058621</v>
      </c>
      <c r="X38" s="15" t="str">
        <f t="shared" si="15"/>
        <v>MARDA VIBHA MAHESH</v>
      </c>
      <c r="Y38" s="14" t="str">
        <f t="shared" si="16"/>
        <v>71900405F</v>
      </c>
      <c r="Z38" s="16" t="str">
        <f t="shared" si="17"/>
        <v>I2K18102598</v>
      </c>
      <c r="AA38" s="14">
        <v>94</v>
      </c>
      <c r="AB38" s="14">
        <v>86</v>
      </c>
      <c r="AC38" s="14">
        <v>88</v>
      </c>
      <c r="AD38" s="14">
        <v>97</v>
      </c>
      <c r="AE38" s="14">
        <v>99</v>
      </c>
      <c r="AF38" s="17"/>
      <c r="AG38" s="14">
        <v>22</v>
      </c>
      <c r="AH38" s="14">
        <v>21</v>
      </c>
      <c r="AI38" s="14">
        <v>41</v>
      </c>
      <c r="AJ38" s="14">
        <v>41</v>
      </c>
      <c r="AK38" s="14">
        <v>24</v>
      </c>
      <c r="AL38" s="14">
        <v>23</v>
      </c>
      <c r="AM38" s="14">
        <v>47</v>
      </c>
      <c r="AN38" s="14">
        <v>9.98</v>
      </c>
      <c r="AO38" s="14">
        <v>46</v>
      </c>
      <c r="AP38" s="20" t="str">
        <f t="shared" si="18"/>
        <v>PASS</v>
      </c>
      <c r="AQ38" s="20" t="str">
        <f t="shared" si="19"/>
        <v>PASS</v>
      </c>
      <c r="AR38" s="21" t="str">
        <f t="shared" si="20"/>
        <v>PASS</v>
      </c>
      <c r="AS38" s="21" t="str">
        <f t="shared" si="21"/>
        <v>PASS</v>
      </c>
      <c r="AT38" s="7" t="str">
        <f t="shared" si="22"/>
        <v>PASS</v>
      </c>
      <c r="AU38" s="7" t="str">
        <f t="shared" si="23"/>
        <v>PASS</v>
      </c>
      <c r="AV38" s="22" t="str">
        <f t="shared" si="24"/>
        <v>YES</v>
      </c>
      <c r="AW38" s="23" t="str">
        <f t="shared" si="25"/>
        <v>DIST</v>
      </c>
    </row>
    <row r="39" spans="1:49">
      <c r="A39" s="14"/>
      <c r="B39" s="14">
        <v>33136</v>
      </c>
      <c r="C39" s="14" t="s">
        <v>541</v>
      </c>
      <c r="D39" s="15" t="s">
        <v>542</v>
      </c>
      <c r="E39" s="14" t="s">
        <v>543</v>
      </c>
      <c r="F39" s="16" t="s">
        <v>544</v>
      </c>
      <c r="G39" s="14">
        <v>89</v>
      </c>
      <c r="H39" s="14">
        <v>87</v>
      </c>
      <c r="I39" s="14">
        <v>77</v>
      </c>
      <c r="J39" s="14">
        <v>100</v>
      </c>
      <c r="K39" s="14">
        <v>82</v>
      </c>
      <c r="L39" s="17"/>
      <c r="M39" s="14">
        <v>30</v>
      </c>
      <c r="N39" s="14">
        <v>14</v>
      </c>
      <c r="O39" s="14">
        <v>30</v>
      </c>
      <c r="P39" s="14">
        <v>14</v>
      </c>
      <c r="Q39" s="14">
        <v>42</v>
      </c>
      <c r="R39" s="14">
        <v>30</v>
      </c>
      <c r="S39" s="18">
        <v>9.48</v>
      </c>
      <c r="T39" s="18">
        <v>23</v>
      </c>
      <c r="U39" s="19"/>
      <c r="V39" s="15">
        <f t="shared" si="13"/>
        <v>33136</v>
      </c>
      <c r="W39" s="14" t="str">
        <f t="shared" si="14"/>
        <v>T150058623</v>
      </c>
      <c r="X39" s="15" t="str">
        <f t="shared" si="15"/>
        <v>MORE PRATIK PRASHANT</v>
      </c>
      <c r="Y39" s="14" t="str">
        <f t="shared" si="16"/>
        <v>71900416M</v>
      </c>
      <c r="Z39" s="16" t="str">
        <f t="shared" si="17"/>
        <v>I2K18102629</v>
      </c>
      <c r="AA39" s="14">
        <v>87</v>
      </c>
      <c r="AB39" s="14">
        <v>87</v>
      </c>
      <c r="AC39" s="14">
        <v>73</v>
      </c>
      <c r="AD39" s="14">
        <v>86</v>
      </c>
      <c r="AE39" s="14">
        <v>83</v>
      </c>
      <c r="AF39" s="17"/>
      <c r="AG39" s="14">
        <v>22</v>
      </c>
      <c r="AH39" s="14">
        <v>22</v>
      </c>
      <c r="AI39" s="14">
        <v>25</v>
      </c>
      <c r="AJ39" s="14">
        <v>30</v>
      </c>
      <c r="AK39" s="14">
        <v>21</v>
      </c>
      <c r="AL39" s="14">
        <v>19</v>
      </c>
      <c r="AM39" s="14">
        <v>40</v>
      </c>
      <c r="AN39" s="14">
        <v>9.52</v>
      </c>
      <c r="AO39" s="14">
        <v>46</v>
      </c>
      <c r="AP39" s="20" t="str">
        <f t="shared" si="18"/>
        <v>PASS</v>
      </c>
      <c r="AQ39" s="20" t="str">
        <f t="shared" si="19"/>
        <v>PASS</v>
      </c>
      <c r="AR39" s="21" t="str">
        <f t="shared" si="20"/>
        <v>PASS</v>
      </c>
      <c r="AS39" s="21" t="str">
        <f t="shared" si="21"/>
        <v>PASS</v>
      </c>
      <c r="AT39" s="7" t="str">
        <f t="shared" si="22"/>
        <v>PASS</v>
      </c>
      <c r="AU39" s="7" t="str">
        <f t="shared" si="23"/>
        <v>PASS</v>
      </c>
      <c r="AV39" s="22" t="str">
        <f t="shared" si="24"/>
        <v>YES</v>
      </c>
      <c r="AW39" s="23" t="str">
        <f t="shared" si="25"/>
        <v>DIST</v>
      </c>
    </row>
    <row r="40" spans="1:49">
      <c r="A40" s="14"/>
      <c r="B40" s="24">
        <v>33137</v>
      </c>
      <c r="C40" s="24" t="s">
        <v>561</v>
      </c>
      <c r="D40" s="25" t="s">
        <v>562</v>
      </c>
      <c r="E40" s="24" t="s">
        <v>563</v>
      </c>
      <c r="F40" s="16" t="s">
        <v>564</v>
      </c>
      <c r="G40" s="14">
        <v>87</v>
      </c>
      <c r="H40" s="14">
        <v>100</v>
      </c>
      <c r="I40" s="14">
        <v>89</v>
      </c>
      <c r="J40" s="14">
        <v>100</v>
      </c>
      <c r="K40" s="14">
        <v>100</v>
      </c>
      <c r="L40" s="17"/>
      <c r="M40" s="14">
        <v>44</v>
      </c>
      <c r="N40" s="14">
        <v>21</v>
      </c>
      <c r="O40" s="14">
        <v>46</v>
      </c>
      <c r="P40" s="14">
        <v>22</v>
      </c>
      <c r="Q40" s="14">
        <v>47</v>
      </c>
      <c r="R40" s="14">
        <v>46</v>
      </c>
      <c r="S40" s="18">
        <v>10</v>
      </c>
      <c r="T40" s="18">
        <v>23</v>
      </c>
      <c r="U40" s="19"/>
      <c r="V40" s="15">
        <f t="shared" si="13"/>
        <v>33137</v>
      </c>
      <c r="W40" s="14" t="str">
        <f t="shared" si="14"/>
        <v>T150058628</v>
      </c>
      <c r="X40" s="15" t="str">
        <f t="shared" si="15"/>
        <v>NAIR VINAY PREMCHANDRAN</v>
      </c>
      <c r="Y40" s="14" t="str">
        <f t="shared" si="16"/>
        <v>71900429C</v>
      </c>
      <c r="Z40" s="16" t="str">
        <f t="shared" si="17"/>
        <v>I2K18102537</v>
      </c>
      <c r="AA40" s="14">
        <v>100</v>
      </c>
      <c r="AB40" s="14">
        <v>87</v>
      </c>
      <c r="AC40" s="14">
        <v>91</v>
      </c>
      <c r="AD40" s="14">
        <v>100</v>
      </c>
      <c r="AE40" s="14">
        <v>100</v>
      </c>
      <c r="AF40" s="17"/>
      <c r="AG40" s="14">
        <v>22</v>
      </c>
      <c r="AH40" s="14">
        <v>23</v>
      </c>
      <c r="AI40" s="14">
        <v>47</v>
      </c>
      <c r="AJ40" s="14">
        <v>41</v>
      </c>
      <c r="AK40" s="14">
        <v>22</v>
      </c>
      <c r="AL40" s="14">
        <v>24</v>
      </c>
      <c r="AM40" s="14">
        <v>45</v>
      </c>
      <c r="AN40" s="14">
        <v>10</v>
      </c>
      <c r="AO40" s="14">
        <v>46</v>
      </c>
      <c r="AP40" s="20" t="str">
        <f t="shared" si="18"/>
        <v>PASS</v>
      </c>
      <c r="AQ40" s="20" t="str">
        <f t="shared" si="19"/>
        <v>PASS</v>
      </c>
      <c r="AR40" s="21" t="str">
        <f t="shared" si="20"/>
        <v>PASS</v>
      </c>
      <c r="AS40" s="21" t="str">
        <f t="shared" si="21"/>
        <v>PASS</v>
      </c>
      <c r="AT40" s="7" t="str">
        <f t="shared" si="22"/>
        <v>PASS</v>
      </c>
      <c r="AU40" s="7" t="str">
        <f t="shared" si="23"/>
        <v>PASS</v>
      </c>
      <c r="AV40" s="22" t="str">
        <f t="shared" si="24"/>
        <v>YES</v>
      </c>
      <c r="AW40" s="23" t="str">
        <f t="shared" si="25"/>
        <v>DIST</v>
      </c>
    </row>
    <row r="41" spans="1:49">
      <c r="A41" s="14"/>
      <c r="B41" s="24">
        <v>33138</v>
      </c>
      <c r="C41" s="24" t="s">
        <v>830</v>
      </c>
      <c r="D41" s="25" t="s">
        <v>831</v>
      </c>
      <c r="E41" s="24" t="s">
        <v>832</v>
      </c>
      <c r="F41" s="16" t="s">
        <v>833</v>
      </c>
      <c r="G41" s="14">
        <v>81</v>
      </c>
      <c r="H41" s="14">
        <v>77</v>
      </c>
      <c r="I41" s="14">
        <v>74</v>
      </c>
      <c r="J41" s="14">
        <v>87</v>
      </c>
      <c r="K41" s="14">
        <v>85</v>
      </c>
      <c r="L41" s="17"/>
      <c r="M41" s="14">
        <v>44</v>
      </c>
      <c r="N41" s="14">
        <v>23</v>
      </c>
      <c r="O41" s="14">
        <v>44</v>
      </c>
      <c r="P41" s="14">
        <v>23</v>
      </c>
      <c r="Q41" s="14">
        <v>48</v>
      </c>
      <c r="R41" s="14">
        <v>48</v>
      </c>
      <c r="S41" s="18">
        <v>9.6999999999999993</v>
      </c>
      <c r="T41" s="18">
        <v>23</v>
      </c>
      <c r="U41" s="19"/>
      <c r="V41" s="15">
        <f t="shared" si="13"/>
        <v>33138</v>
      </c>
      <c r="W41" s="14" t="str">
        <f t="shared" si="14"/>
        <v>T150058696</v>
      </c>
      <c r="X41" s="15" t="str">
        <f t="shared" si="15"/>
        <v>TELWANE OJAS SANTOSH</v>
      </c>
      <c r="Y41" s="14" t="str">
        <f t="shared" si="16"/>
        <v>71900444G</v>
      </c>
      <c r="Z41" s="16" t="str">
        <f t="shared" si="17"/>
        <v>I2K18102585</v>
      </c>
      <c r="AA41" s="14">
        <v>97</v>
      </c>
      <c r="AB41" s="14">
        <v>90</v>
      </c>
      <c r="AC41" s="14">
        <v>91</v>
      </c>
      <c r="AD41" s="14">
        <v>100</v>
      </c>
      <c r="AE41" s="14">
        <v>95</v>
      </c>
      <c r="AF41" s="17"/>
      <c r="AG41" s="14">
        <v>23</v>
      </c>
      <c r="AH41" s="14">
        <v>23</v>
      </c>
      <c r="AI41" s="14">
        <v>48</v>
      </c>
      <c r="AJ41" s="14">
        <v>45</v>
      </c>
      <c r="AK41" s="14">
        <v>24</v>
      </c>
      <c r="AL41" s="14">
        <v>23</v>
      </c>
      <c r="AM41" s="14">
        <v>45</v>
      </c>
      <c r="AN41" s="14">
        <v>9.85</v>
      </c>
      <c r="AO41" s="14">
        <v>46</v>
      </c>
      <c r="AP41" s="20" t="str">
        <f t="shared" si="18"/>
        <v>PASS</v>
      </c>
      <c r="AQ41" s="20" t="str">
        <f t="shared" si="19"/>
        <v>PASS</v>
      </c>
      <c r="AR41" s="21" t="str">
        <f t="shared" si="20"/>
        <v>PASS</v>
      </c>
      <c r="AS41" s="21" t="str">
        <f t="shared" si="21"/>
        <v>PASS</v>
      </c>
      <c r="AT41" s="7" t="str">
        <f t="shared" si="22"/>
        <v>PASS</v>
      </c>
      <c r="AU41" s="7" t="str">
        <f t="shared" si="23"/>
        <v>PASS</v>
      </c>
      <c r="AV41" s="22" t="str">
        <f t="shared" si="24"/>
        <v>YES</v>
      </c>
      <c r="AW41" s="23" t="str">
        <f t="shared" si="25"/>
        <v>DIST</v>
      </c>
    </row>
    <row r="42" spans="1:49">
      <c r="A42" s="14"/>
      <c r="B42" s="14">
        <v>33139</v>
      </c>
      <c r="C42" s="14" t="s">
        <v>597</v>
      </c>
      <c r="D42" s="15" t="s">
        <v>598</v>
      </c>
      <c r="E42" s="14" t="s">
        <v>599</v>
      </c>
      <c r="F42" s="16" t="s">
        <v>600</v>
      </c>
      <c r="G42" s="14">
        <v>92</v>
      </c>
      <c r="H42" s="14">
        <v>100</v>
      </c>
      <c r="I42" s="14">
        <v>96</v>
      </c>
      <c r="J42" s="14">
        <v>99</v>
      </c>
      <c r="K42" s="14">
        <v>93</v>
      </c>
      <c r="L42" s="17"/>
      <c r="M42" s="14">
        <v>38</v>
      </c>
      <c r="N42" s="14">
        <v>21</v>
      </c>
      <c r="O42" s="14">
        <v>43</v>
      </c>
      <c r="P42" s="14">
        <v>24</v>
      </c>
      <c r="Q42" s="14">
        <v>43</v>
      </c>
      <c r="R42" s="14">
        <v>44</v>
      </c>
      <c r="S42" s="18">
        <v>9.9600000000000009</v>
      </c>
      <c r="T42" s="18">
        <v>23</v>
      </c>
      <c r="U42" s="19"/>
      <c r="V42" s="15">
        <f t="shared" si="13"/>
        <v>33139</v>
      </c>
      <c r="W42" s="14" t="str">
        <f t="shared" si="14"/>
        <v>T150058637</v>
      </c>
      <c r="X42" s="15" t="str">
        <f t="shared" si="15"/>
        <v>PARMAR MANSI RAJU</v>
      </c>
      <c r="Y42" s="14" t="str">
        <f t="shared" si="16"/>
        <v>71900454D</v>
      </c>
      <c r="Z42" s="16" t="str">
        <f t="shared" si="17"/>
        <v>I2K18102586</v>
      </c>
      <c r="AA42" s="14">
        <v>89</v>
      </c>
      <c r="AB42" s="14">
        <v>91</v>
      </c>
      <c r="AC42" s="14">
        <v>85</v>
      </c>
      <c r="AD42" s="14">
        <v>99</v>
      </c>
      <c r="AE42" s="14">
        <v>100</v>
      </c>
      <c r="AF42" s="17"/>
      <c r="AG42" s="14">
        <v>24</v>
      </c>
      <c r="AH42" s="14">
        <v>22</v>
      </c>
      <c r="AI42" s="14">
        <v>44</v>
      </c>
      <c r="AJ42" s="14">
        <v>34</v>
      </c>
      <c r="AK42" s="14">
        <v>23</v>
      </c>
      <c r="AL42" s="14">
        <v>20</v>
      </c>
      <c r="AM42" s="14">
        <v>38</v>
      </c>
      <c r="AN42" s="14">
        <v>9.91</v>
      </c>
      <c r="AO42" s="14">
        <v>46</v>
      </c>
      <c r="AP42" s="20" t="str">
        <f t="shared" si="18"/>
        <v>PASS</v>
      </c>
      <c r="AQ42" s="20" t="str">
        <f t="shared" si="19"/>
        <v>PASS</v>
      </c>
      <c r="AR42" s="21" t="str">
        <f t="shared" si="20"/>
        <v>PASS</v>
      </c>
      <c r="AS42" s="21" t="str">
        <f t="shared" si="21"/>
        <v>PASS</v>
      </c>
      <c r="AT42" s="7" t="str">
        <f t="shared" si="22"/>
        <v>PASS</v>
      </c>
      <c r="AU42" s="7" t="str">
        <f t="shared" si="23"/>
        <v>PASS</v>
      </c>
      <c r="AV42" s="22" t="str">
        <f t="shared" si="24"/>
        <v>YES</v>
      </c>
      <c r="AW42" s="23" t="str">
        <f t="shared" si="25"/>
        <v>DIST</v>
      </c>
    </row>
    <row r="43" spans="1:49">
      <c r="A43" s="14"/>
      <c r="B43" s="14">
        <v>33140</v>
      </c>
      <c r="C43" s="14" t="s">
        <v>609</v>
      </c>
      <c r="D43" s="15" t="s">
        <v>610</v>
      </c>
      <c r="E43" s="14" t="s">
        <v>611</v>
      </c>
      <c r="F43" s="16" t="s">
        <v>612</v>
      </c>
      <c r="G43" s="14">
        <v>84</v>
      </c>
      <c r="H43" s="14">
        <v>98</v>
      </c>
      <c r="I43" s="14">
        <v>84</v>
      </c>
      <c r="J43" s="14">
        <v>97</v>
      </c>
      <c r="K43" s="14">
        <v>88</v>
      </c>
      <c r="L43" s="17"/>
      <c r="M43" s="14">
        <v>42</v>
      </c>
      <c r="N43" s="14">
        <v>23</v>
      </c>
      <c r="O43" s="14">
        <v>45</v>
      </c>
      <c r="P43" s="14">
        <v>24</v>
      </c>
      <c r="Q43" s="14">
        <v>46</v>
      </c>
      <c r="R43" s="14">
        <v>47</v>
      </c>
      <c r="S43" s="18">
        <v>10</v>
      </c>
      <c r="T43" s="18">
        <v>23</v>
      </c>
      <c r="U43" s="19"/>
      <c r="V43" s="15">
        <f t="shared" si="13"/>
        <v>33140</v>
      </c>
      <c r="W43" s="14" t="str">
        <f t="shared" si="14"/>
        <v>T150058640</v>
      </c>
      <c r="X43" s="15" t="str">
        <f t="shared" si="15"/>
        <v>PATIL HRUSHIKESH SUBHASH</v>
      </c>
      <c r="Y43" s="14" t="str">
        <f t="shared" si="16"/>
        <v>71900466H</v>
      </c>
      <c r="Z43" s="16" t="str">
        <f t="shared" si="17"/>
        <v>I2K18102505</v>
      </c>
      <c r="AA43" s="14">
        <v>96</v>
      </c>
      <c r="AB43" s="14">
        <v>91</v>
      </c>
      <c r="AC43" s="14">
        <v>86</v>
      </c>
      <c r="AD43" s="14">
        <v>90</v>
      </c>
      <c r="AE43" s="14">
        <v>88</v>
      </c>
      <c r="AF43" s="17"/>
      <c r="AG43" s="14">
        <v>23</v>
      </c>
      <c r="AH43" s="14">
        <v>22</v>
      </c>
      <c r="AI43" s="14">
        <v>48</v>
      </c>
      <c r="AJ43" s="14">
        <v>46</v>
      </c>
      <c r="AK43" s="14">
        <v>24</v>
      </c>
      <c r="AL43" s="14">
        <v>22</v>
      </c>
      <c r="AM43" s="14">
        <v>44</v>
      </c>
      <c r="AN43" s="14">
        <v>10</v>
      </c>
      <c r="AO43" s="14">
        <v>46</v>
      </c>
      <c r="AP43" s="20" t="str">
        <f t="shared" si="18"/>
        <v>PASS</v>
      </c>
      <c r="AQ43" s="20" t="str">
        <f t="shared" si="19"/>
        <v>PASS</v>
      </c>
      <c r="AR43" s="21" t="str">
        <f t="shared" si="20"/>
        <v>PASS</v>
      </c>
      <c r="AS43" s="21" t="str">
        <f t="shared" si="21"/>
        <v>PASS</v>
      </c>
      <c r="AT43" s="7" t="str">
        <f t="shared" si="22"/>
        <v>PASS</v>
      </c>
      <c r="AU43" s="7" t="str">
        <f t="shared" si="23"/>
        <v>PASS</v>
      </c>
      <c r="AV43" s="22" t="str">
        <f t="shared" si="24"/>
        <v>YES</v>
      </c>
      <c r="AW43" s="23" t="str">
        <f t="shared" si="25"/>
        <v>DIST</v>
      </c>
    </row>
    <row r="44" spans="1:49">
      <c r="A44" s="14"/>
      <c r="B44" s="24">
        <v>33141</v>
      </c>
      <c r="C44" s="24" t="s">
        <v>625</v>
      </c>
      <c r="D44" s="25" t="s">
        <v>626</v>
      </c>
      <c r="E44" s="24" t="s">
        <v>627</v>
      </c>
      <c r="F44" s="16" t="s">
        <v>628</v>
      </c>
      <c r="G44" s="14">
        <v>86</v>
      </c>
      <c r="H44" s="14">
        <v>99</v>
      </c>
      <c r="I44" s="14">
        <v>85</v>
      </c>
      <c r="J44" s="14">
        <v>99</v>
      </c>
      <c r="K44" s="14">
        <v>93</v>
      </c>
      <c r="L44" s="17"/>
      <c r="M44" s="14">
        <v>43</v>
      </c>
      <c r="N44" s="14">
        <v>23</v>
      </c>
      <c r="O44" s="14">
        <v>46</v>
      </c>
      <c r="P44" s="14">
        <v>24</v>
      </c>
      <c r="Q44" s="14">
        <v>45</v>
      </c>
      <c r="R44" s="14">
        <v>45</v>
      </c>
      <c r="S44" s="18">
        <v>10</v>
      </c>
      <c r="T44" s="18">
        <v>23</v>
      </c>
      <c r="U44" s="19"/>
      <c r="V44" s="15">
        <f t="shared" si="13"/>
        <v>33141</v>
      </c>
      <c r="W44" s="14" t="str">
        <f t="shared" si="14"/>
        <v>T150058644</v>
      </c>
      <c r="X44" s="15" t="str">
        <f t="shared" si="15"/>
        <v>PATIL RUTWIJ PRASHANT</v>
      </c>
      <c r="Y44" s="14" t="str">
        <f t="shared" si="16"/>
        <v>71900474J</v>
      </c>
      <c r="Z44" s="16" t="str">
        <f t="shared" si="17"/>
        <v>I2K18102579</v>
      </c>
      <c r="AA44" s="14">
        <v>91</v>
      </c>
      <c r="AB44" s="14">
        <v>84</v>
      </c>
      <c r="AC44" s="14">
        <v>86</v>
      </c>
      <c r="AD44" s="14">
        <v>100</v>
      </c>
      <c r="AE44" s="14">
        <v>99</v>
      </c>
      <c r="AF44" s="17"/>
      <c r="AG44" s="14">
        <v>24</v>
      </c>
      <c r="AH44" s="14">
        <v>24</v>
      </c>
      <c r="AI44" s="14">
        <v>47</v>
      </c>
      <c r="AJ44" s="14">
        <v>37</v>
      </c>
      <c r="AK44" s="14">
        <v>24</v>
      </c>
      <c r="AL44" s="14">
        <v>22</v>
      </c>
      <c r="AM44" s="14">
        <v>45</v>
      </c>
      <c r="AN44" s="14">
        <v>9.98</v>
      </c>
      <c r="AO44" s="14">
        <v>46</v>
      </c>
      <c r="AP44" s="20" t="str">
        <f t="shared" si="18"/>
        <v>PASS</v>
      </c>
      <c r="AQ44" s="20" t="str">
        <f t="shared" si="19"/>
        <v>PASS</v>
      </c>
      <c r="AR44" s="21" t="str">
        <f t="shared" si="20"/>
        <v>PASS</v>
      </c>
      <c r="AS44" s="21" t="str">
        <f t="shared" si="21"/>
        <v>PASS</v>
      </c>
      <c r="AT44" s="7" t="str">
        <f t="shared" si="22"/>
        <v>PASS</v>
      </c>
      <c r="AU44" s="7" t="str">
        <f t="shared" si="23"/>
        <v>PASS</v>
      </c>
      <c r="AV44" s="22" t="str">
        <f t="shared" si="24"/>
        <v>YES</v>
      </c>
      <c r="AW44" s="23" t="str">
        <f t="shared" si="25"/>
        <v>DIST</v>
      </c>
    </row>
    <row r="45" spans="1:49">
      <c r="A45" s="14"/>
      <c r="B45" s="14">
        <v>33142</v>
      </c>
      <c r="C45" s="14" t="s">
        <v>637</v>
      </c>
      <c r="D45" s="15" t="s">
        <v>638</v>
      </c>
      <c r="E45" s="14" t="s">
        <v>639</v>
      </c>
      <c r="F45" s="16" t="s">
        <v>640</v>
      </c>
      <c r="G45" s="14">
        <v>88</v>
      </c>
      <c r="H45" s="14">
        <v>100</v>
      </c>
      <c r="I45" s="14">
        <v>87</v>
      </c>
      <c r="J45" s="14">
        <v>96</v>
      </c>
      <c r="K45" s="14">
        <v>97</v>
      </c>
      <c r="L45" s="17"/>
      <c r="M45" s="14">
        <v>41</v>
      </c>
      <c r="N45" s="14">
        <v>20</v>
      </c>
      <c r="O45" s="14">
        <v>43</v>
      </c>
      <c r="P45" s="14">
        <v>20</v>
      </c>
      <c r="Q45" s="14">
        <v>43</v>
      </c>
      <c r="R45" s="14">
        <v>43</v>
      </c>
      <c r="S45" s="18">
        <v>10</v>
      </c>
      <c r="T45" s="18">
        <v>23</v>
      </c>
      <c r="U45" s="19"/>
      <c r="V45" s="15">
        <f t="shared" si="13"/>
        <v>33142</v>
      </c>
      <c r="W45" s="14" t="str">
        <f t="shared" si="14"/>
        <v>T150058647</v>
      </c>
      <c r="X45" s="15" t="str">
        <f t="shared" si="15"/>
        <v>PATIL SAURABH VITTHAL</v>
      </c>
      <c r="Y45" s="14" t="str">
        <f t="shared" si="16"/>
        <v>71900477C</v>
      </c>
      <c r="Z45" s="16" t="str">
        <f t="shared" si="17"/>
        <v>I2K18102433</v>
      </c>
      <c r="AA45" s="14">
        <v>100</v>
      </c>
      <c r="AB45" s="14">
        <v>96</v>
      </c>
      <c r="AC45" s="14">
        <v>87</v>
      </c>
      <c r="AD45" s="14">
        <v>93</v>
      </c>
      <c r="AE45" s="14">
        <v>89</v>
      </c>
      <c r="AF45" s="17"/>
      <c r="AG45" s="14">
        <v>23</v>
      </c>
      <c r="AH45" s="14">
        <v>24</v>
      </c>
      <c r="AI45" s="14">
        <v>44</v>
      </c>
      <c r="AJ45" s="14">
        <v>44</v>
      </c>
      <c r="AK45" s="14">
        <v>21</v>
      </c>
      <c r="AL45" s="14">
        <v>19</v>
      </c>
      <c r="AM45" s="14">
        <v>43</v>
      </c>
      <c r="AN45" s="14">
        <v>10</v>
      </c>
      <c r="AO45" s="14">
        <v>46</v>
      </c>
      <c r="AP45" s="20" t="str">
        <f t="shared" si="18"/>
        <v>PASS</v>
      </c>
      <c r="AQ45" s="20" t="str">
        <f t="shared" si="19"/>
        <v>PASS</v>
      </c>
      <c r="AR45" s="21" t="str">
        <f t="shared" si="20"/>
        <v>PASS</v>
      </c>
      <c r="AS45" s="21" t="str">
        <f t="shared" si="21"/>
        <v>PASS</v>
      </c>
      <c r="AT45" s="7" t="str">
        <f t="shared" si="22"/>
        <v>PASS</v>
      </c>
      <c r="AU45" s="7" t="str">
        <f t="shared" si="23"/>
        <v>PASS</v>
      </c>
      <c r="AV45" s="22" t="str">
        <f t="shared" si="24"/>
        <v>YES</v>
      </c>
      <c r="AW45" s="23" t="str">
        <f t="shared" si="25"/>
        <v>DIST</v>
      </c>
    </row>
    <row r="46" spans="1:49">
      <c r="A46" s="14"/>
      <c r="B46" s="14">
        <v>33143</v>
      </c>
      <c r="C46" s="14" t="s">
        <v>645</v>
      </c>
      <c r="D46" s="15" t="s">
        <v>646</v>
      </c>
      <c r="E46" s="14" t="s">
        <v>647</v>
      </c>
      <c r="F46" s="16" t="s">
        <v>648</v>
      </c>
      <c r="G46" s="14">
        <v>82</v>
      </c>
      <c r="H46" s="14">
        <v>100</v>
      </c>
      <c r="I46" s="14">
        <v>92</v>
      </c>
      <c r="J46" s="14">
        <v>100</v>
      </c>
      <c r="K46" s="14">
        <v>100</v>
      </c>
      <c r="L46" s="17"/>
      <c r="M46" s="14">
        <v>41</v>
      </c>
      <c r="N46" s="14">
        <v>19</v>
      </c>
      <c r="O46" s="14">
        <v>45</v>
      </c>
      <c r="P46" s="14">
        <v>20</v>
      </c>
      <c r="Q46" s="14">
        <v>44</v>
      </c>
      <c r="R46" s="14">
        <v>38</v>
      </c>
      <c r="S46" s="18">
        <v>9.9600000000000009</v>
      </c>
      <c r="T46" s="18">
        <v>23</v>
      </c>
      <c r="U46" s="19"/>
      <c r="V46" s="15">
        <f t="shared" si="13"/>
        <v>33143</v>
      </c>
      <c r="W46" s="14" t="str">
        <f t="shared" si="14"/>
        <v>T150058649</v>
      </c>
      <c r="X46" s="15" t="str">
        <f t="shared" si="15"/>
        <v>PAWAR PRATIK RAJU</v>
      </c>
      <c r="Y46" s="14" t="str">
        <f t="shared" si="16"/>
        <v>71829087K</v>
      </c>
      <c r="Z46" s="16" t="str">
        <f t="shared" si="17"/>
        <v>I2K17102231</v>
      </c>
      <c r="AA46" s="14">
        <v>94</v>
      </c>
      <c r="AB46" s="14">
        <v>91</v>
      </c>
      <c r="AC46" s="14">
        <v>85</v>
      </c>
      <c r="AD46" s="14">
        <v>100</v>
      </c>
      <c r="AE46" s="14">
        <v>94</v>
      </c>
      <c r="AF46" s="17"/>
      <c r="AG46" s="14">
        <v>22</v>
      </c>
      <c r="AH46" s="14">
        <v>22</v>
      </c>
      <c r="AI46" s="14">
        <v>44</v>
      </c>
      <c r="AJ46" s="14">
        <v>41</v>
      </c>
      <c r="AK46" s="14">
        <v>21</v>
      </c>
      <c r="AL46" s="14">
        <v>21</v>
      </c>
      <c r="AM46" s="14">
        <v>44</v>
      </c>
      <c r="AN46" s="14">
        <v>9.98</v>
      </c>
      <c r="AO46" s="14">
        <v>46</v>
      </c>
      <c r="AP46" s="20" t="str">
        <f t="shared" si="18"/>
        <v>PASS</v>
      </c>
      <c r="AQ46" s="20" t="str">
        <f t="shared" si="19"/>
        <v>PASS</v>
      </c>
      <c r="AR46" s="21" t="str">
        <f t="shared" si="20"/>
        <v>PASS</v>
      </c>
      <c r="AS46" s="21" t="str">
        <f t="shared" si="21"/>
        <v>PASS</v>
      </c>
      <c r="AT46" s="7" t="str">
        <f t="shared" si="22"/>
        <v>PASS</v>
      </c>
      <c r="AU46" s="7" t="str">
        <f t="shared" si="23"/>
        <v>PASS</v>
      </c>
      <c r="AV46" s="22" t="str">
        <f t="shared" si="24"/>
        <v>YES</v>
      </c>
      <c r="AW46" s="23" t="str">
        <f t="shared" si="25"/>
        <v>DIST</v>
      </c>
    </row>
    <row r="47" spans="1:49">
      <c r="A47" s="14"/>
      <c r="B47" s="14">
        <v>33144</v>
      </c>
      <c r="C47" s="14" t="s">
        <v>801</v>
      </c>
      <c r="D47" s="15" t="s">
        <v>802</v>
      </c>
      <c r="E47" s="14" t="s">
        <v>803</v>
      </c>
      <c r="F47" s="16" t="s">
        <v>804</v>
      </c>
      <c r="G47" s="14">
        <v>96</v>
      </c>
      <c r="H47" s="14">
        <v>100</v>
      </c>
      <c r="I47" s="14">
        <v>92</v>
      </c>
      <c r="J47" s="14">
        <v>100</v>
      </c>
      <c r="K47" s="14">
        <v>97</v>
      </c>
      <c r="L47" s="17"/>
      <c r="M47" s="14">
        <v>40</v>
      </c>
      <c r="N47" s="14">
        <v>21</v>
      </c>
      <c r="O47" s="14">
        <v>45</v>
      </c>
      <c r="P47" s="14">
        <v>22</v>
      </c>
      <c r="Q47" s="14">
        <v>46</v>
      </c>
      <c r="R47" s="14">
        <v>46</v>
      </c>
      <c r="S47" s="18">
        <v>10</v>
      </c>
      <c r="T47" s="18">
        <v>23</v>
      </c>
      <c r="U47" s="19"/>
      <c r="V47" s="15">
        <f t="shared" si="13"/>
        <v>33144</v>
      </c>
      <c r="W47" s="14" t="str">
        <f t="shared" si="14"/>
        <v>T150058689</v>
      </c>
      <c r="X47" s="15" t="str">
        <f t="shared" si="15"/>
        <v>SONAWANE PRAJWAL JANARDHAN</v>
      </c>
      <c r="Y47" s="14" t="str">
        <f t="shared" si="16"/>
        <v>71900495M</v>
      </c>
      <c r="Z47" s="16" t="str">
        <f t="shared" si="17"/>
        <v>I2K18102596</v>
      </c>
      <c r="AA47" s="14">
        <v>99</v>
      </c>
      <c r="AB47" s="14">
        <v>92</v>
      </c>
      <c r="AC47" s="14">
        <v>90</v>
      </c>
      <c r="AD47" s="14">
        <v>100</v>
      </c>
      <c r="AE47" s="14">
        <v>99</v>
      </c>
      <c r="AF47" s="17"/>
      <c r="AG47" s="14">
        <v>24</v>
      </c>
      <c r="AH47" s="14">
        <v>22</v>
      </c>
      <c r="AI47" s="14">
        <v>46</v>
      </c>
      <c r="AJ47" s="14">
        <v>45</v>
      </c>
      <c r="AK47" s="14">
        <v>23</v>
      </c>
      <c r="AL47" s="14">
        <v>22</v>
      </c>
      <c r="AM47" s="14">
        <v>43</v>
      </c>
      <c r="AN47" s="14">
        <v>10</v>
      </c>
      <c r="AO47" s="14">
        <v>46</v>
      </c>
      <c r="AP47" s="20" t="str">
        <f t="shared" si="18"/>
        <v>PASS</v>
      </c>
      <c r="AQ47" s="20" t="str">
        <f t="shared" si="19"/>
        <v>PASS</v>
      </c>
      <c r="AR47" s="21" t="str">
        <f t="shared" si="20"/>
        <v>PASS</v>
      </c>
      <c r="AS47" s="21" t="str">
        <f t="shared" si="21"/>
        <v>PASS</v>
      </c>
      <c r="AT47" s="7" t="str">
        <f t="shared" si="22"/>
        <v>PASS</v>
      </c>
      <c r="AU47" s="7" t="str">
        <f t="shared" si="23"/>
        <v>PASS</v>
      </c>
      <c r="AV47" s="22" t="str">
        <f t="shared" si="24"/>
        <v>YES</v>
      </c>
      <c r="AW47" s="23" t="str">
        <f t="shared" si="25"/>
        <v>DIST</v>
      </c>
    </row>
    <row r="48" spans="1:49">
      <c r="A48" s="14"/>
      <c r="B48" s="14">
        <v>33145</v>
      </c>
      <c r="C48" s="14" t="s">
        <v>661</v>
      </c>
      <c r="D48" s="15" t="s">
        <v>662</v>
      </c>
      <c r="E48" s="14" t="s">
        <v>663</v>
      </c>
      <c r="F48" s="16" t="s">
        <v>664</v>
      </c>
      <c r="G48" s="14">
        <v>93</v>
      </c>
      <c r="H48" s="14">
        <v>96</v>
      </c>
      <c r="I48" s="14">
        <v>92</v>
      </c>
      <c r="J48" s="14">
        <v>100</v>
      </c>
      <c r="K48" s="14">
        <v>98</v>
      </c>
      <c r="L48" s="17"/>
      <c r="M48" s="14">
        <v>39</v>
      </c>
      <c r="N48" s="14">
        <v>22</v>
      </c>
      <c r="O48" s="14">
        <v>44</v>
      </c>
      <c r="P48" s="14">
        <v>23</v>
      </c>
      <c r="Q48" s="14">
        <v>46</v>
      </c>
      <c r="R48" s="14">
        <v>47</v>
      </c>
      <c r="S48" s="18">
        <v>9.9600000000000009</v>
      </c>
      <c r="T48" s="18">
        <v>23</v>
      </c>
      <c r="U48" s="19"/>
      <c r="V48" s="15">
        <f t="shared" si="13"/>
        <v>33145</v>
      </c>
      <c r="W48" s="14" t="str">
        <f t="shared" si="14"/>
        <v>T150058653</v>
      </c>
      <c r="X48" s="15" t="str">
        <f t="shared" si="15"/>
        <v>PRATYUSH SACHIN SANGAOKAR</v>
      </c>
      <c r="Y48" s="14" t="str">
        <f t="shared" si="16"/>
        <v>71900505B</v>
      </c>
      <c r="Z48" s="16" t="str">
        <f t="shared" si="17"/>
        <v>I2K18102619</v>
      </c>
      <c r="AA48" s="14">
        <v>99</v>
      </c>
      <c r="AB48" s="14">
        <v>88</v>
      </c>
      <c r="AC48" s="14">
        <v>86</v>
      </c>
      <c r="AD48" s="14">
        <v>97</v>
      </c>
      <c r="AE48" s="14">
        <v>92</v>
      </c>
      <c r="AF48" s="17"/>
      <c r="AG48" s="14">
        <v>22</v>
      </c>
      <c r="AH48" s="14">
        <v>22</v>
      </c>
      <c r="AI48" s="14">
        <v>48</v>
      </c>
      <c r="AJ48" s="14">
        <v>48</v>
      </c>
      <c r="AK48" s="14">
        <v>22</v>
      </c>
      <c r="AL48" s="14">
        <v>22</v>
      </c>
      <c r="AM48" s="14">
        <v>43</v>
      </c>
      <c r="AN48" s="14">
        <v>9.98</v>
      </c>
      <c r="AO48" s="14">
        <v>46</v>
      </c>
      <c r="AP48" s="20" t="str">
        <f t="shared" si="18"/>
        <v>PASS</v>
      </c>
      <c r="AQ48" s="20" t="str">
        <f t="shared" si="19"/>
        <v>PASS</v>
      </c>
      <c r="AR48" s="21" t="str">
        <f t="shared" si="20"/>
        <v>PASS</v>
      </c>
      <c r="AS48" s="21" t="str">
        <f t="shared" si="21"/>
        <v>PASS</v>
      </c>
      <c r="AT48" s="7" t="str">
        <f t="shared" si="22"/>
        <v>PASS</v>
      </c>
      <c r="AU48" s="7" t="str">
        <f t="shared" si="23"/>
        <v>PASS</v>
      </c>
      <c r="AV48" s="22" t="str">
        <f t="shared" si="24"/>
        <v>YES</v>
      </c>
      <c r="AW48" s="23" t="str">
        <f t="shared" si="25"/>
        <v>DIST</v>
      </c>
    </row>
    <row r="49" spans="1:49">
      <c r="A49" s="14"/>
      <c r="B49" s="14">
        <v>33146</v>
      </c>
      <c r="C49" s="14" t="s">
        <v>665</v>
      </c>
      <c r="D49" s="15" t="s">
        <v>666</v>
      </c>
      <c r="E49" s="14" t="s">
        <v>667</v>
      </c>
      <c r="F49" s="16" t="s">
        <v>668</v>
      </c>
      <c r="G49" s="14">
        <v>86</v>
      </c>
      <c r="H49" s="14">
        <v>99</v>
      </c>
      <c r="I49" s="14">
        <v>84</v>
      </c>
      <c r="J49" s="14">
        <v>100</v>
      </c>
      <c r="K49" s="14">
        <v>93</v>
      </c>
      <c r="L49" s="17"/>
      <c r="M49" s="14">
        <v>42</v>
      </c>
      <c r="N49" s="14">
        <v>21</v>
      </c>
      <c r="O49" s="14">
        <v>46</v>
      </c>
      <c r="P49" s="14">
        <v>22</v>
      </c>
      <c r="Q49" s="14">
        <v>44</v>
      </c>
      <c r="R49" s="14">
        <v>46</v>
      </c>
      <c r="S49" s="18">
        <v>10</v>
      </c>
      <c r="T49" s="18">
        <v>23</v>
      </c>
      <c r="U49" s="19"/>
      <c r="V49" s="15">
        <f t="shared" si="13"/>
        <v>33146</v>
      </c>
      <c r="W49" s="14" t="str">
        <f t="shared" si="14"/>
        <v>T150058654</v>
      </c>
      <c r="X49" s="15" t="str">
        <f t="shared" si="15"/>
        <v>RANBHARE ROHIT SUBHASH</v>
      </c>
      <c r="Y49" s="14" t="str">
        <f t="shared" si="16"/>
        <v>71900523L</v>
      </c>
      <c r="Z49" s="16" t="str">
        <f t="shared" si="17"/>
        <v>I2K18102611</v>
      </c>
      <c r="AA49" s="14">
        <v>97</v>
      </c>
      <c r="AB49" s="14">
        <v>81</v>
      </c>
      <c r="AC49" s="14">
        <v>87</v>
      </c>
      <c r="AD49" s="14">
        <v>99</v>
      </c>
      <c r="AE49" s="14">
        <v>90</v>
      </c>
      <c r="AF49" s="17"/>
      <c r="AG49" s="14">
        <v>22</v>
      </c>
      <c r="AH49" s="14">
        <v>23</v>
      </c>
      <c r="AI49" s="14">
        <v>42</v>
      </c>
      <c r="AJ49" s="14">
        <v>44</v>
      </c>
      <c r="AK49" s="14">
        <v>22</v>
      </c>
      <c r="AL49" s="14">
        <v>20</v>
      </c>
      <c r="AM49" s="14">
        <v>42</v>
      </c>
      <c r="AN49" s="14">
        <v>10</v>
      </c>
      <c r="AO49" s="14">
        <v>46</v>
      </c>
      <c r="AP49" s="20" t="str">
        <f t="shared" si="18"/>
        <v>PASS</v>
      </c>
      <c r="AQ49" s="20" t="str">
        <f t="shared" si="19"/>
        <v>PASS</v>
      </c>
      <c r="AR49" s="21" t="str">
        <f t="shared" si="20"/>
        <v>PASS</v>
      </c>
      <c r="AS49" s="21" t="str">
        <f t="shared" si="21"/>
        <v>PASS</v>
      </c>
      <c r="AT49" s="7" t="str">
        <f t="shared" si="22"/>
        <v>PASS</v>
      </c>
      <c r="AU49" s="7" t="str">
        <f t="shared" si="23"/>
        <v>PASS</v>
      </c>
      <c r="AV49" s="22" t="str">
        <f t="shared" si="24"/>
        <v>YES</v>
      </c>
      <c r="AW49" s="23" t="str">
        <f t="shared" si="25"/>
        <v>DIST</v>
      </c>
    </row>
    <row r="50" spans="1:49">
      <c r="A50" s="14"/>
      <c r="B50" s="14">
        <v>33147</v>
      </c>
      <c r="C50" s="14" t="s">
        <v>677</v>
      </c>
      <c r="D50" s="15" t="s">
        <v>678</v>
      </c>
      <c r="E50" s="14" t="s">
        <v>679</v>
      </c>
      <c r="F50" s="16" t="s">
        <v>680</v>
      </c>
      <c r="G50" s="14">
        <v>89</v>
      </c>
      <c r="H50" s="14">
        <v>100</v>
      </c>
      <c r="I50" s="14">
        <v>97</v>
      </c>
      <c r="J50" s="14">
        <v>100</v>
      </c>
      <c r="K50" s="14">
        <v>100</v>
      </c>
      <c r="L50" s="17"/>
      <c r="M50" s="14">
        <v>42</v>
      </c>
      <c r="N50" s="14">
        <v>16</v>
      </c>
      <c r="O50" s="14">
        <v>45</v>
      </c>
      <c r="P50" s="14">
        <v>17</v>
      </c>
      <c r="Q50" s="14">
        <v>45</v>
      </c>
      <c r="R50" s="14">
        <v>34</v>
      </c>
      <c r="S50" s="18">
        <v>9.91</v>
      </c>
      <c r="T50" s="18">
        <v>23</v>
      </c>
      <c r="U50" s="19"/>
      <c r="V50" s="15">
        <f t="shared" si="13"/>
        <v>33147</v>
      </c>
      <c r="W50" s="14" t="str">
        <f t="shared" si="14"/>
        <v>T150058657</v>
      </c>
      <c r="X50" s="15" t="str">
        <f t="shared" si="15"/>
        <v>RATHI JAYESH PRAVIN</v>
      </c>
      <c r="Y50" s="14" t="str">
        <f t="shared" si="16"/>
        <v>71900531M</v>
      </c>
      <c r="Z50" s="16" t="str">
        <f t="shared" si="17"/>
        <v>I2K18102565</v>
      </c>
      <c r="AA50" s="14">
        <v>99</v>
      </c>
      <c r="AB50" s="14">
        <v>88</v>
      </c>
      <c r="AC50" s="14">
        <v>76</v>
      </c>
      <c r="AD50" s="14">
        <v>93</v>
      </c>
      <c r="AE50" s="14">
        <v>94</v>
      </c>
      <c r="AF50" s="17"/>
      <c r="AG50" s="14">
        <v>23</v>
      </c>
      <c r="AH50" s="14">
        <v>22</v>
      </c>
      <c r="AI50" s="14">
        <v>42</v>
      </c>
      <c r="AJ50" s="14">
        <v>45</v>
      </c>
      <c r="AK50" s="14">
        <v>22</v>
      </c>
      <c r="AL50" s="14">
        <v>20</v>
      </c>
      <c r="AM50" s="14">
        <v>43</v>
      </c>
      <c r="AN50" s="14">
        <v>9.8699999999999992</v>
      </c>
      <c r="AO50" s="14">
        <v>46</v>
      </c>
      <c r="AP50" s="20" t="str">
        <f t="shared" si="18"/>
        <v>PASS</v>
      </c>
      <c r="AQ50" s="20" t="str">
        <f t="shared" si="19"/>
        <v>PASS</v>
      </c>
      <c r="AR50" s="21" t="str">
        <f t="shared" si="20"/>
        <v>PASS</v>
      </c>
      <c r="AS50" s="21" t="str">
        <f t="shared" si="21"/>
        <v>PASS</v>
      </c>
      <c r="AT50" s="7" t="str">
        <f t="shared" si="22"/>
        <v>PASS</v>
      </c>
      <c r="AU50" s="7" t="str">
        <f t="shared" si="23"/>
        <v>PASS</v>
      </c>
      <c r="AV50" s="22" t="str">
        <f t="shared" si="24"/>
        <v>YES</v>
      </c>
      <c r="AW50" s="23" t="str">
        <f t="shared" si="25"/>
        <v>DIST</v>
      </c>
    </row>
    <row r="51" spans="1:49">
      <c r="A51" s="14"/>
      <c r="B51" s="14">
        <v>33148</v>
      </c>
      <c r="C51" s="14" t="s">
        <v>693</v>
      </c>
      <c r="D51" s="15" t="s">
        <v>694</v>
      </c>
      <c r="E51" s="14" t="s">
        <v>695</v>
      </c>
      <c r="F51" s="16" t="s">
        <v>696</v>
      </c>
      <c r="G51" s="14">
        <v>85</v>
      </c>
      <c r="H51" s="14">
        <v>83</v>
      </c>
      <c r="I51" s="14">
        <v>78</v>
      </c>
      <c r="J51" s="14">
        <v>99</v>
      </c>
      <c r="K51" s="14">
        <v>71</v>
      </c>
      <c r="L51" s="17"/>
      <c r="M51" s="14">
        <v>40</v>
      </c>
      <c r="N51" s="14">
        <v>21</v>
      </c>
      <c r="O51" s="14">
        <v>44</v>
      </c>
      <c r="P51" s="14">
        <v>21</v>
      </c>
      <c r="Q51" s="14">
        <v>45</v>
      </c>
      <c r="R51" s="14">
        <v>38</v>
      </c>
      <c r="S51" s="18">
        <v>9.6999999999999993</v>
      </c>
      <c r="T51" s="18">
        <v>23</v>
      </c>
      <c r="U51" s="19"/>
      <c r="V51" s="15">
        <f t="shared" si="13"/>
        <v>33148</v>
      </c>
      <c r="W51" s="14" t="str">
        <f t="shared" si="14"/>
        <v>T150058662</v>
      </c>
      <c r="X51" s="15" t="str">
        <f t="shared" si="15"/>
        <v>RATHOD SHAM DARASING</v>
      </c>
      <c r="Y51" s="14" t="str">
        <f t="shared" si="16"/>
        <v>71900534F</v>
      </c>
      <c r="Z51" s="16" t="str">
        <f t="shared" si="17"/>
        <v>I2K18102439</v>
      </c>
      <c r="AA51" s="14">
        <v>93</v>
      </c>
      <c r="AB51" s="14">
        <v>81</v>
      </c>
      <c r="AC51" s="14">
        <v>75</v>
      </c>
      <c r="AD51" s="14">
        <v>86</v>
      </c>
      <c r="AE51" s="14">
        <v>83</v>
      </c>
      <c r="AF51" s="17"/>
      <c r="AG51" s="14">
        <v>22</v>
      </c>
      <c r="AH51" s="14">
        <v>22</v>
      </c>
      <c r="AI51" s="14">
        <v>40</v>
      </c>
      <c r="AJ51" s="14">
        <v>42</v>
      </c>
      <c r="AK51" s="14">
        <v>22</v>
      </c>
      <c r="AL51" s="14">
        <v>21</v>
      </c>
      <c r="AM51" s="14">
        <v>44</v>
      </c>
      <c r="AN51" s="14">
        <v>9.76</v>
      </c>
      <c r="AO51" s="14">
        <v>46</v>
      </c>
      <c r="AP51" s="20" t="str">
        <f t="shared" si="18"/>
        <v>PASS</v>
      </c>
      <c r="AQ51" s="20" t="str">
        <f t="shared" si="19"/>
        <v>PASS</v>
      </c>
      <c r="AR51" s="21" t="str">
        <f t="shared" si="20"/>
        <v>PASS</v>
      </c>
      <c r="AS51" s="21" t="str">
        <f t="shared" si="21"/>
        <v>PASS</v>
      </c>
      <c r="AT51" s="7" t="str">
        <f t="shared" si="22"/>
        <v>PASS</v>
      </c>
      <c r="AU51" s="7" t="str">
        <f t="shared" si="23"/>
        <v>PASS</v>
      </c>
      <c r="AV51" s="22" t="str">
        <f t="shared" si="24"/>
        <v>YES</v>
      </c>
      <c r="AW51" s="23" t="str">
        <f t="shared" si="25"/>
        <v>DIST</v>
      </c>
    </row>
    <row r="52" spans="1:49">
      <c r="A52" s="14"/>
      <c r="B52" s="24">
        <v>33149</v>
      </c>
      <c r="C52" s="24" t="s">
        <v>701</v>
      </c>
      <c r="D52" s="25" t="s">
        <v>702</v>
      </c>
      <c r="E52" s="24" t="s">
        <v>703</v>
      </c>
      <c r="F52" s="16" t="s">
        <v>704</v>
      </c>
      <c r="G52" s="14">
        <v>87</v>
      </c>
      <c r="H52" s="14">
        <v>100</v>
      </c>
      <c r="I52" s="14">
        <v>100</v>
      </c>
      <c r="J52" s="14">
        <v>100</v>
      </c>
      <c r="K52" s="14">
        <v>100</v>
      </c>
      <c r="L52" s="17"/>
      <c r="M52" s="14">
        <v>46</v>
      </c>
      <c r="N52" s="14">
        <v>24</v>
      </c>
      <c r="O52" s="14">
        <v>47</v>
      </c>
      <c r="P52" s="14">
        <v>25</v>
      </c>
      <c r="Q52" s="14">
        <v>48</v>
      </c>
      <c r="R52" s="14">
        <v>45</v>
      </c>
      <c r="S52" s="18">
        <v>10</v>
      </c>
      <c r="T52" s="18">
        <v>23</v>
      </c>
      <c r="U52" s="19"/>
      <c r="V52" s="15">
        <f t="shared" si="13"/>
        <v>33149</v>
      </c>
      <c r="W52" s="14" t="str">
        <f t="shared" si="14"/>
        <v>T150058664</v>
      </c>
      <c r="X52" s="15" t="str">
        <f t="shared" si="15"/>
        <v>SAARTH DESHPANDE</v>
      </c>
      <c r="Y52" s="14" t="str">
        <f t="shared" si="16"/>
        <v>71900545M</v>
      </c>
      <c r="Z52" s="16" t="str">
        <f t="shared" si="17"/>
        <v>I2K18102551</v>
      </c>
      <c r="AA52" s="14">
        <v>100</v>
      </c>
      <c r="AB52" s="14">
        <v>100</v>
      </c>
      <c r="AC52" s="14">
        <v>100</v>
      </c>
      <c r="AD52" s="14">
        <v>100</v>
      </c>
      <c r="AE52" s="14">
        <v>100</v>
      </c>
      <c r="AF52" s="17"/>
      <c r="AG52" s="14">
        <v>24</v>
      </c>
      <c r="AH52" s="14">
        <v>24</v>
      </c>
      <c r="AI52" s="14">
        <v>47</v>
      </c>
      <c r="AJ52" s="14">
        <v>48</v>
      </c>
      <c r="AK52" s="14">
        <v>24</v>
      </c>
      <c r="AL52" s="14">
        <v>24</v>
      </c>
      <c r="AM52" s="14">
        <v>48</v>
      </c>
      <c r="AN52" s="14">
        <v>10</v>
      </c>
      <c r="AO52" s="14">
        <v>46</v>
      </c>
      <c r="AP52" s="20" t="str">
        <f t="shared" si="18"/>
        <v>PASS</v>
      </c>
      <c r="AQ52" s="20" t="str">
        <f t="shared" si="19"/>
        <v>PASS</v>
      </c>
      <c r="AR52" s="21" t="str">
        <f t="shared" si="20"/>
        <v>PASS</v>
      </c>
      <c r="AS52" s="21" t="str">
        <f t="shared" si="21"/>
        <v>PASS</v>
      </c>
      <c r="AT52" s="7" t="str">
        <f t="shared" si="22"/>
        <v>PASS</v>
      </c>
      <c r="AU52" s="7" t="str">
        <f t="shared" si="23"/>
        <v>PASS</v>
      </c>
      <c r="AV52" s="22" t="str">
        <f t="shared" si="24"/>
        <v>YES</v>
      </c>
      <c r="AW52" s="23" t="str">
        <f t="shared" si="25"/>
        <v>DIST</v>
      </c>
    </row>
    <row r="53" spans="1:49">
      <c r="A53" s="14"/>
      <c r="B53" s="14">
        <v>33150</v>
      </c>
      <c r="C53" s="14" t="s">
        <v>717</v>
      </c>
      <c r="D53" s="15" t="s">
        <v>718</v>
      </c>
      <c r="E53" s="14" t="s">
        <v>719</v>
      </c>
      <c r="F53" s="16" t="s">
        <v>720</v>
      </c>
      <c r="G53" s="14">
        <v>88</v>
      </c>
      <c r="H53" s="14">
        <v>100</v>
      </c>
      <c r="I53" s="14">
        <v>100</v>
      </c>
      <c r="J53" s="14">
        <v>100</v>
      </c>
      <c r="K53" s="14">
        <v>85</v>
      </c>
      <c r="L53" s="17"/>
      <c r="M53" s="14">
        <v>43</v>
      </c>
      <c r="N53" s="14">
        <v>20</v>
      </c>
      <c r="O53" s="14">
        <v>44</v>
      </c>
      <c r="P53" s="14">
        <v>21</v>
      </c>
      <c r="Q53" s="14">
        <v>46</v>
      </c>
      <c r="R53" s="14">
        <v>39</v>
      </c>
      <c r="S53" s="18">
        <v>9.9600000000000009</v>
      </c>
      <c r="T53" s="18">
        <v>23</v>
      </c>
      <c r="U53" s="19"/>
      <c r="V53" s="15">
        <f t="shared" si="13"/>
        <v>33150</v>
      </c>
      <c r="W53" s="14" t="str">
        <f t="shared" si="14"/>
        <v>T150058668</v>
      </c>
      <c r="X53" s="15" t="str">
        <f t="shared" si="15"/>
        <v>SALAVE AKASH ADHIKRAO</v>
      </c>
      <c r="Y53" s="14" t="str">
        <f t="shared" si="16"/>
        <v>71900554L</v>
      </c>
      <c r="Z53" s="16" t="str">
        <f t="shared" si="17"/>
        <v>I2K18102607</v>
      </c>
      <c r="AA53" s="14">
        <v>93</v>
      </c>
      <c r="AB53" s="14">
        <v>90</v>
      </c>
      <c r="AC53" s="14">
        <v>84</v>
      </c>
      <c r="AD53" s="14">
        <v>100</v>
      </c>
      <c r="AE53" s="14">
        <v>89</v>
      </c>
      <c r="AF53" s="17"/>
      <c r="AG53" s="14">
        <v>23</v>
      </c>
      <c r="AH53" s="14">
        <v>24</v>
      </c>
      <c r="AI53" s="14">
        <v>43</v>
      </c>
      <c r="AJ53" s="14">
        <v>39</v>
      </c>
      <c r="AK53" s="14">
        <v>22</v>
      </c>
      <c r="AL53" s="14">
        <v>23</v>
      </c>
      <c r="AM53" s="14">
        <v>42</v>
      </c>
      <c r="AN53" s="14">
        <v>9.9600000000000009</v>
      </c>
      <c r="AO53" s="14">
        <v>46</v>
      </c>
      <c r="AP53" s="20" t="str">
        <f t="shared" si="18"/>
        <v>PASS</v>
      </c>
      <c r="AQ53" s="20" t="str">
        <f t="shared" si="19"/>
        <v>PASS</v>
      </c>
      <c r="AR53" s="21" t="str">
        <f t="shared" si="20"/>
        <v>PASS</v>
      </c>
      <c r="AS53" s="21" t="str">
        <f t="shared" si="21"/>
        <v>PASS</v>
      </c>
      <c r="AT53" s="7" t="str">
        <f t="shared" si="22"/>
        <v>PASS</v>
      </c>
      <c r="AU53" s="7" t="str">
        <f t="shared" si="23"/>
        <v>PASS</v>
      </c>
      <c r="AV53" s="22" t="str">
        <f t="shared" si="24"/>
        <v>YES</v>
      </c>
      <c r="AW53" s="23" t="str">
        <f t="shared" si="25"/>
        <v>DIST</v>
      </c>
    </row>
    <row r="54" spans="1:49">
      <c r="A54" s="14"/>
      <c r="B54" s="24">
        <v>33151</v>
      </c>
      <c r="C54" s="24" t="s">
        <v>733</v>
      </c>
      <c r="D54" s="25" t="s">
        <v>734</v>
      </c>
      <c r="E54" s="24" t="s">
        <v>735</v>
      </c>
      <c r="F54" s="16" t="s">
        <v>736</v>
      </c>
      <c r="G54" s="14">
        <v>91</v>
      </c>
      <c r="H54" s="14">
        <v>100</v>
      </c>
      <c r="I54" s="14">
        <v>99</v>
      </c>
      <c r="J54" s="14">
        <v>98</v>
      </c>
      <c r="K54" s="14">
        <v>96</v>
      </c>
      <c r="L54" s="17"/>
      <c r="M54" s="14">
        <v>43</v>
      </c>
      <c r="N54" s="14">
        <v>22</v>
      </c>
      <c r="O54" s="14">
        <v>44</v>
      </c>
      <c r="P54" s="14">
        <v>23</v>
      </c>
      <c r="Q54" s="14">
        <v>44</v>
      </c>
      <c r="R54" s="14">
        <v>45</v>
      </c>
      <c r="S54" s="18">
        <v>10</v>
      </c>
      <c r="T54" s="18">
        <v>23</v>
      </c>
      <c r="U54" s="19"/>
      <c r="V54" s="15">
        <f t="shared" si="13"/>
        <v>33151</v>
      </c>
      <c r="W54" s="14" t="str">
        <f t="shared" si="14"/>
        <v>T150058672</v>
      </c>
      <c r="X54" s="15" t="str">
        <f t="shared" si="15"/>
        <v>SALUNKHE SANJANA SATISH</v>
      </c>
      <c r="Y54" s="14" t="str">
        <f t="shared" si="16"/>
        <v>71900557E</v>
      </c>
      <c r="Z54" s="16" t="str">
        <f t="shared" si="17"/>
        <v>I2K18102463</v>
      </c>
      <c r="AA54" s="14">
        <v>94</v>
      </c>
      <c r="AB54" s="14">
        <v>100</v>
      </c>
      <c r="AC54" s="14">
        <v>79</v>
      </c>
      <c r="AD54" s="14">
        <v>97</v>
      </c>
      <c r="AE54" s="14">
        <v>94</v>
      </c>
      <c r="AF54" s="17"/>
      <c r="AG54" s="14">
        <v>22</v>
      </c>
      <c r="AH54" s="14">
        <v>23</v>
      </c>
      <c r="AI54" s="14">
        <v>47</v>
      </c>
      <c r="AJ54" s="14">
        <v>44</v>
      </c>
      <c r="AK54" s="14">
        <v>22</v>
      </c>
      <c r="AL54" s="14">
        <v>22</v>
      </c>
      <c r="AM54" s="14">
        <v>41</v>
      </c>
      <c r="AN54" s="14">
        <v>9.91</v>
      </c>
      <c r="AO54" s="14">
        <v>46</v>
      </c>
      <c r="AP54" s="20" t="str">
        <f t="shared" si="18"/>
        <v>PASS</v>
      </c>
      <c r="AQ54" s="20" t="str">
        <f t="shared" si="19"/>
        <v>PASS</v>
      </c>
      <c r="AR54" s="21" t="str">
        <f t="shared" si="20"/>
        <v>PASS</v>
      </c>
      <c r="AS54" s="21" t="str">
        <f t="shared" si="21"/>
        <v>PASS</v>
      </c>
      <c r="AT54" s="7" t="str">
        <f t="shared" si="22"/>
        <v>PASS</v>
      </c>
      <c r="AU54" s="7" t="str">
        <f t="shared" si="23"/>
        <v>PASS</v>
      </c>
      <c r="AV54" s="22" t="str">
        <f t="shared" si="24"/>
        <v>YES</v>
      </c>
      <c r="AW54" s="23" t="str">
        <f t="shared" si="25"/>
        <v>DIST</v>
      </c>
    </row>
    <row r="55" spans="1:49">
      <c r="A55" s="14"/>
      <c r="B55" s="14">
        <v>33152</v>
      </c>
      <c r="C55" s="14" t="s">
        <v>757</v>
      </c>
      <c r="D55" s="15" t="s">
        <v>758</v>
      </c>
      <c r="E55" s="14" t="s">
        <v>759</v>
      </c>
      <c r="F55" s="16" t="s">
        <v>760</v>
      </c>
      <c r="G55" s="14">
        <v>89</v>
      </c>
      <c r="H55" s="14">
        <v>98</v>
      </c>
      <c r="I55" s="14">
        <v>100</v>
      </c>
      <c r="J55" s="14">
        <v>100</v>
      </c>
      <c r="K55" s="14">
        <v>87</v>
      </c>
      <c r="L55" s="17"/>
      <c r="M55" s="14">
        <v>45</v>
      </c>
      <c r="N55" s="14">
        <v>20</v>
      </c>
      <c r="O55" s="14">
        <v>44</v>
      </c>
      <c r="P55" s="14">
        <v>19</v>
      </c>
      <c r="Q55" s="14">
        <v>47</v>
      </c>
      <c r="R55" s="14">
        <v>35</v>
      </c>
      <c r="S55" s="18">
        <v>9.9600000000000009</v>
      </c>
      <c r="T55" s="18">
        <v>23</v>
      </c>
      <c r="U55" s="19"/>
      <c r="V55" s="15">
        <f t="shared" si="13"/>
        <v>33152</v>
      </c>
      <c r="W55" s="14" t="str">
        <f t="shared" si="14"/>
        <v>T150058678</v>
      </c>
      <c r="X55" s="15" t="str">
        <f t="shared" si="15"/>
        <v>SHAH AYUSH DINESH</v>
      </c>
      <c r="Y55" s="14" t="str">
        <f t="shared" si="16"/>
        <v>71900583D</v>
      </c>
      <c r="Z55" s="16" t="str">
        <f t="shared" si="17"/>
        <v>I2K18102501</v>
      </c>
      <c r="AA55" s="14">
        <v>100</v>
      </c>
      <c r="AB55" s="14">
        <v>87</v>
      </c>
      <c r="AC55" s="14">
        <v>86</v>
      </c>
      <c r="AD55" s="14">
        <v>100</v>
      </c>
      <c r="AE55" s="14">
        <v>95</v>
      </c>
      <c r="AF55" s="17"/>
      <c r="AG55" s="14">
        <v>23</v>
      </c>
      <c r="AH55" s="14">
        <v>23</v>
      </c>
      <c r="AI55" s="14">
        <v>42</v>
      </c>
      <c r="AJ55" s="14">
        <v>42</v>
      </c>
      <c r="AK55" s="14">
        <v>22</v>
      </c>
      <c r="AL55" s="14">
        <v>24</v>
      </c>
      <c r="AM55" s="14">
        <v>45</v>
      </c>
      <c r="AN55" s="14">
        <v>9.98</v>
      </c>
      <c r="AO55" s="14">
        <v>46</v>
      </c>
      <c r="AP55" s="20" t="str">
        <f t="shared" si="18"/>
        <v>PASS</v>
      </c>
      <c r="AQ55" s="20" t="str">
        <f t="shared" si="19"/>
        <v>PASS</v>
      </c>
      <c r="AR55" s="21" t="str">
        <f t="shared" si="20"/>
        <v>PASS</v>
      </c>
      <c r="AS55" s="21" t="str">
        <f t="shared" si="21"/>
        <v>PASS</v>
      </c>
      <c r="AT55" s="7" t="str">
        <f t="shared" si="22"/>
        <v>PASS</v>
      </c>
      <c r="AU55" s="7" t="str">
        <f t="shared" si="23"/>
        <v>PASS</v>
      </c>
      <c r="AV55" s="22" t="str">
        <f t="shared" si="24"/>
        <v>YES</v>
      </c>
      <c r="AW55" s="23" t="str">
        <f t="shared" si="25"/>
        <v>DIST</v>
      </c>
    </row>
    <row r="56" spans="1:49">
      <c r="A56" s="14"/>
      <c r="B56" s="24">
        <v>33153</v>
      </c>
      <c r="C56" s="24" t="s">
        <v>769</v>
      </c>
      <c r="D56" s="25" t="s">
        <v>770</v>
      </c>
      <c r="E56" s="24" t="s">
        <v>771</v>
      </c>
      <c r="F56" s="16" t="s">
        <v>772</v>
      </c>
      <c r="G56" s="14">
        <v>89</v>
      </c>
      <c r="H56" s="14">
        <v>100</v>
      </c>
      <c r="I56" s="14">
        <v>96</v>
      </c>
      <c r="J56" s="14">
        <v>100</v>
      </c>
      <c r="K56" s="14">
        <v>100</v>
      </c>
      <c r="L56" s="17"/>
      <c r="M56" s="14">
        <v>38</v>
      </c>
      <c r="N56" s="14">
        <v>23</v>
      </c>
      <c r="O56" s="14">
        <v>43</v>
      </c>
      <c r="P56" s="14">
        <v>22</v>
      </c>
      <c r="Q56" s="14">
        <v>46</v>
      </c>
      <c r="R56" s="14">
        <v>40</v>
      </c>
      <c r="S56" s="18">
        <v>9.9600000000000009</v>
      </c>
      <c r="T56" s="18">
        <v>23</v>
      </c>
      <c r="U56" s="19"/>
      <c r="V56" s="15">
        <f t="shared" si="13"/>
        <v>33153</v>
      </c>
      <c r="W56" s="14" t="str">
        <f t="shared" si="14"/>
        <v>T150058681</v>
      </c>
      <c r="X56" s="15" t="str">
        <f t="shared" si="15"/>
        <v>SHINDE VIPUL VIKAS</v>
      </c>
      <c r="Y56" s="14" t="str">
        <f t="shared" si="16"/>
        <v>71900606G</v>
      </c>
      <c r="Z56" s="16" t="str">
        <f t="shared" si="17"/>
        <v>I2K18102478</v>
      </c>
      <c r="AA56" s="14">
        <v>100</v>
      </c>
      <c r="AB56" s="14">
        <v>94</v>
      </c>
      <c r="AC56" s="14">
        <v>83</v>
      </c>
      <c r="AD56" s="14">
        <v>100</v>
      </c>
      <c r="AE56" s="14">
        <v>99</v>
      </c>
      <c r="AF56" s="17"/>
      <c r="AG56" s="14">
        <v>22</v>
      </c>
      <c r="AH56" s="14">
        <v>24</v>
      </c>
      <c r="AI56" s="14">
        <v>45</v>
      </c>
      <c r="AJ56" s="14">
        <v>45</v>
      </c>
      <c r="AK56" s="14">
        <v>23</v>
      </c>
      <c r="AL56" s="14">
        <v>23</v>
      </c>
      <c r="AM56" s="14">
        <v>43</v>
      </c>
      <c r="AN56" s="14">
        <v>9.98</v>
      </c>
      <c r="AO56" s="14">
        <v>46</v>
      </c>
      <c r="AP56" s="20" t="str">
        <f t="shared" si="18"/>
        <v>PASS</v>
      </c>
      <c r="AQ56" s="20" t="str">
        <f t="shared" si="19"/>
        <v>PASS</v>
      </c>
      <c r="AR56" s="21" t="str">
        <f t="shared" si="20"/>
        <v>PASS</v>
      </c>
      <c r="AS56" s="21" t="str">
        <f t="shared" si="21"/>
        <v>PASS</v>
      </c>
      <c r="AT56" s="7" t="str">
        <f t="shared" si="22"/>
        <v>PASS</v>
      </c>
      <c r="AU56" s="7" t="str">
        <f t="shared" si="23"/>
        <v>PASS</v>
      </c>
      <c r="AV56" s="22" t="str">
        <f t="shared" si="24"/>
        <v>YES</v>
      </c>
      <c r="AW56" s="23" t="str">
        <f t="shared" si="25"/>
        <v>DIST</v>
      </c>
    </row>
    <row r="57" spans="1:49">
      <c r="A57" s="14"/>
      <c r="B57" s="14">
        <v>33154</v>
      </c>
      <c r="C57" s="14" t="s">
        <v>781</v>
      </c>
      <c r="D57" s="15" t="s">
        <v>782</v>
      </c>
      <c r="E57" s="14" t="s">
        <v>783</v>
      </c>
      <c r="F57" s="16" t="s">
        <v>784</v>
      </c>
      <c r="G57" s="14">
        <v>86</v>
      </c>
      <c r="H57" s="14">
        <v>90</v>
      </c>
      <c r="I57" s="14">
        <v>82</v>
      </c>
      <c r="J57" s="14">
        <v>99</v>
      </c>
      <c r="K57" s="14">
        <v>89</v>
      </c>
      <c r="L57" s="17"/>
      <c r="M57" s="14">
        <v>39</v>
      </c>
      <c r="N57" s="14">
        <v>20</v>
      </c>
      <c r="O57" s="14">
        <v>44</v>
      </c>
      <c r="P57" s="14">
        <v>18</v>
      </c>
      <c r="Q57" s="14">
        <v>42</v>
      </c>
      <c r="R57" s="14">
        <v>32</v>
      </c>
      <c r="S57" s="18">
        <v>9.8699999999999992</v>
      </c>
      <c r="T57" s="18">
        <v>23</v>
      </c>
      <c r="U57" s="19"/>
      <c r="V57" s="15">
        <f t="shared" si="13"/>
        <v>33154</v>
      </c>
      <c r="W57" s="14" t="str">
        <f t="shared" si="14"/>
        <v>T150058684</v>
      </c>
      <c r="X57" s="15" t="str">
        <f t="shared" si="15"/>
        <v>SHIVAM MANOJ JAJU</v>
      </c>
      <c r="Y57" s="14" t="str">
        <f t="shared" si="16"/>
        <v>71900612M</v>
      </c>
      <c r="Z57" s="16" t="str">
        <f t="shared" si="17"/>
        <v>I2K18102446</v>
      </c>
      <c r="AA57" s="14">
        <v>97</v>
      </c>
      <c r="AB57" s="14">
        <v>85</v>
      </c>
      <c r="AC57" s="14">
        <v>76</v>
      </c>
      <c r="AD57" s="14">
        <v>96</v>
      </c>
      <c r="AE57" s="14">
        <v>89</v>
      </c>
      <c r="AF57" s="17"/>
      <c r="AG57" s="14">
        <v>20</v>
      </c>
      <c r="AH57" s="14">
        <v>20</v>
      </c>
      <c r="AI57" s="14">
        <v>42</v>
      </c>
      <c r="AJ57" s="14">
        <v>34</v>
      </c>
      <c r="AK57" s="14">
        <v>21</v>
      </c>
      <c r="AL57" s="14">
        <v>21</v>
      </c>
      <c r="AM57" s="14">
        <v>42</v>
      </c>
      <c r="AN57" s="14">
        <v>9.8000000000000007</v>
      </c>
      <c r="AO57" s="14">
        <v>46</v>
      </c>
      <c r="AP57" s="20" t="str">
        <f t="shared" si="18"/>
        <v>PASS</v>
      </c>
      <c r="AQ57" s="20" t="str">
        <f t="shared" si="19"/>
        <v>PASS</v>
      </c>
      <c r="AR57" s="21" t="str">
        <f t="shared" si="20"/>
        <v>PASS</v>
      </c>
      <c r="AS57" s="21" t="str">
        <f t="shared" si="21"/>
        <v>PASS</v>
      </c>
      <c r="AT57" s="7" t="str">
        <f t="shared" si="22"/>
        <v>PASS</v>
      </c>
      <c r="AU57" s="7" t="str">
        <f t="shared" si="23"/>
        <v>PASS</v>
      </c>
      <c r="AV57" s="22" t="str">
        <f t="shared" si="24"/>
        <v>YES</v>
      </c>
      <c r="AW57" s="23" t="str">
        <f t="shared" si="25"/>
        <v>DIST</v>
      </c>
    </row>
    <row r="58" spans="1:49">
      <c r="A58" s="14"/>
      <c r="B58" s="24">
        <v>33155</v>
      </c>
      <c r="C58" s="24" t="s">
        <v>93</v>
      </c>
      <c r="D58" s="25" t="s">
        <v>94</v>
      </c>
      <c r="E58" s="24" t="s">
        <v>95</v>
      </c>
      <c r="F58" s="16" t="s">
        <v>96</v>
      </c>
      <c r="G58" s="14">
        <v>83</v>
      </c>
      <c r="H58" s="14">
        <v>86</v>
      </c>
      <c r="I58" s="14">
        <v>93</v>
      </c>
      <c r="J58" s="14">
        <v>100</v>
      </c>
      <c r="K58" s="14">
        <v>94</v>
      </c>
      <c r="L58" s="17"/>
      <c r="M58" s="14">
        <v>41</v>
      </c>
      <c r="N58" s="14">
        <v>20</v>
      </c>
      <c r="O58" s="14">
        <v>44</v>
      </c>
      <c r="P58" s="14">
        <v>21</v>
      </c>
      <c r="Q58" s="14">
        <v>43</v>
      </c>
      <c r="R58" s="14">
        <v>42</v>
      </c>
      <c r="S58" s="18">
        <v>10</v>
      </c>
      <c r="T58" s="18">
        <v>23</v>
      </c>
      <c r="U58" s="19"/>
      <c r="V58" s="15">
        <f t="shared" si="13"/>
        <v>33155</v>
      </c>
      <c r="W58" s="14" t="str">
        <f t="shared" si="14"/>
        <v>T150058510</v>
      </c>
      <c r="X58" s="15" t="str">
        <f t="shared" si="15"/>
        <v>AGRAWAL SHREYAS SHIRISH</v>
      </c>
      <c r="Y58" s="14" t="str">
        <f t="shared" si="16"/>
        <v>71900620B</v>
      </c>
      <c r="Z58" s="16" t="str">
        <f t="shared" si="17"/>
        <v>I2K18102575</v>
      </c>
      <c r="AA58" s="14">
        <v>89</v>
      </c>
      <c r="AB58" s="14">
        <v>80</v>
      </c>
      <c r="AC58" s="14">
        <v>70</v>
      </c>
      <c r="AD58" s="14">
        <v>96</v>
      </c>
      <c r="AE58" s="14">
        <v>78</v>
      </c>
      <c r="AF58" s="17"/>
      <c r="AG58" s="14">
        <v>22</v>
      </c>
      <c r="AH58" s="14">
        <v>20</v>
      </c>
      <c r="AI58" s="14">
        <v>47</v>
      </c>
      <c r="AJ58" s="14">
        <v>40</v>
      </c>
      <c r="AK58" s="14">
        <v>21</v>
      </c>
      <c r="AL58" s="14">
        <v>22</v>
      </c>
      <c r="AM58" s="14">
        <v>43</v>
      </c>
      <c r="AN58" s="14">
        <v>9.83</v>
      </c>
      <c r="AO58" s="14">
        <v>46</v>
      </c>
      <c r="AP58" s="20" t="str">
        <f t="shared" si="18"/>
        <v>PASS</v>
      </c>
      <c r="AQ58" s="20" t="str">
        <f t="shared" si="19"/>
        <v>PASS</v>
      </c>
      <c r="AR58" s="21" t="str">
        <f t="shared" si="20"/>
        <v>PASS</v>
      </c>
      <c r="AS58" s="21" t="str">
        <f t="shared" si="21"/>
        <v>PASS</v>
      </c>
      <c r="AT58" s="7" t="str">
        <f t="shared" si="22"/>
        <v>PASS</v>
      </c>
      <c r="AU58" s="7" t="str">
        <f t="shared" si="23"/>
        <v>PASS</v>
      </c>
      <c r="AV58" s="22" t="str">
        <f t="shared" si="24"/>
        <v>YES</v>
      </c>
      <c r="AW58" s="23" t="str">
        <f t="shared" si="25"/>
        <v>DIST</v>
      </c>
    </row>
    <row r="59" spans="1:49">
      <c r="A59" s="14"/>
      <c r="B59" s="14">
        <v>33156</v>
      </c>
      <c r="C59" s="14" t="s">
        <v>793</v>
      </c>
      <c r="D59" s="15" t="s">
        <v>794</v>
      </c>
      <c r="E59" s="14" t="s">
        <v>795</v>
      </c>
      <c r="F59" s="16" t="s">
        <v>796</v>
      </c>
      <c r="G59" s="14">
        <v>89</v>
      </c>
      <c r="H59" s="14">
        <v>100</v>
      </c>
      <c r="I59" s="14">
        <v>97</v>
      </c>
      <c r="J59" s="14">
        <v>99</v>
      </c>
      <c r="K59" s="14">
        <v>87</v>
      </c>
      <c r="L59" s="17"/>
      <c r="M59" s="14">
        <v>39</v>
      </c>
      <c r="N59" s="14">
        <v>21</v>
      </c>
      <c r="O59" s="14">
        <v>44</v>
      </c>
      <c r="P59" s="14">
        <v>22</v>
      </c>
      <c r="Q59" s="14">
        <v>44</v>
      </c>
      <c r="R59" s="14">
        <v>39</v>
      </c>
      <c r="S59" s="18">
        <v>9.91</v>
      </c>
      <c r="T59" s="18">
        <v>23</v>
      </c>
      <c r="U59" s="19"/>
      <c r="V59" s="15">
        <f t="shared" si="13"/>
        <v>33156</v>
      </c>
      <c r="W59" s="14" t="str">
        <f t="shared" si="14"/>
        <v>T150058687</v>
      </c>
      <c r="X59" s="15" t="str">
        <f t="shared" si="15"/>
        <v>SIDDHANT SACHIN RATHI</v>
      </c>
      <c r="Y59" s="14" t="str">
        <f t="shared" si="16"/>
        <v>71900627K</v>
      </c>
      <c r="Z59" s="16" t="str">
        <f t="shared" si="17"/>
        <v>I2K18102606</v>
      </c>
      <c r="AA59" s="14">
        <v>100</v>
      </c>
      <c r="AB59" s="14">
        <v>88</v>
      </c>
      <c r="AC59" s="14">
        <v>92</v>
      </c>
      <c r="AD59" s="14">
        <v>100</v>
      </c>
      <c r="AE59" s="14">
        <v>99</v>
      </c>
      <c r="AF59" s="17"/>
      <c r="AG59" s="14">
        <v>23</v>
      </c>
      <c r="AH59" s="14">
        <v>23</v>
      </c>
      <c r="AI59" s="14">
        <v>48</v>
      </c>
      <c r="AJ59" s="14">
        <v>44</v>
      </c>
      <c r="AK59" s="14">
        <v>19</v>
      </c>
      <c r="AL59" s="14">
        <v>22</v>
      </c>
      <c r="AM59" s="14">
        <v>44</v>
      </c>
      <c r="AN59" s="14">
        <v>9.9600000000000009</v>
      </c>
      <c r="AO59" s="14">
        <v>46</v>
      </c>
      <c r="AP59" s="20" t="str">
        <f t="shared" si="18"/>
        <v>PASS</v>
      </c>
      <c r="AQ59" s="20" t="str">
        <f t="shared" si="19"/>
        <v>PASS</v>
      </c>
      <c r="AR59" s="21" t="str">
        <f t="shared" si="20"/>
        <v>PASS</v>
      </c>
      <c r="AS59" s="21" t="str">
        <f t="shared" si="21"/>
        <v>PASS</v>
      </c>
      <c r="AT59" s="7" t="str">
        <f t="shared" si="22"/>
        <v>PASS</v>
      </c>
      <c r="AU59" s="7" t="str">
        <f t="shared" si="23"/>
        <v>PASS</v>
      </c>
      <c r="AV59" s="22" t="str">
        <f t="shared" si="24"/>
        <v>YES</v>
      </c>
      <c r="AW59" s="23" t="str">
        <f t="shared" si="25"/>
        <v>DIST</v>
      </c>
    </row>
    <row r="60" spans="1:49">
      <c r="A60" s="14"/>
      <c r="B60" s="24">
        <v>33157</v>
      </c>
      <c r="C60" s="24" t="s">
        <v>313</v>
      </c>
      <c r="D60" s="25" t="s">
        <v>314</v>
      </c>
      <c r="E60" s="24" t="s">
        <v>315</v>
      </c>
      <c r="F60" s="16" t="s">
        <v>316</v>
      </c>
      <c r="G60" s="14">
        <v>95</v>
      </c>
      <c r="H60" s="14">
        <v>100</v>
      </c>
      <c r="I60" s="14">
        <v>98</v>
      </c>
      <c r="J60" s="14">
        <v>100</v>
      </c>
      <c r="K60" s="14">
        <v>100</v>
      </c>
      <c r="L60" s="17"/>
      <c r="M60" s="14">
        <v>40</v>
      </c>
      <c r="N60" s="14">
        <v>21</v>
      </c>
      <c r="O60" s="14">
        <v>44</v>
      </c>
      <c r="P60" s="14">
        <v>22</v>
      </c>
      <c r="Q60" s="14">
        <v>42</v>
      </c>
      <c r="R60" s="14">
        <v>41</v>
      </c>
      <c r="S60" s="18">
        <v>10</v>
      </c>
      <c r="T60" s="18">
        <v>23</v>
      </c>
      <c r="U60" s="19"/>
      <c r="V60" s="15">
        <f t="shared" si="13"/>
        <v>33157</v>
      </c>
      <c r="W60" s="14" t="str">
        <f t="shared" si="14"/>
        <v>T150058565</v>
      </c>
      <c r="X60" s="15" t="str">
        <f t="shared" si="15"/>
        <v>DROLIA SPARSH SANJAY</v>
      </c>
      <c r="Y60" s="14" t="str">
        <f t="shared" si="16"/>
        <v>71900650D</v>
      </c>
      <c r="Z60" s="16" t="str">
        <f t="shared" si="17"/>
        <v>I2K18102566</v>
      </c>
      <c r="AA60" s="14">
        <v>100</v>
      </c>
      <c r="AB60" s="14">
        <v>95</v>
      </c>
      <c r="AC60" s="14">
        <v>90</v>
      </c>
      <c r="AD60" s="14">
        <v>99</v>
      </c>
      <c r="AE60" s="14">
        <v>92</v>
      </c>
      <c r="AF60" s="17"/>
      <c r="AG60" s="14">
        <v>23</v>
      </c>
      <c r="AH60" s="14">
        <v>20</v>
      </c>
      <c r="AI60" s="14">
        <v>36</v>
      </c>
      <c r="AJ60" s="14">
        <v>42</v>
      </c>
      <c r="AK60" s="14">
        <v>22</v>
      </c>
      <c r="AL60" s="14">
        <v>23</v>
      </c>
      <c r="AM60" s="14">
        <v>45</v>
      </c>
      <c r="AN60" s="14">
        <v>9.98</v>
      </c>
      <c r="AO60" s="14">
        <v>46</v>
      </c>
      <c r="AP60" s="20" t="str">
        <f t="shared" si="18"/>
        <v>PASS</v>
      </c>
      <c r="AQ60" s="20" t="str">
        <f t="shared" si="19"/>
        <v>PASS</v>
      </c>
      <c r="AR60" s="21" t="str">
        <f t="shared" si="20"/>
        <v>PASS</v>
      </c>
      <c r="AS60" s="21" t="str">
        <f t="shared" si="21"/>
        <v>PASS</v>
      </c>
      <c r="AT60" s="7" t="str">
        <f t="shared" si="22"/>
        <v>PASS</v>
      </c>
      <c r="AU60" s="7" t="str">
        <f t="shared" si="23"/>
        <v>PASS</v>
      </c>
      <c r="AV60" s="22" t="str">
        <f t="shared" si="24"/>
        <v>YES</v>
      </c>
      <c r="AW60" s="23" t="str">
        <f t="shared" si="25"/>
        <v>DIST</v>
      </c>
    </row>
    <row r="61" spans="1:49">
      <c r="A61" s="14"/>
      <c r="B61" s="14">
        <v>33158</v>
      </c>
      <c r="C61" s="14" t="s">
        <v>842</v>
      </c>
      <c r="D61" s="15" t="s">
        <v>843</v>
      </c>
      <c r="E61" s="14" t="s">
        <v>844</v>
      </c>
      <c r="F61" s="16" t="s">
        <v>845</v>
      </c>
      <c r="G61" s="14">
        <v>89</v>
      </c>
      <c r="H61" s="14">
        <v>96</v>
      </c>
      <c r="I61" s="14">
        <v>94</v>
      </c>
      <c r="J61" s="14">
        <v>85</v>
      </c>
      <c r="K61" s="14">
        <v>93</v>
      </c>
      <c r="L61" s="17"/>
      <c r="M61" s="14">
        <v>41</v>
      </c>
      <c r="N61" s="14">
        <v>21</v>
      </c>
      <c r="O61" s="14">
        <v>44</v>
      </c>
      <c r="P61" s="14">
        <v>22</v>
      </c>
      <c r="Q61" s="14">
        <v>46</v>
      </c>
      <c r="R61" s="14">
        <v>42</v>
      </c>
      <c r="S61" s="18">
        <v>10</v>
      </c>
      <c r="T61" s="18">
        <v>23</v>
      </c>
      <c r="U61" s="19"/>
      <c r="V61" s="15">
        <f t="shared" si="13"/>
        <v>33158</v>
      </c>
      <c r="W61" s="14" t="str">
        <f t="shared" si="14"/>
        <v>T150058699</v>
      </c>
      <c r="X61" s="15" t="str">
        <f t="shared" si="15"/>
        <v>TODMAL PRIYADARSHAN SATISH</v>
      </c>
      <c r="Y61" s="14" t="str">
        <f t="shared" si="16"/>
        <v>71900675K</v>
      </c>
      <c r="Z61" s="16" t="str">
        <f t="shared" si="17"/>
        <v>I2K18102600</v>
      </c>
      <c r="AA61" s="14">
        <v>100</v>
      </c>
      <c r="AB61" s="14">
        <v>93</v>
      </c>
      <c r="AC61" s="14">
        <v>84</v>
      </c>
      <c r="AD61" s="14">
        <v>86</v>
      </c>
      <c r="AE61" s="14">
        <v>98</v>
      </c>
      <c r="AF61" s="17"/>
      <c r="AG61" s="14">
        <v>24</v>
      </c>
      <c r="AH61" s="14">
        <v>22</v>
      </c>
      <c r="AI61" s="14">
        <v>47</v>
      </c>
      <c r="AJ61" s="14">
        <v>48</v>
      </c>
      <c r="AK61" s="14">
        <v>24</v>
      </c>
      <c r="AL61" s="14">
        <v>23</v>
      </c>
      <c r="AM61" s="14">
        <v>48</v>
      </c>
      <c r="AN61" s="14">
        <v>10</v>
      </c>
      <c r="AO61" s="14">
        <v>46</v>
      </c>
      <c r="AP61" s="20" t="str">
        <f t="shared" si="18"/>
        <v>PASS</v>
      </c>
      <c r="AQ61" s="20" t="str">
        <f t="shared" si="19"/>
        <v>PASS</v>
      </c>
      <c r="AR61" s="21" t="str">
        <f t="shared" si="20"/>
        <v>PASS</v>
      </c>
      <c r="AS61" s="21" t="str">
        <f t="shared" si="21"/>
        <v>PASS</v>
      </c>
      <c r="AT61" s="7" t="str">
        <f t="shared" si="22"/>
        <v>PASS</v>
      </c>
      <c r="AU61" s="7" t="str">
        <f t="shared" si="23"/>
        <v>PASS</v>
      </c>
      <c r="AV61" s="22" t="str">
        <f t="shared" si="24"/>
        <v>YES</v>
      </c>
      <c r="AW61" s="23" t="str">
        <f t="shared" si="25"/>
        <v>DIST</v>
      </c>
    </row>
    <row r="62" spans="1:49">
      <c r="A62" s="14"/>
      <c r="B62" s="14">
        <v>33159</v>
      </c>
      <c r="C62" s="14" t="s">
        <v>851</v>
      </c>
      <c r="D62" s="15" t="s">
        <v>852</v>
      </c>
      <c r="E62" s="14" t="s">
        <v>853</v>
      </c>
      <c r="F62" s="16" t="s">
        <v>854</v>
      </c>
      <c r="G62" s="14">
        <v>74</v>
      </c>
      <c r="H62" s="14">
        <v>83</v>
      </c>
      <c r="I62" s="14">
        <v>82</v>
      </c>
      <c r="J62" s="14">
        <v>92</v>
      </c>
      <c r="K62" s="14">
        <v>78</v>
      </c>
      <c r="L62" s="17"/>
      <c r="M62" s="14">
        <v>40</v>
      </c>
      <c r="N62" s="14">
        <v>20</v>
      </c>
      <c r="O62" s="14">
        <v>43</v>
      </c>
      <c r="P62" s="14">
        <v>19</v>
      </c>
      <c r="Q62" s="14">
        <v>43</v>
      </c>
      <c r="R62" s="14">
        <v>35</v>
      </c>
      <c r="S62" s="18">
        <v>9.65</v>
      </c>
      <c r="T62" s="18">
        <v>23</v>
      </c>
      <c r="U62" s="19"/>
      <c r="V62" s="15">
        <f t="shared" si="13"/>
        <v>33159</v>
      </c>
      <c r="W62" s="14" t="str">
        <f t="shared" si="14"/>
        <v>T150058701</v>
      </c>
      <c r="X62" s="15" t="str">
        <f t="shared" si="15"/>
        <v>UNDE NAVNEETA ASHOK</v>
      </c>
      <c r="Y62" s="14" t="str">
        <f t="shared" si="16"/>
        <v>71900679B</v>
      </c>
      <c r="Z62" s="16" t="str">
        <f t="shared" si="17"/>
        <v>I2K18102453</v>
      </c>
      <c r="AA62" s="14">
        <v>83</v>
      </c>
      <c r="AB62" s="14">
        <v>75</v>
      </c>
      <c r="AC62" s="14">
        <v>78</v>
      </c>
      <c r="AD62" s="14">
        <v>90</v>
      </c>
      <c r="AE62" s="14">
        <v>78</v>
      </c>
      <c r="AF62" s="17"/>
      <c r="AG62" s="14">
        <v>22</v>
      </c>
      <c r="AH62" s="14">
        <v>22</v>
      </c>
      <c r="AI62" s="14">
        <v>43</v>
      </c>
      <c r="AJ62" s="14">
        <v>36</v>
      </c>
      <c r="AK62" s="14">
        <v>22</v>
      </c>
      <c r="AL62" s="14">
        <v>18</v>
      </c>
      <c r="AM62" s="14">
        <v>45</v>
      </c>
      <c r="AN62" s="14">
        <v>9.5399999999999991</v>
      </c>
      <c r="AO62" s="14">
        <v>46</v>
      </c>
      <c r="AP62" s="20" t="str">
        <f t="shared" si="18"/>
        <v>PASS</v>
      </c>
      <c r="AQ62" s="20" t="str">
        <f t="shared" si="19"/>
        <v>PASS</v>
      </c>
      <c r="AR62" s="21" t="str">
        <f t="shared" si="20"/>
        <v>PASS</v>
      </c>
      <c r="AS62" s="21" t="str">
        <f t="shared" si="21"/>
        <v>PASS</v>
      </c>
      <c r="AT62" s="7" t="str">
        <f t="shared" si="22"/>
        <v>PASS</v>
      </c>
      <c r="AU62" s="7" t="str">
        <f t="shared" si="23"/>
        <v>PASS</v>
      </c>
      <c r="AV62" s="22" t="str">
        <f t="shared" si="24"/>
        <v>YES</v>
      </c>
      <c r="AW62" s="23" t="str">
        <f t="shared" si="25"/>
        <v>DIST</v>
      </c>
    </row>
    <row r="63" spans="1:49">
      <c r="A63" s="14"/>
      <c r="B63" s="14">
        <v>33160</v>
      </c>
      <c r="C63" s="14" t="s">
        <v>859</v>
      </c>
      <c r="D63" s="15" t="s">
        <v>860</v>
      </c>
      <c r="E63" s="14" t="s">
        <v>861</v>
      </c>
      <c r="F63" s="16" t="s">
        <v>862</v>
      </c>
      <c r="G63" s="14">
        <v>93</v>
      </c>
      <c r="H63" s="14">
        <v>96</v>
      </c>
      <c r="I63" s="14">
        <v>80</v>
      </c>
      <c r="J63" s="14">
        <v>100</v>
      </c>
      <c r="K63" s="14">
        <v>87</v>
      </c>
      <c r="L63" s="17"/>
      <c r="M63" s="14">
        <v>39</v>
      </c>
      <c r="N63" s="14">
        <v>21</v>
      </c>
      <c r="O63" s="14">
        <v>43</v>
      </c>
      <c r="P63" s="14">
        <v>23</v>
      </c>
      <c r="Q63" s="14">
        <v>43</v>
      </c>
      <c r="R63" s="14">
        <v>38</v>
      </c>
      <c r="S63" s="18">
        <v>9.91</v>
      </c>
      <c r="T63" s="18">
        <v>23</v>
      </c>
      <c r="U63" s="19"/>
      <c r="V63" s="15">
        <f t="shared" si="13"/>
        <v>33160</v>
      </c>
      <c r="W63" s="14" t="str">
        <f t="shared" si="14"/>
        <v>T150058703</v>
      </c>
      <c r="X63" s="15" t="str">
        <f t="shared" si="15"/>
        <v>VANSHREE BHARDWAJ</v>
      </c>
      <c r="Y63" s="14" t="str">
        <f t="shared" si="16"/>
        <v>71900687C</v>
      </c>
      <c r="Z63" s="16" t="str">
        <f t="shared" si="17"/>
        <v>I2K18102571</v>
      </c>
      <c r="AA63" s="14">
        <v>100</v>
      </c>
      <c r="AB63" s="14">
        <v>93</v>
      </c>
      <c r="AC63" s="14">
        <v>98</v>
      </c>
      <c r="AD63" s="14">
        <v>100</v>
      </c>
      <c r="AE63" s="14">
        <v>92</v>
      </c>
      <c r="AF63" s="17"/>
      <c r="AG63" s="14">
        <v>22</v>
      </c>
      <c r="AH63" s="14">
        <v>22</v>
      </c>
      <c r="AI63" s="14">
        <v>40</v>
      </c>
      <c r="AJ63" s="14">
        <v>39</v>
      </c>
      <c r="AK63" s="14">
        <v>22</v>
      </c>
      <c r="AL63" s="14">
        <v>23</v>
      </c>
      <c r="AM63" s="14">
        <v>42</v>
      </c>
      <c r="AN63" s="14">
        <v>9.93</v>
      </c>
      <c r="AO63" s="14">
        <v>46</v>
      </c>
      <c r="AP63" s="20" t="str">
        <f t="shared" si="18"/>
        <v>PASS</v>
      </c>
      <c r="AQ63" s="20" t="str">
        <f t="shared" si="19"/>
        <v>PASS</v>
      </c>
      <c r="AR63" s="21" t="str">
        <f t="shared" si="20"/>
        <v>PASS</v>
      </c>
      <c r="AS63" s="21" t="str">
        <f t="shared" si="21"/>
        <v>PASS</v>
      </c>
      <c r="AT63" s="7" t="str">
        <f t="shared" si="22"/>
        <v>PASS</v>
      </c>
      <c r="AU63" s="7" t="str">
        <f t="shared" si="23"/>
        <v>PASS</v>
      </c>
      <c r="AV63" s="22" t="str">
        <f t="shared" si="24"/>
        <v>YES</v>
      </c>
      <c r="AW63" s="23" t="str">
        <f t="shared" si="25"/>
        <v>DIST</v>
      </c>
    </row>
    <row r="64" spans="1:49">
      <c r="A64" s="14"/>
      <c r="B64" s="24">
        <v>33161</v>
      </c>
      <c r="C64" s="24" t="s">
        <v>863</v>
      </c>
      <c r="D64" s="25" t="s">
        <v>864</v>
      </c>
      <c r="E64" s="24" t="s">
        <v>865</v>
      </c>
      <c r="F64" s="16" t="s">
        <v>866</v>
      </c>
      <c r="G64" s="14">
        <v>92</v>
      </c>
      <c r="H64" s="14">
        <v>100</v>
      </c>
      <c r="I64" s="14">
        <v>99</v>
      </c>
      <c r="J64" s="14">
        <v>97</v>
      </c>
      <c r="K64" s="14">
        <v>86</v>
      </c>
      <c r="L64" s="17"/>
      <c r="M64" s="14">
        <v>40</v>
      </c>
      <c r="N64" s="14">
        <v>21</v>
      </c>
      <c r="O64" s="14">
        <v>45</v>
      </c>
      <c r="P64" s="14">
        <v>23</v>
      </c>
      <c r="Q64" s="14">
        <v>44</v>
      </c>
      <c r="R64" s="14">
        <v>48</v>
      </c>
      <c r="S64" s="18">
        <v>10</v>
      </c>
      <c r="T64" s="18">
        <v>23</v>
      </c>
      <c r="U64" s="19"/>
      <c r="V64" s="15">
        <f t="shared" si="13"/>
        <v>33161</v>
      </c>
      <c r="W64" s="14" t="str">
        <f t="shared" si="14"/>
        <v>T150058704</v>
      </c>
      <c r="X64" s="15" t="str">
        <f t="shared" si="15"/>
        <v>VELANKAR ABHISHEK VISHWAS</v>
      </c>
      <c r="Y64" s="14" t="str">
        <f t="shared" si="16"/>
        <v>71900692K</v>
      </c>
      <c r="Z64" s="16" t="str">
        <f t="shared" si="17"/>
        <v>I2K18102430</v>
      </c>
      <c r="AA64" s="14">
        <v>87</v>
      </c>
      <c r="AB64" s="14">
        <v>97</v>
      </c>
      <c r="AC64" s="14">
        <v>89</v>
      </c>
      <c r="AD64" s="14">
        <v>87</v>
      </c>
      <c r="AE64" s="14">
        <v>88</v>
      </c>
      <c r="AF64" s="17"/>
      <c r="AG64" s="14">
        <v>24</v>
      </c>
      <c r="AH64" s="14">
        <v>24</v>
      </c>
      <c r="AI64" s="14">
        <v>48</v>
      </c>
      <c r="AJ64" s="14">
        <v>45</v>
      </c>
      <c r="AK64" s="14">
        <v>23</v>
      </c>
      <c r="AL64" s="14">
        <v>21</v>
      </c>
      <c r="AM64" s="14">
        <v>43</v>
      </c>
      <c r="AN64" s="14">
        <v>10</v>
      </c>
      <c r="AO64" s="14">
        <v>46</v>
      </c>
      <c r="AP64" s="20" t="str">
        <f t="shared" si="18"/>
        <v>PASS</v>
      </c>
      <c r="AQ64" s="20" t="str">
        <f t="shared" si="19"/>
        <v>PASS</v>
      </c>
      <c r="AR64" s="21" t="str">
        <f t="shared" si="20"/>
        <v>PASS</v>
      </c>
      <c r="AS64" s="21" t="str">
        <f t="shared" si="21"/>
        <v>PASS</v>
      </c>
      <c r="AT64" s="7" t="str">
        <f t="shared" si="22"/>
        <v>PASS</v>
      </c>
      <c r="AU64" s="7" t="str">
        <f t="shared" si="23"/>
        <v>PASS</v>
      </c>
      <c r="AV64" s="22" t="str">
        <f t="shared" si="24"/>
        <v>YES</v>
      </c>
      <c r="AW64" s="23" t="str">
        <f t="shared" si="25"/>
        <v>DIST</v>
      </c>
    </row>
    <row r="65" spans="1:49">
      <c r="A65" s="14"/>
      <c r="B65" s="14">
        <v>33162</v>
      </c>
      <c r="C65" s="14" t="s">
        <v>745</v>
      </c>
      <c r="D65" s="15" t="s">
        <v>746</v>
      </c>
      <c r="E65" s="14" t="s">
        <v>747</v>
      </c>
      <c r="F65" s="16" t="s">
        <v>748</v>
      </c>
      <c r="G65" s="14">
        <v>83</v>
      </c>
      <c r="H65" s="14">
        <v>100</v>
      </c>
      <c r="I65" s="14">
        <v>75</v>
      </c>
      <c r="J65" s="14">
        <v>100</v>
      </c>
      <c r="K65" s="14">
        <v>82</v>
      </c>
      <c r="L65" s="17"/>
      <c r="M65" s="14">
        <v>40</v>
      </c>
      <c r="N65" s="14">
        <v>21</v>
      </c>
      <c r="O65" s="14">
        <v>43</v>
      </c>
      <c r="P65" s="14">
        <v>21</v>
      </c>
      <c r="Q65" s="14">
        <v>41</v>
      </c>
      <c r="R65" s="14">
        <v>45</v>
      </c>
      <c r="S65" s="18">
        <v>9.8699999999999992</v>
      </c>
      <c r="T65" s="18">
        <v>23</v>
      </c>
      <c r="U65" s="19"/>
      <c r="V65" s="15">
        <f t="shared" si="13"/>
        <v>33162</v>
      </c>
      <c r="W65" s="14" t="str">
        <f t="shared" si="14"/>
        <v>T150058675</v>
      </c>
      <c r="X65" s="15" t="str">
        <f t="shared" si="15"/>
        <v>SANAP YOGESH RAMNATH</v>
      </c>
      <c r="Y65" s="14" t="str">
        <f t="shared" si="16"/>
        <v>71829161B</v>
      </c>
      <c r="Z65" s="16" t="str">
        <f t="shared" si="17"/>
        <v>I2K17102239</v>
      </c>
      <c r="AA65" s="14">
        <v>92</v>
      </c>
      <c r="AB65" s="14">
        <v>91</v>
      </c>
      <c r="AC65" s="14">
        <v>90</v>
      </c>
      <c r="AD65" s="14">
        <v>100</v>
      </c>
      <c r="AE65" s="14">
        <v>84</v>
      </c>
      <c r="AF65" s="17"/>
      <c r="AG65" s="14">
        <v>22</v>
      </c>
      <c r="AH65" s="14">
        <v>21</v>
      </c>
      <c r="AI65" s="14">
        <v>44</v>
      </c>
      <c r="AJ65" s="14">
        <v>40</v>
      </c>
      <c r="AK65" s="14">
        <v>22</v>
      </c>
      <c r="AL65" s="14">
        <v>20</v>
      </c>
      <c r="AM65" s="14">
        <v>40</v>
      </c>
      <c r="AN65" s="14">
        <v>9.93</v>
      </c>
      <c r="AO65" s="14">
        <v>46</v>
      </c>
      <c r="AP65" s="20" t="str">
        <f t="shared" si="18"/>
        <v>PASS</v>
      </c>
      <c r="AQ65" s="20" t="str">
        <f t="shared" si="19"/>
        <v>PASS</v>
      </c>
      <c r="AR65" s="21" t="str">
        <f t="shared" si="20"/>
        <v>PASS</v>
      </c>
      <c r="AS65" s="21" t="str">
        <f t="shared" si="21"/>
        <v>PASS</v>
      </c>
      <c r="AT65" s="7" t="str">
        <f t="shared" si="22"/>
        <v>PASS</v>
      </c>
      <c r="AU65" s="7" t="str">
        <f t="shared" si="23"/>
        <v>PASS</v>
      </c>
      <c r="AV65" s="22" t="str">
        <f t="shared" si="24"/>
        <v>YES</v>
      </c>
      <c r="AW65" s="23" t="str">
        <f t="shared" si="25"/>
        <v>DIST</v>
      </c>
    </row>
    <row r="66" spans="1:49">
      <c r="A66" s="14"/>
      <c r="B66" s="14">
        <v>33163</v>
      </c>
      <c r="C66" s="14" t="s">
        <v>871</v>
      </c>
      <c r="D66" s="15" t="s">
        <v>872</v>
      </c>
      <c r="E66" s="14" t="s">
        <v>873</v>
      </c>
      <c r="F66" s="16" t="s">
        <v>874</v>
      </c>
      <c r="G66" s="14">
        <v>68</v>
      </c>
      <c r="H66" s="14">
        <v>85</v>
      </c>
      <c r="I66" s="14">
        <v>84</v>
      </c>
      <c r="J66" s="14">
        <v>75</v>
      </c>
      <c r="K66" s="14">
        <v>69</v>
      </c>
      <c r="L66" s="17"/>
      <c r="M66" s="14">
        <v>40</v>
      </c>
      <c r="N66" s="14">
        <v>21</v>
      </c>
      <c r="O66" s="14">
        <v>43</v>
      </c>
      <c r="P66" s="14">
        <v>19</v>
      </c>
      <c r="Q66" s="14">
        <v>41</v>
      </c>
      <c r="R66" s="14">
        <v>35</v>
      </c>
      <c r="S66" s="18">
        <v>9.17</v>
      </c>
      <c r="T66" s="18">
        <v>23</v>
      </c>
      <c r="U66" s="19"/>
      <c r="V66" s="15">
        <f t="shared" si="13"/>
        <v>33163</v>
      </c>
      <c r="W66" s="14" t="str">
        <f t="shared" si="14"/>
        <v>T150058706</v>
      </c>
      <c r="X66" s="15" t="str">
        <f t="shared" si="15"/>
        <v>VISPUTE TUSHAR PRAKASH</v>
      </c>
      <c r="Y66" s="14" t="str">
        <f t="shared" si="16"/>
        <v>71924046J</v>
      </c>
      <c r="Z66" s="16" t="str">
        <f t="shared" si="17"/>
        <v>I2K18205145</v>
      </c>
      <c r="AA66" s="14">
        <v>87</v>
      </c>
      <c r="AB66" s="14">
        <v>82</v>
      </c>
      <c r="AC66" s="14">
        <v>70</v>
      </c>
      <c r="AD66" s="14">
        <v>96</v>
      </c>
      <c r="AE66" s="14">
        <v>82</v>
      </c>
      <c r="AF66" s="17"/>
      <c r="AG66" s="14">
        <v>22</v>
      </c>
      <c r="AH66" s="14">
        <v>21</v>
      </c>
      <c r="AI66" s="14">
        <v>42</v>
      </c>
      <c r="AJ66" s="14">
        <v>38</v>
      </c>
      <c r="AK66" s="14">
        <v>21</v>
      </c>
      <c r="AL66" s="14">
        <v>19</v>
      </c>
      <c r="AM66" s="14">
        <v>37</v>
      </c>
      <c r="AN66" s="14">
        <v>9.4600000000000009</v>
      </c>
      <c r="AO66" s="14">
        <v>46</v>
      </c>
      <c r="AP66" s="20" t="str">
        <f t="shared" si="18"/>
        <v>PASS</v>
      </c>
      <c r="AQ66" s="20" t="str">
        <f t="shared" si="19"/>
        <v>PASS</v>
      </c>
      <c r="AR66" s="21" t="str">
        <f t="shared" si="20"/>
        <v>PASS</v>
      </c>
      <c r="AS66" s="21" t="str">
        <f t="shared" si="21"/>
        <v>PASS</v>
      </c>
      <c r="AT66" s="7" t="str">
        <f t="shared" si="22"/>
        <v>PASS</v>
      </c>
      <c r="AU66" s="7" t="str">
        <f t="shared" si="23"/>
        <v>PASS</v>
      </c>
      <c r="AV66" s="22" t="str">
        <f t="shared" si="24"/>
        <v>YES</v>
      </c>
      <c r="AW66" s="23" t="str">
        <f t="shared" si="25"/>
        <v>DIST</v>
      </c>
    </row>
    <row r="67" spans="1:49">
      <c r="A67" s="14"/>
      <c r="B67" s="14">
        <v>33164</v>
      </c>
      <c r="C67" s="14" t="s">
        <v>537</v>
      </c>
      <c r="D67" s="15" t="s">
        <v>538</v>
      </c>
      <c r="E67" s="14" t="s">
        <v>539</v>
      </c>
      <c r="F67" s="16" t="s">
        <v>540</v>
      </c>
      <c r="G67" s="14">
        <v>89</v>
      </c>
      <c r="H67" s="14">
        <v>66</v>
      </c>
      <c r="I67" s="14">
        <v>73</v>
      </c>
      <c r="J67" s="14">
        <v>100</v>
      </c>
      <c r="K67" s="14">
        <v>92</v>
      </c>
      <c r="L67" s="17"/>
      <c r="M67" s="14">
        <v>40</v>
      </c>
      <c r="N67" s="14">
        <v>21</v>
      </c>
      <c r="O67" s="14">
        <v>43</v>
      </c>
      <c r="P67" s="14">
        <v>23</v>
      </c>
      <c r="Q67" s="14">
        <v>44</v>
      </c>
      <c r="R67" s="14">
        <v>38</v>
      </c>
      <c r="S67" s="18">
        <v>9.48</v>
      </c>
      <c r="T67" s="18">
        <v>23</v>
      </c>
      <c r="U67" s="19"/>
      <c r="V67" s="15">
        <f t="shared" si="13"/>
        <v>33164</v>
      </c>
      <c r="W67" s="14" t="str">
        <f t="shared" si="14"/>
        <v>T150058622</v>
      </c>
      <c r="X67" s="15" t="str">
        <f t="shared" si="15"/>
        <v>MORE CHANDRAKANTESH PRAKASH</v>
      </c>
      <c r="Y67" s="14" t="str">
        <f t="shared" si="16"/>
        <v>71828979L</v>
      </c>
      <c r="Z67" s="16" t="str">
        <f t="shared" si="17"/>
        <v>I2K17102224</v>
      </c>
      <c r="AA67" s="14">
        <v>93</v>
      </c>
      <c r="AB67" s="14">
        <v>79</v>
      </c>
      <c r="AC67" s="14">
        <v>81</v>
      </c>
      <c r="AD67" s="14">
        <v>83</v>
      </c>
      <c r="AE67" s="14">
        <v>87</v>
      </c>
      <c r="AF67" s="17"/>
      <c r="AG67" s="14">
        <v>24</v>
      </c>
      <c r="AH67" s="14">
        <v>22</v>
      </c>
      <c r="AI67" s="14">
        <v>44</v>
      </c>
      <c r="AJ67" s="14">
        <v>39</v>
      </c>
      <c r="AK67" s="14">
        <v>21</v>
      </c>
      <c r="AL67" s="14">
        <v>19</v>
      </c>
      <c r="AM67" s="14">
        <v>35</v>
      </c>
      <c r="AN67" s="14">
        <v>9.61</v>
      </c>
      <c r="AO67" s="14">
        <v>46</v>
      </c>
      <c r="AP67" s="20" t="str">
        <f t="shared" si="18"/>
        <v>PASS</v>
      </c>
      <c r="AQ67" s="20" t="str">
        <f t="shared" si="19"/>
        <v>PASS</v>
      </c>
      <c r="AR67" s="21" t="str">
        <f t="shared" si="20"/>
        <v>PASS</v>
      </c>
      <c r="AS67" s="21" t="str">
        <f t="shared" si="21"/>
        <v>PASS</v>
      </c>
      <c r="AT67" s="7" t="str">
        <f t="shared" si="22"/>
        <v>PASS</v>
      </c>
      <c r="AU67" s="7" t="str">
        <f t="shared" si="23"/>
        <v>PASS</v>
      </c>
      <c r="AV67" s="22" t="str">
        <f t="shared" si="24"/>
        <v>YES</v>
      </c>
      <c r="AW67" s="23" t="str">
        <f t="shared" si="25"/>
        <v>DIST</v>
      </c>
    </row>
    <row r="68" spans="1:49">
      <c r="L68" s="31"/>
      <c r="AF68" s="31"/>
      <c r="AT68" s="1" t="s">
        <v>887</v>
      </c>
      <c r="AU68" s="1" t="s">
        <v>888</v>
      </c>
      <c r="AV68" s="1" t="s">
        <v>28</v>
      </c>
    </row>
    <row r="69" spans="1:49" ht="23.4">
      <c r="B69" s="101" t="s">
        <v>889</v>
      </c>
      <c r="C69" s="101"/>
      <c r="D69" s="101"/>
      <c r="E69" s="101"/>
      <c r="F69" s="101"/>
      <c r="L69" s="31"/>
      <c r="R69" s="32" t="s">
        <v>890</v>
      </c>
      <c r="S69" s="33">
        <f>AVERAGE(S4:S67)</f>
        <v>9.9176562500000003</v>
      </c>
      <c r="AF69" s="31"/>
      <c r="AM69" s="32" t="s">
        <v>890</v>
      </c>
      <c r="AN69" s="33">
        <f>AVERAGE(AN4:AN67)</f>
        <v>9.9132812500000007</v>
      </c>
      <c r="AP69" s="102" t="s">
        <v>891</v>
      </c>
      <c r="AQ69" s="102"/>
      <c r="AR69" s="102"/>
      <c r="AS69" s="102"/>
      <c r="AT69" s="34">
        <f>COUNTIF(AT4:AT67,"PASS")</f>
        <v>64</v>
      </c>
      <c r="AU69" s="34">
        <f>COUNTIF(AU4:AU67,"PASS")</f>
        <v>64</v>
      </c>
      <c r="AV69" s="34">
        <f>COUNTIF(AV4:AV67,"YES")</f>
        <v>64</v>
      </c>
      <c r="AW69"/>
    </row>
    <row r="70" spans="1:49">
      <c r="L70" s="31"/>
      <c r="AF70" s="31"/>
    </row>
    <row r="71" spans="1:49">
      <c r="L71" s="31"/>
      <c r="AF71" s="31"/>
    </row>
    <row r="72" spans="1:49">
      <c r="E72" s="35" t="s">
        <v>892</v>
      </c>
      <c r="F72" s="36"/>
      <c r="G72" s="6">
        <f t="shared" ref="G72:R72" si="26">G2</f>
        <v>314441</v>
      </c>
      <c r="H72" s="6">
        <f t="shared" si="26"/>
        <v>314442</v>
      </c>
      <c r="I72" s="6">
        <f t="shared" si="26"/>
        <v>314443</v>
      </c>
      <c r="J72" s="6">
        <f t="shared" si="26"/>
        <v>314444</v>
      </c>
      <c r="K72" s="6">
        <f t="shared" si="26"/>
        <v>314445</v>
      </c>
      <c r="L72" s="7">
        <f t="shared" si="26"/>
        <v>0</v>
      </c>
      <c r="M72" s="6" t="str">
        <f t="shared" si="26"/>
        <v>314446 PR</v>
      </c>
      <c r="N72" s="6" t="str">
        <f t="shared" si="26"/>
        <v>314446 TW</v>
      </c>
      <c r="O72" s="6" t="str">
        <f t="shared" si="26"/>
        <v>314446 OR</v>
      </c>
      <c r="P72" s="6" t="str">
        <f t="shared" si="26"/>
        <v>314447 TW</v>
      </c>
      <c r="Q72" s="6" t="str">
        <f t="shared" si="26"/>
        <v>314447 PR</v>
      </c>
      <c r="R72" s="6" t="str">
        <f t="shared" si="26"/>
        <v>314448 TW</v>
      </c>
      <c r="T72" s="37"/>
      <c r="Y72" s="35" t="s">
        <v>892</v>
      </c>
      <c r="Z72" s="36"/>
      <c r="AA72" s="6">
        <f t="shared" ref="AA72:AM72" si="27">AA2</f>
        <v>314450</v>
      </c>
      <c r="AB72" s="6">
        <f t="shared" si="27"/>
        <v>314451</v>
      </c>
      <c r="AC72" s="6">
        <f t="shared" si="27"/>
        <v>314452</v>
      </c>
      <c r="AD72" s="6">
        <f t="shared" si="27"/>
        <v>314453</v>
      </c>
      <c r="AE72" s="6">
        <f t="shared" si="27"/>
        <v>314454</v>
      </c>
      <c r="AF72" s="7">
        <f t="shared" si="27"/>
        <v>0</v>
      </c>
      <c r="AG72" s="6" t="str">
        <f t="shared" si="27"/>
        <v>314455 TW</v>
      </c>
      <c r="AH72" s="6" t="str">
        <f t="shared" si="27"/>
        <v>314455 OR</v>
      </c>
      <c r="AI72" s="6" t="str">
        <f t="shared" si="27"/>
        <v>314456 TW</v>
      </c>
      <c r="AJ72" s="6" t="str">
        <f t="shared" si="27"/>
        <v>314456 PR</v>
      </c>
      <c r="AK72" s="6" t="str">
        <f t="shared" si="27"/>
        <v>314457 TW</v>
      </c>
      <c r="AL72" s="6" t="str">
        <f t="shared" si="27"/>
        <v>314457 PR</v>
      </c>
      <c r="AM72" s="6" t="str">
        <f t="shared" si="27"/>
        <v>314458 OR</v>
      </c>
      <c r="AO72" s="38"/>
      <c r="AP72" s="39"/>
      <c r="AQ72" s="39"/>
      <c r="AR72" s="39"/>
      <c r="AS72" s="39"/>
      <c r="AW72" s="40"/>
    </row>
    <row r="73" spans="1:49" ht="16.8">
      <c r="E73" s="41"/>
      <c r="F73" s="36"/>
      <c r="G73" s="6" t="str">
        <f t="shared" ref="G73:R73" si="28">G3</f>
        <v>TOC-TH</v>
      </c>
      <c r="H73" s="6" t="str">
        <f t="shared" si="28"/>
        <v>DBMS-TH</v>
      </c>
      <c r="I73" s="6" t="str">
        <f t="shared" si="28"/>
        <v>SEPM-TH</v>
      </c>
      <c r="J73" s="6" t="str">
        <f t="shared" si="28"/>
        <v>OS-TH</v>
      </c>
      <c r="K73" s="6" t="str">
        <f t="shared" si="28"/>
        <v>HCI-TH</v>
      </c>
      <c r="L73" s="7">
        <f t="shared" si="28"/>
        <v>0</v>
      </c>
      <c r="M73" s="6" t="str">
        <f t="shared" si="28"/>
        <v>SL-1-PR</v>
      </c>
      <c r="N73" s="6" t="str">
        <f t="shared" si="28"/>
        <v>SL-1-TW</v>
      </c>
      <c r="O73" s="6" t="str">
        <f t="shared" si="28"/>
        <v>SL-1-OR</v>
      </c>
      <c r="P73" s="6" t="str">
        <f t="shared" si="28"/>
        <v>SL-2-TW</v>
      </c>
      <c r="Q73" s="6" t="str">
        <f t="shared" si="28"/>
        <v>SL-2-PR</v>
      </c>
      <c r="R73" s="6" t="str">
        <f t="shared" si="28"/>
        <v>SL-3-TW</v>
      </c>
      <c r="T73" s="37"/>
      <c r="Y73" s="41"/>
      <c r="Z73" s="36"/>
      <c r="AA73" s="6" t="str">
        <f t="shared" ref="AA73:AM73" si="29">AA3</f>
        <v>CNT-TH</v>
      </c>
      <c r="AB73" s="6" t="str">
        <f t="shared" si="29"/>
        <v>SP-TH</v>
      </c>
      <c r="AC73" s="6" t="str">
        <f t="shared" si="29"/>
        <v>DAA-TH</v>
      </c>
      <c r="AD73" s="6" t="str">
        <f t="shared" si="29"/>
        <v>CC-TH</v>
      </c>
      <c r="AE73" s="6" t="str">
        <f t="shared" si="29"/>
        <v>DSBDA-TH</v>
      </c>
      <c r="AF73" s="7">
        <f t="shared" si="29"/>
        <v>0</v>
      </c>
      <c r="AG73" s="6" t="str">
        <f t="shared" si="29"/>
        <v>SL-4-TW</v>
      </c>
      <c r="AH73" s="6" t="str">
        <f t="shared" si="29"/>
        <v>SL-4-OR</v>
      </c>
      <c r="AI73" s="6" t="str">
        <f t="shared" si="29"/>
        <v>SL-5-TW</v>
      </c>
      <c r="AJ73" s="6" t="str">
        <f t="shared" si="29"/>
        <v>SL-5-PR</v>
      </c>
      <c r="AK73" s="6" t="str">
        <f t="shared" si="29"/>
        <v>SL-6-TW</v>
      </c>
      <c r="AL73" s="6" t="str">
        <f t="shared" si="29"/>
        <v>SL-6-PR</v>
      </c>
      <c r="AM73" s="6" t="str">
        <f t="shared" si="29"/>
        <v>PBS-OR</v>
      </c>
      <c r="AO73" s="38"/>
      <c r="AP73" s="42"/>
      <c r="AQ73" s="43" t="s">
        <v>893</v>
      </c>
      <c r="AR73" s="43" t="s">
        <v>894</v>
      </c>
      <c r="AS73" s="39"/>
      <c r="AT73" s="40"/>
      <c r="AV73"/>
      <c r="AW73"/>
    </row>
    <row r="74" spans="1:49" ht="16.8">
      <c r="E74" s="41" t="s">
        <v>895</v>
      </c>
      <c r="F74" s="44" t="s">
        <v>896</v>
      </c>
      <c r="G74" s="45">
        <f>COUNTIF(G4:G67,"&gt;90")</f>
        <v>21</v>
      </c>
      <c r="H74" s="45">
        <f>COUNTIF(H4:H67,"&gt;90")</f>
        <v>54</v>
      </c>
      <c r="I74" s="45">
        <f>COUNTIF(I4:I67,"&gt;90")</f>
        <v>40</v>
      </c>
      <c r="J74" s="45">
        <f>COUNTIF(J4:J67,"&gt;90")</f>
        <v>57</v>
      </c>
      <c r="K74" s="45">
        <f>COUNTIF(K4:K67,"&gt;90")</f>
        <v>43</v>
      </c>
      <c r="L74" s="46"/>
      <c r="M74" s="23"/>
      <c r="N74" s="23"/>
      <c r="O74" s="23"/>
      <c r="P74" s="23"/>
      <c r="Q74" s="23"/>
      <c r="R74" s="23"/>
      <c r="T74" s="37"/>
      <c r="Y74" s="41" t="s">
        <v>895</v>
      </c>
      <c r="Z74" s="44" t="s">
        <v>896</v>
      </c>
      <c r="AA74" s="45">
        <f>COUNTIF(AA4:AA67,"&gt;90")</f>
        <v>52</v>
      </c>
      <c r="AB74" s="45">
        <f>COUNTIF(AB4:AB67,"&gt;90")</f>
        <v>32</v>
      </c>
      <c r="AC74" s="45">
        <f>COUNTIF(AC4:AC67,"&gt;90")</f>
        <v>21</v>
      </c>
      <c r="AD74" s="45">
        <f>COUNTIF(AD4:AD67,"&gt;90")</f>
        <v>54</v>
      </c>
      <c r="AE74" s="45">
        <f>COUNTIF(AE4:AE67,"&gt;90")</f>
        <v>43</v>
      </c>
      <c r="AF74" s="46"/>
      <c r="AG74" s="23"/>
      <c r="AH74" s="23"/>
      <c r="AI74" s="23"/>
      <c r="AJ74" s="23"/>
      <c r="AK74" s="23"/>
      <c r="AL74" s="23"/>
      <c r="AM74" s="23"/>
      <c r="AO74" s="38"/>
      <c r="AP74" s="43" t="s">
        <v>897</v>
      </c>
      <c r="AQ74" s="42">
        <f>AV69</f>
        <v>64</v>
      </c>
      <c r="AR74" s="47">
        <f>(AQ74/$AA$82)*100</f>
        <v>100</v>
      </c>
      <c r="AS74" s="39"/>
      <c r="AT74" s="40"/>
      <c r="AU74"/>
      <c r="AV74"/>
      <c r="AW74"/>
    </row>
    <row r="75" spans="1:49" ht="16.8">
      <c r="E75" s="41" t="s">
        <v>898</v>
      </c>
      <c r="F75" s="44" t="s">
        <v>899</v>
      </c>
      <c r="G75" s="45">
        <f>COUNTIFS(G4:G67,"&gt;=80",G4:G67,"&lt;90")</f>
        <v>37</v>
      </c>
      <c r="H75" s="45">
        <f>COUNTIFS(H4:H67,"&gt;=80",H4:H67,"&lt;90")</f>
        <v>6</v>
      </c>
      <c r="I75" s="45">
        <f>COUNTIFS(I4:I67,"&gt;=80",I4:I67,"&lt;90")</f>
        <v>17</v>
      </c>
      <c r="J75" s="45">
        <f>COUNTIFS(J4:J67,"&gt;=80",J4:J67,"&lt;90")</f>
        <v>5</v>
      </c>
      <c r="K75" s="45">
        <f>COUNTIFS(K4:K67,"&gt;=80",K4:K67,"&lt;90")</f>
        <v>17</v>
      </c>
      <c r="L75" s="46"/>
      <c r="M75" s="23"/>
      <c r="N75" s="23"/>
      <c r="O75" s="23"/>
      <c r="P75" s="23"/>
      <c r="Q75" s="23"/>
      <c r="R75" s="23"/>
      <c r="T75" s="37"/>
      <c r="Y75" s="41" t="s">
        <v>898</v>
      </c>
      <c r="Z75" s="44" t="s">
        <v>899</v>
      </c>
      <c r="AA75" s="45">
        <f>COUNTIFS(AA4:AA67,"&gt;=80",AA4:AA67,"&lt;90")</f>
        <v>9</v>
      </c>
      <c r="AB75" s="45">
        <f>COUNTIFS(AB4:AB67,"&gt;=80",AB4:AB67,"&lt;90")</f>
        <v>23</v>
      </c>
      <c r="AC75" s="45">
        <f>COUNTIFS(AC4:AC67,"&gt;=80",AC4:AC67,"&lt;90")</f>
        <v>25</v>
      </c>
      <c r="AD75" s="45">
        <f>COUNTIFS(AD4:AD67,"&gt;=80",AD4:AD67,"&lt;90")</f>
        <v>8</v>
      </c>
      <c r="AE75" s="45">
        <f>COUNTIFS(AE4:AE67,"&gt;=80",AE4:AE67,"&lt;90")</f>
        <v>16</v>
      </c>
      <c r="AF75" s="46"/>
      <c r="AG75" s="23"/>
      <c r="AH75" s="23"/>
      <c r="AI75" s="23"/>
      <c r="AJ75" s="23"/>
      <c r="AK75" s="23"/>
      <c r="AL75" s="23"/>
      <c r="AM75" s="23"/>
      <c r="AO75" s="38"/>
      <c r="AP75" s="43" t="s">
        <v>900</v>
      </c>
      <c r="AQ75" s="42">
        <f>COUNTIF(AW4:AW67,"DIST")</f>
        <v>64</v>
      </c>
      <c r="AR75" s="47">
        <f>(AQ75/$AA$82)*100</f>
        <v>100</v>
      </c>
      <c r="AS75" s="39"/>
      <c r="AT75" s="40"/>
      <c r="AU75"/>
      <c r="AV75"/>
      <c r="AW75"/>
    </row>
    <row r="76" spans="1:49" ht="16.8">
      <c r="E76" s="41" t="s">
        <v>901</v>
      </c>
      <c r="F76" s="44" t="s">
        <v>902</v>
      </c>
      <c r="G76" s="45">
        <f>COUNTIFS(G4:G67,"&gt;=70",G4:G67,"&lt;80")</f>
        <v>2</v>
      </c>
      <c r="H76" s="45">
        <f>COUNTIFS(H4:H67,"&gt;=70",H4:H67,"&lt;80")</f>
        <v>2</v>
      </c>
      <c r="I76" s="45">
        <f>COUNTIFS(I4:I67,"&gt;=70",I4:I67,"&lt;80")</f>
        <v>6</v>
      </c>
      <c r="J76" s="45">
        <f>COUNTIFS(J4:J67,"&gt;=70",J4:J67,"&lt;80")</f>
        <v>1</v>
      </c>
      <c r="K76" s="45">
        <f>COUNTIFS(K4:K67,"&gt;=70",K4:K67,"&lt;80")</f>
        <v>2</v>
      </c>
      <c r="L76" s="46"/>
      <c r="M76" s="23"/>
      <c r="N76" s="23"/>
      <c r="O76" s="23"/>
      <c r="P76" s="23"/>
      <c r="Q76" s="23"/>
      <c r="R76" s="23"/>
      <c r="T76" s="37"/>
      <c r="Y76" s="41" t="s">
        <v>901</v>
      </c>
      <c r="Z76" s="44" t="s">
        <v>902</v>
      </c>
      <c r="AA76" s="45">
        <f>COUNTIFS(AA4:AA67,"&gt;=70",AA4:AA67,"&lt;80")</f>
        <v>1</v>
      </c>
      <c r="AB76" s="45">
        <f>COUNTIFS(AB4:AB67,"&gt;=70",AB4:AB67,"&lt;80")</f>
        <v>3</v>
      </c>
      <c r="AC76" s="45">
        <f>COUNTIFS(AC4:AC67,"&gt;=70",AC4:AC67,"&lt;80")</f>
        <v>14</v>
      </c>
      <c r="AD76" s="45">
        <f>COUNTIFS(AD4:AD67,"&gt;=70",AD4:AD67,"&lt;80")</f>
        <v>0</v>
      </c>
      <c r="AE76" s="45">
        <f>COUNTIFS(AE4:AE67,"&gt;=70",AE4:AE67,"&lt;80")</f>
        <v>2</v>
      </c>
      <c r="AF76" s="46"/>
      <c r="AG76" s="23"/>
      <c r="AH76" s="23"/>
      <c r="AI76" s="23"/>
      <c r="AJ76" s="23"/>
      <c r="AK76" s="23"/>
      <c r="AL76" s="23"/>
      <c r="AM76" s="23"/>
      <c r="AO76" s="38"/>
      <c r="AP76" s="43" t="s">
        <v>903</v>
      </c>
      <c r="AQ76" s="42">
        <f>COUNTIF(AW4:AW67,"FIRST")</f>
        <v>0</v>
      </c>
      <c r="AR76" s="47">
        <f>(AQ76/$AA$82)*100</f>
        <v>0</v>
      </c>
      <c r="AS76" s="39"/>
      <c r="AT76" s="40"/>
      <c r="AU76"/>
      <c r="AV76"/>
      <c r="AW76"/>
    </row>
    <row r="77" spans="1:49" ht="33.6">
      <c r="E77" s="41" t="s">
        <v>904</v>
      </c>
      <c r="F77" s="44" t="s">
        <v>905</v>
      </c>
      <c r="G77" s="45">
        <f>COUNTIFS(G4:G67,"&gt;=60",G4:G67,"&lt;70")</f>
        <v>2</v>
      </c>
      <c r="H77" s="45">
        <f>COUNTIFS(H4:H67,"&gt;=60",H4:H67,"&lt;70")</f>
        <v>1</v>
      </c>
      <c r="I77" s="45">
        <f>COUNTIFS(I4:I67,"&gt;=60",I4:I67,"&lt;70")</f>
        <v>0</v>
      </c>
      <c r="J77" s="45">
        <f>COUNTIFS(J4:J67,"&gt;=60",J4:J67,"&lt;70")</f>
        <v>0</v>
      </c>
      <c r="K77" s="45">
        <f>COUNTIFS(K4:K67,"&gt;=60",K4:K67,"&lt;70")</f>
        <v>1</v>
      </c>
      <c r="L77" s="46"/>
      <c r="M77" s="23"/>
      <c r="N77" s="23"/>
      <c r="O77" s="23"/>
      <c r="P77" s="23"/>
      <c r="Q77" s="23"/>
      <c r="R77" s="23"/>
      <c r="T77" s="37"/>
      <c r="Y77" s="41" t="s">
        <v>904</v>
      </c>
      <c r="Z77" s="44" t="s">
        <v>905</v>
      </c>
      <c r="AA77" s="45">
        <f>COUNTIFS(AA4:AA67,"&gt;=60",AA4:AA67,"&lt;70")</f>
        <v>1</v>
      </c>
      <c r="AB77" s="45">
        <f>COUNTIFS(AB4:AB67,"&gt;=60",AB4:AB67,"&lt;70")</f>
        <v>0</v>
      </c>
      <c r="AC77" s="45">
        <f>COUNTIFS(AC4:AC67,"&gt;=60",AC4:AC67,"&lt;70")</f>
        <v>1</v>
      </c>
      <c r="AD77" s="45">
        <f>COUNTIFS(AD4:AD67,"&gt;=60",AD4:AD67,"&lt;70")</f>
        <v>0</v>
      </c>
      <c r="AE77" s="45">
        <f>COUNTIFS(AE4:AE67,"&gt;=60",AE4:AE67,"&lt;70")</f>
        <v>1</v>
      </c>
      <c r="AF77" s="46"/>
      <c r="AG77" s="23"/>
      <c r="AH77" s="23"/>
      <c r="AI77" s="23"/>
      <c r="AJ77" s="23"/>
      <c r="AK77" s="23"/>
      <c r="AL77" s="23"/>
      <c r="AM77" s="23"/>
      <c r="AO77" s="38"/>
      <c r="AP77" s="48" t="s">
        <v>906</v>
      </c>
      <c r="AQ77" s="42">
        <f>COUNTIF(AW4:AW67,"HSC")</f>
        <v>0</v>
      </c>
      <c r="AR77" s="47">
        <f>(AQ77/$AA$82)*100</f>
        <v>0</v>
      </c>
      <c r="AS77" s="39"/>
      <c r="AT77" s="40"/>
      <c r="AU77"/>
      <c r="AV77"/>
      <c r="AW77"/>
    </row>
    <row r="78" spans="1:49" ht="16.8">
      <c r="E78" s="41" t="s">
        <v>907</v>
      </c>
      <c r="F78" s="44" t="s">
        <v>908</v>
      </c>
      <c r="G78" s="45">
        <f>COUNTIFS(G4:G67,"&gt;=50",G4:G67,"&lt;60")</f>
        <v>0</v>
      </c>
      <c r="H78" s="45">
        <f>COUNTIFS(H4:H67,"&gt;=50",H4:H67,"&lt;60")</f>
        <v>0</v>
      </c>
      <c r="I78" s="45">
        <f>COUNTIFS(I4:I67,"&gt;=50",I4:I67,"&lt;60")</f>
        <v>0</v>
      </c>
      <c r="J78" s="45">
        <f>COUNTIFS(J4:J67,"&gt;=50",J4:J67,"&lt;60")</f>
        <v>0</v>
      </c>
      <c r="K78" s="45">
        <f>COUNTIFS(K4:K67,"&gt;=50",K4:K67,"&lt;60")</f>
        <v>0</v>
      </c>
      <c r="L78" s="46"/>
      <c r="M78" s="23"/>
      <c r="N78" s="23"/>
      <c r="O78" s="23"/>
      <c r="P78" s="23"/>
      <c r="Q78" s="23"/>
      <c r="R78" s="23"/>
      <c r="T78" s="37"/>
      <c r="Y78" s="41" t="s">
        <v>907</v>
      </c>
      <c r="Z78" s="44" t="s">
        <v>908</v>
      </c>
      <c r="AA78" s="45">
        <f>COUNTIFS(AA4:AA67,"&gt;=50",AA4:AA67,"&lt;60")</f>
        <v>0</v>
      </c>
      <c r="AB78" s="45">
        <f>COUNTIFS(AB4:AB67,"&gt;=50",AB4:AB67,"&lt;60")</f>
        <v>0</v>
      </c>
      <c r="AC78" s="45">
        <f>COUNTIFS(AC4:AC67,"&gt;=50",AC4:AC67,"&lt;60")</f>
        <v>0</v>
      </c>
      <c r="AD78" s="45">
        <f>COUNTIFS(AD4:AD67,"&gt;=50",AD4:AD67,"&lt;60")</f>
        <v>0</v>
      </c>
      <c r="AE78" s="45">
        <f>COUNTIFS(AE4:AE67,"&gt;=50",AE4:AE67,"&lt;60")</f>
        <v>0</v>
      </c>
      <c r="AF78" s="46"/>
      <c r="AG78" s="23"/>
      <c r="AH78" s="23"/>
      <c r="AI78" s="23"/>
      <c r="AJ78" s="23"/>
      <c r="AK78" s="23"/>
      <c r="AL78" s="23"/>
      <c r="AM78" s="23"/>
      <c r="AO78" s="38"/>
      <c r="AP78" s="43" t="s">
        <v>909</v>
      </c>
      <c r="AQ78" s="42">
        <f>COUNTIF(AW4:AW67,"SC")</f>
        <v>0</v>
      </c>
      <c r="AR78" s="47">
        <f>(AQ78/$AA$82)*100</f>
        <v>0</v>
      </c>
      <c r="AS78" s="39"/>
      <c r="AT78" s="40"/>
      <c r="AV78"/>
      <c r="AW78"/>
    </row>
    <row r="79" spans="1:49" ht="16.8">
      <c r="E79" s="41" t="s">
        <v>910</v>
      </c>
      <c r="F79" s="44" t="s">
        <v>911</v>
      </c>
      <c r="G79" s="45">
        <f>COUNTIFS(G4:G67,"&gt;=40",G4:G67,"&lt;50")</f>
        <v>0</v>
      </c>
      <c r="H79" s="45">
        <f>COUNTIFS(H4:H67,"&gt;=40",H4:H67,"&lt;50")</f>
        <v>0</v>
      </c>
      <c r="I79" s="45">
        <f>COUNTIFS(I4:I67,"&gt;=40",I4:I67,"&lt;50")</f>
        <v>0</v>
      </c>
      <c r="J79" s="45">
        <f>COUNTIFS(J4:J67,"&gt;=40",J4:J67,"&lt;50")</f>
        <v>0</v>
      </c>
      <c r="K79" s="45">
        <f>COUNTIFS(K4:K67,"&gt;=40",K4:K67,"&lt;50")</f>
        <v>0</v>
      </c>
      <c r="L79" s="46"/>
      <c r="M79" s="23"/>
      <c r="N79" s="23"/>
      <c r="O79" s="23"/>
      <c r="P79" s="23"/>
      <c r="Q79" s="23"/>
      <c r="R79" s="23"/>
      <c r="T79" s="37"/>
      <c r="Y79" s="41" t="s">
        <v>910</v>
      </c>
      <c r="Z79" s="44" t="s">
        <v>911</v>
      </c>
      <c r="AA79" s="45">
        <f>COUNTIFS(AA4:AA67,"&gt;=40",AA4:AA67,"&lt;50")</f>
        <v>0</v>
      </c>
      <c r="AB79" s="45">
        <f>COUNTIFS(AB4:AB67,"&gt;=40",AB4:AB67,"&lt;50")</f>
        <v>0</v>
      </c>
      <c r="AC79" s="45">
        <f>COUNTIFS(AC4:AC67,"&gt;=40",AC4:AC67,"&lt;50")</f>
        <v>0</v>
      </c>
      <c r="AD79" s="45">
        <f>COUNTIFS(AD4:AD67,"&gt;=40",AD4:AD67,"&lt;50")</f>
        <v>0</v>
      </c>
      <c r="AE79" s="45">
        <f>COUNTIFS(AE4:AE67,"&gt;=40",AE4:AE67,"&lt;50")</f>
        <v>0</v>
      </c>
      <c r="AF79" s="46"/>
      <c r="AG79" s="23"/>
      <c r="AH79" s="23"/>
      <c r="AI79" s="23"/>
      <c r="AJ79" s="23"/>
      <c r="AK79" s="23"/>
      <c r="AL79" s="23"/>
      <c r="AM79" s="23"/>
      <c r="AO79" s="38"/>
      <c r="AP79" s="43" t="s">
        <v>912</v>
      </c>
      <c r="AQ79" s="42">
        <f>COUNTIF(AW4:AW67,"ATKT")</f>
        <v>0</v>
      </c>
      <c r="AR79" s="47">
        <f>(AQ79/$R$82)*100</f>
        <v>0</v>
      </c>
      <c r="AS79" s="39"/>
      <c r="AT79" s="40"/>
      <c r="AV79"/>
      <c r="AW79"/>
    </row>
    <row r="80" spans="1:49" ht="16.8">
      <c r="E80" s="41" t="s">
        <v>913</v>
      </c>
      <c r="F80" s="44" t="s">
        <v>914</v>
      </c>
      <c r="G80" s="45">
        <f>COUNTIF(G4:G67,"FF")</f>
        <v>0</v>
      </c>
      <c r="H80" s="45">
        <f>COUNTIF(H4:H67,"FF")</f>
        <v>0</v>
      </c>
      <c r="I80" s="45">
        <f>COUNTIF(I4:I67,"FF")</f>
        <v>0</v>
      </c>
      <c r="J80" s="45">
        <f>COUNTIF(J4:J67,"FF")</f>
        <v>0</v>
      </c>
      <c r="K80" s="45">
        <f>COUNTIF(K4:K67,"FF")</f>
        <v>0</v>
      </c>
      <c r="L80" s="46"/>
      <c r="M80" s="45">
        <f t="shared" ref="M80:R80" si="30">COUNTIF(M4:M67,"FF")</f>
        <v>0</v>
      </c>
      <c r="N80" s="45">
        <f t="shared" si="30"/>
        <v>0</v>
      </c>
      <c r="O80" s="45">
        <f t="shared" si="30"/>
        <v>0</v>
      </c>
      <c r="P80" s="45">
        <f t="shared" si="30"/>
        <v>0</v>
      </c>
      <c r="Q80" s="45">
        <f t="shared" si="30"/>
        <v>0</v>
      </c>
      <c r="R80" s="45">
        <f t="shared" si="30"/>
        <v>0</v>
      </c>
      <c r="T80" s="37"/>
      <c r="Y80" s="41" t="s">
        <v>913</v>
      </c>
      <c r="Z80" s="44" t="s">
        <v>914</v>
      </c>
      <c r="AA80" s="45">
        <f>COUNTIF(AA4:AA67,"FF")</f>
        <v>0</v>
      </c>
      <c r="AB80" s="45">
        <f>COUNTIF(AB4:AB67,"FF")</f>
        <v>0</v>
      </c>
      <c r="AC80" s="45">
        <f>COUNTIF(AC4:AC67,"FF")</f>
        <v>0</v>
      </c>
      <c r="AD80" s="45">
        <f>COUNTIF(AD4:AD67,"FF")</f>
        <v>0</v>
      </c>
      <c r="AE80" s="45">
        <f>COUNTIF(AE4:AE67,"FF")</f>
        <v>0</v>
      </c>
      <c r="AF80" s="46"/>
      <c r="AG80" s="45">
        <f t="shared" ref="AG80:AM80" si="31">COUNTIF(AG4:AG67,"FF")</f>
        <v>0</v>
      </c>
      <c r="AH80" s="45">
        <f t="shared" si="31"/>
        <v>0</v>
      </c>
      <c r="AI80" s="45">
        <f t="shared" si="31"/>
        <v>0</v>
      </c>
      <c r="AJ80" s="45">
        <f t="shared" si="31"/>
        <v>0</v>
      </c>
      <c r="AK80" s="45">
        <f t="shared" si="31"/>
        <v>0</v>
      </c>
      <c r="AL80" s="45">
        <f t="shared" si="31"/>
        <v>0</v>
      </c>
      <c r="AM80" s="45">
        <f t="shared" si="31"/>
        <v>0</v>
      </c>
      <c r="AO80" s="38"/>
      <c r="AP80" s="43" t="s">
        <v>915</v>
      </c>
      <c r="AQ80" s="42">
        <f>COUNTIF(AW4:AW67,"FAIL")</f>
        <v>0</v>
      </c>
      <c r="AR80" s="47">
        <f>(AQ80/$AA$82)*100</f>
        <v>0</v>
      </c>
      <c r="AS80" s="39"/>
      <c r="AT80" s="40"/>
      <c r="AV80"/>
      <c r="AW80"/>
    </row>
    <row r="81" spans="3:49" ht="16.8">
      <c r="E81" s="35"/>
      <c r="F81" s="49" t="s">
        <v>916</v>
      </c>
      <c r="G81" s="50">
        <f>COUNTIF(G4:G67,"AB")</f>
        <v>0</v>
      </c>
      <c r="H81" s="50">
        <f>COUNTIF(H4:H67,"AB")</f>
        <v>0</v>
      </c>
      <c r="I81" s="50">
        <f>COUNTIF(I4:I67,"AB")</f>
        <v>0</v>
      </c>
      <c r="J81" s="50">
        <f>COUNTIF(J4:J67,"AB")</f>
        <v>0</v>
      </c>
      <c r="K81" s="50">
        <f>COUNTIF(K4:K67,"AB")</f>
        <v>0</v>
      </c>
      <c r="L81" s="46"/>
      <c r="M81" s="50">
        <f t="shared" ref="M81:R81" si="32">COUNTIF(M4:M67,"AB")</f>
        <v>0</v>
      </c>
      <c r="N81" s="50">
        <f t="shared" si="32"/>
        <v>0</v>
      </c>
      <c r="O81" s="50">
        <f t="shared" si="32"/>
        <v>0</v>
      </c>
      <c r="P81" s="50">
        <f t="shared" si="32"/>
        <v>0</v>
      </c>
      <c r="Q81" s="50">
        <f t="shared" si="32"/>
        <v>0</v>
      </c>
      <c r="R81" s="50">
        <f t="shared" si="32"/>
        <v>0</v>
      </c>
      <c r="T81" s="37"/>
      <c r="Y81" s="35"/>
      <c r="Z81" s="49" t="s">
        <v>916</v>
      </c>
      <c r="AA81" s="50">
        <f>COUNTIF(AA4:AA67,"AB")</f>
        <v>0</v>
      </c>
      <c r="AB81" s="50">
        <f>COUNTIF(AB4:AB67,"AB")</f>
        <v>0</v>
      </c>
      <c r="AC81" s="50">
        <f>COUNTIF(AC4:AC67,"AB")</f>
        <v>0</v>
      </c>
      <c r="AD81" s="50">
        <f>COUNTIF(AD4:AD67,"AB")</f>
        <v>0</v>
      </c>
      <c r="AE81" s="50">
        <f>COUNTIF(AE4:AE67,"AB")</f>
        <v>0</v>
      </c>
      <c r="AF81" s="46"/>
      <c r="AG81" s="50">
        <f t="shared" ref="AG81:AM81" si="33">COUNTIF(AG4:AG67,"AB")</f>
        <v>0</v>
      </c>
      <c r="AH81" s="50">
        <f t="shared" si="33"/>
        <v>0</v>
      </c>
      <c r="AI81" s="50">
        <f t="shared" si="33"/>
        <v>0</v>
      </c>
      <c r="AJ81" s="50">
        <f t="shared" si="33"/>
        <v>0</v>
      </c>
      <c r="AK81" s="50">
        <f t="shared" si="33"/>
        <v>0</v>
      </c>
      <c r="AL81" s="50">
        <f t="shared" si="33"/>
        <v>0</v>
      </c>
      <c r="AM81" s="50">
        <f t="shared" si="33"/>
        <v>0</v>
      </c>
      <c r="AO81" s="38"/>
      <c r="AP81" s="43" t="s">
        <v>917</v>
      </c>
      <c r="AQ81" s="43">
        <f>AA82</f>
        <v>64</v>
      </c>
      <c r="AR81" s="43"/>
      <c r="AS81" s="38"/>
      <c r="AU81"/>
      <c r="AV81"/>
      <c r="AW81"/>
    </row>
    <row r="82" spans="3:49">
      <c r="E82" s="35"/>
      <c r="F82" s="51" t="s">
        <v>917</v>
      </c>
      <c r="G82" s="52">
        <f>COUNTA(G4:G67)</f>
        <v>64</v>
      </c>
      <c r="H82" s="52">
        <f>COUNTA(H4:H67)</f>
        <v>64</v>
      </c>
      <c r="I82" s="52">
        <f>COUNTA(I4:I67)</f>
        <v>64</v>
      </c>
      <c r="J82" s="52">
        <f>COUNTA(J4:J67)</f>
        <v>64</v>
      </c>
      <c r="K82" s="52">
        <f>COUNTA(K4:K67)</f>
        <v>64</v>
      </c>
      <c r="L82" s="46"/>
      <c r="M82" s="52">
        <f t="shared" ref="M82:R82" si="34">COUNTA(M4:M67)</f>
        <v>64</v>
      </c>
      <c r="N82" s="52">
        <f t="shared" si="34"/>
        <v>64</v>
      </c>
      <c r="O82" s="52">
        <f t="shared" si="34"/>
        <v>64</v>
      </c>
      <c r="P82" s="52">
        <f t="shared" si="34"/>
        <v>64</v>
      </c>
      <c r="Q82" s="52">
        <f t="shared" si="34"/>
        <v>64</v>
      </c>
      <c r="R82" s="52">
        <f t="shared" si="34"/>
        <v>64</v>
      </c>
      <c r="T82" s="37"/>
      <c r="Y82" s="35"/>
      <c r="Z82" s="51" t="s">
        <v>917</v>
      </c>
      <c r="AA82" s="52">
        <f>COUNTA(AA4:AA67)</f>
        <v>64</v>
      </c>
      <c r="AB82" s="52">
        <f>COUNTA(AB4:AB67)</f>
        <v>64</v>
      </c>
      <c r="AC82" s="52">
        <f>COUNTA(AC4:AC67)</f>
        <v>64</v>
      </c>
      <c r="AD82" s="52">
        <f>COUNTA(AD4:AD67)</f>
        <v>64</v>
      </c>
      <c r="AE82" s="52">
        <f>COUNTA(AE4:AE67)</f>
        <v>64</v>
      </c>
      <c r="AF82" s="46"/>
      <c r="AG82" s="52">
        <f t="shared" ref="AG82:AM82" si="35">COUNTA(AG4:AG67)</f>
        <v>64</v>
      </c>
      <c r="AH82" s="52">
        <f t="shared" si="35"/>
        <v>64</v>
      </c>
      <c r="AI82" s="52">
        <f t="shared" si="35"/>
        <v>64</v>
      </c>
      <c r="AJ82" s="52">
        <f t="shared" si="35"/>
        <v>64</v>
      </c>
      <c r="AK82" s="52">
        <f t="shared" si="35"/>
        <v>64</v>
      </c>
      <c r="AL82" s="52">
        <f t="shared" si="35"/>
        <v>64</v>
      </c>
      <c r="AM82" s="52">
        <f t="shared" si="35"/>
        <v>64</v>
      </c>
      <c r="AO82" s="39"/>
      <c r="AP82" s="39"/>
      <c r="AQ82" s="39"/>
      <c r="AR82" s="39"/>
      <c r="AS82" s="39"/>
    </row>
    <row r="83" spans="3:49">
      <c r="E83" s="35"/>
      <c r="F83" s="44" t="s">
        <v>918</v>
      </c>
      <c r="G83" s="45">
        <f>G82-G81</f>
        <v>64</v>
      </c>
      <c r="H83" s="45">
        <f>H82-H81</f>
        <v>64</v>
      </c>
      <c r="I83" s="45">
        <f>I82-I81</f>
        <v>64</v>
      </c>
      <c r="J83" s="45">
        <f>J82-J81</f>
        <v>64</v>
      </c>
      <c r="K83" s="45">
        <f>K82-K81</f>
        <v>64</v>
      </c>
      <c r="L83" s="46"/>
      <c r="M83" s="45">
        <f t="shared" ref="M83:R83" si="36">M82-M81</f>
        <v>64</v>
      </c>
      <c r="N83" s="45">
        <f t="shared" si="36"/>
        <v>64</v>
      </c>
      <c r="O83" s="45">
        <f t="shared" si="36"/>
        <v>64</v>
      </c>
      <c r="P83" s="45">
        <f t="shared" si="36"/>
        <v>64</v>
      </c>
      <c r="Q83" s="45">
        <f t="shared" si="36"/>
        <v>64</v>
      </c>
      <c r="R83" s="45">
        <f t="shared" si="36"/>
        <v>64</v>
      </c>
      <c r="T83" s="37"/>
      <c r="Y83" s="35"/>
      <c r="Z83" s="44" t="s">
        <v>918</v>
      </c>
      <c r="AA83" s="45">
        <f>AA82-AA81</f>
        <v>64</v>
      </c>
      <c r="AB83" s="45">
        <f>AB82-AB81</f>
        <v>64</v>
      </c>
      <c r="AC83" s="45">
        <f>AC82-AC81</f>
        <v>64</v>
      </c>
      <c r="AD83" s="45">
        <f>AD82-AD81</f>
        <v>64</v>
      </c>
      <c r="AE83" s="45">
        <f>AE82-AE81</f>
        <v>64</v>
      </c>
      <c r="AF83" s="46"/>
      <c r="AG83" s="45">
        <f t="shared" ref="AG83:AM83" si="37">AG82-AG81</f>
        <v>64</v>
      </c>
      <c r="AH83" s="45">
        <f t="shared" si="37"/>
        <v>64</v>
      </c>
      <c r="AI83" s="45">
        <f t="shared" si="37"/>
        <v>64</v>
      </c>
      <c r="AJ83" s="45">
        <f t="shared" si="37"/>
        <v>64</v>
      </c>
      <c r="AK83" s="45">
        <f t="shared" si="37"/>
        <v>64</v>
      </c>
      <c r="AL83" s="45">
        <f t="shared" si="37"/>
        <v>64</v>
      </c>
      <c r="AM83" s="45">
        <f t="shared" si="37"/>
        <v>64</v>
      </c>
    </row>
    <row r="84" spans="3:49" ht="15" thickBot="1">
      <c r="E84" s="53"/>
      <c r="F84" s="36" t="s">
        <v>919</v>
      </c>
      <c r="G84" s="6">
        <f>G83-G80</f>
        <v>64</v>
      </c>
      <c r="H84" s="6">
        <f>H83-H80</f>
        <v>64</v>
      </c>
      <c r="I84" s="6">
        <f>I83-I80</f>
        <v>64</v>
      </c>
      <c r="J84" s="6">
        <f>J83-J80</f>
        <v>64</v>
      </c>
      <c r="K84" s="6">
        <f>K83-K80</f>
        <v>64</v>
      </c>
      <c r="L84" s="46"/>
      <c r="M84" s="6">
        <f t="shared" ref="M84:R84" si="38">M83-M80</f>
        <v>64</v>
      </c>
      <c r="N84" s="6">
        <f t="shared" si="38"/>
        <v>64</v>
      </c>
      <c r="O84" s="6">
        <f t="shared" si="38"/>
        <v>64</v>
      </c>
      <c r="P84" s="6">
        <f t="shared" si="38"/>
        <v>64</v>
      </c>
      <c r="Q84" s="6">
        <f t="shared" si="38"/>
        <v>64</v>
      </c>
      <c r="R84" s="6">
        <f t="shared" si="38"/>
        <v>64</v>
      </c>
      <c r="T84" s="37"/>
      <c r="Y84" s="53"/>
      <c r="Z84" s="36" t="s">
        <v>919</v>
      </c>
      <c r="AA84" s="6">
        <f>AA83-AA80</f>
        <v>64</v>
      </c>
      <c r="AB84" s="6">
        <f>AB83-AB80</f>
        <v>64</v>
      </c>
      <c r="AC84" s="6">
        <f>AC83-AC80</f>
        <v>64</v>
      </c>
      <c r="AD84" s="6">
        <f>AD83-AD80</f>
        <v>64</v>
      </c>
      <c r="AE84" s="6">
        <f>AE83-AE80</f>
        <v>64</v>
      </c>
      <c r="AF84" s="46"/>
      <c r="AG84" s="6">
        <f t="shared" ref="AG84:AM84" si="39">AG83-AG80</f>
        <v>64</v>
      </c>
      <c r="AH84" s="6">
        <f t="shared" si="39"/>
        <v>64</v>
      </c>
      <c r="AI84" s="6">
        <f t="shared" si="39"/>
        <v>64</v>
      </c>
      <c r="AJ84" s="6">
        <f t="shared" si="39"/>
        <v>64</v>
      </c>
      <c r="AK84" s="6">
        <f t="shared" si="39"/>
        <v>64</v>
      </c>
      <c r="AL84" s="6">
        <f t="shared" si="39"/>
        <v>64</v>
      </c>
      <c r="AM84" s="6">
        <f t="shared" si="39"/>
        <v>64</v>
      </c>
    </row>
    <row r="85" spans="3:49" ht="15" thickBot="1">
      <c r="E85" s="40"/>
      <c r="F85" s="54" t="s">
        <v>920</v>
      </c>
      <c r="G85" s="55">
        <f>(G84/G83)*100</f>
        <v>100</v>
      </c>
      <c r="H85" s="55">
        <f>(H84/H83)*100</f>
        <v>100</v>
      </c>
      <c r="I85" s="55">
        <f>(I84/I83)*100</f>
        <v>100</v>
      </c>
      <c r="J85" s="55">
        <f>(J84/J83)*100</f>
        <v>100</v>
      </c>
      <c r="K85" s="55">
        <f>(K84/K83)*100</f>
        <v>100</v>
      </c>
      <c r="L85" s="56"/>
      <c r="M85" s="55">
        <f t="shared" ref="M85:R85" si="40">(M84/M83)*100</f>
        <v>100</v>
      </c>
      <c r="N85" s="55">
        <f t="shared" si="40"/>
        <v>100</v>
      </c>
      <c r="O85" s="55">
        <f t="shared" si="40"/>
        <v>100</v>
      </c>
      <c r="P85" s="55">
        <f t="shared" si="40"/>
        <v>100</v>
      </c>
      <c r="Q85" s="55">
        <f t="shared" si="40"/>
        <v>100</v>
      </c>
      <c r="R85" s="55">
        <f t="shared" si="40"/>
        <v>100</v>
      </c>
      <c r="T85" s="37"/>
      <c r="Y85" s="40"/>
      <c r="Z85" s="54" t="s">
        <v>920</v>
      </c>
      <c r="AA85" s="55">
        <f>(AA84/AA83)*100</f>
        <v>100</v>
      </c>
      <c r="AB85" s="55">
        <f>(AB84/AB83)*100</f>
        <v>100</v>
      </c>
      <c r="AC85" s="55">
        <f>(AC84/AC83)*100</f>
        <v>100</v>
      </c>
      <c r="AD85" s="55">
        <f>(AD84/AD83)*100</f>
        <v>100</v>
      </c>
      <c r="AE85" s="55">
        <f>(AE84/AE83)*100</f>
        <v>100</v>
      </c>
      <c r="AF85" s="56"/>
      <c r="AG85" s="55">
        <f t="shared" ref="AG85:AM85" si="41">(AG84/AG83)*100</f>
        <v>100</v>
      </c>
      <c r="AH85" s="55">
        <f t="shared" si="41"/>
        <v>100</v>
      </c>
      <c r="AI85" s="55">
        <f t="shared" si="41"/>
        <v>100</v>
      </c>
      <c r="AJ85" s="55">
        <f t="shared" si="41"/>
        <v>100</v>
      </c>
      <c r="AK85" s="55">
        <f t="shared" si="41"/>
        <v>100</v>
      </c>
      <c r="AL85" s="55">
        <f t="shared" si="41"/>
        <v>100</v>
      </c>
      <c r="AM85" s="55">
        <f t="shared" si="41"/>
        <v>100</v>
      </c>
    </row>
    <row r="86" spans="3:49">
      <c r="L86" s="31"/>
      <c r="T86" s="37"/>
      <c r="AF86" s="31"/>
    </row>
    <row r="87" spans="3:49" ht="15" thickBot="1">
      <c r="L87" s="31"/>
      <c r="T87" s="37"/>
      <c r="AF87" s="31"/>
      <c r="AO87" s="31"/>
      <c r="AP87" s="31"/>
      <c r="AQ87" s="31"/>
      <c r="AR87" s="31"/>
    </row>
    <row r="88" spans="3:49" ht="16.2">
      <c r="T88" s="37"/>
      <c r="AF88" s="31"/>
      <c r="AO88" s="31"/>
      <c r="AP88" s="57"/>
      <c r="AQ88" s="58" t="s">
        <v>921</v>
      </c>
      <c r="AR88" s="31"/>
    </row>
    <row r="89" spans="3:49" ht="16.2">
      <c r="C89" s="96" t="s">
        <v>922</v>
      </c>
      <c r="D89" s="96"/>
      <c r="E89" s="96"/>
      <c r="F89" s="96"/>
      <c r="T89" s="37"/>
      <c r="AO89" s="31"/>
      <c r="AP89" s="60" t="s">
        <v>897</v>
      </c>
      <c r="AQ89" s="61">
        <f>((AV69)/AQ81)*100</f>
        <v>100</v>
      </c>
      <c r="AR89" s="31"/>
    </row>
    <row r="90" spans="3:49" ht="16.2">
      <c r="C90" s="96" t="s">
        <v>923</v>
      </c>
      <c r="D90" s="96"/>
      <c r="E90" s="96"/>
      <c r="F90" s="96"/>
      <c r="T90" s="37"/>
      <c r="AO90" s="31"/>
      <c r="AP90" s="60" t="s">
        <v>924</v>
      </c>
      <c r="AQ90" s="61">
        <f>((AT69)/AQ81)*100</f>
        <v>100</v>
      </c>
      <c r="AR90" s="31"/>
    </row>
    <row r="91" spans="3:49" ht="16.2">
      <c r="C91" s="62"/>
      <c r="D91" s="59" t="s">
        <v>925</v>
      </c>
      <c r="E91" s="96" t="s">
        <v>926</v>
      </c>
      <c r="F91" s="96"/>
      <c r="T91" s="37"/>
      <c r="AO91" s="31"/>
      <c r="AP91" s="63" t="s">
        <v>927</v>
      </c>
      <c r="AQ91" s="64">
        <f>((AU69)/AQ81)*100</f>
        <v>100</v>
      </c>
      <c r="AR91" s="31"/>
    </row>
    <row r="92" spans="3:49" ht="16.2">
      <c r="C92" s="59" t="s">
        <v>928</v>
      </c>
      <c r="D92" s="59" t="s">
        <v>929</v>
      </c>
      <c r="E92" s="96" t="s">
        <v>930</v>
      </c>
      <c r="F92" s="96"/>
      <c r="T92" s="37"/>
      <c r="AO92" s="31"/>
      <c r="AP92" s="63" t="s">
        <v>931</v>
      </c>
      <c r="AQ92" s="64">
        <f>(AQ80)/AQ81*100</f>
        <v>0</v>
      </c>
      <c r="AR92" s="31"/>
    </row>
    <row r="93" spans="3:49" ht="16.2">
      <c r="C93" s="59" t="s">
        <v>912</v>
      </c>
      <c r="D93" s="59" t="s">
        <v>932</v>
      </c>
      <c r="E93" s="96" t="s">
        <v>933</v>
      </c>
      <c r="F93" s="96"/>
      <c r="T93" s="37"/>
      <c r="AO93" s="31"/>
      <c r="AP93" s="63" t="s">
        <v>912</v>
      </c>
      <c r="AQ93" s="64">
        <f>(AQ79)/AQ81*100</f>
        <v>0</v>
      </c>
      <c r="AR93" s="31"/>
    </row>
    <row r="94" spans="3:49" ht="16.2">
      <c r="C94" s="40"/>
      <c r="D94" s="65"/>
      <c r="E94" s="40"/>
      <c r="T94" s="37"/>
      <c r="AO94" s="31"/>
      <c r="AP94" s="66" t="s">
        <v>934</v>
      </c>
      <c r="AQ94" s="67">
        <f>(AQ79+AQ80)/AQ81*100</f>
        <v>0</v>
      </c>
      <c r="AR94" s="31"/>
    </row>
    <row r="95" spans="3:49">
      <c r="C95" s="68" t="s">
        <v>935</v>
      </c>
      <c r="D95" s="69" t="s">
        <v>936</v>
      </c>
      <c r="E95" s="95"/>
      <c r="F95" s="95"/>
      <c r="T95" s="37"/>
      <c r="AO95" s="31"/>
      <c r="AP95" s="31"/>
      <c r="AQ95" s="31"/>
      <c r="AR95" s="31"/>
    </row>
    <row r="96" spans="3:49">
      <c r="C96" s="68">
        <v>1</v>
      </c>
      <c r="D96" s="69" t="s">
        <v>937</v>
      </c>
      <c r="E96" s="95" t="s">
        <v>938</v>
      </c>
      <c r="F96" s="95"/>
      <c r="T96" s="37"/>
    </row>
    <row r="97" spans="1:49">
      <c r="C97" s="68">
        <v>2</v>
      </c>
      <c r="D97" s="69" t="s">
        <v>939</v>
      </c>
      <c r="E97" s="95" t="s">
        <v>903</v>
      </c>
      <c r="F97" s="95"/>
    </row>
    <row r="98" spans="1:49">
      <c r="C98" s="68">
        <v>3</v>
      </c>
      <c r="D98" s="69" t="s">
        <v>940</v>
      </c>
      <c r="E98" s="95" t="s">
        <v>906</v>
      </c>
      <c r="F98" s="95"/>
    </row>
    <row r="99" spans="1:49">
      <c r="C99" s="68">
        <v>4</v>
      </c>
      <c r="D99" s="69" t="s">
        <v>941</v>
      </c>
      <c r="E99" s="95" t="s">
        <v>909</v>
      </c>
      <c r="F99" s="95"/>
    </row>
    <row r="100" spans="1:49">
      <c r="C100" s="40"/>
      <c r="D100" s="65"/>
      <c r="E100" s="40"/>
    </row>
    <row r="101" spans="1:49">
      <c r="C101" s="95" t="s">
        <v>942</v>
      </c>
      <c r="D101" s="95"/>
      <c r="E101" s="95"/>
      <c r="F101" s="95"/>
    </row>
    <row r="102" spans="1:49">
      <c r="C102" s="95" t="s">
        <v>943</v>
      </c>
      <c r="D102" s="95"/>
      <c r="E102" s="95"/>
      <c r="F102" s="95"/>
    </row>
    <row r="106" spans="1:49" hidden="1">
      <c r="D106" s="70" t="s">
        <v>944</v>
      </c>
    </row>
    <row r="108" spans="1:49" ht="26.4" hidden="1">
      <c r="B108" s="6" t="s">
        <v>3</v>
      </c>
      <c r="C108" s="6" t="s">
        <v>4</v>
      </c>
      <c r="D108" s="5" t="s">
        <v>5</v>
      </c>
      <c r="E108" s="6" t="s">
        <v>6</v>
      </c>
      <c r="F108" s="5" t="s">
        <v>7</v>
      </c>
      <c r="G108" s="6">
        <v>314441</v>
      </c>
      <c r="H108" s="6">
        <v>314442</v>
      </c>
      <c r="I108" s="6">
        <v>314443</v>
      </c>
      <c r="J108" s="6">
        <v>314444</v>
      </c>
      <c r="K108" s="6">
        <v>314445</v>
      </c>
      <c r="L108" s="7"/>
      <c r="M108" s="6" t="s">
        <v>8</v>
      </c>
      <c r="N108" s="6" t="s">
        <v>9</v>
      </c>
      <c r="O108" s="6" t="s">
        <v>10</v>
      </c>
      <c r="P108" s="6" t="s">
        <v>11</v>
      </c>
      <c r="Q108" s="6" t="s">
        <v>12</v>
      </c>
      <c r="R108" s="6" t="s">
        <v>13</v>
      </c>
      <c r="S108" s="8" t="s">
        <v>945</v>
      </c>
      <c r="T108" s="8" t="s">
        <v>946</v>
      </c>
      <c r="V108" s="5" t="s">
        <v>3</v>
      </c>
      <c r="W108" s="6" t="s">
        <v>4</v>
      </c>
      <c r="X108" s="5" t="s">
        <v>5</v>
      </c>
      <c r="Y108" s="6" t="s">
        <v>6</v>
      </c>
      <c r="Z108" s="5" t="s">
        <v>7</v>
      </c>
      <c r="AA108" s="6">
        <v>314450</v>
      </c>
      <c r="AB108" s="6">
        <v>314451</v>
      </c>
      <c r="AC108" s="6">
        <v>314452</v>
      </c>
      <c r="AD108" s="6">
        <v>314453</v>
      </c>
      <c r="AE108" s="6">
        <v>314454</v>
      </c>
      <c r="AF108" s="7"/>
      <c r="AG108" s="6" t="s">
        <v>16</v>
      </c>
      <c r="AH108" s="6" t="s">
        <v>17</v>
      </c>
      <c r="AI108" s="6" t="s">
        <v>18</v>
      </c>
      <c r="AJ108" s="6" t="s">
        <v>19</v>
      </c>
      <c r="AK108" s="6" t="s">
        <v>20</v>
      </c>
      <c r="AL108" s="6" t="s">
        <v>21</v>
      </c>
      <c r="AM108" s="6" t="s">
        <v>22</v>
      </c>
      <c r="AN108" s="6" t="s">
        <v>945</v>
      </c>
      <c r="AO108" s="6" t="s">
        <v>946</v>
      </c>
      <c r="AP108" s="93" t="s">
        <v>25</v>
      </c>
      <c r="AQ108" s="93"/>
      <c r="AR108" s="94" t="s">
        <v>26</v>
      </c>
      <c r="AS108" s="94"/>
      <c r="AT108" s="9" t="s">
        <v>27</v>
      </c>
      <c r="AU108" s="9" t="s">
        <v>27</v>
      </c>
      <c r="AV108" s="71" t="s">
        <v>28</v>
      </c>
      <c r="AW108" s="11" t="s">
        <v>29</v>
      </c>
    </row>
    <row r="109" spans="1:49" hidden="1">
      <c r="B109" s="6"/>
      <c r="C109" s="6"/>
      <c r="D109" s="5"/>
      <c r="E109" s="6"/>
      <c r="F109" s="5"/>
      <c r="G109" s="6" t="s">
        <v>30</v>
      </c>
      <c r="H109" s="6" t="s">
        <v>31</v>
      </c>
      <c r="I109" s="6" t="s">
        <v>32</v>
      </c>
      <c r="J109" s="6" t="s">
        <v>33</v>
      </c>
      <c r="K109" s="6" t="s">
        <v>34</v>
      </c>
      <c r="L109" s="7"/>
      <c r="M109" s="6" t="s">
        <v>35</v>
      </c>
      <c r="N109" s="6" t="s">
        <v>36</v>
      </c>
      <c r="O109" s="6" t="s">
        <v>37</v>
      </c>
      <c r="P109" s="6" t="s">
        <v>38</v>
      </c>
      <c r="Q109" s="6" t="s">
        <v>39</v>
      </c>
      <c r="R109" s="6" t="s">
        <v>40</v>
      </c>
      <c r="S109" s="8"/>
      <c r="T109" s="8"/>
      <c r="V109" s="5"/>
      <c r="W109" s="6"/>
      <c r="X109" s="5"/>
      <c r="Y109" s="6"/>
      <c r="Z109" s="5"/>
      <c r="AA109" s="6" t="s">
        <v>41</v>
      </c>
      <c r="AB109" s="6" t="s">
        <v>42</v>
      </c>
      <c r="AC109" s="6" t="s">
        <v>43</v>
      </c>
      <c r="AD109" s="6" t="s">
        <v>44</v>
      </c>
      <c r="AE109" s="6" t="s">
        <v>45</v>
      </c>
      <c r="AF109" s="7"/>
      <c r="AG109" s="6" t="s">
        <v>46</v>
      </c>
      <c r="AH109" s="6" t="s">
        <v>47</v>
      </c>
      <c r="AI109" s="6" t="s">
        <v>48</v>
      </c>
      <c r="AJ109" s="6" t="s">
        <v>49</v>
      </c>
      <c r="AK109" s="6" t="s">
        <v>50</v>
      </c>
      <c r="AL109" s="6" t="s">
        <v>51</v>
      </c>
      <c r="AM109" s="6" t="s">
        <v>52</v>
      </c>
      <c r="AN109" s="6"/>
      <c r="AO109" s="6"/>
      <c r="AP109" s="12" t="s">
        <v>53</v>
      </c>
      <c r="AQ109" s="12" t="s">
        <v>54</v>
      </c>
      <c r="AR109" s="13" t="s">
        <v>53</v>
      </c>
      <c r="AS109" s="13" t="s">
        <v>54</v>
      </c>
      <c r="AT109" s="8" t="s">
        <v>55</v>
      </c>
      <c r="AU109" s="8" t="s">
        <v>56</v>
      </c>
      <c r="AV109" s="6"/>
      <c r="AW109" s="6"/>
    </row>
    <row r="110" spans="1:49" hidden="1">
      <c r="C110" s="1" t="s">
        <v>947</v>
      </c>
      <c r="D110" t="s">
        <v>948</v>
      </c>
      <c r="E110" s="1" t="s">
        <v>949</v>
      </c>
      <c r="G110" s="1" t="s">
        <v>850</v>
      </c>
      <c r="H110" s="1">
        <v>72</v>
      </c>
      <c r="I110" s="1">
        <v>68</v>
      </c>
      <c r="J110" s="1">
        <v>53</v>
      </c>
      <c r="K110" s="1">
        <v>62</v>
      </c>
      <c r="M110" s="1">
        <v>39</v>
      </c>
      <c r="N110" s="1">
        <v>20</v>
      </c>
      <c r="O110" s="1">
        <v>42</v>
      </c>
      <c r="P110" s="1">
        <v>20</v>
      </c>
      <c r="Q110" s="1" t="s">
        <v>817</v>
      </c>
      <c r="R110" s="1">
        <v>41</v>
      </c>
      <c r="T110" s="2">
        <v>40</v>
      </c>
      <c r="W110" s="1" t="s">
        <v>947</v>
      </c>
      <c r="X110" t="s">
        <v>948</v>
      </c>
      <c r="Y110" s="1" t="s">
        <v>949</v>
      </c>
      <c r="AA110" s="1">
        <v>70</v>
      </c>
      <c r="AB110" s="1">
        <v>70</v>
      </c>
      <c r="AC110" s="1">
        <v>50</v>
      </c>
      <c r="AD110" s="1">
        <v>76</v>
      </c>
      <c r="AE110" s="1">
        <v>68</v>
      </c>
      <c r="AG110" s="1">
        <v>21</v>
      </c>
      <c r="AH110" s="1">
        <v>21</v>
      </c>
      <c r="AI110" s="1">
        <v>28</v>
      </c>
      <c r="AJ110" s="1">
        <v>37</v>
      </c>
      <c r="AK110" s="1">
        <v>16</v>
      </c>
      <c r="AL110" s="1">
        <v>17</v>
      </c>
      <c r="AM110" s="1">
        <v>44</v>
      </c>
      <c r="AO110" s="1">
        <v>40</v>
      </c>
    </row>
    <row r="111" spans="1:49" hidden="1">
      <c r="A111" s="23"/>
      <c r="B111" s="14"/>
      <c r="C111" s="14" t="s">
        <v>777</v>
      </c>
      <c r="D111" s="15" t="s">
        <v>950</v>
      </c>
      <c r="E111" s="14" t="s">
        <v>951</v>
      </c>
      <c r="F111" s="72"/>
      <c r="G111" s="14" t="s">
        <v>850</v>
      </c>
      <c r="H111" s="14" t="s">
        <v>850</v>
      </c>
      <c r="I111" s="14">
        <v>40</v>
      </c>
      <c r="J111" s="14" t="s">
        <v>850</v>
      </c>
      <c r="K111" s="14">
        <v>53</v>
      </c>
      <c r="L111" s="17"/>
      <c r="M111" s="14" t="s">
        <v>817</v>
      </c>
      <c r="N111" s="14">
        <v>10</v>
      </c>
      <c r="O111" s="14">
        <v>25</v>
      </c>
      <c r="P111" s="14">
        <v>10</v>
      </c>
      <c r="Q111" s="14" t="s">
        <v>817</v>
      </c>
      <c r="R111" s="14">
        <v>20</v>
      </c>
      <c r="S111" s="18"/>
      <c r="T111" s="18">
        <v>20</v>
      </c>
      <c r="U111" s="19"/>
      <c r="V111" s="15"/>
      <c r="W111" s="14" t="s">
        <v>777</v>
      </c>
      <c r="X111" s="15" t="s">
        <v>950</v>
      </c>
      <c r="Y111" s="14" t="s">
        <v>951</v>
      </c>
      <c r="Z111" s="72"/>
      <c r="AA111" s="14" t="s">
        <v>850</v>
      </c>
      <c r="AB111" s="14">
        <v>42</v>
      </c>
      <c r="AC111" s="14" t="s">
        <v>850</v>
      </c>
      <c r="AD111" s="14">
        <v>44</v>
      </c>
      <c r="AE111" s="14" t="s">
        <v>850</v>
      </c>
      <c r="AF111" s="17"/>
      <c r="AG111" s="14">
        <v>15</v>
      </c>
      <c r="AH111" s="14">
        <v>15</v>
      </c>
      <c r="AI111" s="14">
        <v>25</v>
      </c>
      <c r="AJ111" s="14">
        <v>35</v>
      </c>
      <c r="AK111" s="14">
        <v>10</v>
      </c>
      <c r="AL111" s="14">
        <v>10</v>
      </c>
      <c r="AM111" s="14">
        <v>20</v>
      </c>
      <c r="AN111" s="14"/>
      <c r="AO111" s="14">
        <v>20</v>
      </c>
      <c r="AP111" s="20" t="str">
        <f>IF(COUNTIF(G111:K111,"FF"),"FAIL",IF(COUNTIF(G111:K111,"AB"),"FAIL","PASS"))</f>
        <v>FAIL</v>
      </c>
      <c r="AQ111" s="20" t="str">
        <f>IF(COUNTIF(AA111:AE111,"FF"),"FAIL",IF(COUNTIF(AA111:AE111,"AB"),"FAIL","PASS"))</f>
        <v>FAIL</v>
      </c>
      <c r="AR111" s="21" t="str">
        <f>IF(COUNTIF(M111:U111,"FF"),"FAIL",IF(COUNTIF(M111:U111,"AB"),"FAIL","PASS"))</f>
        <v>FAIL</v>
      </c>
      <c r="AS111" s="21" t="str">
        <f>IF(COUNTIF(AG111:AM111,"FF"),"FAIL",IF(COUNTIF(AG111:AM111,"AB"),"FAIL","PASS"))</f>
        <v>PASS</v>
      </c>
      <c r="AT111" s="7" t="str">
        <f>IF(AND(AP111="PASS",AQ111="PASS"),"PASS","FAIL")</f>
        <v>FAIL</v>
      </c>
      <c r="AU111" s="7" t="str">
        <f>IF(AND(AR111="PASS",AS111="PASS"),"PASS","FAIL")</f>
        <v>FAIL</v>
      </c>
      <c r="AV111" s="22" t="str">
        <f>IF(AW111="ATKT","NO",IF(AW111="FAIL","NO","YES"))</f>
        <v>NO</v>
      </c>
      <c r="AW111" s="23" t="str">
        <f>IF(AO111=46,IF(AN111&gt;=7.75,"DIST",IF(AN111&gt;=6.75,"FIRST",IF(AN111&gt;=6.25,"HSC",IF(AN111&gt;=5.5,"SC","FAIL")))),IF(AO111&gt;=23,"ATKT","FAIL"))</f>
        <v>FAIL</v>
      </c>
    </row>
    <row r="112" spans="1:49" ht="23.4">
      <c r="A112" s="73"/>
      <c r="B112" s="73"/>
      <c r="C112" s="73"/>
      <c r="D112" s="73"/>
      <c r="E112" s="74" t="s">
        <v>952</v>
      </c>
    </row>
    <row r="114" spans="1:49">
      <c r="A114" s="5" t="str">
        <f t="shared" ref="A114:AO114" si="42">A2</f>
        <v xml:space="preserve">Sr. no </v>
      </c>
      <c r="B114" s="6" t="str">
        <f t="shared" si="42"/>
        <v>ROLL NO</v>
      </c>
      <c r="C114" s="6" t="str">
        <f t="shared" si="42"/>
        <v>SEAT NO</v>
      </c>
      <c r="D114" s="5" t="str">
        <f t="shared" si="42"/>
        <v>NAME</v>
      </c>
      <c r="E114" s="6" t="str">
        <f t="shared" si="42"/>
        <v>PRN</v>
      </c>
      <c r="F114" s="5" t="str">
        <f t="shared" si="42"/>
        <v>MIS</v>
      </c>
      <c r="G114" s="6">
        <f t="shared" si="42"/>
        <v>314441</v>
      </c>
      <c r="H114" s="6">
        <f t="shared" si="42"/>
        <v>314442</v>
      </c>
      <c r="I114" s="6">
        <f t="shared" si="42"/>
        <v>314443</v>
      </c>
      <c r="J114" s="6">
        <f t="shared" si="42"/>
        <v>314444</v>
      </c>
      <c r="K114" s="6">
        <f t="shared" si="42"/>
        <v>314445</v>
      </c>
      <c r="L114" s="7">
        <f t="shared" si="42"/>
        <v>0</v>
      </c>
      <c r="M114" s="6" t="str">
        <f t="shared" si="42"/>
        <v>314446 PR</v>
      </c>
      <c r="N114" s="6" t="str">
        <f t="shared" si="42"/>
        <v>314446 TW</v>
      </c>
      <c r="O114" s="6" t="str">
        <f t="shared" si="42"/>
        <v>314446 OR</v>
      </c>
      <c r="P114" s="6" t="str">
        <f t="shared" si="42"/>
        <v>314447 TW</v>
      </c>
      <c r="Q114" s="6" t="str">
        <f t="shared" si="42"/>
        <v>314447 PR</v>
      </c>
      <c r="R114" s="6" t="str">
        <f t="shared" si="42"/>
        <v>314448 TW</v>
      </c>
      <c r="S114" s="8" t="str">
        <f t="shared" si="42"/>
        <v>SGPA-1</v>
      </c>
      <c r="T114" s="8" t="str">
        <f t="shared" si="42"/>
        <v>Credit-1</v>
      </c>
      <c r="U114" s="3">
        <f t="shared" si="42"/>
        <v>0</v>
      </c>
      <c r="V114" s="5" t="str">
        <f t="shared" si="42"/>
        <v>ROLL NO</v>
      </c>
      <c r="W114" s="6" t="str">
        <f t="shared" si="42"/>
        <v>SEAT NO</v>
      </c>
      <c r="X114" s="5" t="str">
        <f t="shared" si="42"/>
        <v>NAME</v>
      </c>
      <c r="Y114" s="6" t="str">
        <f t="shared" si="42"/>
        <v>PRN</v>
      </c>
      <c r="Z114" s="5" t="str">
        <f t="shared" si="42"/>
        <v>MIS</v>
      </c>
      <c r="AA114" s="6">
        <f t="shared" si="42"/>
        <v>314450</v>
      </c>
      <c r="AB114" s="6">
        <f t="shared" si="42"/>
        <v>314451</v>
      </c>
      <c r="AC114" s="6">
        <f t="shared" si="42"/>
        <v>314452</v>
      </c>
      <c r="AD114" s="6">
        <f t="shared" si="42"/>
        <v>314453</v>
      </c>
      <c r="AE114" s="6">
        <f t="shared" si="42"/>
        <v>314454</v>
      </c>
      <c r="AF114" s="7">
        <f t="shared" si="42"/>
        <v>0</v>
      </c>
      <c r="AG114" s="6" t="str">
        <f t="shared" si="42"/>
        <v>314455 TW</v>
      </c>
      <c r="AH114" s="6" t="str">
        <f t="shared" si="42"/>
        <v>314455 OR</v>
      </c>
      <c r="AI114" s="6" t="str">
        <f t="shared" si="42"/>
        <v>314456 TW</v>
      </c>
      <c r="AJ114" s="6" t="str">
        <f t="shared" si="42"/>
        <v>314456 PR</v>
      </c>
      <c r="AK114" s="6" t="str">
        <f t="shared" si="42"/>
        <v>314457 TW</v>
      </c>
      <c r="AL114" s="6" t="str">
        <f t="shared" si="42"/>
        <v>314457 PR</v>
      </c>
      <c r="AM114" s="6" t="str">
        <f t="shared" si="42"/>
        <v>314458 OR</v>
      </c>
      <c r="AN114" s="6" t="str">
        <f t="shared" si="42"/>
        <v>SGPA-2</v>
      </c>
      <c r="AO114" s="6" t="str">
        <f t="shared" si="42"/>
        <v>Credit-2</v>
      </c>
      <c r="AP114"/>
      <c r="AQ114"/>
      <c r="AR114"/>
      <c r="AS114"/>
      <c r="AT114"/>
      <c r="AU114"/>
      <c r="AV114"/>
      <c r="AW114"/>
    </row>
    <row r="115" spans="1:49">
      <c r="A115" s="5">
        <f t="shared" ref="A115:AO115" si="43">A3</f>
        <v>0</v>
      </c>
      <c r="B115" s="6">
        <f t="shared" si="43"/>
        <v>0</v>
      </c>
      <c r="C115" s="6">
        <f t="shared" si="43"/>
        <v>0</v>
      </c>
      <c r="D115" s="5">
        <f t="shared" si="43"/>
        <v>0</v>
      </c>
      <c r="E115" s="6">
        <f t="shared" si="43"/>
        <v>0</v>
      </c>
      <c r="F115" s="5">
        <f t="shared" si="43"/>
        <v>0</v>
      </c>
      <c r="G115" s="6" t="str">
        <f t="shared" si="43"/>
        <v>TOC-TH</v>
      </c>
      <c r="H115" s="6" t="str">
        <f t="shared" si="43"/>
        <v>DBMS-TH</v>
      </c>
      <c r="I115" s="6" t="str">
        <f t="shared" si="43"/>
        <v>SEPM-TH</v>
      </c>
      <c r="J115" s="6" t="str">
        <f t="shared" si="43"/>
        <v>OS-TH</v>
      </c>
      <c r="K115" s="6" t="str">
        <f t="shared" si="43"/>
        <v>HCI-TH</v>
      </c>
      <c r="L115" s="7">
        <f t="shared" si="43"/>
        <v>0</v>
      </c>
      <c r="M115" s="6" t="str">
        <f t="shared" si="43"/>
        <v>SL-1-PR</v>
      </c>
      <c r="N115" s="6" t="str">
        <f t="shared" si="43"/>
        <v>SL-1-TW</v>
      </c>
      <c r="O115" s="6" t="str">
        <f t="shared" si="43"/>
        <v>SL-1-OR</v>
      </c>
      <c r="P115" s="6" t="str">
        <f t="shared" si="43"/>
        <v>SL-2-TW</v>
      </c>
      <c r="Q115" s="6" t="str">
        <f t="shared" si="43"/>
        <v>SL-2-PR</v>
      </c>
      <c r="R115" s="6" t="str">
        <f t="shared" si="43"/>
        <v>SL-3-TW</v>
      </c>
      <c r="S115" s="8">
        <f t="shared" si="43"/>
        <v>0</v>
      </c>
      <c r="T115" s="8">
        <f t="shared" si="43"/>
        <v>0</v>
      </c>
      <c r="U115" s="3">
        <f t="shared" si="43"/>
        <v>0</v>
      </c>
      <c r="V115" s="5">
        <f t="shared" si="43"/>
        <v>0</v>
      </c>
      <c r="W115" s="6">
        <f t="shared" si="43"/>
        <v>0</v>
      </c>
      <c r="X115" s="5">
        <f t="shared" si="43"/>
        <v>0</v>
      </c>
      <c r="Y115" s="6">
        <f t="shared" si="43"/>
        <v>0</v>
      </c>
      <c r="Z115" s="5">
        <f t="shared" si="43"/>
        <v>0</v>
      </c>
      <c r="AA115" s="6" t="str">
        <f t="shared" si="43"/>
        <v>CNT-TH</v>
      </c>
      <c r="AB115" s="6" t="str">
        <f t="shared" si="43"/>
        <v>SP-TH</v>
      </c>
      <c r="AC115" s="6" t="str">
        <f t="shared" si="43"/>
        <v>DAA-TH</v>
      </c>
      <c r="AD115" s="6" t="str">
        <f t="shared" si="43"/>
        <v>CC-TH</v>
      </c>
      <c r="AE115" s="6" t="str">
        <f t="shared" si="43"/>
        <v>DSBDA-TH</v>
      </c>
      <c r="AF115" s="7">
        <f t="shared" si="43"/>
        <v>0</v>
      </c>
      <c r="AG115" s="6" t="str">
        <f t="shared" si="43"/>
        <v>SL-4-TW</v>
      </c>
      <c r="AH115" s="6" t="str">
        <f t="shared" si="43"/>
        <v>SL-4-OR</v>
      </c>
      <c r="AI115" s="6" t="str">
        <f t="shared" si="43"/>
        <v>SL-5-TW</v>
      </c>
      <c r="AJ115" s="6" t="str">
        <f t="shared" si="43"/>
        <v>SL-5-PR</v>
      </c>
      <c r="AK115" s="6" t="str">
        <f t="shared" si="43"/>
        <v>SL-6-TW</v>
      </c>
      <c r="AL115" s="6" t="str">
        <f t="shared" si="43"/>
        <v>SL-6-PR</v>
      </c>
      <c r="AM115" s="6" t="str">
        <f t="shared" si="43"/>
        <v>PBS-OR</v>
      </c>
      <c r="AN115" s="6">
        <f t="shared" si="43"/>
        <v>0</v>
      </c>
      <c r="AO115" s="6">
        <f t="shared" si="43"/>
        <v>0</v>
      </c>
      <c r="AP115"/>
      <c r="AQ115"/>
      <c r="AR115"/>
      <c r="AS115"/>
      <c r="AT115"/>
      <c r="AU115"/>
      <c r="AV115"/>
      <c r="AW115"/>
    </row>
    <row r="116" spans="1:49">
      <c r="A116" s="14"/>
      <c r="B116" s="75"/>
      <c r="C116" s="76" t="s">
        <v>953</v>
      </c>
      <c r="D116" s="77" t="s">
        <v>950</v>
      </c>
      <c r="E116" s="76" t="s">
        <v>951</v>
      </c>
      <c r="F116" s="72"/>
      <c r="G116" s="14">
        <v>71</v>
      </c>
      <c r="H116" s="14">
        <v>79</v>
      </c>
      <c r="I116" s="14">
        <v>40</v>
      </c>
      <c r="J116" s="14">
        <v>72</v>
      </c>
      <c r="K116" s="14">
        <v>53</v>
      </c>
      <c r="L116" s="17"/>
      <c r="M116" s="14">
        <v>24</v>
      </c>
      <c r="N116" s="14">
        <v>10</v>
      </c>
      <c r="O116" s="14">
        <v>25</v>
      </c>
      <c r="P116" s="14">
        <v>10</v>
      </c>
      <c r="Q116" s="14">
        <v>43</v>
      </c>
      <c r="R116" s="14">
        <v>20</v>
      </c>
      <c r="S116" s="18"/>
      <c r="T116" s="18"/>
      <c r="U116" s="19"/>
      <c r="V116" s="15">
        <f t="shared" ref="V116:Y117" si="44">B116</f>
        <v>0</v>
      </c>
      <c r="W116" s="14" t="str">
        <f t="shared" si="44"/>
        <v>T150058660</v>
      </c>
      <c r="X116" s="15" t="str">
        <f t="shared" si="44"/>
        <v>RATHOD DHIRAJ SHIVAJI</v>
      </c>
      <c r="Y116" s="14" t="str">
        <f t="shared" si="44"/>
        <v>71527522E</v>
      </c>
      <c r="Z116" s="72"/>
      <c r="AA116" s="14">
        <v>78</v>
      </c>
      <c r="AB116" s="14">
        <v>42</v>
      </c>
      <c r="AC116" s="14">
        <v>73</v>
      </c>
      <c r="AD116" s="14">
        <v>44</v>
      </c>
      <c r="AE116" s="14">
        <v>80</v>
      </c>
      <c r="AF116" s="17"/>
      <c r="AG116" s="14">
        <v>15</v>
      </c>
      <c r="AH116" s="14">
        <v>15</v>
      </c>
      <c r="AI116" s="14">
        <v>25</v>
      </c>
      <c r="AJ116" s="14">
        <v>35</v>
      </c>
      <c r="AK116" s="14">
        <v>10</v>
      </c>
      <c r="AL116" s="14">
        <v>10</v>
      </c>
      <c r="AM116" s="14">
        <v>20</v>
      </c>
      <c r="AN116" s="14">
        <v>7.22</v>
      </c>
      <c r="AO116" s="14">
        <v>46</v>
      </c>
      <c r="AP116"/>
      <c r="AQ116"/>
      <c r="AR116"/>
      <c r="AS116"/>
      <c r="AT116"/>
      <c r="AU116"/>
      <c r="AV116"/>
      <c r="AW116"/>
    </row>
    <row r="117" spans="1:49">
      <c r="A117" s="14"/>
      <c r="B117" s="29"/>
      <c r="C117" s="29" t="s">
        <v>956</v>
      </c>
      <c r="D117" s="30" t="s">
        <v>957</v>
      </c>
      <c r="E117" s="29" t="s">
        <v>958</v>
      </c>
      <c r="F117" s="72"/>
      <c r="G117" s="14">
        <v>91</v>
      </c>
      <c r="H117" s="14">
        <v>100</v>
      </c>
      <c r="I117" s="14">
        <v>99</v>
      </c>
      <c r="J117" s="14">
        <v>99</v>
      </c>
      <c r="K117" s="14">
        <v>94</v>
      </c>
      <c r="L117" s="17"/>
      <c r="M117" s="14">
        <v>42</v>
      </c>
      <c r="N117" s="14">
        <v>25</v>
      </c>
      <c r="O117" s="14">
        <v>43</v>
      </c>
      <c r="P117" s="14">
        <v>24</v>
      </c>
      <c r="Q117" s="14">
        <v>44</v>
      </c>
      <c r="R117" s="14">
        <v>45</v>
      </c>
      <c r="S117" s="18">
        <v>10</v>
      </c>
      <c r="T117" s="18">
        <v>23</v>
      </c>
      <c r="U117" s="19"/>
      <c r="V117" s="15">
        <f t="shared" si="44"/>
        <v>0</v>
      </c>
      <c r="W117" s="14" t="str">
        <f t="shared" si="44"/>
        <v>T150058597</v>
      </c>
      <c r="X117" s="15" t="str">
        <f t="shared" si="44"/>
        <v>KAMBLE HARSHAD RAJU</v>
      </c>
      <c r="Y117" s="14" t="str">
        <f t="shared" si="44"/>
        <v>71527285D</v>
      </c>
      <c r="Z117" s="72"/>
      <c r="AA117" s="14"/>
      <c r="AB117" s="14"/>
      <c r="AC117" s="14"/>
      <c r="AD117" s="14"/>
      <c r="AE117" s="14"/>
      <c r="AF117" s="17"/>
      <c r="AG117" s="14"/>
      <c r="AH117" s="14"/>
      <c r="AI117" s="14"/>
      <c r="AJ117" s="14"/>
      <c r="AK117" s="14"/>
      <c r="AL117" s="14"/>
      <c r="AM117" s="14"/>
      <c r="AN117" s="14"/>
      <c r="AO117" s="14"/>
      <c r="AP117"/>
      <c r="AQ117"/>
      <c r="AR117"/>
      <c r="AS117"/>
      <c r="AT117"/>
      <c r="AU117"/>
      <c r="AV117"/>
      <c r="AW117"/>
    </row>
  </sheetData>
  <mergeCells count="20">
    <mergeCell ref="E95:F95"/>
    <mergeCell ref="B1:R1"/>
    <mergeCell ref="V1:AO1"/>
    <mergeCell ref="AP2:AQ2"/>
    <mergeCell ref="AR2:AS2"/>
    <mergeCell ref="B69:F69"/>
    <mergeCell ref="AP69:AS69"/>
    <mergeCell ref="C89:F89"/>
    <mergeCell ref="C90:F90"/>
    <mergeCell ref="E91:F91"/>
    <mergeCell ref="E92:F92"/>
    <mergeCell ref="E93:F93"/>
    <mergeCell ref="AP108:AQ108"/>
    <mergeCell ref="AR108:AS108"/>
    <mergeCell ref="E96:F96"/>
    <mergeCell ref="E97:F97"/>
    <mergeCell ref="E98:F98"/>
    <mergeCell ref="E99:F99"/>
    <mergeCell ref="C101:F101"/>
    <mergeCell ref="C102:F102"/>
  </mergeCells>
  <conditionalFormatting sqref="AV111 AV4:AV67">
    <cfRule type="cellIs" dxfId="77" priority="10" stopIfTrue="1" operator="equal">
      <formula>"NO"</formula>
    </cfRule>
  </conditionalFormatting>
  <conditionalFormatting sqref="AW111 AW4:AW67">
    <cfRule type="cellIs" dxfId="76" priority="11" stopIfTrue="1" operator="equal">
      <formula>"FAIL"</formula>
    </cfRule>
  </conditionalFormatting>
  <conditionalFormatting sqref="G111:R111">
    <cfRule type="cellIs" dxfId="75" priority="12" stopIfTrue="1" operator="equal">
      <formula>"AB"</formula>
    </cfRule>
    <cfRule type="cellIs" dxfId="74" priority="13" stopIfTrue="1" operator="equal">
      <formula>"FF"</formula>
    </cfRule>
  </conditionalFormatting>
  <conditionalFormatting sqref="AA111:AM111">
    <cfRule type="cellIs" dxfId="73" priority="14" stopIfTrue="1" operator="equal">
      <formula>"AB"</formula>
    </cfRule>
    <cfRule type="cellIs" dxfId="72" priority="15" stopIfTrue="1" operator="equal">
      <formula>"FF"</formula>
    </cfRule>
  </conditionalFormatting>
  <conditionalFormatting sqref="AP111:AU111 AP4:AU67">
    <cfRule type="cellIs" dxfId="71" priority="16" stopIfTrue="1" operator="equal">
      <formula>"FAIL"</formula>
    </cfRule>
  </conditionalFormatting>
  <conditionalFormatting sqref="G4:R67">
    <cfRule type="cellIs" dxfId="70" priority="17" stopIfTrue="1" operator="equal">
      <formula>"AB"</formula>
    </cfRule>
    <cfRule type="cellIs" dxfId="69" priority="18" stopIfTrue="1" operator="equal">
      <formula>"FF"</formula>
    </cfRule>
  </conditionalFormatting>
  <conditionalFormatting sqref="AA4:AM67">
    <cfRule type="cellIs" dxfId="68" priority="19" stopIfTrue="1" operator="equal">
      <formula>"AB"</formula>
    </cfRule>
    <cfRule type="cellIs" dxfId="67" priority="20" stopIfTrue="1" operator="equal">
      <formula>"FF"</formula>
    </cfRule>
  </conditionalFormatting>
  <conditionalFormatting sqref="G116:R116">
    <cfRule type="cellIs" dxfId="66" priority="21" stopIfTrue="1" operator="equal">
      <formula>"AB"</formula>
    </cfRule>
    <cfRule type="cellIs" dxfId="65" priority="22" stopIfTrue="1" operator="equal">
      <formula>"FF"</formula>
    </cfRule>
  </conditionalFormatting>
  <conditionalFormatting sqref="AA116:AM116">
    <cfRule type="cellIs" dxfId="64" priority="23" stopIfTrue="1" operator="equal">
      <formula>"AB"</formula>
    </cfRule>
    <cfRule type="cellIs" dxfId="63" priority="24" stopIfTrue="1" operator="equal">
      <formula>"FF"</formula>
    </cfRule>
  </conditionalFormatting>
  <conditionalFormatting sqref="G117:R117 AA117:AM117">
    <cfRule type="cellIs" dxfId="62" priority="25" stopIfTrue="1" operator="equal">
      <formula>"AB"</formula>
    </cfRule>
    <cfRule type="cellIs" dxfId="61" priority="26" stopIfTrue="1" operator="equal">
      <formula>"FF"</formula>
    </cfRule>
  </conditionalFormatting>
  <pageMargins left="0.75" right="0.75" top="1" bottom="1" header="0.51180555555555551" footer="0.51180555555555551"/>
  <pageSetup paperSize="9" firstPageNumber="0" orientation="landscape" horizontalDpi="300" verticalDpi="300"/>
  <headerFooter alignWithMargins="0"/>
  <ignoredErrors>
    <ignoredError sqref="AR4:AR6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117"/>
  <sheetViews>
    <sheetView zoomScale="70" zoomScaleNormal="70" workbookViewId="0">
      <pane xSplit="5" ySplit="3" topLeftCell="AC64" activePane="bottomRight" state="frozen"/>
      <selection pane="topRight" activeCell="AB1" sqref="AB1"/>
      <selection pane="bottomLeft" activeCell="A4" sqref="A4"/>
      <selection pane="bottomRight" activeCell="A68" sqref="A68:IV147"/>
    </sheetView>
  </sheetViews>
  <sheetFormatPr defaultColWidth="7.33203125" defaultRowHeight="14.4"/>
  <cols>
    <col min="1" max="1" width="5.44140625" style="1" customWidth="1"/>
    <col min="2" max="2" width="8.44140625" style="1" customWidth="1"/>
    <col min="3" max="3" width="12" style="1" customWidth="1"/>
    <col min="4" max="4" width="36.109375" customWidth="1"/>
    <col min="5" max="5" width="11.6640625" style="1" customWidth="1"/>
    <col min="6" max="6" width="21.33203125" customWidth="1"/>
    <col min="7" max="7" width="9.33203125" style="1" customWidth="1"/>
    <col min="8" max="8" width="9" style="1" customWidth="1"/>
    <col min="9" max="9" width="8.6640625" style="1" customWidth="1"/>
    <col min="10" max="10" width="8.5546875" style="1" customWidth="1"/>
    <col min="11" max="11" width="9" style="1" customWidth="1"/>
    <col min="12" max="12" width="0.88671875" style="1" customWidth="1"/>
    <col min="13" max="13" width="10.44140625" style="1" customWidth="1"/>
    <col min="14" max="14" width="11.109375" style="1" customWidth="1"/>
    <col min="15" max="15" width="10.6640625" style="1" customWidth="1"/>
    <col min="16" max="16" width="11.109375" style="1" customWidth="1"/>
    <col min="17" max="17" width="10.44140625" style="1" customWidth="1"/>
    <col min="18" max="18" width="11.109375" style="1" customWidth="1"/>
    <col min="19" max="19" width="7.33203125" style="2" customWidth="1"/>
    <col min="20" max="20" width="8" style="2" customWidth="1"/>
    <col min="21" max="21" width="1" style="3" customWidth="1"/>
    <col min="22" max="26" width="0" style="1" hidden="1" customWidth="1"/>
    <col min="27" max="27" width="9" style="1" customWidth="1"/>
    <col min="28" max="28" width="8.6640625" style="1" customWidth="1"/>
    <col min="29" max="30" width="9" style="1" customWidth="1"/>
    <col min="31" max="31" width="9.6640625" style="1" customWidth="1"/>
    <col min="32" max="32" width="0.88671875" style="1" customWidth="1"/>
    <col min="33" max="33" width="11.109375" style="1" customWidth="1"/>
    <col min="34" max="34" width="10.6640625" style="1" customWidth="1"/>
    <col min="35" max="35" width="11.109375" style="1" customWidth="1"/>
    <col min="36" max="36" width="10.44140625" style="1" customWidth="1"/>
    <col min="37" max="37" width="11.109375" style="1" customWidth="1"/>
    <col min="38" max="38" width="10.44140625" style="1" customWidth="1"/>
    <col min="39" max="39" width="10.6640625" style="1" customWidth="1"/>
    <col min="40" max="40" width="7.6640625" style="1" customWidth="1"/>
    <col min="41" max="41" width="8" style="1" customWidth="1"/>
    <col min="42" max="42" width="17.33203125" style="1" customWidth="1"/>
    <col min="43" max="47" width="11.88671875" style="1" customWidth="1"/>
    <col min="48" max="48" width="14.6640625" style="1" customWidth="1"/>
    <col min="49" max="49" width="9.88671875" style="1" customWidth="1"/>
  </cols>
  <sheetData>
    <row r="1" spans="1:49" ht="21">
      <c r="B1" s="97" t="s">
        <v>0</v>
      </c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4"/>
      <c r="T1" s="4"/>
      <c r="V1" s="98" t="s">
        <v>1</v>
      </c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</row>
    <row r="2" spans="1:49" ht="26.4">
      <c r="A2" s="5" t="s">
        <v>2</v>
      </c>
      <c r="B2" s="6" t="s">
        <v>3</v>
      </c>
      <c r="C2" s="6" t="s">
        <v>4</v>
      </c>
      <c r="D2" s="5" t="s">
        <v>5</v>
      </c>
      <c r="E2" s="6" t="s">
        <v>6</v>
      </c>
      <c r="F2" s="6" t="s">
        <v>7</v>
      </c>
      <c r="G2" s="6">
        <v>314441</v>
      </c>
      <c r="H2" s="6">
        <v>314442</v>
      </c>
      <c r="I2" s="6">
        <v>314443</v>
      </c>
      <c r="J2" s="6">
        <v>314444</v>
      </c>
      <c r="K2" s="6">
        <v>314445</v>
      </c>
      <c r="L2" s="7"/>
      <c r="M2" s="6" t="s">
        <v>8</v>
      </c>
      <c r="N2" s="6" t="s">
        <v>9</v>
      </c>
      <c r="O2" s="6" t="s">
        <v>10</v>
      </c>
      <c r="P2" s="6" t="s">
        <v>11</v>
      </c>
      <c r="Q2" s="6" t="s">
        <v>12</v>
      </c>
      <c r="R2" s="6" t="s">
        <v>13</v>
      </c>
      <c r="S2" s="8" t="s">
        <v>14</v>
      </c>
      <c r="T2" s="8" t="s">
        <v>15</v>
      </c>
      <c r="V2" s="5" t="s">
        <v>3</v>
      </c>
      <c r="W2" s="6" t="s">
        <v>4</v>
      </c>
      <c r="X2" s="5" t="s">
        <v>5</v>
      </c>
      <c r="Y2" s="6" t="s">
        <v>6</v>
      </c>
      <c r="Z2" s="5" t="s">
        <v>7</v>
      </c>
      <c r="AA2" s="6">
        <v>314450</v>
      </c>
      <c r="AB2" s="6">
        <v>314451</v>
      </c>
      <c r="AC2" s="6">
        <v>314452</v>
      </c>
      <c r="AD2" s="6">
        <v>314453</v>
      </c>
      <c r="AE2" s="6">
        <v>314454</v>
      </c>
      <c r="AF2" s="7"/>
      <c r="AG2" s="6" t="s">
        <v>16</v>
      </c>
      <c r="AH2" s="6" t="s">
        <v>17</v>
      </c>
      <c r="AI2" s="6" t="s">
        <v>18</v>
      </c>
      <c r="AJ2" s="6" t="s">
        <v>19</v>
      </c>
      <c r="AK2" s="6" t="s">
        <v>20</v>
      </c>
      <c r="AL2" s="6" t="s">
        <v>21</v>
      </c>
      <c r="AM2" s="6" t="s">
        <v>22</v>
      </c>
      <c r="AN2" s="6" t="s">
        <v>23</v>
      </c>
      <c r="AO2" s="6" t="s">
        <v>24</v>
      </c>
      <c r="AP2" s="99" t="s">
        <v>25</v>
      </c>
      <c r="AQ2" s="99"/>
      <c r="AR2" s="100" t="s">
        <v>26</v>
      </c>
      <c r="AS2" s="100"/>
      <c r="AT2" s="9" t="s">
        <v>27</v>
      </c>
      <c r="AU2" s="9" t="s">
        <v>27</v>
      </c>
      <c r="AV2" s="10" t="s">
        <v>28</v>
      </c>
      <c r="AW2" s="11" t="s">
        <v>29</v>
      </c>
    </row>
    <row r="3" spans="1:49">
      <c r="A3" s="5"/>
      <c r="B3" s="6"/>
      <c r="C3" s="6"/>
      <c r="D3" s="5"/>
      <c r="E3" s="6"/>
      <c r="F3" s="5"/>
      <c r="G3" s="6" t="s">
        <v>30</v>
      </c>
      <c r="H3" s="6" t="s">
        <v>31</v>
      </c>
      <c r="I3" s="6" t="s">
        <v>32</v>
      </c>
      <c r="J3" s="6" t="s">
        <v>33</v>
      </c>
      <c r="K3" s="6" t="s">
        <v>34</v>
      </c>
      <c r="L3" s="7"/>
      <c r="M3" s="6" t="s">
        <v>35</v>
      </c>
      <c r="N3" s="6" t="s">
        <v>36</v>
      </c>
      <c r="O3" s="6" t="s">
        <v>37</v>
      </c>
      <c r="P3" s="6" t="s">
        <v>38</v>
      </c>
      <c r="Q3" s="6" t="s">
        <v>39</v>
      </c>
      <c r="R3" s="6" t="s">
        <v>40</v>
      </c>
      <c r="S3" s="8"/>
      <c r="T3" s="8"/>
      <c r="V3" s="5"/>
      <c r="W3" s="6"/>
      <c r="X3" s="5"/>
      <c r="Y3" s="6"/>
      <c r="Z3" s="5"/>
      <c r="AA3" s="6" t="s">
        <v>41</v>
      </c>
      <c r="AB3" s="6" t="s">
        <v>42</v>
      </c>
      <c r="AC3" s="6" t="s">
        <v>43</v>
      </c>
      <c r="AD3" s="6" t="s">
        <v>44</v>
      </c>
      <c r="AE3" s="6" t="s">
        <v>45</v>
      </c>
      <c r="AF3" s="7"/>
      <c r="AG3" s="6" t="s">
        <v>46</v>
      </c>
      <c r="AH3" s="6" t="s">
        <v>47</v>
      </c>
      <c r="AI3" s="6" t="s">
        <v>48</v>
      </c>
      <c r="AJ3" s="6" t="s">
        <v>49</v>
      </c>
      <c r="AK3" s="6" t="s">
        <v>50</v>
      </c>
      <c r="AL3" s="6" t="s">
        <v>51</v>
      </c>
      <c r="AM3" s="6" t="s">
        <v>52</v>
      </c>
      <c r="AN3" s="6"/>
      <c r="AO3" s="6"/>
      <c r="AP3" s="12" t="s">
        <v>53</v>
      </c>
      <c r="AQ3" s="12" t="s">
        <v>54</v>
      </c>
      <c r="AR3" s="13" t="s">
        <v>53</v>
      </c>
      <c r="AS3" s="13" t="s">
        <v>54</v>
      </c>
      <c r="AT3" s="8" t="s">
        <v>55</v>
      </c>
      <c r="AU3" s="8" t="s">
        <v>56</v>
      </c>
      <c r="AV3" s="6"/>
      <c r="AW3" s="6"/>
    </row>
    <row r="4" spans="1:49">
      <c r="A4" s="14"/>
      <c r="B4" s="14">
        <v>33201</v>
      </c>
      <c r="C4" s="14" t="s">
        <v>549</v>
      </c>
      <c r="D4" s="15" t="s">
        <v>550</v>
      </c>
      <c r="E4" s="14" t="s">
        <v>551</v>
      </c>
      <c r="F4" s="16" t="s">
        <v>552</v>
      </c>
      <c r="G4" s="14">
        <v>92</v>
      </c>
      <c r="H4" s="14">
        <v>100</v>
      </c>
      <c r="I4" s="14">
        <v>100</v>
      </c>
      <c r="J4" s="14">
        <v>100</v>
      </c>
      <c r="K4" s="14">
        <v>98</v>
      </c>
      <c r="L4" s="17"/>
      <c r="M4" s="14">
        <v>44</v>
      </c>
      <c r="N4" s="14">
        <v>23</v>
      </c>
      <c r="O4" s="14">
        <v>45</v>
      </c>
      <c r="P4" s="14">
        <v>24</v>
      </c>
      <c r="Q4" s="14">
        <v>44</v>
      </c>
      <c r="R4" s="14">
        <v>45</v>
      </c>
      <c r="S4" s="18">
        <v>10</v>
      </c>
      <c r="T4" s="18">
        <v>23</v>
      </c>
      <c r="U4" s="19"/>
      <c r="V4" s="15">
        <f t="shared" ref="V4:V35" si="0">B4</f>
        <v>33201</v>
      </c>
      <c r="W4" s="14" t="str">
        <f t="shared" ref="W4:W35" si="1">C4</f>
        <v>T150058625</v>
      </c>
      <c r="X4" s="15" t="str">
        <f t="shared" ref="X4:X35" si="2">D4</f>
        <v>MUNDADA ABHISHEK ATULKUMAR</v>
      </c>
      <c r="Y4" s="14" t="str">
        <f t="shared" ref="Y4:Y35" si="3">E4</f>
        <v>71900005L</v>
      </c>
      <c r="Z4" s="16" t="str">
        <f t="shared" ref="Z4:Z35" si="4">F4</f>
        <v>I2K18102638</v>
      </c>
      <c r="AA4" s="14">
        <v>100</v>
      </c>
      <c r="AB4" s="14">
        <v>90</v>
      </c>
      <c r="AC4" s="14">
        <v>91</v>
      </c>
      <c r="AD4" s="14">
        <v>100</v>
      </c>
      <c r="AE4" s="14">
        <v>97</v>
      </c>
      <c r="AF4" s="17"/>
      <c r="AG4" s="14">
        <v>23</v>
      </c>
      <c r="AH4" s="14">
        <v>24</v>
      </c>
      <c r="AI4" s="14">
        <v>47</v>
      </c>
      <c r="AJ4" s="14">
        <v>48</v>
      </c>
      <c r="AK4" s="14">
        <v>22</v>
      </c>
      <c r="AL4" s="14">
        <v>21</v>
      </c>
      <c r="AM4" s="14">
        <v>47</v>
      </c>
      <c r="AN4" s="14">
        <v>10</v>
      </c>
      <c r="AO4" s="14">
        <v>46</v>
      </c>
      <c r="AP4" s="20" t="str">
        <f t="shared" ref="AP4:AP35" si="5">IF(COUNTIF(G4:K4,"FF"),"FAIL",IF(COUNTIF(G4:K4,"AB"),"FAIL","PASS"))</f>
        <v>PASS</v>
      </c>
      <c r="AQ4" s="20" t="str">
        <f t="shared" ref="AQ4:AQ35" si="6">IF(COUNTIF(AA4:AE4,"FF"),"FAIL",IF(COUNTIF(AA4:AE4,"AB"),"FAIL","PASS"))</f>
        <v>PASS</v>
      </c>
      <c r="AR4" s="21" t="str">
        <f t="shared" ref="AR4:AR35" si="7">IF(COUNTIF(M4:R4,"FF"),"FAIL",IF(COUNTIF(M4:R4,"AB"),"FAIL","PASS"))</f>
        <v>PASS</v>
      </c>
      <c r="AS4" s="21" t="str">
        <f t="shared" ref="AS4:AS35" si="8">IF(COUNTIF(AG4:AM4,"FF"),"FAIL",IF(COUNTIF(AG4:AM4,"AB"),"FAIL","PASS"))</f>
        <v>PASS</v>
      </c>
      <c r="AT4" s="7" t="str">
        <f t="shared" ref="AT4:AT35" si="9">IF(AND(AP4="PASS",AQ4="PASS"),"PASS","FAIL")</f>
        <v>PASS</v>
      </c>
      <c r="AU4" s="7" t="str">
        <f t="shared" ref="AU4:AU35" si="10">IF(AND(AR4="PASS",AS4="PASS"),"PASS","FAIL")</f>
        <v>PASS</v>
      </c>
      <c r="AV4" s="22" t="str">
        <f t="shared" ref="AV4:AV35" si="11">IF(AW4="ATKT","NO",IF(AW4="FAIL","NO","YES"))</f>
        <v>YES</v>
      </c>
      <c r="AW4" s="23" t="str">
        <f t="shared" ref="AW4:AW35" si="12">IF(AO4=46,IF(AN4&gt;=7.75,"DIST",IF(AN4&gt;=6.75,"FIRST",IF(AN4&gt;=6.25,"HSC",IF(AN4&gt;=5.5,"SC","FAIL")))),IF(AO4&gt;=23,"ATKT","FAIL"))</f>
        <v>DIST</v>
      </c>
    </row>
    <row r="5" spans="1:49">
      <c r="A5" s="14"/>
      <c r="B5" s="14">
        <v>33202</v>
      </c>
      <c r="C5" s="14" t="s">
        <v>69</v>
      </c>
      <c r="D5" s="15" t="s">
        <v>70</v>
      </c>
      <c r="E5" s="14" t="s">
        <v>71</v>
      </c>
      <c r="F5" s="16" t="s">
        <v>72</v>
      </c>
      <c r="G5" s="14">
        <v>85</v>
      </c>
      <c r="H5" s="14">
        <v>97</v>
      </c>
      <c r="I5" s="14">
        <v>79</v>
      </c>
      <c r="J5" s="14">
        <v>99</v>
      </c>
      <c r="K5" s="14">
        <v>76</v>
      </c>
      <c r="L5" s="17"/>
      <c r="M5" s="14">
        <v>37</v>
      </c>
      <c r="N5" s="14">
        <v>20</v>
      </c>
      <c r="O5" s="14">
        <v>43</v>
      </c>
      <c r="P5" s="14">
        <v>21</v>
      </c>
      <c r="Q5" s="14">
        <v>40</v>
      </c>
      <c r="R5" s="14">
        <v>41</v>
      </c>
      <c r="S5" s="18">
        <v>9.6999999999999993</v>
      </c>
      <c r="T5" s="18">
        <v>23</v>
      </c>
      <c r="U5" s="19"/>
      <c r="V5" s="15">
        <f t="shared" si="0"/>
        <v>33202</v>
      </c>
      <c r="W5" s="14" t="str">
        <f t="shared" si="1"/>
        <v>T150058504</v>
      </c>
      <c r="X5" s="15" t="str">
        <f t="shared" si="2"/>
        <v>ADSULE NIKITA RAJENDRAKUMAR</v>
      </c>
      <c r="Y5" s="14" t="str">
        <f t="shared" si="3"/>
        <v>71900015H</v>
      </c>
      <c r="Z5" s="16" t="str">
        <f t="shared" si="4"/>
        <v>I2K18102419</v>
      </c>
      <c r="AA5" s="14">
        <v>90</v>
      </c>
      <c r="AB5" s="14">
        <v>87</v>
      </c>
      <c r="AC5" s="14">
        <v>88</v>
      </c>
      <c r="AD5" s="14">
        <v>100</v>
      </c>
      <c r="AE5" s="14">
        <v>89</v>
      </c>
      <c r="AF5" s="17"/>
      <c r="AG5" s="14">
        <v>22</v>
      </c>
      <c r="AH5" s="14">
        <v>20</v>
      </c>
      <c r="AI5" s="14">
        <v>42</v>
      </c>
      <c r="AJ5" s="14">
        <v>34</v>
      </c>
      <c r="AK5" s="14">
        <v>19</v>
      </c>
      <c r="AL5" s="14">
        <v>17</v>
      </c>
      <c r="AM5" s="14">
        <v>44</v>
      </c>
      <c r="AN5" s="14">
        <v>9.7799999999999994</v>
      </c>
      <c r="AO5" s="14">
        <v>46</v>
      </c>
      <c r="AP5" s="20" t="str">
        <f t="shared" si="5"/>
        <v>PASS</v>
      </c>
      <c r="AQ5" s="20" t="str">
        <f t="shared" si="6"/>
        <v>PASS</v>
      </c>
      <c r="AR5" s="21" t="str">
        <f t="shared" si="7"/>
        <v>PASS</v>
      </c>
      <c r="AS5" s="21" t="str">
        <f t="shared" si="8"/>
        <v>PASS</v>
      </c>
      <c r="AT5" s="7" t="str">
        <f t="shared" si="9"/>
        <v>PASS</v>
      </c>
      <c r="AU5" s="7" t="str">
        <f t="shared" si="10"/>
        <v>PASS</v>
      </c>
      <c r="AV5" s="22" t="str">
        <f t="shared" si="11"/>
        <v>YES</v>
      </c>
      <c r="AW5" s="23" t="str">
        <f t="shared" si="12"/>
        <v>DIST</v>
      </c>
    </row>
    <row r="6" spans="1:49">
      <c r="A6" s="14"/>
      <c r="B6" s="14">
        <v>33203</v>
      </c>
      <c r="C6" s="14" t="s">
        <v>81</v>
      </c>
      <c r="D6" s="15" t="s">
        <v>82</v>
      </c>
      <c r="E6" s="14" t="s">
        <v>83</v>
      </c>
      <c r="F6" s="16" t="s">
        <v>84</v>
      </c>
      <c r="G6" s="14">
        <v>91</v>
      </c>
      <c r="H6" s="14">
        <v>100</v>
      </c>
      <c r="I6" s="14">
        <v>82</v>
      </c>
      <c r="J6" s="14">
        <v>100</v>
      </c>
      <c r="K6" s="14">
        <v>96</v>
      </c>
      <c r="L6" s="17"/>
      <c r="M6" s="14">
        <v>40</v>
      </c>
      <c r="N6" s="14">
        <v>20</v>
      </c>
      <c r="O6" s="14">
        <v>44</v>
      </c>
      <c r="P6" s="14">
        <v>21</v>
      </c>
      <c r="Q6" s="14">
        <v>44</v>
      </c>
      <c r="R6" s="14">
        <v>43</v>
      </c>
      <c r="S6" s="18">
        <v>10</v>
      </c>
      <c r="T6" s="18">
        <v>23</v>
      </c>
      <c r="U6" s="19"/>
      <c r="V6" s="15">
        <f t="shared" si="0"/>
        <v>33203</v>
      </c>
      <c r="W6" s="14" t="str">
        <f t="shared" si="1"/>
        <v>T150058507</v>
      </c>
      <c r="X6" s="15" t="str">
        <f t="shared" si="2"/>
        <v>AGRAWAL AKSHAD GOPAL</v>
      </c>
      <c r="Y6" s="14" t="str">
        <f t="shared" si="3"/>
        <v>71900019L</v>
      </c>
      <c r="Z6" s="16" t="str">
        <f t="shared" si="4"/>
        <v>I2K18102447</v>
      </c>
      <c r="AA6" s="14">
        <v>93</v>
      </c>
      <c r="AB6" s="14">
        <v>84</v>
      </c>
      <c r="AC6" s="14">
        <v>98</v>
      </c>
      <c r="AD6" s="14">
        <v>99</v>
      </c>
      <c r="AE6" s="14">
        <v>94</v>
      </c>
      <c r="AF6" s="17"/>
      <c r="AG6" s="14">
        <v>23</v>
      </c>
      <c r="AH6" s="14">
        <v>22</v>
      </c>
      <c r="AI6" s="14">
        <v>45</v>
      </c>
      <c r="AJ6" s="14">
        <v>41</v>
      </c>
      <c r="AK6" s="14">
        <v>21</v>
      </c>
      <c r="AL6" s="14">
        <v>20</v>
      </c>
      <c r="AM6" s="14">
        <v>46</v>
      </c>
      <c r="AN6" s="14">
        <v>10</v>
      </c>
      <c r="AO6" s="14">
        <v>46</v>
      </c>
      <c r="AP6" s="20" t="str">
        <f t="shared" si="5"/>
        <v>PASS</v>
      </c>
      <c r="AQ6" s="20" t="str">
        <f t="shared" si="6"/>
        <v>PASS</v>
      </c>
      <c r="AR6" s="21" t="str">
        <f t="shared" si="7"/>
        <v>PASS</v>
      </c>
      <c r="AS6" s="21" t="str">
        <f t="shared" si="8"/>
        <v>PASS</v>
      </c>
      <c r="AT6" s="7" t="str">
        <f t="shared" si="9"/>
        <v>PASS</v>
      </c>
      <c r="AU6" s="7" t="str">
        <f t="shared" si="10"/>
        <v>PASS</v>
      </c>
      <c r="AV6" s="22" t="str">
        <f t="shared" si="11"/>
        <v>YES</v>
      </c>
      <c r="AW6" s="23" t="str">
        <f t="shared" si="12"/>
        <v>DIST</v>
      </c>
    </row>
    <row r="7" spans="1:49">
      <c r="A7" s="14"/>
      <c r="B7" s="14">
        <v>33204</v>
      </c>
      <c r="C7" s="14" t="s">
        <v>205</v>
      </c>
      <c r="D7" s="15" t="s">
        <v>206</v>
      </c>
      <c r="E7" s="14" t="s">
        <v>207</v>
      </c>
      <c r="F7" s="16" t="s">
        <v>208</v>
      </c>
      <c r="G7" s="14">
        <v>89</v>
      </c>
      <c r="H7" s="14">
        <v>100</v>
      </c>
      <c r="I7" s="14">
        <v>99</v>
      </c>
      <c r="J7" s="14">
        <v>100</v>
      </c>
      <c r="K7" s="14">
        <v>94</v>
      </c>
      <c r="L7" s="17"/>
      <c r="M7" s="14">
        <v>42</v>
      </c>
      <c r="N7" s="14">
        <v>22</v>
      </c>
      <c r="O7" s="14">
        <v>43</v>
      </c>
      <c r="P7" s="14">
        <v>23</v>
      </c>
      <c r="Q7" s="14">
        <v>43</v>
      </c>
      <c r="R7" s="14">
        <v>44</v>
      </c>
      <c r="S7" s="18">
        <v>10</v>
      </c>
      <c r="T7" s="18">
        <v>23</v>
      </c>
      <c r="U7" s="19"/>
      <c r="V7" s="15">
        <f t="shared" si="0"/>
        <v>33204</v>
      </c>
      <c r="W7" s="14" t="str">
        <f t="shared" si="1"/>
        <v>T150058538</v>
      </c>
      <c r="X7" s="15" t="str">
        <f t="shared" si="2"/>
        <v>BRAHMANKAR AJINKYA SOMESHWAR</v>
      </c>
      <c r="Y7" s="14" t="str">
        <f t="shared" si="3"/>
        <v>71900027M</v>
      </c>
      <c r="Z7" s="16" t="str">
        <f t="shared" si="4"/>
        <v>I2K18102484</v>
      </c>
      <c r="AA7" s="14">
        <v>100</v>
      </c>
      <c r="AB7" s="14">
        <v>96</v>
      </c>
      <c r="AC7" s="14">
        <v>94</v>
      </c>
      <c r="AD7" s="14">
        <v>99</v>
      </c>
      <c r="AE7" s="14">
        <v>83</v>
      </c>
      <c r="AF7" s="17"/>
      <c r="AG7" s="14">
        <v>23</v>
      </c>
      <c r="AH7" s="14">
        <v>22</v>
      </c>
      <c r="AI7" s="14">
        <v>47</v>
      </c>
      <c r="AJ7" s="14">
        <v>43</v>
      </c>
      <c r="AK7" s="14">
        <v>23</v>
      </c>
      <c r="AL7" s="14">
        <v>21</v>
      </c>
      <c r="AM7" s="14">
        <v>44</v>
      </c>
      <c r="AN7" s="14">
        <v>10</v>
      </c>
      <c r="AO7" s="14">
        <v>46</v>
      </c>
      <c r="AP7" s="20" t="str">
        <f t="shared" si="5"/>
        <v>PASS</v>
      </c>
      <c r="AQ7" s="20" t="str">
        <f t="shared" si="6"/>
        <v>PASS</v>
      </c>
      <c r="AR7" s="21" t="str">
        <f t="shared" si="7"/>
        <v>PASS</v>
      </c>
      <c r="AS7" s="21" t="str">
        <f t="shared" si="8"/>
        <v>PASS</v>
      </c>
      <c r="AT7" s="7" t="str">
        <f t="shared" si="9"/>
        <v>PASS</v>
      </c>
      <c r="AU7" s="7" t="str">
        <f t="shared" si="10"/>
        <v>PASS</v>
      </c>
      <c r="AV7" s="22" t="str">
        <f t="shared" si="11"/>
        <v>YES</v>
      </c>
      <c r="AW7" s="23" t="str">
        <f t="shared" si="12"/>
        <v>DIST</v>
      </c>
    </row>
    <row r="8" spans="1:49">
      <c r="A8" s="14"/>
      <c r="B8" s="24">
        <v>33205</v>
      </c>
      <c r="C8" s="24" t="s">
        <v>85</v>
      </c>
      <c r="D8" s="25" t="s">
        <v>86</v>
      </c>
      <c r="E8" s="24" t="s">
        <v>87</v>
      </c>
      <c r="F8" s="16" t="s">
        <v>88</v>
      </c>
      <c r="G8" s="14">
        <v>85</v>
      </c>
      <c r="H8" s="14">
        <v>100</v>
      </c>
      <c r="I8" s="14">
        <v>99</v>
      </c>
      <c r="J8" s="14">
        <v>100</v>
      </c>
      <c r="K8" s="14">
        <v>99</v>
      </c>
      <c r="L8" s="17"/>
      <c r="M8" s="14">
        <v>41</v>
      </c>
      <c r="N8" s="14">
        <v>22</v>
      </c>
      <c r="O8" s="14">
        <v>45</v>
      </c>
      <c r="P8" s="14">
        <v>23</v>
      </c>
      <c r="Q8" s="14">
        <v>45</v>
      </c>
      <c r="R8" s="14">
        <v>47</v>
      </c>
      <c r="S8" s="18">
        <v>10</v>
      </c>
      <c r="T8" s="18">
        <v>23</v>
      </c>
      <c r="U8" s="19"/>
      <c r="V8" s="15">
        <f t="shared" si="0"/>
        <v>33205</v>
      </c>
      <c r="W8" s="14" t="str">
        <f t="shared" si="1"/>
        <v>T150058508</v>
      </c>
      <c r="X8" s="15" t="str">
        <f t="shared" si="2"/>
        <v>AGRAWAL AMISHA ANUPKUMAR</v>
      </c>
      <c r="Y8" s="14" t="str">
        <f t="shared" si="3"/>
        <v>71900036L</v>
      </c>
      <c r="Z8" s="16" t="str">
        <f t="shared" si="4"/>
        <v>E2K18103195</v>
      </c>
      <c r="AA8" s="14">
        <v>100</v>
      </c>
      <c r="AB8" s="14">
        <v>95</v>
      </c>
      <c r="AC8" s="14">
        <v>100</v>
      </c>
      <c r="AD8" s="14">
        <v>100</v>
      </c>
      <c r="AE8" s="14">
        <v>100</v>
      </c>
      <c r="AF8" s="17"/>
      <c r="AG8" s="14">
        <v>24</v>
      </c>
      <c r="AH8" s="14">
        <v>24</v>
      </c>
      <c r="AI8" s="14">
        <v>47</v>
      </c>
      <c r="AJ8" s="14">
        <v>42</v>
      </c>
      <c r="AK8" s="14">
        <v>22</v>
      </c>
      <c r="AL8" s="14">
        <v>20</v>
      </c>
      <c r="AM8" s="14">
        <v>41</v>
      </c>
      <c r="AN8" s="14">
        <v>10</v>
      </c>
      <c r="AO8" s="14">
        <v>46</v>
      </c>
      <c r="AP8" s="20" t="str">
        <f t="shared" si="5"/>
        <v>PASS</v>
      </c>
      <c r="AQ8" s="20" t="str">
        <f t="shared" si="6"/>
        <v>PASS</v>
      </c>
      <c r="AR8" s="21" t="str">
        <f t="shared" si="7"/>
        <v>PASS</v>
      </c>
      <c r="AS8" s="21" t="str">
        <f t="shared" si="8"/>
        <v>PASS</v>
      </c>
      <c r="AT8" s="7" t="str">
        <f t="shared" si="9"/>
        <v>PASS</v>
      </c>
      <c r="AU8" s="7" t="str">
        <f t="shared" si="10"/>
        <v>PASS</v>
      </c>
      <c r="AV8" s="22" t="str">
        <f t="shared" si="11"/>
        <v>YES</v>
      </c>
      <c r="AW8" s="23" t="str">
        <f t="shared" si="12"/>
        <v>DIST</v>
      </c>
    </row>
    <row r="9" spans="1:49">
      <c r="A9" s="14"/>
      <c r="B9" s="14">
        <v>33206</v>
      </c>
      <c r="C9" s="14" t="s">
        <v>105</v>
      </c>
      <c r="D9" s="15" t="s">
        <v>106</v>
      </c>
      <c r="E9" s="14" t="s">
        <v>107</v>
      </c>
      <c r="F9" s="16" t="s">
        <v>108</v>
      </c>
      <c r="G9" s="14">
        <v>90</v>
      </c>
      <c r="H9" s="14">
        <v>99</v>
      </c>
      <c r="I9" s="14">
        <v>97</v>
      </c>
      <c r="J9" s="14">
        <v>100</v>
      </c>
      <c r="K9" s="14">
        <v>100</v>
      </c>
      <c r="L9" s="17"/>
      <c r="M9" s="14">
        <v>44</v>
      </c>
      <c r="N9" s="14">
        <v>23</v>
      </c>
      <c r="O9" s="14">
        <v>44</v>
      </c>
      <c r="P9" s="14">
        <v>24</v>
      </c>
      <c r="Q9" s="14">
        <v>44</v>
      </c>
      <c r="R9" s="14">
        <v>45</v>
      </c>
      <c r="S9" s="18">
        <v>10</v>
      </c>
      <c r="T9" s="18">
        <v>23</v>
      </c>
      <c r="U9" s="19"/>
      <c r="V9" s="15">
        <f t="shared" si="0"/>
        <v>33206</v>
      </c>
      <c r="W9" s="14" t="str">
        <f t="shared" si="1"/>
        <v>T150058513</v>
      </c>
      <c r="X9" s="15" t="str">
        <f t="shared" si="2"/>
        <v>ANANT KHANDELWAL</v>
      </c>
      <c r="Y9" s="14" t="str">
        <f t="shared" si="3"/>
        <v>71900038G</v>
      </c>
      <c r="Z9" s="16" t="str">
        <f t="shared" si="4"/>
        <v>I2K18102497</v>
      </c>
      <c r="AA9" s="14">
        <v>92</v>
      </c>
      <c r="AB9" s="14">
        <v>90</v>
      </c>
      <c r="AC9" s="14">
        <v>89</v>
      </c>
      <c r="AD9" s="14">
        <v>99</v>
      </c>
      <c r="AE9" s="14">
        <v>94</v>
      </c>
      <c r="AF9" s="17"/>
      <c r="AG9" s="14">
        <v>23</v>
      </c>
      <c r="AH9" s="14">
        <v>22</v>
      </c>
      <c r="AI9" s="14">
        <v>46</v>
      </c>
      <c r="AJ9" s="14">
        <v>43</v>
      </c>
      <c r="AK9" s="14">
        <v>22</v>
      </c>
      <c r="AL9" s="14">
        <v>21</v>
      </c>
      <c r="AM9" s="14">
        <v>46</v>
      </c>
      <c r="AN9" s="14">
        <v>10</v>
      </c>
      <c r="AO9" s="14">
        <v>46</v>
      </c>
      <c r="AP9" s="20" t="str">
        <f t="shared" si="5"/>
        <v>PASS</v>
      </c>
      <c r="AQ9" s="20" t="str">
        <f t="shared" si="6"/>
        <v>PASS</v>
      </c>
      <c r="AR9" s="21" t="str">
        <f t="shared" si="7"/>
        <v>PASS</v>
      </c>
      <c r="AS9" s="21" t="str">
        <f t="shared" si="8"/>
        <v>PASS</v>
      </c>
      <c r="AT9" s="7" t="str">
        <f t="shared" si="9"/>
        <v>PASS</v>
      </c>
      <c r="AU9" s="7" t="str">
        <f t="shared" si="10"/>
        <v>PASS</v>
      </c>
      <c r="AV9" s="22" t="str">
        <f t="shared" si="11"/>
        <v>YES</v>
      </c>
      <c r="AW9" s="23" t="str">
        <f t="shared" si="12"/>
        <v>DIST</v>
      </c>
    </row>
    <row r="10" spans="1:49">
      <c r="A10" s="14"/>
      <c r="B10" s="24">
        <v>33207</v>
      </c>
      <c r="C10" s="24" t="s">
        <v>125</v>
      </c>
      <c r="D10" s="25" t="s">
        <v>126</v>
      </c>
      <c r="E10" s="24" t="s">
        <v>127</v>
      </c>
      <c r="F10" s="16" t="s">
        <v>128</v>
      </c>
      <c r="G10" s="14">
        <v>95</v>
      </c>
      <c r="H10" s="14">
        <v>100</v>
      </c>
      <c r="I10" s="14">
        <v>97</v>
      </c>
      <c r="J10" s="14">
        <v>100</v>
      </c>
      <c r="K10" s="14">
        <v>97</v>
      </c>
      <c r="L10" s="17"/>
      <c r="M10" s="14">
        <v>44</v>
      </c>
      <c r="N10" s="14">
        <v>21</v>
      </c>
      <c r="O10" s="14">
        <v>46</v>
      </c>
      <c r="P10" s="14">
        <v>22</v>
      </c>
      <c r="Q10" s="14">
        <v>44</v>
      </c>
      <c r="R10" s="14">
        <v>42</v>
      </c>
      <c r="S10" s="18">
        <v>10</v>
      </c>
      <c r="T10" s="18">
        <v>23</v>
      </c>
      <c r="U10" s="19"/>
      <c r="V10" s="15">
        <f t="shared" si="0"/>
        <v>33207</v>
      </c>
      <c r="W10" s="14" t="str">
        <f t="shared" si="1"/>
        <v>T150058518</v>
      </c>
      <c r="X10" s="15" t="str">
        <f t="shared" si="2"/>
        <v>ATHARV CHAVAN</v>
      </c>
      <c r="Y10" s="14" t="str">
        <f t="shared" si="3"/>
        <v>71900071J</v>
      </c>
      <c r="Z10" s="16" t="str">
        <f t="shared" si="4"/>
        <v>I2K18102524</v>
      </c>
      <c r="AA10" s="14">
        <v>100</v>
      </c>
      <c r="AB10" s="14">
        <v>95</v>
      </c>
      <c r="AC10" s="14">
        <v>81</v>
      </c>
      <c r="AD10" s="14">
        <v>100</v>
      </c>
      <c r="AE10" s="14">
        <v>97</v>
      </c>
      <c r="AF10" s="17"/>
      <c r="AG10" s="14">
        <v>22</v>
      </c>
      <c r="AH10" s="14">
        <v>21</v>
      </c>
      <c r="AI10" s="14">
        <v>47</v>
      </c>
      <c r="AJ10" s="14">
        <v>45</v>
      </c>
      <c r="AK10" s="14">
        <v>21</v>
      </c>
      <c r="AL10" s="14">
        <v>21</v>
      </c>
      <c r="AM10" s="14">
        <v>46</v>
      </c>
      <c r="AN10" s="14">
        <v>10</v>
      </c>
      <c r="AO10" s="14">
        <v>46</v>
      </c>
      <c r="AP10" s="20" t="str">
        <f t="shared" si="5"/>
        <v>PASS</v>
      </c>
      <c r="AQ10" s="20" t="str">
        <f t="shared" si="6"/>
        <v>PASS</v>
      </c>
      <c r="AR10" s="21" t="str">
        <f t="shared" si="7"/>
        <v>PASS</v>
      </c>
      <c r="AS10" s="21" t="str">
        <f t="shared" si="8"/>
        <v>PASS</v>
      </c>
      <c r="AT10" s="7" t="str">
        <f t="shared" si="9"/>
        <v>PASS</v>
      </c>
      <c r="AU10" s="7" t="str">
        <f t="shared" si="10"/>
        <v>PASS</v>
      </c>
      <c r="AV10" s="22" t="str">
        <f t="shared" si="11"/>
        <v>YES</v>
      </c>
      <c r="AW10" s="23" t="str">
        <f t="shared" si="12"/>
        <v>DIST</v>
      </c>
    </row>
    <row r="11" spans="1:49">
      <c r="A11" s="14"/>
      <c r="B11" s="14">
        <v>33208</v>
      </c>
      <c r="C11" s="14" t="s">
        <v>161</v>
      </c>
      <c r="D11" s="15" t="s">
        <v>162</v>
      </c>
      <c r="E11" s="14" t="s">
        <v>163</v>
      </c>
      <c r="F11" s="16" t="s">
        <v>164</v>
      </c>
      <c r="G11" s="14">
        <v>89</v>
      </c>
      <c r="H11" s="14">
        <v>94</v>
      </c>
      <c r="I11" s="14">
        <v>97</v>
      </c>
      <c r="J11" s="14">
        <v>100</v>
      </c>
      <c r="K11" s="14">
        <v>92</v>
      </c>
      <c r="L11" s="17"/>
      <c r="M11" s="14">
        <v>39</v>
      </c>
      <c r="N11" s="14">
        <v>22</v>
      </c>
      <c r="O11" s="14">
        <v>42</v>
      </c>
      <c r="P11" s="14">
        <v>23</v>
      </c>
      <c r="Q11" s="14">
        <v>45</v>
      </c>
      <c r="R11" s="14">
        <v>45</v>
      </c>
      <c r="S11" s="18">
        <v>9.9600000000000009</v>
      </c>
      <c r="T11" s="18">
        <v>23</v>
      </c>
      <c r="U11" s="19"/>
      <c r="V11" s="15">
        <f t="shared" si="0"/>
        <v>33208</v>
      </c>
      <c r="W11" s="14" t="str">
        <f t="shared" si="1"/>
        <v>T150058527</v>
      </c>
      <c r="X11" s="15" t="str">
        <f t="shared" si="2"/>
        <v>BARDE  UTKARSHA GORAKSHANATH</v>
      </c>
      <c r="Y11" s="14" t="str">
        <f t="shared" si="3"/>
        <v>71900094H</v>
      </c>
      <c r="Z11" s="16" t="str">
        <f t="shared" si="4"/>
        <v>I2K18102432</v>
      </c>
      <c r="AA11" s="14">
        <v>94</v>
      </c>
      <c r="AB11" s="14">
        <v>89</v>
      </c>
      <c r="AC11" s="14">
        <v>77</v>
      </c>
      <c r="AD11" s="14">
        <v>94</v>
      </c>
      <c r="AE11" s="14">
        <v>92</v>
      </c>
      <c r="AF11" s="17"/>
      <c r="AG11" s="14">
        <v>23</v>
      </c>
      <c r="AH11" s="14">
        <v>22</v>
      </c>
      <c r="AI11" s="14">
        <v>47</v>
      </c>
      <c r="AJ11" s="14">
        <v>43</v>
      </c>
      <c r="AK11" s="14">
        <v>23</v>
      </c>
      <c r="AL11" s="14">
        <v>21</v>
      </c>
      <c r="AM11" s="14">
        <v>43</v>
      </c>
      <c r="AN11" s="14">
        <v>9.89</v>
      </c>
      <c r="AO11" s="14">
        <v>46</v>
      </c>
      <c r="AP11" s="20" t="str">
        <f t="shared" si="5"/>
        <v>PASS</v>
      </c>
      <c r="AQ11" s="20" t="str">
        <f t="shared" si="6"/>
        <v>PASS</v>
      </c>
      <c r="AR11" s="21" t="str">
        <f t="shared" si="7"/>
        <v>PASS</v>
      </c>
      <c r="AS11" s="21" t="str">
        <f t="shared" si="8"/>
        <v>PASS</v>
      </c>
      <c r="AT11" s="7" t="str">
        <f t="shared" si="9"/>
        <v>PASS</v>
      </c>
      <c r="AU11" s="7" t="str">
        <f t="shared" si="10"/>
        <v>PASS</v>
      </c>
      <c r="AV11" s="22" t="str">
        <f t="shared" si="11"/>
        <v>YES</v>
      </c>
      <c r="AW11" s="23" t="str">
        <f t="shared" si="12"/>
        <v>DIST</v>
      </c>
    </row>
    <row r="12" spans="1:49">
      <c r="A12" s="14"/>
      <c r="B12" s="14">
        <v>33209</v>
      </c>
      <c r="C12" s="14" t="s">
        <v>177</v>
      </c>
      <c r="D12" s="15" t="s">
        <v>178</v>
      </c>
      <c r="E12" s="14" t="s">
        <v>179</v>
      </c>
      <c r="F12" s="16" t="s">
        <v>180</v>
      </c>
      <c r="G12" s="14">
        <v>90</v>
      </c>
      <c r="H12" s="14">
        <v>100</v>
      </c>
      <c r="I12" s="14">
        <v>97</v>
      </c>
      <c r="J12" s="14">
        <v>94</v>
      </c>
      <c r="K12" s="14">
        <v>87</v>
      </c>
      <c r="L12" s="17"/>
      <c r="M12" s="14">
        <v>40</v>
      </c>
      <c r="N12" s="14">
        <v>22</v>
      </c>
      <c r="O12" s="14">
        <v>46</v>
      </c>
      <c r="P12" s="14">
        <v>21</v>
      </c>
      <c r="Q12" s="14">
        <v>43</v>
      </c>
      <c r="R12" s="14">
        <v>41</v>
      </c>
      <c r="S12" s="18">
        <v>10</v>
      </c>
      <c r="T12" s="18">
        <v>23</v>
      </c>
      <c r="U12" s="19"/>
      <c r="V12" s="15">
        <f t="shared" si="0"/>
        <v>33209</v>
      </c>
      <c r="W12" s="14" t="str">
        <f t="shared" si="1"/>
        <v>T150058531</v>
      </c>
      <c r="X12" s="15" t="str">
        <f t="shared" si="2"/>
        <v>BHANDARI RAMAN GOVIND</v>
      </c>
      <c r="Y12" s="14" t="str">
        <f t="shared" si="3"/>
        <v>71900104J</v>
      </c>
      <c r="Z12" s="16" t="str">
        <f t="shared" si="4"/>
        <v>I2K18102603</v>
      </c>
      <c r="AA12" s="14">
        <v>91</v>
      </c>
      <c r="AB12" s="14">
        <v>94</v>
      </c>
      <c r="AC12" s="14">
        <v>79</v>
      </c>
      <c r="AD12" s="14">
        <v>100</v>
      </c>
      <c r="AE12" s="14">
        <v>87</v>
      </c>
      <c r="AF12" s="17"/>
      <c r="AG12" s="14">
        <v>22</v>
      </c>
      <c r="AH12" s="14">
        <v>20</v>
      </c>
      <c r="AI12" s="14">
        <v>43</v>
      </c>
      <c r="AJ12" s="14">
        <v>36</v>
      </c>
      <c r="AK12" s="14">
        <v>20</v>
      </c>
      <c r="AL12" s="14">
        <v>17</v>
      </c>
      <c r="AM12" s="14">
        <v>45</v>
      </c>
      <c r="AN12" s="14">
        <v>9.8699999999999992</v>
      </c>
      <c r="AO12" s="14">
        <v>46</v>
      </c>
      <c r="AP12" s="20" t="str">
        <f t="shared" si="5"/>
        <v>PASS</v>
      </c>
      <c r="AQ12" s="20" t="str">
        <f t="shared" si="6"/>
        <v>PASS</v>
      </c>
      <c r="AR12" s="21" t="str">
        <f t="shared" si="7"/>
        <v>PASS</v>
      </c>
      <c r="AS12" s="21" t="str">
        <f t="shared" si="8"/>
        <v>PASS</v>
      </c>
      <c r="AT12" s="7" t="str">
        <f t="shared" si="9"/>
        <v>PASS</v>
      </c>
      <c r="AU12" s="7" t="str">
        <f t="shared" si="10"/>
        <v>PASS</v>
      </c>
      <c r="AV12" s="22" t="str">
        <f t="shared" si="11"/>
        <v>YES</v>
      </c>
      <c r="AW12" s="23" t="str">
        <f t="shared" si="12"/>
        <v>DIST</v>
      </c>
    </row>
    <row r="13" spans="1:49">
      <c r="A13" s="14"/>
      <c r="B13" s="24">
        <v>33210</v>
      </c>
      <c r="C13" s="24" t="s">
        <v>189</v>
      </c>
      <c r="D13" s="25" t="s">
        <v>190</v>
      </c>
      <c r="E13" s="24" t="s">
        <v>191</v>
      </c>
      <c r="F13" s="16" t="s">
        <v>192</v>
      </c>
      <c r="G13" s="14">
        <v>95</v>
      </c>
      <c r="H13" s="14">
        <v>100</v>
      </c>
      <c r="I13" s="14">
        <v>100</v>
      </c>
      <c r="J13" s="14">
        <v>100</v>
      </c>
      <c r="K13" s="14">
        <v>100</v>
      </c>
      <c r="L13" s="17"/>
      <c r="M13" s="14">
        <v>40</v>
      </c>
      <c r="N13" s="14">
        <v>23</v>
      </c>
      <c r="O13" s="14">
        <v>44</v>
      </c>
      <c r="P13" s="14">
        <v>24</v>
      </c>
      <c r="Q13" s="14">
        <v>46</v>
      </c>
      <c r="R13" s="14">
        <v>46</v>
      </c>
      <c r="S13" s="18">
        <v>10</v>
      </c>
      <c r="T13" s="18">
        <v>23</v>
      </c>
      <c r="U13" s="19"/>
      <c r="V13" s="15">
        <f t="shared" si="0"/>
        <v>33210</v>
      </c>
      <c r="W13" s="14" t="str">
        <f t="shared" si="1"/>
        <v>T150058534</v>
      </c>
      <c r="X13" s="15" t="str">
        <f t="shared" si="2"/>
        <v>BHOPE OMKAR SANDEEP</v>
      </c>
      <c r="Y13" s="14" t="str">
        <f t="shared" si="3"/>
        <v>71900117L</v>
      </c>
      <c r="Z13" s="16" t="str">
        <f t="shared" si="4"/>
        <v>I2K18102567</v>
      </c>
      <c r="AA13" s="14">
        <v>100</v>
      </c>
      <c r="AB13" s="14">
        <v>95</v>
      </c>
      <c r="AC13" s="14">
        <v>91</v>
      </c>
      <c r="AD13" s="14">
        <v>100</v>
      </c>
      <c r="AE13" s="14">
        <v>100</v>
      </c>
      <c r="AF13" s="17"/>
      <c r="AG13" s="14">
        <v>23</v>
      </c>
      <c r="AH13" s="14">
        <v>22</v>
      </c>
      <c r="AI13" s="14">
        <v>46</v>
      </c>
      <c r="AJ13" s="14">
        <v>48</v>
      </c>
      <c r="AK13" s="14">
        <v>23</v>
      </c>
      <c r="AL13" s="14">
        <v>24</v>
      </c>
      <c r="AM13" s="14">
        <v>45</v>
      </c>
      <c r="AN13" s="14">
        <v>10</v>
      </c>
      <c r="AO13" s="14">
        <v>46</v>
      </c>
      <c r="AP13" s="20" t="str">
        <f t="shared" si="5"/>
        <v>PASS</v>
      </c>
      <c r="AQ13" s="20" t="str">
        <f t="shared" si="6"/>
        <v>PASS</v>
      </c>
      <c r="AR13" s="21" t="str">
        <f t="shared" si="7"/>
        <v>PASS</v>
      </c>
      <c r="AS13" s="21" t="str">
        <f t="shared" si="8"/>
        <v>PASS</v>
      </c>
      <c r="AT13" s="7" t="str">
        <f t="shared" si="9"/>
        <v>PASS</v>
      </c>
      <c r="AU13" s="7" t="str">
        <f t="shared" si="10"/>
        <v>PASS</v>
      </c>
      <c r="AV13" s="22" t="str">
        <f t="shared" si="11"/>
        <v>YES</v>
      </c>
      <c r="AW13" s="23" t="str">
        <f t="shared" si="12"/>
        <v>DIST</v>
      </c>
    </row>
    <row r="14" spans="1:49">
      <c r="A14" s="14"/>
      <c r="B14" s="14">
        <v>33211</v>
      </c>
      <c r="C14" s="14" t="s">
        <v>197</v>
      </c>
      <c r="D14" s="15" t="s">
        <v>198</v>
      </c>
      <c r="E14" s="14" t="s">
        <v>199</v>
      </c>
      <c r="F14" s="16" t="s">
        <v>200</v>
      </c>
      <c r="G14" s="14">
        <v>89</v>
      </c>
      <c r="H14" s="14">
        <v>100</v>
      </c>
      <c r="I14" s="14">
        <v>100</v>
      </c>
      <c r="J14" s="14">
        <v>100</v>
      </c>
      <c r="K14" s="14">
        <v>100</v>
      </c>
      <c r="L14" s="17"/>
      <c r="M14" s="14">
        <v>41</v>
      </c>
      <c r="N14" s="14">
        <v>18</v>
      </c>
      <c r="O14" s="14">
        <v>46</v>
      </c>
      <c r="P14" s="14">
        <v>20</v>
      </c>
      <c r="Q14" s="14">
        <v>40</v>
      </c>
      <c r="R14" s="14">
        <v>37</v>
      </c>
      <c r="S14" s="18">
        <v>9.9600000000000009</v>
      </c>
      <c r="T14" s="18">
        <v>23</v>
      </c>
      <c r="U14" s="19"/>
      <c r="V14" s="15">
        <f t="shared" si="0"/>
        <v>33211</v>
      </c>
      <c r="W14" s="14" t="str">
        <f t="shared" si="1"/>
        <v>T150058536</v>
      </c>
      <c r="X14" s="15" t="str">
        <f t="shared" si="2"/>
        <v>BORA NIHAL SANDEEP</v>
      </c>
      <c r="Y14" s="14" t="str">
        <f t="shared" si="3"/>
        <v>71900129D</v>
      </c>
      <c r="Z14" s="16" t="str">
        <f t="shared" si="4"/>
        <v>I2K18102592</v>
      </c>
      <c r="AA14" s="14">
        <v>100</v>
      </c>
      <c r="AB14" s="14">
        <v>90</v>
      </c>
      <c r="AC14" s="14">
        <v>87</v>
      </c>
      <c r="AD14" s="14">
        <v>99</v>
      </c>
      <c r="AE14" s="14">
        <v>99</v>
      </c>
      <c r="AF14" s="17"/>
      <c r="AG14" s="14">
        <v>23</v>
      </c>
      <c r="AH14" s="14">
        <v>22</v>
      </c>
      <c r="AI14" s="14">
        <v>45</v>
      </c>
      <c r="AJ14" s="14">
        <v>39</v>
      </c>
      <c r="AK14" s="14">
        <v>20</v>
      </c>
      <c r="AL14" s="14">
        <v>17</v>
      </c>
      <c r="AM14" s="14">
        <v>46</v>
      </c>
      <c r="AN14" s="14">
        <v>9.93</v>
      </c>
      <c r="AO14" s="14">
        <v>46</v>
      </c>
      <c r="AP14" s="20" t="str">
        <f t="shared" si="5"/>
        <v>PASS</v>
      </c>
      <c r="AQ14" s="20" t="str">
        <f t="shared" si="6"/>
        <v>PASS</v>
      </c>
      <c r="AR14" s="21" t="str">
        <f t="shared" si="7"/>
        <v>PASS</v>
      </c>
      <c r="AS14" s="21" t="str">
        <f t="shared" si="8"/>
        <v>PASS</v>
      </c>
      <c r="AT14" s="7" t="str">
        <f t="shared" si="9"/>
        <v>PASS</v>
      </c>
      <c r="AU14" s="7" t="str">
        <f t="shared" si="10"/>
        <v>PASS</v>
      </c>
      <c r="AV14" s="22" t="str">
        <f t="shared" si="11"/>
        <v>YES</v>
      </c>
      <c r="AW14" s="23" t="str">
        <f t="shared" si="12"/>
        <v>DIST</v>
      </c>
    </row>
    <row r="15" spans="1:49">
      <c r="A15" s="14"/>
      <c r="B15" s="14">
        <v>33212</v>
      </c>
      <c r="C15" s="14" t="s">
        <v>213</v>
      </c>
      <c r="D15" s="15" t="s">
        <v>214</v>
      </c>
      <c r="E15" s="14" t="s">
        <v>215</v>
      </c>
      <c r="F15" s="16" t="s">
        <v>216</v>
      </c>
      <c r="G15" s="14">
        <v>81</v>
      </c>
      <c r="H15" s="14">
        <v>93</v>
      </c>
      <c r="I15" s="14">
        <v>85</v>
      </c>
      <c r="J15" s="14">
        <v>94</v>
      </c>
      <c r="K15" s="14">
        <v>86</v>
      </c>
      <c r="L15" s="17"/>
      <c r="M15" s="14">
        <v>39</v>
      </c>
      <c r="N15" s="14">
        <v>20</v>
      </c>
      <c r="O15" s="14">
        <v>43</v>
      </c>
      <c r="P15" s="14">
        <v>21</v>
      </c>
      <c r="Q15" s="14">
        <v>38</v>
      </c>
      <c r="R15" s="14">
        <v>37</v>
      </c>
      <c r="S15" s="18">
        <v>9.83</v>
      </c>
      <c r="T15" s="18">
        <v>23</v>
      </c>
      <c r="U15" s="19"/>
      <c r="V15" s="15">
        <f t="shared" si="0"/>
        <v>33212</v>
      </c>
      <c r="W15" s="14" t="str">
        <f t="shared" si="1"/>
        <v>T150058540</v>
      </c>
      <c r="X15" s="15" t="str">
        <f t="shared" si="2"/>
        <v>CHANDAK GUNJAN NITIN</v>
      </c>
      <c r="Y15" s="14" t="str">
        <f t="shared" si="3"/>
        <v>71900140E</v>
      </c>
      <c r="Z15" s="16" t="str">
        <f t="shared" si="4"/>
        <v>I2K18102471</v>
      </c>
      <c r="AA15" s="14">
        <v>92</v>
      </c>
      <c r="AB15" s="14">
        <v>80</v>
      </c>
      <c r="AC15" s="14">
        <v>89</v>
      </c>
      <c r="AD15" s="14">
        <v>97</v>
      </c>
      <c r="AE15" s="14">
        <v>86</v>
      </c>
      <c r="AF15" s="17"/>
      <c r="AG15" s="14">
        <v>23</v>
      </c>
      <c r="AH15" s="14">
        <v>21</v>
      </c>
      <c r="AI15" s="14">
        <v>37</v>
      </c>
      <c r="AJ15" s="14">
        <v>35</v>
      </c>
      <c r="AK15" s="14">
        <v>20</v>
      </c>
      <c r="AL15" s="14">
        <v>17</v>
      </c>
      <c r="AM15" s="14">
        <v>45</v>
      </c>
      <c r="AN15" s="14">
        <v>9.85</v>
      </c>
      <c r="AO15" s="14">
        <v>46</v>
      </c>
      <c r="AP15" s="20" t="str">
        <f t="shared" si="5"/>
        <v>PASS</v>
      </c>
      <c r="AQ15" s="20" t="str">
        <f t="shared" si="6"/>
        <v>PASS</v>
      </c>
      <c r="AR15" s="21" t="str">
        <f t="shared" si="7"/>
        <v>PASS</v>
      </c>
      <c r="AS15" s="21" t="str">
        <f t="shared" si="8"/>
        <v>PASS</v>
      </c>
      <c r="AT15" s="7" t="str">
        <f t="shared" si="9"/>
        <v>PASS</v>
      </c>
      <c r="AU15" s="7" t="str">
        <f t="shared" si="10"/>
        <v>PASS</v>
      </c>
      <c r="AV15" s="22" t="str">
        <f t="shared" si="11"/>
        <v>YES</v>
      </c>
      <c r="AW15" s="23" t="str">
        <f t="shared" si="12"/>
        <v>DIST</v>
      </c>
    </row>
    <row r="16" spans="1:49">
      <c r="A16" s="14"/>
      <c r="B16" s="14">
        <v>33213</v>
      </c>
      <c r="C16" s="14" t="s">
        <v>229</v>
      </c>
      <c r="D16" s="15" t="s">
        <v>230</v>
      </c>
      <c r="E16" s="14" t="s">
        <v>231</v>
      </c>
      <c r="F16" s="16" t="s">
        <v>232</v>
      </c>
      <c r="G16" s="14">
        <v>97</v>
      </c>
      <c r="H16" s="14">
        <v>100</v>
      </c>
      <c r="I16" s="14">
        <v>100</v>
      </c>
      <c r="J16" s="14">
        <v>100</v>
      </c>
      <c r="K16" s="14">
        <v>99</v>
      </c>
      <c r="L16" s="17"/>
      <c r="M16" s="14">
        <v>42</v>
      </c>
      <c r="N16" s="14">
        <v>23</v>
      </c>
      <c r="O16" s="14">
        <v>45</v>
      </c>
      <c r="P16" s="14">
        <v>24</v>
      </c>
      <c r="Q16" s="14">
        <v>41</v>
      </c>
      <c r="R16" s="14">
        <v>46</v>
      </c>
      <c r="S16" s="18">
        <v>10</v>
      </c>
      <c r="T16" s="18">
        <v>23</v>
      </c>
      <c r="U16" s="19"/>
      <c r="V16" s="15">
        <f t="shared" si="0"/>
        <v>33213</v>
      </c>
      <c r="W16" s="14" t="str">
        <f t="shared" si="1"/>
        <v>T150058544</v>
      </c>
      <c r="X16" s="15" t="str">
        <f t="shared" si="2"/>
        <v>CHAWAK PRADYUMNA MILIND</v>
      </c>
      <c r="Y16" s="14" t="str">
        <f t="shared" si="3"/>
        <v>71900156M</v>
      </c>
      <c r="Z16" s="16" t="str">
        <f t="shared" si="4"/>
        <v>I2K18102548</v>
      </c>
      <c r="AA16" s="14">
        <v>100</v>
      </c>
      <c r="AB16" s="14">
        <v>96</v>
      </c>
      <c r="AC16" s="14">
        <v>87</v>
      </c>
      <c r="AD16" s="14">
        <v>100</v>
      </c>
      <c r="AE16" s="14">
        <v>100</v>
      </c>
      <c r="AF16" s="17"/>
      <c r="AG16" s="14">
        <v>24</v>
      </c>
      <c r="AH16" s="14">
        <v>23</v>
      </c>
      <c r="AI16" s="14">
        <v>48</v>
      </c>
      <c r="AJ16" s="14">
        <v>43</v>
      </c>
      <c r="AK16" s="14">
        <v>24</v>
      </c>
      <c r="AL16" s="14">
        <v>22</v>
      </c>
      <c r="AM16" s="14">
        <v>45</v>
      </c>
      <c r="AN16" s="14">
        <v>10</v>
      </c>
      <c r="AO16" s="14">
        <v>46</v>
      </c>
      <c r="AP16" s="20" t="str">
        <f t="shared" si="5"/>
        <v>PASS</v>
      </c>
      <c r="AQ16" s="20" t="str">
        <f t="shared" si="6"/>
        <v>PASS</v>
      </c>
      <c r="AR16" s="21" t="str">
        <f t="shared" si="7"/>
        <v>PASS</v>
      </c>
      <c r="AS16" s="21" t="str">
        <f t="shared" si="8"/>
        <v>PASS</v>
      </c>
      <c r="AT16" s="7" t="str">
        <f t="shared" si="9"/>
        <v>PASS</v>
      </c>
      <c r="AU16" s="7" t="str">
        <f t="shared" si="10"/>
        <v>PASS</v>
      </c>
      <c r="AV16" s="22" t="str">
        <f t="shared" si="11"/>
        <v>YES</v>
      </c>
      <c r="AW16" s="23" t="str">
        <f t="shared" si="12"/>
        <v>DIST</v>
      </c>
    </row>
    <row r="17" spans="1:49">
      <c r="A17" s="14"/>
      <c r="B17" s="14">
        <v>33214</v>
      </c>
      <c r="C17" s="14" t="s">
        <v>237</v>
      </c>
      <c r="D17" s="15" t="s">
        <v>238</v>
      </c>
      <c r="E17" s="14" t="s">
        <v>239</v>
      </c>
      <c r="F17" s="16" t="s">
        <v>240</v>
      </c>
      <c r="G17" s="14">
        <v>96</v>
      </c>
      <c r="H17" s="14">
        <v>100</v>
      </c>
      <c r="I17" s="14">
        <v>100</v>
      </c>
      <c r="J17" s="14">
        <v>100</v>
      </c>
      <c r="K17" s="14">
        <v>96</v>
      </c>
      <c r="L17" s="17"/>
      <c r="M17" s="14">
        <v>44</v>
      </c>
      <c r="N17" s="14">
        <v>22</v>
      </c>
      <c r="O17" s="14">
        <v>44</v>
      </c>
      <c r="P17" s="14">
        <v>22</v>
      </c>
      <c r="Q17" s="14">
        <v>46</v>
      </c>
      <c r="R17" s="14">
        <v>45</v>
      </c>
      <c r="S17" s="18">
        <v>10</v>
      </c>
      <c r="T17" s="18">
        <v>23</v>
      </c>
      <c r="U17" s="19"/>
      <c r="V17" s="15">
        <f t="shared" si="0"/>
        <v>33214</v>
      </c>
      <c r="W17" s="14" t="str">
        <f t="shared" si="1"/>
        <v>T150058546</v>
      </c>
      <c r="X17" s="15" t="str">
        <f t="shared" si="2"/>
        <v>CHORAGE SHUBHAM SANDIP</v>
      </c>
      <c r="Y17" s="14" t="str">
        <f t="shared" si="3"/>
        <v>71900163D</v>
      </c>
      <c r="Z17" s="16" t="str">
        <f t="shared" si="4"/>
        <v>I2K18102616</v>
      </c>
      <c r="AA17" s="14">
        <v>97</v>
      </c>
      <c r="AB17" s="14">
        <v>89</v>
      </c>
      <c r="AC17" s="14">
        <v>89</v>
      </c>
      <c r="AD17" s="14">
        <v>100</v>
      </c>
      <c r="AE17" s="14">
        <v>94</v>
      </c>
      <c r="AF17" s="17"/>
      <c r="AG17" s="14">
        <v>23</v>
      </c>
      <c r="AH17" s="14">
        <v>22</v>
      </c>
      <c r="AI17" s="14">
        <v>44</v>
      </c>
      <c r="AJ17" s="14">
        <v>35</v>
      </c>
      <c r="AK17" s="14">
        <v>23</v>
      </c>
      <c r="AL17" s="14">
        <v>22</v>
      </c>
      <c r="AM17" s="14">
        <v>43</v>
      </c>
      <c r="AN17" s="14">
        <v>9.98</v>
      </c>
      <c r="AO17" s="14">
        <v>46</v>
      </c>
      <c r="AP17" s="20" t="str">
        <f t="shared" si="5"/>
        <v>PASS</v>
      </c>
      <c r="AQ17" s="20" t="str">
        <f t="shared" si="6"/>
        <v>PASS</v>
      </c>
      <c r="AR17" s="21" t="str">
        <f t="shared" si="7"/>
        <v>PASS</v>
      </c>
      <c r="AS17" s="21" t="str">
        <f t="shared" si="8"/>
        <v>PASS</v>
      </c>
      <c r="AT17" s="7" t="str">
        <f t="shared" si="9"/>
        <v>PASS</v>
      </c>
      <c r="AU17" s="7" t="str">
        <f t="shared" si="10"/>
        <v>PASS</v>
      </c>
      <c r="AV17" s="22" t="str">
        <f t="shared" si="11"/>
        <v>YES</v>
      </c>
      <c r="AW17" s="23" t="str">
        <f t="shared" si="12"/>
        <v>DIST</v>
      </c>
    </row>
    <row r="18" spans="1:49">
      <c r="A18" s="14"/>
      <c r="B18" s="14">
        <v>33215</v>
      </c>
      <c r="C18" s="14" t="s">
        <v>253</v>
      </c>
      <c r="D18" s="15" t="s">
        <v>254</v>
      </c>
      <c r="E18" s="14" t="s">
        <v>255</v>
      </c>
      <c r="F18" s="16" t="s">
        <v>256</v>
      </c>
      <c r="G18" s="14">
        <v>95</v>
      </c>
      <c r="H18" s="14">
        <v>100</v>
      </c>
      <c r="I18" s="14">
        <v>100</v>
      </c>
      <c r="J18" s="14">
        <v>100</v>
      </c>
      <c r="K18" s="14">
        <v>99</v>
      </c>
      <c r="L18" s="17"/>
      <c r="M18" s="14">
        <v>40</v>
      </c>
      <c r="N18" s="14">
        <v>23</v>
      </c>
      <c r="O18" s="14">
        <v>46</v>
      </c>
      <c r="P18" s="14">
        <v>23</v>
      </c>
      <c r="Q18" s="14">
        <v>43</v>
      </c>
      <c r="R18" s="14">
        <v>45</v>
      </c>
      <c r="S18" s="18">
        <v>10</v>
      </c>
      <c r="T18" s="18">
        <v>23</v>
      </c>
      <c r="U18" s="19"/>
      <c r="V18" s="15">
        <f t="shared" si="0"/>
        <v>33215</v>
      </c>
      <c r="W18" s="14" t="str">
        <f t="shared" si="1"/>
        <v>T150058550</v>
      </c>
      <c r="X18" s="15" t="str">
        <f t="shared" si="2"/>
        <v>DAIGAVANE PRATIK KISHOR</v>
      </c>
      <c r="Y18" s="14" t="str">
        <f t="shared" si="3"/>
        <v>71900167G</v>
      </c>
      <c r="Z18" s="16" t="str">
        <f t="shared" si="4"/>
        <v>I2K18102642</v>
      </c>
      <c r="AA18" s="14">
        <v>100</v>
      </c>
      <c r="AB18" s="14">
        <v>97</v>
      </c>
      <c r="AC18" s="14">
        <v>92</v>
      </c>
      <c r="AD18" s="14">
        <v>100</v>
      </c>
      <c r="AE18" s="14">
        <v>97</v>
      </c>
      <c r="AF18" s="17"/>
      <c r="AG18" s="14">
        <v>23</v>
      </c>
      <c r="AH18" s="14">
        <v>22</v>
      </c>
      <c r="AI18" s="14">
        <v>46</v>
      </c>
      <c r="AJ18" s="14">
        <v>42</v>
      </c>
      <c r="AK18" s="14">
        <v>21</v>
      </c>
      <c r="AL18" s="14">
        <v>20</v>
      </c>
      <c r="AM18" s="14">
        <v>47</v>
      </c>
      <c r="AN18" s="14">
        <v>10</v>
      </c>
      <c r="AO18" s="14">
        <v>46</v>
      </c>
      <c r="AP18" s="20" t="str">
        <f t="shared" si="5"/>
        <v>PASS</v>
      </c>
      <c r="AQ18" s="20" t="str">
        <f t="shared" si="6"/>
        <v>PASS</v>
      </c>
      <c r="AR18" s="21" t="str">
        <f t="shared" si="7"/>
        <v>PASS</v>
      </c>
      <c r="AS18" s="21" t="str">
        <f t="shared" si="8"/>
        <v>PASS</v>
      </c>
      <c r="AT18" s="7" t="str">
        <f t="shared" si="9"/>
        <v>PASS</v>
      </c>
      <c r="AU18" s="7" t="str">
        <f t="shared" si="10"/>
        <v>PASS</v>
      </c>
      <c r="AV18" s="22" t="str">
        <f t="shared" si="11"/>
        <v>YES</v>
      </c>
      <c r="AW18" s="23" t="str">
        <f t="shared" si="12"/>
        <v>DIST</v>
      </c>
    </row>
    <row r="19" spans="1:49">
      <c r="A19" s="14"/>
      <c r="B19" s="14">
        <v>33216</v>
      </c>
      <c r="C19" s="14" t="s">
        <v>867</v>
      </c>
      <c r="D19" s="15" t="s">
        <v>868</v>
      </c>
      <c r="E19" s="14" t="s">
        <v>869</v>
      </c>
      <c r="F19" s="16" t="s">
        <v>870</v>
      </c>
      <c r="G19" s="14">
        <v>88</v>
      </c>
      <c r="H19" s="14">
        <v>100</v>
      </c>
      <c r="I19" s="14">
        <v>96</v>
      </c>
      <c r="J19" s="14">
        <v>100</v>
      </c>
      <c r="K19" s="14">
        <v>89</v>
      </c>
      <c r="L19" s="17"/>
      <c r="M19" s="14">
        <v>40</v>
      </c>
      <c r="N19" s="14">
        <v>16</v>
      </c>
      <c r="O19" s="14">
        <v>43</v>
      </c>
      <c r="P19" s="14">
        <v>20</v>
      </c>
      <c r="Q19" s="14">
        <v>42</v>
      </c>
      <c r="R19" s="14">
        <v>34</v>
      </c>
      <c r="S19" s="18">
        <v>9.8699999999999992</v>
      </c>
      <c r="T19" s="18">
        <v>23</v>
      </c>
      <c r="U19" s="19"/>
      <c r="V19" s="15">
        <f t="shared" si="0"/>
        <v>33216</v>
      </c>
      <c r="W19" s="14" t="str">
        <f t="shared" si="1"/>
        <v>T150058705</v>
      </c>
      <c r="X19" s="15" t="str">
        <f t="shared" si="2"/>
        <v>VETAL DATTATRAY VIJAY</v>
      </c>
      <c r="Y19" s="14" t="str">
        <f t="shared" si="3"/>
        <v>71900174K</v>
      </c>
      <c r="Z19" s="16" t="str">
        <f t="shared" si="4"/>
        <v>I2K18102454</v>
      </c>
      <c r="AA19" s="14">
        <v>93</v>
      </c>
      <c r="AB19" s="14">
        <v>92</v>
      </c>
      <c r="AC19" s="14">
        <v>84</v>
      </c>
      <c r="AD19" s="14">
        <v>100</v>
      </c>
      <c r="AE19" s="14">
        <v>92</v>
      </c>
      <c r="AF19" s="17"/>
      <c r="AG19" s="14">
        <v>24</v>
      </c>
      <c r="AH19" s="14">
        <v>22</v>
      </c>
      <c r="AI19" s="14">
        <v>36</v>
      </c>
      <c r="AJ19" s="14">
        <v>37</v>
      </c>
      <c r="AK19" s="14">
        <v>18</v>
      </c>
      <c r="AL19" s="14">
        <v>17</v>
      </c>
      <c r="AM19" s="14">
        <v>45</v>
      </c>
      <c r="AN19" s="14">
        <v>9.8699999999999992</v>
      </c>
      <c r="AO19" s="14">
        <v>46</v>
      </c>
      <c r="AP19" s="20" t="str">
        <f t="shared" si="5"/>
        <v>PASS</v>
      </c>
      <c r="AQ19" s="20" t="str">
        <f t="shared" si="6"/>
        <v>PASS</v>
      </c>
      <c r="AR19" s="21" t="str">
        <f t="shared" si="7"/>
        <v>PASS</v>
      </c>
      <c r="AS19" s="21" t="str">
        <f t="shared" si="8"/>
        <v>PASS</v>
      </c>
      <c r="AT19" s="7" t="str">
        <f t="shared" si="9"/>
        <v>PASS</v>
      </c>
      <c r="AU19" s="7" t="str">
        <f t="shared" si="10"/>
        <v>PASS</v>
      </c>
      <c r="AV19" s="22" t="str">
        <f t="shared" si="11"/>
        <v>YES</v>
      </c>
      <c r="AW19" s="23" t="str">
        <f t="shared" si="12"/>
        <v>DIST</v>
      </c>
    </row>
    <row r="20" spans="1:49">
      <c r="A20" s="14"/>
      <c r="B20" s="24">
        <v>33217</v>
      </c>
      <c r="C20" s="24" t="s">
        <v>709</v>
      </c>
      <c r="D20" s="25" t="s">
        <v>710</v>
      </c>
      <c r="E20" s="24" t="s">
        <v>711</v>
      </c>
      <c r="F20" s="16" t="s">
        <v>712</v>
      </c>
      <c r="G20" s="14">
        <v>93</v>
      </c>
      <c r="H20" s="14">
        <v>100</v>
      </c>
      <c r="I20" s="14">
        <v>100</v>
      </c>
      <c r="J20" s="14">
        <v>100</v>
      </c>
      <c r="K20" s="14">
        <v>100</v>
      </c>
      <c r="L20" s="17"/>
      <c r="M20" s="14">
        <v>41</v>
      </c>
      <c r="N20" s="14">
        <v>24</v>
      </c>
      <c r="O20" s="14">
        <v>45</v>
      </c>
      <c r="P20" s="14">
        <v>24</v>
      </c>
      <c r="Q20" s="14">
        <v>46</v>
      </c>
      <c r="R20" s="14">
        <v>45</v>
      </c>
      <c r="S20" s="18">
        <v>10</v>
      </c>
      <c r="T20" s="18">
        <v>23</v>
      </c>
      <c r="U20" s="19"/>
      <c r="V20" s="15">
        <f t="shared" si="0"/>
        <v>33217</v>
      </c>
      <c r="W20" s="14" t="str">
        <f t="shared" si="1"/>
        <v>T150058666</v>
      </c>
      <c r="X20" s="15" t="str">
        <f t="shared" si="2"/>
        <v>SAKSHI DINESH DEORE</v>
      </c>
      <c r="Y20" s="14" t="str">
        <f t="shared" si="3"/>
        <v>71900178B</v>
      </c>
      <c r="Z20" s="16" t="str">
        <f t="shared" si="4"/>
        <v>E2K18103231</v>
      </c>
      <c r="AA20" s="14">
        <v>96</v>
      </c>
      <c r="AB20" s="14">
        <v>90</v>
      </c>
      <c r="AC20" s="14">
        <v>93</v>
      </c>
      <c r="AD20" s="14">
        <v>100</v>
      </c>
      <c r="AE20" s="14">
        <v>99</v>
      </c>
      <c r="AF20" s="17"/>
      <c r="AG20" s="14">
        <v>22</v>
      </c>
      <c r="AH20" s="14">
        <v>22</v>
      </c>
      <c r="AI20" s="14">
        <v>48</v>
      </c>
      <c r="AJ20" s="14">
        <v>46</v>
      </c>
      <c r="AK20" s="14">
        <v>24</v>
      </c>
      <c r="AL20" s="14">
        <v>22</v>
      </c>
      <c r="AM20" s="14">
        <v>47</v>
      </c>
      <c r="AN20" s="14">
        <v>10</v>
      </c>
      <c r="AO20" s="14">
        <v>46</v>
      </c>
      <c r="AP20" s="20" t="str">
        <f t="shared" si="5"/>
        <v>PASS</v>
      </c>
      <c r="AQ20" s="20" t="str">
        <f t="shared" si="6"/>
        <v>PASS</v>
      </c>
      <c r="AR20" s="21" t="str">
        <f t="shared" si="7"/>
        <v>PASS</v>
      </c>
      <c r="AS20" s="21" t="str">
        <f t="shared" si="8"/>
        <v>PASS</v>
      </c>
      <c r="AT20" s="7" t="str">
        <f t="shared" si="9"/>
        <v>PASS</v>
      </c>
      <c r="AU20" s="7" t="str">
        <f t="shared" si="10"/>
        <v>PASS</v>
      </c>
      <c r="AV20" s="22" t="str">
        <f t="shared" si="11"/>
        <v>YES</v>
      </c>
      <c r="AW20" s="23" t="str">
        <f t="shared" si="12"/>
        <v>DIST</v>
      </c>
    </row>
    <row r="21" spans="1:49">
      <c r="A21" s="14"/>
      <c r="B21" s="24">
        <v>33218</v>
      </c>
      <c r="C21" s="24" t="s">
        <v>269</v>
      </c>
      <c r="D21" s="25" t="s">
        <v>270</v>
      </c>
      <c r="E21" s="24" t="s">
        <v>271</v>
      </c>
      <c r="F21" s="16" t="s">
        <v>272</v>
      </c>
      <c r="G21" s="14">
        <v>90</v>
      </c>
      <c r="H21" s="14">
        <v>100</v>
      </c>
      <c r="I21" s="14">
        <v>99</v>
      </c>
      <c r="J21" s="14">
        <v>100</v>
      </c>
      <c r="K21" s="14">
        <v>90</v>
      </c>
      <c r="L21" s="17"/>
      <c r="M21" s="14">
        <v>40</v>
      </c>
      <c r="N21" s="14">
        <v>24</v>
      </c>
      <c r="O21" s="14">
        <v>44</v>
      </c>
      <c r="P21" s="14">
        <v>24</v>
      </c>
      <c r="Q21" s="14">
        <v>44</v>
      </c>
      <c r="R21" s="14">
        <v>45</v>
      </c>
      <c r="S21" s="18">
        <v>10</v>
      </c>
      <c r="T21" s="18">
        <v>23</v>
      </c>
      <c r="U21" s="19"/>
      <c r="V21" s="15">
        <f t="shared" si="0"/>
        <v>33218</v>
      </c>
      <c r="W21" s="14" t="str">
        <f t="shared" si="1"/>
        <v>T150058554</v>
      </c>
      <c r="X21" s="15" t="str">
        <f t="shared" si="2"/>
        <v>DESHMANE JANHAVI SUDHIR</v>
      </c>
      <c r="Y21" s="14" t="str">
        <f t="shared" si="3"/>
        <v>71900179L</v>
      </c>
      <c r="Z21" s="16" t="str">
        <f t="shared" si="4"/>
        <v>I2K18102431</v>
      </c>
      <c r="AA21" s="14">
        <v>94</v>
      </c>
      <c r="AB21" s="14">
        <v>95</v>
      </c>
      <c r="AC21" s="14">
        <v>96</v>
      </c>
      <c r="AD21" s="14">
        <v>100</v>
      </c>
      <c r="AE21" s="14">
        <v>100</v>
      </c>
      <c r="AF21" s="17"/>
      <c r="AG21" s="14">
        <v>24</v>
      </c>
      <c r="AH21" s="14">
        <v>24</v>
      </c>
      <c r="AI21" s="14">
        <v>46</v>
      </c>
      <c r="AJ21" s="14">
        <v>47</v>
      </c>
      <c r="AK21" s="14">
        <v>23</v>
      </c>
      <c r="AL21" s="14">
        <v>20</v>
      </c>
      <c r="AM21" s="14">
        <v>42</v>
      </c>
      <c r="AN21" s="14">
        <v>10</v>
      </c>
      <c r="AO21" s="14">
        <v>46</v>
      </c>
      <c r="AP21" s="20" t="str">
        <f t="shared" si="5"/>
        <v>PASS</v>
      </c>
      <c r="AQ21" s="20" t="str">
        <f t="shared" si="6"/>
        <v>PASS</v>
      </c>
      <c r="AR21" s="21" t="str">
        <f t="shared" si="7"/>
        <v>PASS</v>
      </c>
      <c r="AS21" s="21" t="str">
        <f t="shared" si="8"/>
        <v>PASS</v>
      </c>
      <c r="AT21" s="7" t="str">
        <f t="shared" si="9"/>
        <v>PASS</v>
      </c>
      <c r="AU21" s="7" t="str">
        <f t="shared" si="10"/>
        <v>PASS</v>
      </c>
      <c r="AV21" s="22" t="str">
        <f t="shared" si="11"/>
        <v>YES</v>
      </c>
      <c r="AW21" s="23" t="str">
        <f t="shared" si="12"/>
        <v>DIST</v>
      </c>
    </row>
    <row r="22" spans="1:49">
      <c r="A22" s="14"/>
      <c r="B22" s="24">
        <v>33219</v>
      </c>
      <c r="C22" s="24" t="s">
        <v>285</v>
      </c>
      <c r="D22" s="25" t="s">
        <v>286</v>
      </c>
      <c r="E22" s="24" t="s">
        <v>287</v>
      </c>
      <c r="F22" s="16" t="s">
        <v>288</v>
      </c>
      <c r="G22" s="14">
        <v>87</v>
      </c>
      <c r="H22" s="14">
        <v>100</v>
      </c>
      <c r="I22" s="14">
        <v>90</v>
      </c>
      <c r="J22" s="14">
        <v>100</v>
      </c>
      <c r="K22" s="14">
        <v>94</v>
      </c>
      <c r="L22" s="17"/>
      <c r="M22" s="14">
        <v>43</v>
      </c>
      <c r="N22" s="14">
        <v>23</v>
      </c>
      <c r="O22" s="14">
        <v>45</v>
      </c>
      <c r="P22" s="14">
        <v>24</v>
      </c>
      <c r="Q22" s="14">
        <v>45</v>
      </c>
      <c r="R22" s="14">
        <v>45</v>
      </c>
      <c r="S22" s="18">
        <v>10</v>
      </c>
      <c r="T22" s="18">
        <v>23</v>
      </c>
      <c r="U22" s="19"/>
      <c r="V22" s="15">
        <f t="shared" si="0"/>
        <v>33219</v>
      </c>
      <c r="W22" s="14" t="str">
        <f t="shared" si="1"/>
        <v>T150058558</v>
      </c>
      <c r="X22" s="15" t="str">
        <f t="shared" si="2"/>
        <v>DHANUKA PUNEET SHAILESH</v>
      </c>
      <c r="Y22" s="14" t="str">
        <f t="shared" si="3"/>
        <v>71900192H</v>
      </c>
      <c r="Z22" s="16" t="str">
        <f t="shared" si="4"/>
        <v>I2K18102553</v>
      </c>
      <c r="AA22" s="14">
        <v>96</v>
      </c>
      <c r="AB22" s="14">
        <v>98</v>
      </c>
      <c r="AC22" s="14">
        <v>88</v>
      </c>
      <c r="AD22" s="14">
        <v>100</v>
      </c>
      <c r="AE22" s="14">
        <v>100</v>
      </c>
      <c r="AF22" s="17"/>
      <c r="AG22" s="14">
        <v>23</v>
      </c>
      <c r="AH22" s="14">
        <v>22</v>
      </c>
      <c r="AI22" s="14">
        <v>46</v>
      </c>
      <c r="AJ22" s="14">
        <v>46</v>
      </c>
      <c r="AK22" s="14">
        <v>22</v>
      </c>
      <c r="AL22" s="14">
        <v>21</v>
      </c>
      <c r="AM22" s="14">
        <v>43</v>
      </c>
      <c r="AN22" s="14">
        <v>10</v>
      </c>
      <c r="AO22" s="14">
        <v>46</v>
      </c>
      <c r="AP22" s="20" t="str">
        <f t="shared" si="5"/>
        <v>PASS</v>
      </c>
      <c r="AQ22" s="20" t="str">
        <f t="shared" si="6"/>
        <v>PASS</v>
      </c>
      <c r="AR22" s="21" t="str">
        <f t="shared" si="7"/>
        <v>PASS</v>
      </c>
      <c r="AS22" s="21" t="str">
        <f t="shared" si="8"/>
        <v>PASS</v>
      </c>
      <c r="AT22" s="7" t="str">
        <f t="shared" si="9"/>
        <v>PASS</v>
      </c>
      <c r="AU22" s="7" t="str">
        <f t="shared" si="10"/>
        <v>PASS</v>
      </c>
      <c r="AV22" s="22" t="str">
        <f t="shared" si="11"/>
        <v>YES</v>
      </c>
      <c r="AW22" s="23" t="str">
        <f t="shared" si="12"/>
        <v>DIST</v>
      </c>
    </row>
    <row r="23" spans="1:49">
      <c r="A23" s="14"/>
      <c r="B23" s="14">
        <v>33220</v>
      </c>
      <c r="C23" s="14" t="s">
        <v>297</v>
      </c>
      <c r="D23" s="15" t="s">
        <v>298</v>
      </c>
      <c r="E23" s="14" t="s">
        <v>299</v>
      </c>
      <c r="F23" s="16" t="s">
        <v>300</v>
      </c>
      <c r="G23" s="14">
        <v>90</v>
      </c>
      <c r="H23" s="14">
        <v>100</v>
      </c>
      <c r="I23" s="14">
        <v>89</v>
      </c>
      <c r="J23" s="14">
        <v>100</v>
      </c>
      <c r="K23" s="14">
        <v>100</v>
      </c>
      <c r="L23" s="17"/>
      <c r="M23" s="14">
        <v>42</v>
      </c>
      <c r="N23" s="14">
        <v>24</v>
      </c>
      <c r="O23" s="14">
        <v>45</v>
      </c>
      <c r="P23" s="14">
        <v>24</v>
      </c>
      <c r="Q23" s="14">
        <v>44</v>
      </c>
      <c r="R23" s="14">
        <v>45</v>
      </c>
      <c r="S23" s="18">
        <v>10</v>
      </c>
      <c r="T23" s="18">
        <v>23</v>
      </c>
      <c r="U23" s="19"/>
      <c r="V23" s="15">
        <f t="shared" si="0"/>
        <v>33220</v>
      </c>
      <c r="W23" s="14" t="str">
        <f t="shared" si="1"/>
        <v>T150058561</v>
      </c>
      <c r="X23" s="15" t="str">
        <f t="shared" si="2"/>
        <v>DHOLE RUSHIKESH ARVIND</v>
      </c>
      <c r="Y23" s="14" t="str">
        <f t="shared" si="3"/>
        <v>71900198G</v>
      </c>
      <c r="Z23" s="16" t="str">
        <f t="shared" si="4"/>
        <v>I2K18102492</v>
      </c>
      <c r="AA23" s="14">
        <v>99</v>
      </c>
      <c r="AB23" s="14">
        <v>95</v>
      </c>
      <c r="AC23" s="14">
        <v>84</v>
      </c>
      <c r="AD23" s="14">
        <v>100</v>
      </c>
      <c r="AE23" s="14">
        <v>94</v>
      </c>
      <c r="AF23" s="17"/>
      <c r="AG23" s="14">
        <v>24</v>
      </c>
      <c r="AH23" s="14">
        <v>24</v>
      </c>
      <c r="AI23" s="14">
        <v>47</v>
      </c>
      <c r="AJ23" s="14">
        <v>46</v>
      </c>
      <c r="AK23" s="14">
        <v>24</v>
      </c>
      <c r="AL23" s="14">
        <v>22</v>
      </c>
      <c r="AM23" s="14">
        <v>42</v>
      </c>
      <c r="AN23" s="14">
        <v>10</v>
      </c>
      <c r="AO23" s="14">
        <v>46</v>
      </c>
      <c r="AP23" s="20" t="str">
        <f t="shared" si="5"/>
        <v>PASS</v>
      </c>
      <c r="AQ23" s="20" t="str">
        <f t="shared" si="6"/>
        <v>PASS</v>
      </c>
      <c r="AR23" s="21" t="str">
        <f t="shared" si="7"/>
        <v>PASS</v>
      </c>
      <c r="AS23" s="21" t="str">
        <f t="shared" si="8"/>
        <v>PASS</v>
      </c>
      <c r="AT23" s="7" t="str">
        <f t="shared" si="9"/>
        <v>PASS</v>
      </c>
      <c r="AU23" s="7" t="str">
        <f t="shared" si="10"/>
        <v>PASS</v>
      </c>
      <c r="AV23" s="22" t="str">
        <f t="shared" si="11"/>
        <v>YES</v>
      </c>
      <c r="AW23" s="23" t="str">
        <f t="shared" si="12"/>
        <v>DIST</v>
      </c>
    </row>
    <row r="24" spans="1:49">
      <c r="A24" s="14"/>
      <c r="B24" s="24">
        <v>33221</v>
      </c>
      <c r="C24" s="24" t="s">
        <v>317</v>
      </c>
      <c r="D24" s="25" t="s">
        <v>318</v>
      </c>
      <c r="E24" s="24" t="s">
        <v>319</v>
      </c>
      <c r="F24" s="16" t="s">
        <v>320</v>
      </c>
      <c r="G24" s="14">
        <v>89</v>
      </c>
      <c r="H24" s="14">
        <v>100</v>
      </c>
      <c r="I24" s="14">
        <v>90</v>
      </c>
      <c r="J24" s="14">
        <v>94</v>
      </c>
      <c r="K24" s="14">
        <v>96</v>
      </c>
      <c r="L24" s="17"/>
      <c r="M24" s="14">
        <v>42</v>
      </c>
      <c r="N24" s="14">
        <v>24</v>
      </c>
      <c r="O24" s="14">
        <v>44</v>
      </c>
      <c r="P24" s="14">
        <v>24</v>
      </c>
      <c r="Q24" s="14">
        <v>43</v>
      </c>
      <c r="R24" s="14">
        <v>45</v>
      </c>
      <c r="S24" s="18">
        <v>10</v>
      </c>
      <c r="T24" s="18">
        <v>23</v>
      </c>
      <c r="U24" s="19"/>
      <c r="V24" s="15">
        <f t="shared" si="0"/>
        <v>33221</v>
      </c>
      <c r="W24" s="14" t="str">
        <f t="shared" si="1"/>
        <v>T150058566</v>
      </c>
      <c r="X24" s="15" t="str">
        <f t="shared" si="2"/>
        <v>ELLIKA MISHRA</v>
      </c>
      <c r="Y24" s="14" t="str">
        <f t="shared" si="3"/>
        <v>71900209F</v>
      </c>
      <c r="Z24" s="16" t="str">
        <f t="shared" si="4"/>
        <v>I2K18102493</v>
      </c>
      <c r="AA24" s="14">
        <v>93</v>
      </c>
      <c r="AB24" s="14">
        <v>89</v>
      </c>
      <c r="AC24" s="14">
        <v>86</v>
      </c>
      <c r="AD24" s="14">
        <v>100</v>
      </c>
      <c r="AE24" s="14">
        <v>93</v>
      </c>
      <c r="AF24" s="17"/>
      <c r="AG24" s="14">
        <v>24</v>
      </c>
      <c r="AH24" s="14">
        <v>23</v>
      </c>
      <c r="AI24" s="14">
        <v>47</v>
      </c>
      <c r="AJ24" s="14">
        <v>44</v>
      </c>
      <c r="AK24" s="14">
        <v>24</v>
      </c>
      <c r="AL24" s="14">
        <v>21</v>
      </c>
      <c r="AM24" s="14">
        <v>47</v>
      </c>
      <c r="AN24" s="14">
        <v>10</v>
      </c>
      <c r="AO24" s="14">
        <v>46</v>
      </c>
      <c r="AP24" s="20" t="str">
        <f t="shared" si="5"/>
        <v>PASS</v>
      </c>
      <c r="AQ24" s="20" t="str">
        <f t="shared" si="6"/>
        <v>PASS</v>
      </c>
      <c r="AR24" s="21" t="str">
        <f t="shared" si="7"/>
        <v>PASS</v>
      </c>
      <c r="AS24" s="21" t="str">
        <f t="shared" si="8"/>
        <v>PASS</v>
      </c>
      <c r="AT24" s="7" t="str">
        <f t="shared" si="9"/>
        <v>PASS</v>
      </c>
      <c r="AU24" s="7" t="str">
        <f t="shared" si="10"/>
        <v>PASS</v>
      </c>
      <c r="AV24" s="22" t="str">
        <f t="shared" si="11"/>
        <v>YES</v>
      </c>
      <c r="AW24" s="23" t="str">
        <f t="shared" si="12"/>
        <v>DIST</v>
      </c>
    </row>
    <row r="25" spans="1:49">
      <c r="A25" s="14"/>
      <c r="B25" s="14">
        <v>33222</v>
      </c>
      <c r="C25" s="14" t="s">
        <v>57</v>
      </c>
      <c r="D25" s="15" t="s">
        <v>58</v>
      </c>
      <c r="E25" s="14" t="s">
        <v>59</v>
      </c>
      <c r="F25" s="16" t="s">
        <v>60</v>
      </c>
      <c r="G25" s="14">
        <v>83</v>
      </c>
      <c r="H25" s="14">
        <v>100</v>
      </c>
      <c r="I25" s="14">
        <v>87</v>
      </c>
      <c r="J25" s="14">
        <v>100</v>
      </c>
      <c r="K25" s="14">
        <v>100</v>
      </c>
      <c r="L25" s="17"/>
      <c r="M25" s="14">
        <v>41</v>
      </c>
      <c r="N25" s="14">
        <v>22</v>
      </c>
      <c r="O25" s="14">
        <v>44</v>
      </c>
      <c r="P25" s="14">
        <v>23</v>
      </c>
      <c r="Q25" s="14">
        <v>40</v>
      </c>
      <c r="R25" s="14">
        <v>44</v>
      </c>
      <c r="S25" s="18">
        <v>10</v>
      </c>
      <c r="T25" s="18">
        <v>23</v>
      </c>
      <c r="U25" s="19"/>
      <c r="V25" s="15">
        <f t="shared" si="0"/>
        <v>33222</v>
      </c>
      <c r="W25" s="14" t="str">
        <f t="shared" si="1"/>
        <v>T150058501</v>
      </c>
      <c r="X25" s="15" t="str">
        <f t="shared" si="2"/>
        <v>GARJE SHIVAM SUBHASH</v>
      </c>
      <c r="Y25" s="14" t="str">
        <f t="shared" si="3"/>
        <v>71900219C</v>
      </c>
      <c r="Z25" s="16" t="str">
        <f t="shared" si="4"/>
        <v>I2K18102625</v>
      </c>
      <c r="AA25" s="14">
        <v>86</v>
      </c>
      <c r="AB25" s="14">
        <v>79</v>
      </c>
      <c r="AC25" s="14">
        <v>89</v>
      </c>
      <c r="AD25" s="14">
        <v>96</v>
      </c>
      <c r="AE25" s="14">
        <v>84</v>
      </c>
      <c r="AF25" s="17"/>
      <c r="AG25" s="14">
        <v>23</v>
      </c>
      <c r="AH25" s="14">
        <v>22</v>
      </c>
      <c r="AI25" s="14">
        <v>46</v>
      </c>
      <c r="AJ25" s="14">
        <v>46</v>
      </c>
      <c r="AK25" s="14">
        <v>22</v>
      </c>
      <c r="AL25" s="14">
        <v>21</v>
      </c>
      <c r="AM25" s="14">
        <v>37</v>
      </c>
      <c r="AN25" s="14">
        <v>9.89</v>
      </c>
      <c r="AO25" s="14">
        <v>46</v>
      </c>
      <c r="AP25" s="20" t="str">
        <f t="shared" si="5"/>
        <v>PASS</v>
      </c>
      <c r="AQ25" s="20" t="str">
        <f t="shared" si="6"/>
        <v>PASS</v>
      </c>
      <c r="AR25" s="21" t="str">
        <f t="shared" si="7"/>
        <v>PASS</v>
      </c>
      <c r="AS25" s="21" t="str">
        <f t="shared" si="8"/>
        <v>PASS</v>
      </c>
      <c r="AT25" s="7" t="str">
        <f t="shared" si="9"/>
        <v>PASS</v>
      </c>
      <c r="AU25" s="7" t="str">
        <f t="shared" si="10"/>
        <v>PASS</v>
      </c>
      <c r="AV25" s="22" t="str">
        <f t="shared" si="11"/>
        <v>YES</v>
      </c>
      <c r="AW25" s="23" t="str">
        <f t="shared" si="12"/>
        <v>DIST</v>
      </c>
    </row>
    <row r="26" spans="1:49">
      <c r="A26" s="14"/>
      <c r="B26" s="24">
        <v>33223</v>
      </c>
      <c r="C26" s="24" t="s">
        <v>341</v>
      </c>
      <c r="D26" s="25" t="s">
        <v>342</v>
      </c>
      <c r="E26" s="24" t="s">
        <v>343</v>
      </c>
      <c r="F26" s="16" t="s">
        <v>344</v>
      </c>
      <c r="G26" s="14">
        <v>86</v>
      </c>
      <c r="H26" s="14">
        <v>94</v>
      </c>
      <c r="I26" s="14">
        <v>93</v>
      </c>
      <c r="J26" s="14">
        <v>100</v>
      </c>
      <c r="K26" s="14">
        <v>88</v>
      </c>
      <c r="L26" s="17"/>
      <c r="M26" s="14">
        <v>41</v>
      </c>
      <c r="N26" s="14">
        <v>23</v>
      </c>
      <c r="O26" s="14">
        <v>44</v>
      </c>
      <c r="P26" s="14">
        <v>23</v>
      </c>
      <c r="Q26" s="14">
        <v>45</v>
      </c>
      <c r="R26" s="14">
        <v>42</v>
      </c>
      <c r="S26" s="18">
        <v>10</v>
      </c>
      <c r="T26" s="18">
        <v>23</v>
      </c>
      <c r="U26" s="19"/>
      <c r="V26" s="15">
        <f t="shared" si="0"/>
        <v>33223</v>
      </c>
      <c r="W26" s="14" t="str">
        <f t="shared" si="1"/>
        <v>T150058572</v>
      </c>
      <c r="X26" s="15" t="str">
        <f t="shared" si="2"/>
        <v>GAURAV K GHATI</v>
      </c>
      <c r="Y26" s="14" t="str">
        <f t="shared" si="3"/>
        <v>71900224K</v>
      </c>
      <c r="Z26" s="16" t="str">
        <f t="shared" si="4"/>
        <v>I2K18102416</v>
      </c>
      <c r="AA26" s="14">
        <v>98</v>
      </c>
      <c r="AB26" s="14">
        <v>87</v>
      </c>
      <c r="AC26" s="14">
        <v>96</v>
      </c>
      <c r="AD26" s="14">
        <v>100</v>
      </c>
      <c r="AE26" s="14">
        <v>95</v>
      </c>
      <c r="AF26" s="17"/>
      <c r="AG26" s="14">
        <v>23</v>
      </c>
      <c r="AH26" s="14">
        <v>21</v>
      </c>
      <c r="AI26" s="14">
        <v>44</v>
      </c>
      <c r="AJ26" s="14">
        <v>44</v>
      </c>
      <c r="AK26" s="14">
        <v>22</v>
      </c>
      <c r="AL26" s="14">
        <v>21</v>
      </c>
      <c r="AM26" s="14">
        <v>45</v>
      </c>
      <c r="AN26" s="14">
        <v>10</v>
      </c>
      <c r="AO26" s="14">
        <v>46</v>
      </c>
      <c r="AP26" s="20" t="str">
        <f t="shared" si="5"/>
        <v>PASS</v>
      </c>
      <c r="AQ26" s="20" t="str">
        <f t="shared" si="6"/>
        <v>PASS</v>
      </c>
      <c r="AR26" s="21" t="str">
        <f t="shared" si="7"/>
        <v>PASS</v>
      </c>
      <c r="AS26" s="21" t="str">
        <f t="shared" si="8"/>
        <v>PASS</v>
      </c>
      <c r="AT26" s="7" t="str">
        <f t="shared" si="9"/>
        <v>PASS</v>
      </c>
      <c r="AU26" s="7" t="str">
        <f t="shared" si="10"/>
        <v>PASS</v>
      </c>
      <c r="AV26" s="22" t="str">
        <f t="shared" si="11"/>
        <v>YES</v>
      </c>
      <c r="AW26" s="23" t="str">
        <f t="shared" si="12"/>
        <v>DIST</v>
      </c>
    </row>
    <row r="27" spans="1:49">
      <c r="A27" s="14"/>
      <c r="B27" s="14">
        <v>33224</v>
      </c>
      <c r="C27" s="14" t="s">
        <v>357</v>
      </c>
      <c r="D27" s="15" t="s">
        <v>358</v>
      </c>
      <c r="E27" s="14" t="s">
        <v>359</v>
      </c>
      <c r="F27" s="16" t="s">
        <v>360</v>
      </c>
      <c r="G27" s="14">
        <v>88</v>
      </c>
      <c r="H27" s="14">
        <v>100</v>
      </c>
      <c r="I27" s="14">
        <v>86</v>
      </c>
      <c r="J27" s="14">
        <v>94</v>
      </c>
      <c r="K27" s="14">
        <v>90</v>
      </c>
      <c r="L27" s="17"/>
      <c r="M27" s="14">
        <v>40</v>
      </c>
      <c r="N27" s="14">
        <v>21</v>
      </c>
      <c r="O27" s="14">
        <v>44</v>
      </c>
      <c r="P27" s="14">
        <v>20</v>
      </c>
      <c r="Q27" s="14">
        <v>44</v>
      </c>
      <c r="R27" s="14">
        <v>37</v>
      </c>
      <c r="S27" s="18">
        <v>9.9600000000000009</v>
      </c>
      <c r="T27" s="18">
        <v>23</v>
      </c>
      <c r="U27" s="19"/>
      <c r="V27" s="15">
        <f t="shared" si="0"/>
        <v>33224</v>
      </c>
      <c r="W27" s="14" t="str">
        <f t="shared" si="1"/>
        <v>T150058576</v>
      </c>
      <c r="X27" s="15" t="str">
        <f t="shared" si="2"/>
        <v>GHUGE AJINKYA SHRINIVAS</v>
      </c>
      <c r="Y27" s="14" t="str">
        <f t="shared" si="3"/>
        <v>71900233J</v>
      </c>
      <c r="Z27" s="16" t="str">
        <f t="shared" si="4"/>
        <v>I2K18102510</v>
      </c>
      <c r="AA27" s="14">
        <v>96</v>
      </c>
      <c r="AB27" s="14">
        <v>90</v>
      </c>
      <c r="AC27" s="14">
        <v>84</v>
      </c>
      <c r="AD27" s="14">
        <v>97</v>
      </c>
      <c r="AE27" s="14">
        <v>86</v>
      </c>
      <c r="AF27" s="17"/>
      <c r="AG27" s="14">
        <v>23</v>
      </c>
      <c r="AH27" s="14">
        <v>22</v>
      </c>
      <c r="AI27" s="14">
        <v>42</v>
      </c>
      <c r="AJ27" s="14">
        <v>42</v>
      </c>
      <c r="AK27" s="14">
        <v>22</v>
      </c>
      <c r="AL27" s="14">
        <v>20</v>
      </c>
      <c r="AM27" s="14">
        <v>38</v>
      </c>
      <c r="AN27" s="14">
        <v>9.9600000000000009</v>
      </c>
      <c r="AO27" s="14">
        <v>46</v>
      </c>
      <c r="AP27" s="20" t="str">
        <f t="shared" si="5"/>
        <v>PASS</v>
      </c>
      <c r="AQ27" s="20" t="str">
        <f t="shared" si="6"/>
        <v>PASS</v>
      </c>
      <c r="AR27" s="21" t="str">
        <f t="shared" si="7"/>
        <v>PASS</v>
      </c>
      <c r="AS27" s="21" t="str">
        <f t="shared" si="8"/>
        <v>PASS</v>
      </c>
      <c r="AT27" s="7" t="str">
        <f t="shared" si="9"/>
        <v>PASS</v>
      </c>
      <c r="AU27" s="7" t="str">
        <f t="shared" si="10"/>
        <v>PASS</v>
      </c>
      <c r="AV27" s="22" t="str">
        <f t="shared" si="11"/>
        <v>YES</v>
      </c>
      <c r="AW27" s="23" t="str">
        <f t="shared" si="12"/>
        <v>DIST</v>
      </c>
    </row>
    <row r="28" spans="1:49">
      <c r="A28" s="14"/>
      <c r="B28" s="14">
        <v>33225</v>
      </c>
      <c r="C28" s="14" t="s">
        <v>377</v>
      </c>
      <c r="D28" s="15" t="s">
        <v>378</v>
      </c>
      <c r="E28" s="14" t="s">
        <v>379</v>
      </c>
      <c r="F28" s="16" t="s">
        <v>380</v>
      </c>
      <c r="G28" s="14">
        <v>95</v>
      </c>
      <c r="H28" s="14">
        <v>100</v>
      </c>
      <c r="I28" s="14">
        <v>100</v>
      </c>
      <c r="J28" s="14">
        <v>100</v>
      </c>
      <c r="K28" s="14">
        <v>100</v>
      </c>
      <c r="L28" s="17"/>
      <c r="M28" s="14">
        <v>42</v>
      </c>
      <c r="N28" s="14">
        <v>24</v>
      </c>
      <c r="O28" s="14">
        <v>45</v>
      </c>
      <c r="P28" s="14">
        <v>24</v>
      </c>
      <c r="Q28" s="14">
        <v>44</v>
      </c>
      <c r="R28" s="14">
        <v>41</v>
      </c>
      <c r="S28" s="18">
        <v>10</v>
      </c>
      <c r="T28" s="18">
        <v>23</v>
      </c>
      <c r="U28" s="19"/>
      <c r="V28" s="15">
        <f t="shared" si="0"/>
        <v>33225</v>
      </c>
      <c r="W28" s="14" t="str">
        <f t="shared" si="1"/>
        <v>T150058581</v>
      </c>
      <c r="X28" s="15" t="str">
        <f t="shared" si="2"/>
        <v>GUNJAL SAHIL SANJAY</v>
      </c>
      <c r="Y28" s="14" t="str">
        <f t="shared" si="3"/>
        <v>71900249E</v>
      </c>
      <c r="Z28" s="16" t="str">
        <f t="shared" si="4"/>
        <v>I2K18102589</v>
      </c>
      <c r="AA28" s="14">
        <v>97</v>
      </c>
      <c r="AB28" s="14">
        <v>89</v>
      </c>
      <c r="AC28" s="14">
        <v>77</v>
      </c>
      <c r="AD28" s="14">
        <v>93</v>
      </c>
      <c r="AE28" s="14">
        <v>96</v>
      </c>
      <c r="AF28" s="17"/>
      <c r="AG28" s="14">
        <v>24</v>
      </c>
      <c r="AH28" s="14">
        <v>23</v>
      </c>
      <c r="AI28" s="14">
        <v>43</v>
      </c>
      <c r="AJ28" s="14">
        <v>40</v>
      </c>
      <c r="AK28" s="14">
        <v>23</v>
      </c>
      <c r="AL28" s="14">
        <v>22</v>
      </c>
      <c r="AM28" s="14">
        <v>46</v>
      </c>
      <c r="AN28" s="14">
        <v>9.91</v>
      </c>
      <c r="AO28" s="14">
        <v>46</v>
      </c>
      <c r="AP28" s="20" t="str">
        <f t="shared" si="5"/>
        <v>PASS</v>
      </c>
      <c r="AQ28" s="20" t="str">
        <f t="shared" si="6"/>
        <v>PASS</v>
      </c>
      <c r="AR28" s="21" t="str">
        <f t="shared" si="7"/>
        <v>PASS</v>
      </c>
      <c r="AS28" s="21" t="str">
        <f t="shared" si="8"/>
        <v>PASS</v>
      </c>
      <c r="AT28" s="7" t="str">
        <f t="shared" si="9"/>
        <v>PASS</v>
      </c>
      <c r="AU28" s="7" t="str">
        <f t="shared" si="10"/>
        <v>PASS</v>
      </c>
      <c r="AV28" s="22" t="str">
        <f t="shared" si="11"/>
        <v>YES</v>
      </c>
      <c r="AW28" s="23" t="str">
        <f t="shared" si="12"/>
        <v>DIST</v>
      </c>
    </row>
    <row r="29" spans="1:49">
      <c r="A29" s="14"/>
      <c r="B29" s="24">
        <v>33226</v>
      </c>
      <c r="C29" s="24" t="s">
        <v>389</v>
      </c>
      <c r="D29" s="25" t="s">
        <v>390</v>
      </c>
      <c r="E29" s="24" t="s">
        <v>391</v>
      </c>
      <c r="F29" s="16" t="s">
        <v>392</v>
      </c>
      <c r="G29" s="14">
        <v>94</v>
      </c>
      <c r="H29" s="14">
        <v>94</v>
      </c>
      <c r="I29" s="14">
        <v>95</v>
      </c>
      <c r="J29" s="14">
        <v>100</v>
      </c>
      <c r="K29" s="14">
        <v>92</v>
      </c>
      <c r="L29" s="17"/>
      <c r="M29" s="14">
        <v>43</v>
      </c>
      <c r="N29" s="14">
        <v>24</v>
      </c>
      <c r="O29" s="14">
        <v>45</v>
      </c>
      <c r="P29" s="14">
        <v>24</v>
      </c>
      <c r="Q29" s="14">
        <v>47</v>
      </c>
      <c r="R29" s="14">
        <v>46</v>
      </c>
      <c r="S29" s="18">
        <v>10</v>
      </c>
      <c r="T29" s="18">
        <v>23</v>
      </c>
      <c r="U29" s="19"/>
      <c r="V29" s="15">
        <f t="shared" si="0"/>
        <v>33226</v>
      </c>
      <c r="W29" s="14" t="str">
        <f t="shared" si="1"/>
        <v>T150058584</v>
      </c>
      <c r="X29" s="15" t="str">
        <f t="shared" si="2"/>
        <v>HUSAIN MURTUZA NADEEM</v>
      </c>
      <c r="Y29" s="14" t="str">
        <f t="shared" si="3"/>
        <v>71900265G</v>
      </c>
      <c r="Z29" s="16" t="str">
        <f t="shared" si="4"/>
        <v>I2K18102640</v>
      </c>
      <c r="AA29" s="14">
        <v>100</v>
      </c>
      <c r="AB29" s="14">
        <v>94</v>
      </c>
      <c r="AC29" s="14">
        <v>88</v>
      </c>
      <c r="AD29" s="14">
        <v>97</v>
      </c>
      <c r="AE29" s="14">
        <v>99</v>
      </c>
      <c r="AF29" s="17"/>
      <c r="AG29" s="14">
        <v>24</v>
      </c>
      <c r="AH29" s="14">
        <v>24</v>
      </c>
      <c r="AI29" s="14">
        <v>48</v>
      </c>
      <c r="AJ29" s="14">
        <v>47</v>
      </c>
      <c r="AK29" s="14">
        <v>24</v>
      </c>
      <c r="AL29" s="14">
        <v>24</v>
      </c>
      <c r="AM29" s="14">
        <v>47</v>
      </c>
      <c r="AN29" s="14">
        <v>10</v>
      </c>
      <c r="AO29" s="14">
        <v>46</v>
      </c>
      <c r="AP29" s="20" t="str">
        <f t="shared" si="5"/>
        <v>PASS</v>
      </c>
      <c r="AQ29" s="20" t="str">
        <f t="shared" si="6"/>
        <v>PASS</v>
      </c>
      <c r="AR29" s="21" t="str">
        <f t="shared" si="7"/>
        <v>PASS</v>
      </c>
      <c r="AS29" s="21" t="str">
        <f t="shared" si="8"/>
        <v>PASS</v>
      </c>
      <c r="AT29" s="7" t="str">
        <f t="shared" si="9"/>
        <v>PASS</v>
      </c>
      <c r="AU29" s="7" t="str">
        <f t="shared" si="10"/>
        <v>PASS</v>
      </c>
      <c r="AV29" s="22" t="str">
        <f t="shared" si="11"/>
        <v>YES</v>
      </c>
      <c r="AW29" s="23" t="str">
        <f t="shared" si="12"/>
        <v>DIST</v>
      </c>
    </row>
    <row r="30" spans="1:49">
      <c r="A30" s="14"/>
      <c r="B30" s="14">
        <v>33227</v>
      </c>
      <c r="C30" s="14" t="s">
        <v>401</v>
      </c>
      <c r="D30" s="15" t="s">
        <v>402</v>
      </c>
      <c r="E30" s="14" t="s">
        <v>403</v>
      </c>
      <c r="F30" s="16" t="s">
        <v>404</v>
      </c>
      <c r="G30" s="14">
        <v>90</v>
      </c>
      <c r="H30" s="14">
        <v>100</v>
      </c>
      <c r="I30" s="14">
        <v>97</v>
      </c>
      <c r="J30" s="14">
        <v>100</v>
      </c>
      <c r="K30" s="14">
        <v>100</v>
      </c>
      <c r="L30" s="17"/>
      <c r="M30" s="14">
        <v>40</v>
      </c>
      <c r="N30" s="14">
        <v>23</v>
      </c>
      <c r="O30" s="14">
        <v>43</v>
      </c>
      <c r="P30" s="14">
        <v>22</v>
      </c>
      <c r="Q30" s="14">
        <v>42</v>
      </c>
      <c r="R30" s="14">
        <v>40</v>
      </c>
      <c r="S30" s="18">
        <v>10</v>
      </c>
      <c r="T30" s="18">
        <v>23</v>
      </c>
      <c r="U30" s="19"/>
      <c r="V30" s="15">
        <f t="shared" si="0"/>
        <v>33227</v>
      </c>
      <c r="W30" s="14" t="str">
        <f t="shared" si="1"/>
        <v>T150058587</v>
      </c>
      <c r="X30" s="15" t="str">
        <f t="shared" si="2"/>
        <v>JADHAV SAHIL SANJEEV</v>
      </c>
      <c r="Y30" s="14" t="str">
        <f t="shared" si="3"/>
        <v>71900276B</v>
      </c>
      <c r="Z30" s="16" t="str">
        <f t="shared" si="4"/>
        <v>I2K18102413</v>
      </c>
      <c r="AA30" s="14">
        <v>100</v>
      </c>
      <c r="AB30" s="14">
        <v>98</v>
      </c>
      <c r="AC30" s="14">
        <v>95</v>
      </c>
      <c r="AD30" s="14">
        <v>100</v>
      </c>
      <c r="AE30" s="14">
        <v>94</v>
      </c>
      <c r="AF30" s="17"/>
      <c r="AG30" s="14">
        <v>23</v>
      </c>
      <c r="AH30" s="14">
        <v>22</v>
      </c>
      <c r="AI30" s="14">
        <v>43</v>
      </c>
      <c r="AJ30" s="14">
        <v>42</v>
      </c>
      <c r="AK30" s="14">
        <v>22</v>
      </c>
      <c r="AL30" s="14">
        <v>20</v>
      </c>
      <c r="AM30" s="14">
        <v>42</v>
      </c>
      <c r="AN30" s="14">
        <v>10</v>
      </c>
      <c r="AO30" s="14">
        <v>46</v>
      </c>
      <c r="AP30" s="20" t="str">
        <f t="shared" si="5"/>
        <v>PASS</v>
      </c>
      <c r="AQ30" s="20" t="str">
        <f t="shared" si="6"/>
        <v>PASS</v>
      </c>
      <c r="AR30" s="21" t="str">
        <f t="shared" si="7"/>
        <v>PASS</v>
      </c>
      <c r="AS30" s="21" t="str">
        <f t="shared" si="8"/>
        <v>PASS</v>
      </c>
      <c r="AT30" s="7" t="str">
        <f t="shared" si="9"/>
        <v>PASS</v>
      </c>
      <c r="AU30" s="7" t="str">
        <f t="shared" si="10"/>
        <v>PASS</v>
      </c>
      <c r="AV30" s="22" t="str">
        <f t="shared" si="11"/>
        <v>YES</v>
      </c>
      <c r="AW30" s="23" t="str">
        <f t="shared" si="12"/>
        <v>DIST</v>
      </c>
    </row>
    <row r="31" spans="1:49">
      <c r="A31" s="14"/>
      <c r="B31" s="14">
        <v>33228</v>
      </c>
      <c r="C31" s="14" t="s">
        <v>417</v>
      </c>
      <c r="D31" s="15" t="s">
        <v>418</v>
      </c>
      <c r="E31" s="14" t="s">
        <v>419</v>
      </c>
      <c r="F31" s="16" t="s">
        <v>420</v>
      </c>
      <c r="G31" s="14">
        <v>84</v>
      </c>
      <c r="H31" s="14">
        <v>87</v>
      </c>
      <c r="I31" s="14">
        <v>86</v>
      </c>
      <c r="J31" s="14">
        <v>86</v>
      </c>
      <c r="K31" s="14">
        <v>82</v>
      </c>
      <c r="L31" s="17"/>
      <c r="M31" s="14">
        <v>43</v>
      </c>
      <c r="N31" s="14">
        <v>23</v>
      </c>
      <c r="O31" s="14">
        <v>44</v>
      </c>
      <c r="P31" s="14">
        <v>23</v>
      </c>
      <c r="Q31" s="14">
        <v>40</v>
      </c>
      <c r="R31" s="14">
        <v>42</v>
      </c>
      <c r="S31" s="18">
        <v>10</v>
      </c>
      <c r="T31" s="18">
        <v>23</v>
      </c>
      <c r="U31" s="19"/>
      <c r="V31" s="15">
        <f t="shared" si="0"/>
        <v>33228</v>
      </c>
      <c r="W31" s="14" t="str">
        <f t="shared" si="1"/>
        <v>T150058591</v>
      </c>
      <c r="X31" s="15" t="str">
        <f t="shared" si="2"/>
        <v>JITURI ATHARVA MILIND</v>
      </c>
      <c r="Y31" s="14" t="str">
        <f t="shared" si="3"/>
        <v>71900294L</v>
      </c>
      <c r="Z31" s="16" t="str">
        <f t="shared" si="4"/>
        <v>I2K18102641</v>
      </c>
      <c r="AA31" s="14">
        <v>94</v>
      </c>
      <c r="AB31" s="14">
        <v>82</v>
      </c>
      <c r="AC31" s="14">
        <v>82</v>
      </c>
      <c r="AD31" s="14">
        <v>96</v>
      </c>
      <c r="AE31" s="14">
        <v>89</v>
      </c>
      <c r="AF31" s="17"/>
      <c r="AG31" s="14">
        <v>22</v>
      </c>
      <c r="AH31" s="14">
        <v>20</v>
      </c>
      <c r="AI31" s="14">
        <v>42</v>
      </c>
      <c r="AJ31" s="14">
        <v>39</v>
      </c>
      <c r="AK31" s="14">
        <v>22</v>
      </c>
      <c r="AL31" s="14">
        <v>21</v>
      </c>
      <c r="AM31" s="14">
        <v>46</v>
      </c>
      <c r="AN31" s="14">
        <v>9.98</v>
      </c>
      <c r="AO31" s="14">
        <v>46</v>
      </c>
      <c r="AP31" s="20" t="str">
        <f t="shared" si="5"/>
        <v>PASS</v>
      </c>
      <c r="AQ31" s="20" t="str">
        <f t="shared" si="6"/>
        <v>PASS</v>
      </c>
      <c r="AR31" s="21" t="str">
        <f t="shared" si="7"/>
        <v>PASS</v>
      </c>
      <c r="AS31" s="21" t="str">
        <f t="shared" si="8"/>
        <v>PASS</v>
      </c>
      <c r="AT31" s="7" t="str">
        <f t="shared" si="9"/>
        <v>PASS</v>
      </c>
      <c r="AU31" s="7" t="str">
        <f t="shared" si="10"/>
        <v>PASS</v>
      </c>
      <c r="AV31" s="22" t="str">
        <f t="shared" si="11"/>
        <v>YES</v>
      </c>
      <c r="AW31" s="23" t="str">
        <f t="shared" si="12"/>
        <v>DIST</v>
      </c>
    </row>
    <row r="32" spans="1:49">
      <c r="A32" s="14"/>
      <c r="B32" s="14">
        <v>33229</v>
      </c>
      <c r="C32" s="14" t="s">
        <v>433</v>
      </c>
      <c r="D32" s="15" t="s">
        <v>434</v>
      </c>
      <c r="E32" s="14" t="s">
        <v>435</v>
      </c>
      <c r="F32" s="16" t="s">
        <v>436</v>
      </c>
      <c r="G32" s="14">
        <v>91</v>
      </c>
      <c r="H32" s="14">
        <v>96</v>
      </c>
      <c r="I32" s="14">
        <v>87</v>
      </c>
      <c r="J32" s="14">
        <v>100</v>
      </c>
      <c r="K32" s="14">
        <v>93</v>
      </c>
      <c r="L32" s="17"/>
      <c r="M32" s="14">
        <v>40</v>
      </c>
      <c r="N32" s="14">
        <v>22</v>
      </c>
      <c r="O32" s="14">
        <v>45</v>
      </c>
      <c r="P32" s="14">
        <v>22</v>
      </c>
      <c r="Q32" s="14">
        <v>41</v>
      </c>
      <c r="R32" s="14">
        <v>44</v>
      </c>
      <c r="S32" s="18">
        <v>10</v>
      </c>
      <c r="T32" s="18">
        <v>23</v>
      </c>
      <c r="U32" s="19"/>
      <c r="V32" s="15">
        <f t="shared" si="0"/>
        <v>33229</v>
      </c>
      <c r="W32" s="14" t="str">
        <f t="shared" si="1"/>
        <v>T150058595</v>
      </c>
      <c r="X32" s="15" t="str">
        <f t="shared" si="2"/>
        <v>KADAM DHANSHREE GOVINDRAO</v>
      </c>
      <c r="Y32" s="14" t="str">
        <f t="shared" si="3"/>
        <v>71900303C</v>
      </c>
      <c r="Z32" s="16" t="str">
        <f t="shared" si="4"/>
        <v>I2K18102568</v>
      </c>
      <c r="AA32" s="14">
        <v>89</v>
      </c>
      <c r="AB32" s="14">
        <v>90</v>
      </c>
      <c r="AC32" s="14">
        <v>89</v>
      </c>
      <c r="AD32" s="14">
        <v>97</v>
      </c>
      <c r="AE32" s="14">
        <v>100</v>
      </c>
      <c r="AF32" s="17"/>
      <c r="AG32" s="14">
        <v>22</v>
      </c>
      <c r="AH32" s="14">
        <v>20</v>
      </c>
      <c r="AI32" s="14">
        <v>45</v>
      </c>
      <c r="AJ32" s="14">
        <v>40</v>
      </c>
      <c r="AK32" s="14">
        <v>23</v>
      </c>
      <c r="AL32" s="14">
        <v>22</v>
      </c>
      <c r="AM32" s="14">
        <v>42</v>
      </c>
      <c r="AN32" s="14">
        <v>10</v>
      </c>
      <c r="AO32" s="14">
        <v>46</v>
      </c>
      <c r="AP32" s="20" t="str">
        <f t="shared" si="5"/>
        <v>PASS</v>
      </c>
      <c r="AQ32" s="20" t="str">
        <f t="shared" si="6"/>
        <v>PASS</v>
      </c>
      <c r="AR32" s="21" t="str">
        <f t="shared" si="7"/>
        <v>PASS</v>
      </c>
      <c r="AS32" s="21" t="str">
        <f t="shared" si="8"/>
        <v>PASS</v>
      </c>
      <c r="AT32" s="7" t="str">
        <f t="shared" si="9"/>
        <v>PASS</v>
      </c>
      <c r="AU32" s="7" t="str">
        <f t="shared" si="10"/>
        <v>PASS</v>
      </c>
      <c r="AV32" s="22" t="str">
        <f t="shared" si="11"/>
        <v>YES</v>
      </c>
      <c r="AW32" s="23" t="str">
        <f t="shared" si="12"/>
        <v>DIST</v>
      </c>
    </row>
    <row r="33" spans="1:49">
      <c r="A33" s="14"/>
      <c r="B33" s="14">
        <v>33230</v>
      </c>
      <c r="C33" s="14" t="s">
        <v>453</v>
      </c>
      <c r="D33" s="15" t="s">
        <v>454</v>
      </c>
      <c r="E33" s="14" t="s">
        <v>455</v>
      </c>
      <c r="F33" s="16" t="s">
        <v>456</v>
      </c>
      <c r="G33" s="14">
        <v>94</v>
      </c>
      <c r="H33" s="14">
        <v>100</v>
      </c>
      <c r="I33" s="14">
        <v>100</v>
      </c>
      <c r="J33" s="14">
        <v>100</v>
      </c>
      <c r="K33" s="14">
        <v>100</v>
      </c>
      <c r="L33" s="17"/>
      <c r="M33" s="14">
        <v>40</v>
      </c>
      <c r="N33" s="14">
        <v>24</v>
      </c>
      <c r="O33" s="14">
        <v>43</v>
      </c>
      <c r="P33" s="14">
        <v>24</v>
      </c>
      <c r="Q33" s="14">
        <v>44</v>
      </c>
      <c r="R33" s="14">
        <v>45</v>
      </c>
      <c r="S33" s="18">
        <v>10</v>
      </c>
      <c r="T33" s="18">
        <v>23</v>
      </c>
      <c r="U33" s="19"/>
      <c r="V33" s="15">
        <f t="shared" si="0"/>
        <v>33230</v>
      </c>
      <c r="W33" s="14" t="str">
        <f t="shared" si="1"/>
        <v>T150058601</v>
      </c>
      <c r="X33" s="15" t="str">
        <f t="shared" si="2"/>
        <v>KAVHALE DEEPAK ANKUSH</v>
      </c>
      <c r="Y33" s="14" t="str">
        <f t="shared" si="3"/>
        <v>71900324F</v>
      </c>
      <c r="Z33" s="16" t="str">
        <f t="shared" si="4"/>
        <v>I2K18102456</v>
      </c>
      <c r="AA33" s="14">
        <v>100</v>
      </c>
      <c r="AB33" s="14">
        <v>93</v>
      </c>
      <c r="AC33" s="14">
        <v>96</v>
      </c>
      <c r="AD33" s="14">
        <v>100</v>
      </c>
      <c r="AE33" s="14">
        <v>100</v>
      </c>
      <c r="AF33" s="17"/>
      <c r="AG33" s="14">
        <v>23</v>
      </c>
      <c r="AH33" s="14">
        <v>22</v>
      </c>
      <c r="AI33" s="14">
        <v>47</v>
      </c>
      <c r="AJ33" s="14">
        <v>41</v>
      </c>
      <c r="AK33" s="14">
        <v>23</v>
      </c>
      <c r="AL33" s="14">
        <v>22</v>
      </c>
      <c r="AM33" s="14">
        <v>42</v>
      </c>
      <c r="AN33" s="14">
        <v>10</v>
      </c>
      <c r="AO33" s="14">
        <v>46</v>
      </c>
      <c r="AP33" s="20" t="str">
        <f t="shared" si="5"/>
        <v>PASS</v>
      </c>
      <c r="AQ33" s="20" t="str">
        <f t="shared" si="6"/>
        <v>PASS</v>
      </c>
      <c r="AR33" s="21" t="str">
        <f t="shared" si="7"/>
        <v>PASS</v>
      </c>
      <c r="AS33" s="21" t="str">
        <f t="shared" si="8"/>
        <v>PASS</v>
      </c>
      <c r="AT33" s="7" t="str">
        <f t="shared" si="9"/>
        <v>PASS</v>
      </c>
      <c r="AU33" s="7" t="str">
        <f t="shared" si="10"/>
        <v>PASS</v>
      </c>
      <c r="AV33" s="22" t="str">
        <f t="shared" si="11"/>
        <v>YES</v>
      </c>
      <c r="AW33" s="23" t="str">
        <f t="shared" si="12"/>
        <v>DIST</v>
      </c>
    </row>
    <row r="34" spans="1:49">
      <c r="A34" s="14"/>
      <c r="B34" s="24">
        <v>33231</v>
      </c>
      <c r="C34" s="24" t="s">
        <v>457</v>
      </c>
      <c r="D34" s="25" t="s">
        <v>458</v>
      </c>
      <c r="E34" s="24" t="s">
        <v>459</v>
      </c>
      <c r="F34" s="16" t="s">
        <v>460</v>
      </c>
      <c r="G34" s="14">
        <v>94</v>
      </c>
      <c r="H34" s="14">
        <v>100</v>
      </c>
      <c r="I34" s="14">
        <v>86</v>
      </c>
      <c r="J34" s="14">
        <v>100</v>
      </c>
      <c r="K34" s="14">
        <v>100</v>
      </c>
      <c r="L34" s="17"/>
      <c r="M34" s="14">
        <v>43</v>
      </c>
      <c r="N34" s="14">
        <v>23</v>
      </c>
      <c r="O34" s="14">
        <v>45</v>
      </c>
      <c r="P34" s="14">
        <v>25</v>
      </c>
      <c r="Q34" s="14">
        <v>46</v>
      </c>
      <c r="R34" s="14">
        <v>45</v>
      </c>
      <c r="S34" s="18">
        <v>10</v>
      </c>
      <c r="T34" s="18">
        <v>23</v>
      </c>
      <c r="U34" s="19"/>
      <c r="V34" s="15">
        <f t="shared" si="0"/>
        <v>33231</v>
      </c>
      <c r="W34" s="14" t="str">
        <f t="shared" si="1"/>
        <v>T150058602</v>
      </c>
      <c r="X34" s="15" t="str">
        <f t="shared" si="2"/>
        <v>KEER PRAJAKTA CHANDRASHEKHAR</v>
      </c>
      <c r="Y34" s="14" t="str">
        <f t="shared" si="3"/>
        <v>71900328J</v>
      </c>
      <c r="Z34" s="16" t="str">
        <f t="shared" si="4"/>
        <v>E2K18103274</v>
      </c>
      <c r="AA34" s="14">
        <v>100</v>
      </c>
      <c r="AB34" s="14">
        <v>97</v>
      </c>
      <c r="AC34" s="14">
        <v>89</v>
      </c>
      <c r="AD34" s="14">
        <v>100</v>
      </c>
      <c r="AE34" s="14">
        <v>98</v>
      </c>
      <c r="AF34" s="17"/>
      <c r="AG34" s="14">
        <v>23</v>
      </c>
      <c r="AH34" s="14">
        <v>20</v>
      </c>
      <c r="AI34" s="14">
        <v>48</v>
      </c>
      <c r="AJ34" s="14">
        <v>42</v>
      </c>
      <c r="AK34" s="14">
        <v>24</v>
      </c>
      <c r="AL34" s="14">
        <v>23</v>
      </c>
      <c r="AM34" s="14">
        <v>48</v>
      </c>
      <c r="AN34" s="14">
        <v>10</v>
      </c>
      <c r="AO34" s="14">
        <v>46</v>
      </c>
      <c r="AP34" s="20" t="str">
        <f t="shared" si="5"/>
        <v>PASS</v>
      </c>
      <c r="AQ34" s="20" t="str">
        <f t="shared" si="6"/>
        <v>PASS</v>
      </c>
      <c r="AR34" s="21" t="str">
        <f t="shared" si="7"/>
        <v>PASS</v>
      </c>
      <c r="AS34" s="21" t="str">
        <f t="shared" si="8"/>
        <v>PASS</v>
      </c>
      <c r="AT34" s="7" t="str">
        <f t="shared" si="9"/>
        <v>PASS</v>
      </c>
      <c r="AU34" s="7" t="str">
        <f t="shared" si="10"/>
        <v>PASS</v>
      </c>
      <c r="AV34" s="22" t="str">
        <f t="shared" si="11"/>
        <v>YES</v>
      </c>
      <c r="AW34" s="23" t="str">
        <f t="shared" si="12"/>
        <v>DIST</v>
      </c>
    </row>
    <row r="35" spans="1:49">
      <c r="A35" s="14"/>
      <c r="B35" s="24">
        <v>33232</v>
      </c>
      <c r="C35" s="24" t="s">
        <v>485</v>
      </c>
      <c r="D35" s="25" t="s">
        <v>486</v>
      </c>
      <c r="E35" s="24" t="s">
        <v>487</v>
      </c>
      <c r="F35" s="16" t="s">
        <v>488</v>
      </c>
      <c r="G35" s="14">
        <v>89</v>
      </c>
      <c r="H35" s="14">
        <v>100</v>
      </c>
      <c r="I35" s="14">
        <v>98</v>
      </c>
      <c r="J35" s="14">
        <v>99</v>
      </c>
      <c r="K35" s="14">
        <v>97</v>
      </c>
      <c r="L35" s="17"/>
      <c r="M35" s="14">
        <v>39</v>
      </c>
      <c r="N35" s="14">
        <v>22</v>
      </c>
      <c r="O35" s="14">
        <v>43</v>
      </c>
      <c r="P35" s="14">
        <v>23</v>
      </c>
      <c r="Q35" s="14">
        <v>42</v>
      </c>
      <c r="R35" s="14">
        <v>42</v>
      </c>
      <c r="S35" s="18">
        <v>9.9600000000000009</v>
      </c>
      <c r="T35" s="18">
        <v>23</v>
      </c>
      <c r="U35" s="19"/>
      <c r="V35" s="15">
        <f t="shared" si="0"/>
        <v>33232</v>
      </c>
      <c r="W35" s="14" t="str">
        <f t="shared" si="1"/>
        <v>T150058609</v>
      </c>
      <c r="X35" s="15" t="str">
        <f t="shared" si="2"/>
        <v>KULKARNI PRATHMESH PRAVIN</v>
      </c>
      <c r="Y35" s="14" t="str">
        <f t="shared" si="3"/>
        <v>71900363G</v>
      </c>
      <c r="Z35" s="16" t="str">
        <f t="shared" si="4"/>
        <v>I2K18102617</v>
      </c>
      <c r="AA35" s="14">
        <v>92</v>
      </c>
      <c r="AB35" s="14">
        <v>98</v>
      </c>
      <c r="AC35" s="14">
        <v>85</v>
      </c>
      <c r="AD35" s="14">
        <v>100</v>
      </c>
      <c r="AE35" s="14">
        <v>99</v>
      </c>
      <c r="AF35" s="17"/>
      <c r="AG35" s="14">
        <v>23</v>
      </c>
      <c r="AH35" s="14">
        <v>21</v>
      </c>
      <c r="AI35" s="14">
        <v>45</v>
      </c>
      <c r="AJ35" s="14">
        <v>42</v>
      </c>
      <c r="AK35" s="14">
        <v>22</v>
      </c>
      <c r="AL35" s="14">
        <v>20</v>
      </c>
      <c r="AM35" s="14">
        <v>43</v>
      </c>
      <c r="AN35" s="14">
        <v>9.98</v>
      </c>
      <c r="AO35" s="14">
        <v>46</v>
      </c>
      <c r="AP35" s="20" t="str">
        <f t="shared" si="5"/>
        <v>PASS</v>
      </c>
      <c r="AQ35" s="20" t="str">
        <f t="shared" si="6"/>
        <v>PASS</v>
      </c>
      <c r="AR35" s="21" t="str">
        <f t="shared" si="7"/>
        <v>PASS</v>
      </c>
      <c r="AS35" s="21" t="str">
        <f t="shared" si="8"/>
        <v>PASS</v>
      </c>
      <c r="AT35" s="7" t="str">
        <f t="shared" si="9"/>
        <v>PASS</v>
      </c>
      <c r="AU35" s="7" t="str">
        <f t="shared" si="10"/>
        <v>PASS</v>
      </c>
      <c r="AV35" s="22" t="str">
        <f t="shared" si="11"/>
        <v>YES</v>
      </c>
      <c r="AW35" s="23" t="str">
        <f t="shared" si="12"/>
        <v>DIST</v>
      </c>
    </row>
    <row r="36" spans="1:49">
      <c r="A36" s="14"/>
      <c r="B36" s="14">
        <v>33233</v>
      </c>
      <c r="C36" s="14" t="s">
        <v>489</v>
      </c>
      <c r="D36" s="15" t="s">
        <v>490</v>
      </c>
      <c r="E36" s="14" t="s">
        <v>491</v>
      </c>
      <c r="F36" s="16" t="s">
        <v>492</v>
      </c>
      <c r="G36" s="14">
        <v>64</v>
      </c>
      <c r="H36" s="14">
        <v>95</v>
      </c>
      <c r="I36" s="14">
        <v>83</v>
      </c>
      <c r="J36" s="14">
        <v>100</v>
      </c>
      <c r="K36" s="14">
        <v>95</v>
      </c>
      <c r="L36" s="17"/>
      <c r="M36" s="14">
        <v>40</v>
      </c>
      <c r="N36" s="14">
        <v>20</v>
      </c>
      <c r="O36" s="14">
        <v>39</v>
      </c>
      <c r="P36" s="14">
        <v>20</v>
      </c>
      <c r="Q36" s="14">
        <v>43</v>
      </c>
      <c r="R36" s="14">
        <v>25</v>
      </c>
      <c r="S36" s="18">
        <v>9.43</v>
      </c>
      <c r="T36" s="18">
        <v>23</v>
      </c>
      <c r="U36" s="19"/>
      <c r="V36" s="15">
        <f t="shared" ref="V36:V67" si="13">B36</f>
        <v>33233</v>
      </c>
      <c r="W36" s="14" t="str">
        <f t="shared" ref="W36:W67" si="14">C36</f>
        <v>T150058610</v>
      </c>
      <c r="X36" s="15" t="str">
        <f t="shared" ref="X36:X67" si="15">D36</f>
        <v>KULKARNI SANYUKTA SANDEEP</v>
      </c>
      <c r="Y36" s="14" t="str">
        <f t="shared" ref="Y36:Y67" si="16">E36</f>
        <v>71900365C</v>
      </c>
      <c r="Z36" s="16" t="str">
        <f t="shared" ref="Z36:Z67" si="17">F36</f>
        <v>I2K18102535</v>
      </c>
      <c r="AA36" s="14">
        <v>98</v>
      </c>
      <c r="AB36" s="14">
        <v>82</v>
      </c>
      <c r="AC36" s="14">
        <v>71</v>
      </c>
      <c r="AD36" s="14">
        <v>79</v>
      </c>
      <c r="AE36" s="14">
        <v>90</v>
      </c>
      <c r="AF36" s="17"/>
      <c r="AG36" s="14">
        <v>23</v>
      </c>
      <c r="AH36" s="14">
        <v>23</v>
      </c>
      <c r="AI36" s="14">
        <v>38</v>
      </c>
      <c r="AJ36" s="14">
        <v>39</v>
      </c>
      <c r="AK36" s="14">
        <v>19</v>
      </c>
      <c r="AL36" s="14">
        <v>19</v>
      </c>
      <c r="AM36" s="14">
        <v>45</v>
      </c>
      <c r="AN36" s="14">
        <v>9.5</v>
      </c>
      <c r="AO36" s="14">
        <v>46</v>
      </c>
      <c r="AP36" s="20" t="str">
        <f t="shared" ref="AP36:AP67" si="18">IF(COUNTIF(G36:K36,"FF"),"FAIL",IF(COUNTIF(G36:K36,"AB"),"FAIL","PASS"))</f>
        <v>PASS</v>
      </c>
      <c r="AQ36" s="20" t="str">
        <f t="shared" ref="AQ36:AQ67" si="19">IF(COUNTIF(AA36:AE36,"FF"),"FAIL",IF(COUNTIF(AA36:AE36,"AB"),"FAIL","PASS"))</f>
        <v>PASS</v>
      </c>
      <c r="AR36" s="21" t="str">
        <f t="shared" ref="AR36:AR67" si="20">IF(COUNTIF(M36:R36,"FF"),"FAIL",IF(COUNTIF(M36:R36,"AB"),"FAIL","PASS"))</f>
        <v>PASS</v>
      </c>
      <c r="AS36" s="21" t="str">
        <f t="shared" ref="AS36:AS67" si="21">IF(COUNTIF(AG36:AM36,"FF"),"FAIL",IF(COUNTIF(AG36:AM36,"AB"),"FAIL","PASS"))</f>
        <v>PASS</v>
      </c>
      <c r="AT36" s="7" t="str">
        <f t="shared" ref="AT36:AT67" si="22">IF(AND(AP36="PASS",AQ36="PASS"),"PASS","FAIL")</f>
        <v>PASS</v>
      </c>
      <c r="AU36" s="7" t="str">
        <f t="shared" ref="AU36:AU67" si="23">IF(AND(AR36="PASS",AS36="PASS"),"PASS","FAIL")</f>
        <v>PASS</v>
      </c>
      <c r="AV36" s="22" t="str">
        <f t="shared" ref="AV36:AV67" si="24">IF(AW36="ATKT","NO",IF(AW36="FAIL","NO","YES"))</f>
        <v>YES</v>
      </c>
      <c r="AW36" s="23" t="str">
        <f t="shared" ref="AW36:AW67" si="25">IF(AO36=46,IF(AN36&gt;=7.75,"DIST",IF(AN36&gt;=6.75,"FIRST",IF(AN36&gt;=6.25,"HSC",IF(AN36&gt;=5.5,"SC","FAIL")))),IF(AO36&gt;=23,"ATKT","FAIL"))</f>
        <v>DIST</v>
      </c>
    </row>
    <row r="37" spans="1:49">
      <c r="A37" s="14"/>
      <c r="B37" s="14">
        <v>33234</v>
      </c>
      <c r="C37" s="14" t="s">
        <v>497</v>
      </c>
      <c r="D37" s="15" t="s">
        <v>498</v>
      </c>
      <c r="E37" s="14" t="s">
        <v>499</v>
      </c>
      <c r="F37" s="16" t="s">
        <v>500</v>
      </c>
      <c r="G37" s="14">
        <v>95</v>
      </c>
      <c r="H37" s="14">
        <v>100</v>
      </c>
      <c r="I37" s="14">
        <v>100</v>
      </c>
      <c r="J37" s="14">
        <v>100</v>
      </c>
      <c r="K37" s="14">
        <v>94</v>
      </c>
      <c r="L37" s="17"/>
      <c r="M37" s="14">
        <v>40</v>
      </c>
      <c r="N37" s="14">
        <v>24</v>
      </c>
      <c r="O37" s="14">
        <v>41</v>
      </c>
      <c r="P37" s="14">
        <v>24</v>
      </c>
      <c r="Q37" s="14">
        <v>42</v>
      </c>
      <c r="R37" s="14">
        <v>39</v>
      </c>
      <c r="S37" s="18">
        <v>9.9600000000000009</v>
      </c>
      <c r="T37" s="18">
        <v>23</v>
      </c>
      <c r="U37" s="19"/>
      <c r="V37" s="15">
        <f t="shared" si="13"/>
        <v>33234</v>
      </c>
      <c r="W37" s="14" t="str">
        <f t="shared" si="14"/>
        <v>T150058612</v>
      </c>
      <c r="X37" s="15" t="str">
        <f t="shared" si="15"/>
        <v>LANDGE RUSHIKESH VIJAY</v>
      </c>
      <c r="Y37" s="14" t="str">
        <f t="shared" si="16"/>
        <v>71900376J</v>
      </c>
      <c r="Z37" s="16" t="str">
        <f t="shared" si="17"/>
        <v>I2K18102536</v>
      </c>
      <c r="AA37" s="14">
        <v>99</v>
      </c>
      <c r="AB37" s="14">
        <v>89</v>
      </c>
      <c r="AC37" s="14">
        <v>72</v>
      </c>
      <c r="AD37" s="14">
        <v>100</v>
      </c>
      <c r="AE37" s="14">
        <v>93</v>
      </c>
      <c r="AF37" s="17"/>
      <c r="AG37" s="14">
        <v>24</v>
      </c>
      <c r="AH37" s="14">
        <v>23</v>
      </c>
      <c r="AI37" s="14">
        <v>46</v>
      </c>
      <c r="AJ37" s="14">
        <v>46</v>
      </c>
      <c r="AK37" s="14">
        <v>23</v>
      </c>
      <c r="AL37" s="14">
        <v>19</v>
      </c>
      <c r="AM37" s="14">
        <v>42</v>
      </c>
      <c r="AN37" s="14">
        <v>9.89</v>
      </c>
      <c r="AO37" s="14">
        <v>46</v>
      </c>
      <c r="AP37" s="20" t="str">
        <f t="shared" si="18"/>
        <v>PASS</v>
      </c>
      <c r="AQ37" s="20" t="str">
        <f t="shared" si="19"/>
        <v>PASS</v>
      </c>
      <c r="AR37" s="21" t="str">
        <f t="shared" si="20"/>
        <v>PASS</v>
      </c>
      <c r="AS37" s="21" t="str">
        <f t="shared" si="21"/>
        <v>PASS</v>
      </c>
      <c r="AT37" s="7" t="str">
        <f t="shared" si="22"/>
        <v>PASS</v>
      </c>
      <c r="AU37" s="7" t="str">
        <f t="shared" si="23"/>
        <v>PASS</v>
      </c>
      <c r="AV37" s="22" t="str">
        <f t="shared" si="24"/>
        <v>YES</v>
      </c>
      <c r="AW37" s="23" t="str">
        <f t="shared" si="25"/>
        <v>DIST</v>
      </c>
    </row>
    <row r="38" spans="1:49">
      <c r="A38" s="14"/>
      <c r="B38" s="24">
        <v>33235</v>
      </c>
      <c r="C38" s="24" t="s">
        <v>509</v>
      </c>
      <c r="D38" s="25" t="s">
        <v>510</v>
      </c>
      <c r="E38" s="24" t="s">
        <v>511</v>
      </c>
      <c r="F38" s="16" t="s">
        <v>512</v>
      </c>
      <c r="G38" s="14">
        <v>90</v>
      </c>
      <c r="H38" s="14">
        <v>97</v>
      </c>
      <c r="I38" s="14">
        <v>100</v>
      </c>
      <c r="J38" s="14">
        <v>92</v>
      </c>
      <c r="K38" s="14">
        <v>86</v>
      </c>
      <c r="L38" s="17"/>
      <c r="M38" s="14">
        <v>41</v>
      </c>
      <c r="N38" s="14">
        <v>24</v>
      </c>
      <c r="O38" s="14">
        <v>40</v>
      </c>
      <c r="P38" s="14">
        <v>24</v>
      </c>
      <c r="Q38" s="14">
        <v>46</v>
      </c>
      <c r="R38" s="14">
        <v>40</v>
      </c>
      <c r="S38" s="18">
        <v>10</v>
      </c>
      <c r="T38" s="18">
        <v>23</v>
      </c>
      <c r="U38" s="19"/>
      <c r="V38" s="15">
        <f t="shared" si="13"/>
        <v>33235</v>
      </c>
      <c r="W38" s="14" t="str">
        <f t="shared" si="14"/>
        <v>T150058615</v>
      </c>
      <c r="X38" s="15" t="str">
        <f t="shared" si="15"/>
        <v>MAHINDRAKAR PARIMAL NANDKUMAR</v>
      </c>
      <c r="Y38" s="14" t="str">
        <f t="shared" si="16"/>
        <v>71900388B</v>
      </c>
      <c r="Z38" s="16" t="str">
        <f t="shared" si="17"/>
        <v>I2K18102506</v>
      </c>
      <c r="AA38" s="14">
        <v>89</v>
      </c>
      <c r="AB38" s="14">
        <v>87</v>
      </c>
      <c r="AC38" s="14">
        <v>78</v>
      </c>
      <c r="AD38" s="14">
        <v>99</v>
      </c>
      <c r="AE38" s="14">
        <v>94</v>
      </c>
      <c r="AF38" s="17"/>
      <c r="AG38" s="14">
        <v>23</v>
      </c>
      <c r="AH38" s="14">
        <v>24</v>
      </c>
      <c r="AI38" s="14">
        <v>46</v>
      </c>
      <c r="AJ38" s="14">
        <v>39</v>
      </c>
      <c r="AK38" s="14">
        <v>23</v>
      </c>
      <c r="AL38" s="14">
        <v>20</v>
      </c>
      <c r="AM38" s="14">
        <v>45</v>
      </c>
      <c r="AN38" s="14">
        <v>9.89</v>
      </c>
      <c r="AO38" s="14">
        <v>46</v>
      </c>
      <c r="AP38" s="20" t="str">
        <f t="shared" si="18"/>
        <v>PASS</v>
      </c>
      <c r="AQ38" s="20" t="str">
        <f t="shared" si="19"/>
        <v>PASS</v>
      </c>
      <c r="AR38" s="21" t="str">
        <f t="shared" si="20"/>
        <v>PASS</v>
      </c>
      <c r="AS38" s="21" t="str">
        <f t="shared" si="21"/>
        <v>PASS</v>
      </c>
      <c r="AT38" s="7" t="str">
        <f t="shared" si="22"/>
        <v>PASS</v>
      </c>
      <c r="AU38" s="7" t="str">
        <f t="shared" si="23"/>
        <v>PASS</v>
      </c>
      <c r="AV38" s="22" t="str">
        <f t="shared" si="24"/>
        <v>YES</v>
      </c>
      <c r="AW38" s="23" t="str">
        <f t="shared" si="25"/>
        <v>DIST</v>
      </c>
    </row>
    <row r="39" spans="1:49">
      <c r="A39" s="14"/>
      <c r="B39" s="14">
        <v>33236</v>
      </c>
      <c r="C39" s="14" t="s">
        <v>525</v>
      </c>
      <c r="D39" s="15" t="s">
        <v>526</v>
      </c>
      <c r="E39" s="14" t="s">
        <v>527</v>
      </c>
      <c r="F39" s="16" t="s">
        <v>528</v>
      </c>
      <c r="G39" s="14">
        <v>89</v>
      </c>
      <c r="H39" s="14">
        <v>100</v>
      </c>
      <c r="I39" s="14">
        <v>98</v>
      </c>
      <c r="J39" s="14">
        <v>100</v>
      </c>
      <c r="K39" s="14">
        <v>96</v>
      </c>
      <c r="L39" s="17"/>
      <c r="M39" s="14">
        <v>40</v>
      </c>
      <c r="N39" s="14">
        <v>23</v>
      </c>
      <c r="O39" s="14">
        <v>40</v>
      </c>
      <c r="P39" s="14">
        <v>23</v>
      </c>
      <c r="Q39" s="14">
        <v>46</v>
      </c>
      <c r="R39" s="14">
        <v>39</v>
      </c>
      <c r="S39" s="18">
        <v>9.9600000000000009</v>
      </c>
      <c r="T39" s="18">
        <v>23</v>
      </c>
      <c r="U39" s="19"/>
      <c r="V39" s="15">
        <f t="shared" si="13"/>
        <v>33236</v>
      </c>
      <c r="W39" s="14" t="str">
        <f t="shared" si="14"/>
        <v>T150058619</v>
      </c>
      <c r="X39" s="15" t="str">
        <f t="shared" si="15"/>
        <v>MANE VAISHNAVI ASHOK</v>
      </c>
      <c r="Y39" s="14" t="str">
        <f t="shared" si="16"/>
        <v>71900402M</v>
      </c>
      <c r="Z39" s="16" t="str">
        <f t="shared" si="17"/>
        <v>I2K18102414</v>
      </c>
      <c r="AA39" s="14">
        <v>96</v>
      </c>
      <c r="AB39" s="14">
        <v>86</v>
      </c>
      <c r="AC39" s="14">
        <v>81</v>
      </c>
      <c r="AD39" s="14">
        <v>100</v>
      </c>
      <c r="AE39" s="14">
        <v>94</v>
      </c>
      <c r="AF39" s="17"/>
      <c r="AG39" s="14">
        <v>23</v>
      </c>
      <c r="AH39" s="14">
        <v>23</v>
      </c>
      <c r="AI39" s="14">
        <v>45</v>
      </c>
      <c r="AJ39" s="14">
        <v>43</v>
      </c>
      <c r="AK39" s="14">
        <v>23</v>
      </c>
      <c r="AL39" s="14">
        <v>21</v>
      </c>
      <c r="AM39" s="14">
        <v>45</v>
      </c>
      <c r="AN39" s="14">
        <v>9.98</v>
      </c>
      <c r="AO39" s="14">
        <v>46</v>
      </c>
      <c r="AP39" s="20" t="str">
        <f t="shared" si="18"/>
        <v>PASS</v>
      </c>
      <c r="AQ39" s="20" t="str">
        <f t="shared" si="19"/>
        <v>PASS</v>
      </c>
      <c r="AR39" s="21" t="str">
        <f t="shared" si="20"/>
        <v>PASS</v>
      </c>
      <c r="AS39" s="21" t="str">
        <f t="shared" si="21"/>
        <v>PASS</v>
      </c>
      <c r="AT39" s="7" t="str">
        <f t="shared" si="22"/>
        <v>PASS</v>
      </c>
      <c r="AU39" s="7" t="str">
        <f t="shared" si="23"/>
        <v>PASS</v>
      </c>
      <c r="AV39" s="22" t="str">
        <f t="shared" si="24"/>
        <v>YES</v>
      </c>
      <c r="AW39" s="23" t="str">
        <f t="shared" si="25"/>
        <v>DIST</v>
      </c>
    </row>
    <row r="40" spans="1:49">
      <c r="A40" s="14"/>
      <c r="B40" s="14">
        <v>33237</v>
      </c>
      <c r="C40" s="14" t="s">
        <v>553</v>
      </c>
      <c r="D40" s="15" t="s">
        <v>554</v>
      </c>
      <c r="E40" s="14" t="s">
        <v>555</v>
      </c>
      <c r="F40" s="16" t="s">
        <v>556</v>
      </c>
      <c r="G40" s="14">
        <v>93</v>
      </c>
      <c r="H40" s="14">
        <v>100</v>
      </c>
      <c r="I40" s="14">
        <v>97</v>
      </c>
      <c r="J40" s="14">
        <v>100</v>
      </c>
      <c r="K40" s="14">
        <v>100</v>
      </c>
      <c r="L40" s="17"/>
      <c r="M40" s="14">
        <v>40</v>
      </c>
      <c r="N40" s="14">
        <v>24</v>
      </c>
      <c r="O40" s="14">
        <v>41</v>
      </c>
      <c r="P40" s="14">
        <v>24</v>
      </c>
      <c r="Q40" s="14">
        <v>44</v>
      </c>
      <c r="R40" s="14">
        <v>46</v>
      </c>
      <c r="S40" s="18">
        <v>10</v>
      </c>
      <c r="T40" s="18">
        <v>23</v>
      </c>
      <c r="U40" s="19"/>
      <c r="V40" s="15">
        <f t="shared" si="13"/>
        <v>33237</v>
      </c>
      <c r="W40" s="14" t="str">
        <f t="shared" si="14"/>
        <v>T150058626</v>
      </c>
      <c r="X40" s="15" t="str">
        <f t="shared" si="15"/>
        <v>MUNDADA VYANKATESH ASHISH</v>
      </c>
      <c r="Y40" s="14" t="str">
        <f t="shared" si="16"/>
        <v>71900422F</v>
      </c>
      <c r="Z40" s="16" t="str">
        <f t="shared" si="17"/>
        <v>I2K18102563</v>
      </c>
      <c r="AA40" s="14">
        <v>91</v>
      </c>
      <c r="AB40" s="14">
        <v>97</v>
      </c>
      <c r="AC40" s="14">
        <v>98</v>
      </c>
      <c r="AD40" s="14">
        <v>100</v>
      </c>
      <c r="AE40" s="14">
        <v>94</v>
      </c>
      <c r="AF40" s="17"/>
      <c r="AG40" s="14">
        <v>24</v>
      </c>
      <c r="AH40" s="14">
        <v>21</v>
      </c>
      <c r="AI40" s="14">
        <v>46</v>
      </c>
      <c r="AJ40" s="14">
        <v>44</v>
      </c>
      <c r="AK40" s="14">
        <v>23</v>
      </c>
      <c r="AL40" s="14">
        <v>21</v>
      </c>
      <c r="AM40" s="14">
        <v>43</v>
      </c>
      <c r="AN40" s="14">
        <v>10</v>
      </c>
      <c r="AO40" s="14">
        <v>46</v>
      </c>
      <c r="AP40" s="20" t="str">
        <f t="shared" si="18"/>
        <v>PASS</v>
      </c>
      <c r="AQ40" s="20" t="str">
        <f t="shared" si="19"/>
        <v>PASS</v>
      </c>
      <c r="AR40" s="21" t="str">
        <f t="shared" si="20"/>
        <v>PASS</v>
      </c>
      <c r="AS40" s="21" t="str">
        <f t="shared" si="21"/>
        <v>PASS</v>
      </c>
      <c r="AT40" s="7" t="str">
        <f t="shared" si="22"/>
        <v>PASS</v>
      </c>
      <c r="AU40" s="7" t="str">
        <f t="shared" si="23"/>
        <v>PASS</v>
      </c>
      <c r="AV40" s="22" t="str">
        <f t="shared" si="24"/>
        <v>YES</v>
      </c>
      <c r="AW40" s="23" t="str">
        <f t="shared" si="25"/>
        <v>DIST</v>
      </c>
    </row>
    <row r="41" spans="1:49">
      <c r="A41" s="14"/>
      <c r="B41" s="14">
        <v>33238</v>
      </c>
      <c r="C41" s="14" t="s">
        <v>565</v>
      </c>
      <c r="D41" s="15" t="s">
        <v>566</v>
      </c>
      <c r="E41" s="14" t="s">
        <v>567</v>
      </c>
      <c r="F41" s="16" t="s">
        <v>568</v>
      </c>
      <c r="G41" s="14">
        <v>89</v>
      </c>
      <c r="H41" s="14">
        <v>100</v>
      </c>
      <c r="I41" s="14">
        <v>85</v>
      </c>
      <c r="J41" s="14">
        <v>100</v>
      </c>
      <c r="K41" s="14">
        <v>100</v>
      </c>
      <c r="L41" s="17"/>
      <c r="M41" s="14">
        <v>36</v>
      </c>
      <c r="N41" s="14">
        <v>24</v>
      </c>
      <c r="O41" s="14">
        <v>34</v>
      </c>
      <c r="P41" s="14">
        <v>24</v>
      </c>
      <c r="Q41" s="14">
        <v>46</v>
      </c>
      <c r="R41" s="14">
        <v>42</v>
      </c>
      <c r="S41" s="18">
        <v>9.91</v>
      </c>
      <c r="T41" s="18">
        <v>23</v>
      </c>
      <c r="U41" s="19"/>
      <c r="V41" s="15">
        <f t="shared" si="13"/>
        <v>33238</v>
      </c>
      <c r="W41" s="14" t="str">
        <f t="shared" si="14"/>
        <v>T150058629</v>
      </c>
      <c r="X41" s="15" t="str">
        <f t="shared" si="15"/>
        <v>NAYAN MAHAJAN</v>
      </c>
      <c r="Y41" s="14" t="str">
        <f t="shared" si="16"/>
        <v>71900432C</v>
      </c>
      <c r="Z41" s="16" t="str">
        <f t="shared" si="17"/>
        <v>I2K18102595</v>
      </c>
      <c r="AA41" s="14">
        <v>99</v>
      </c>
      <c r="AB41" s="14">
        <v>97</v>
      </c>
      <c r="AC41" s="14">
        <v>92</v>
      </c>
      <c r="AD41" s="14">
        <v>100</v>
      </c>
      <c r="AE41" s="14">
        <v>100</v>
      </c>
      <c r="AF41" s="17"/>
      <c r="AG41" s="14">
        <v>22</v>
      </c>
      <c r="AH41" s="14">
        <v>24</v>
      </c>
      <c r="AI41" s="14">
        <v>46</v>
      </c>
      <c r="AJ41" s="14">
        <v>45</v>
      </c>
      <c r="AK41" s="14">
        <v>23</v>
      </c>
      <c r="AL41" s="14">
        <v>21</v>
      </c>
      <c r="AM41" s="14">
        <v>46</v>
      </c>
      <c r="AN41" s="14">
        <v>9.9600000000000009</v>
      </c>
      <c r="AO41" s="14">
        <v>46</v>
      </c>
      <c r="AP41" s="20" t="str">
        <f t="shared" si="18"/>
        <v>PASS</v>
      </c>
      <c r="AQ41" s="20" t="str">
        <f t="shared" si="19"/>
        <v>PASS</v>
      </c>
      <c r="AR41" s="21" t="str">
        <f t="shared" si="20"/>
        <v>PASS</v>
      </c>
      <c r="AS41" s="21" t="str">
        <f t="shared" si="21"/>
        <v>PASS</v>
      </c>
      <c r="AT41" s="7" t="str">
        <f t="shared" si="22"/>
        <v>PASS</v>
      </c>
      <c r="AU41" s="7" t="str">
        <f t="shared" si="23"/>
        <v>PASS</v>
      </c>
      <c r="AV41" s="22" t="str">
        <f t="shared" si="24"/>
        <v>YES</v>
      </c>
      <c r="AW41" s="23" t="str">
        <f t="shared" si="25"/>
        <v>DIST</v>
      </c>
    </row>
    <row r="42" spans="1:49">
      <c r="A42" s="14"/>
      <c r="B42" s="14">
        <v>33239</v>
      </c>
      <c r="C42" s="14" t="s">
        <v>573</v>
      </c>
      <c r="D42" s="15" t="s">
        <v>574</v>
      </c>
      <c r="E42" s="14" t="s">
        <v>575</v>
      </c>
      <c r="F42" s="16" t="s">
        <v>576</v>
      </c>
      <c r="G42" s="14">
        <v>91</v>
      </c>
      <c r="H42" s="14">
        <v>100</v>
      </c>
      <c r="I42" s="14">
        <v>93</v>
      </c>
      <c r="J42" s="14">
        <v>100</v>
      </c>
      <c r="K42" s="14">
        <v>100</v>
      </c>
      <c r="L42" s="17"/>
      <c r="M42" s="14">
        <v>42</v>
      </c>
      <c r="N42" s="14">
        <v>22</v>
      </c>
      <c r="O42" s="14">
        <v>41</v>
      </c>
      <c r="P42" s="14">
        <v>22</v>
      </c>
      <c r="Q42" s="14">
        <v>45</v>
      </c>
      <c r="R42" s="14">
        <v>45</v>
      </c>
      <c r="S42" s="18">
        <v>10</v>
      </c>
      <c r="T42" s="18">
        <v>23</v>
      </c>
      <c r="U42" s="19"/>
      <c r="V42" s="15">
        <f t="shared" si="13"/>
        <v>33239</v>
      </c>
      <c r="W42" s="14" t="str">
        <f t="shared" si="14"/>
        <v>T150058631</v>
      </c>
      <c r="X42" s="15" t="str">
        <f t="shared" si="15"/>
        <v>PALLOD VAIBHAV SHYAMSUNDAR</v>
      </c>
      <c r="Y42" s="14" t="str">
        <f t="shared" si="16"/>
        <v>71900449H</v>
      </c>
      <c r="Z42" s="16" t="str">
        <f t="shared" si="17"/>
        <v>I2K18102615</v>
      </c>
      <c r="AA42" s="14">
        <v>96</v>
      </c>
      <c r="AB42" s="14">
        <v>95</v>
      </c>
      <c r="AC42" s="14">
        <v>96</v>
      </c>
      <c r="AD42" s="14">
        <v>100</v>
      </c>
      <c r="AE42" s="14">
        <v>100</v>
      </c>
      <c r="AF42" s="17"/>
      <c r="AG42" s="14">
        <v>24</v>
      </c>
      <c r="AH42" s="14">
        <v>24</v>
      </c>
      <c r="AI42" s="14">
        <v>47</v>
      </c>
      <c r="AJ42" s="14">
        <v>44</v>
      </c>
      <c r="AK42" s="14">
        <v>21</v>
      </c>
      <c r="AL42" s="14">
        <v>19</v>
      </c>
      <c r="AM42" s="14">
        <v>44</v>
      </c>
      <c r="AN42" s="14">
        <v>10</v>
      </c>
      <c r="AO42" s="14">
        <v>46</v>
      </c>
      <c r="AP42" s="20" t="str">
        <f t="shared" si="18"/>
        <v>PASS</v>
      </c>
      <c r="AQ42" s="20" t="str">
        <f t="shared" si="19"/>
        <v>PASS</v>
      </c>
      <c r="AR42" s="21" t="str">
        <f t="shared" si="20"/>
        <v>PASS</v>
      </c>
      <c r="AS42" s="21" t="str">
        <f t="shared" si="21"/>
        <v>PASS</v>
      </c>
      <c r="AT42" s="7" t="str">
        <f t="shared" si="22"/>
        <v>PASS</v>
      </c>
      <c r="AU42" s="7" t="str">
        <f t="shared" si="23"/>
        <v>PASS</v>
      </c>
      <c r="AV42" s="22" t="str">
        <f t="shared" si="24"/>
        <v>YES</v>
      </c>
      <c r="AW42" s="23" t="str">
        <f t="shared" si="25"/>
        <v>DIST</v>
      </c>
    </row>
    <row r="43" spans="1:49">
      <c r="A43" s="14"/>
      <c r="B43" s="14">
        <v>33240</v>
      </c>
      <c r="C43" s="14" t="s">
        <v>113</v>
      </c>
      <c r="D43" s="15" t="s">
        <v>114</v>
      </c>
      <c r="E43" s="14" t="s">
        <v>115</v>
      </c>
      <c r="F43" s="16" t="s">
        <v>116</v>
      </c>
      <c r="G43" s="14">
        <v>80</v>
      </c>
      <c r="H43" s="14">
        <v>90</v>
      </c>
      <c r="I43" s="14">
        <v>83</v>
      </c>
      <c r="J43" s="14">
        <v>96</v>
      </c>
      <c r="K43" s="14">
        <v>75</v>
      </c>
      <c r="L43" s="17"/>
      <c r="M43" s="14">
        <v>32</v>
      </c>
      <c r="N43" s="14">
        <v>18</v>
      </c>
      <c r="O43" s="14">
        <v>34</v>
      </c>
      <c r="P43" s="14">
        <v>19</v>
      </c>
      <c r="Q43" s="14">
        <v>40</v>
      </c>
      <c r="R43" s="14">
        <v>30</v>
      </c>
      <c r="S43" s="18">
        <v>9.52</v>
      </c>
      <c r="T43" s="18">
        <v>23</v>
      </c>
      <c r="U43" s="19"/>
      <c r="V43" s="15">
        <f t="shared" si="13"/>
        <v>33240</v>
      </c>
      <c r="W43" s="14" t="str">
        <f t="shared" si="14"/>
        <v>T150058515</v>
      </c>
      <c r="X43" s="15" t="str">
        <f t="shared" si="15"/>
        <v>ARANKE PARTH VIVEK</v>
      </c>
      <c r="Y43" s="14" t="str">
        <f t="shared" si="16"/>
        <v>71900459E</v>
      </c>
      <c r="Z43" s="16" t="str">
        <f t="shared" si="17"/>
        <v>I2K18102509</v>
      </c>
      <c r="AA43" s="14">
        <v>81</v>
      </c>
      <c r="AB43" s="14">
        <v>80</v>
      </c>
      <c r="AC43" s="14">
        <v>79</v>
      </c>
      <c r="AD43" s="14">
        <v>93</v>
      </c>
      <c r="AE43" s="14">
        <v>79</v>
      </c>
      <c r="AF43" s="17"/>
      <c r="AG43" s="14">
        <v>23</v>
      </c>
      <c r="AH43" s="14">
        <v>22</v>
      </c>
      <c r="AI43" s="14">
        <v>25</v>
      </c>
      <c r="AJ43" s="14">
        <v>42</v>
      </c>
      <c r="AK43" s="14">
        <v>16</v>
      </c>
      <c r="AL43" s="14">
        <v>18</v>
      </c>
      <c r="AM43" s="14">
        <v>34</v>
      </c>
      <c r="AN43" s="14">
        <v>9.41</v>
      </c>
      <c r="AO43" s="14">
        <v>46</v>
      </c>
      <c r="AP43" s="20" t="str">
        <f t="shared" si="18"/>
        <v>PASS</v>
      </c>
      <c r="AQ43" s="20" t="str">
        <f t="shared" si="19"/>
        <v>PASS</v>
      </c>
      <c r="AR43" s="21" t="str">
        <f t="shared" si="20"/>
        <v>PASS</v>
      </c>
      <c r="AS43" s="21" t="str">
        <f t="shared" si="21"/>
        <v>PASS</v>
      </c>
      <c r="AT43" s="7" t="str">
        <f t="shared" si="22"/>
        <v>PASS</v>
      </c>
      <c r="AU43" s="7" t="str">
        <f t="shared" si="23"/>
        <v>PASS</v>
      </c>
      <c r="AV43" s="22" t="str">
        <f t="shared" si="24"/>
        <v>YES</v>
      </c>
      <c r="AW43" s="23" t="str">
        <f t="shared" si="25"/>
        <v>DIST</v>
      </c>
    </row>
    <row r="44" spans="1:49">
      <c r="A44" s="14"/>
      <c r="B44" s="14">
        <v>33241</v>
      </c>
      <c r="C44" s="14" t="s">
        <v>613</v>
      </c>
      <c r="D44" s="15" t="s">
        <v>614</v>
      </c>
      <c r="E44" s="14" t="s">
        <v>615</v>
      </c>
      <c r="F44" s="16" t="s">
        <v>616</v>
      </c>
      <c r="G44" s="14">
        <v>91</v>
      </c>
      <c r="H44" s="14">
        <v>100</v>
      </c>
      <c r="I44" s="14">
        <v>96</v>
      </c>
      <c r="J44" s="14">
        <v>100</v>
      </c>
      <c r="K44" s="14">
        <v>97</v>
      </c>
      <c r="L44" s="17"/>
      <c r="M44" s="14">
        <v>42</v>
      </c>
      <c r="N44" s="14">
        <v>24</v>
      </c>
      <c r="O44" s="14">
        <v>41</v>
      </c>
      <c r="P44" s="14">
        <v>24</v>
      </c>
      <c r="Q44" s="14">
        <v>46</v>
      </c>
      <c r="R44" s="14">
        <v>44</v>
      </c>
      <c r="S44" s="18">
        <v>10</v>
      </c>
      <c r="T44" s="18">
        <v>23</v>
      </c>
      <c r="U44" s="19"/>
      <c r="V44" s="15">
        <f t="shared" si="13"/>
        <v>33241</v>
      </c>
      <c r="W44" s="14" t="str">
        <f t="shared" si="14"/>
        <v>T150058641</v>
      </c>
      <c r="X44" s="15" t="str">
        <f t="shared" si="15"/>
        <v>PATIL KSHITIJ VILAS</v>
      </c>
      <c r="Y44" s="14" t="str">
        <f t="shared" si="16"/>
        <v>71900469B</v>
      </c>
      <c r="Z44" s="16" t="str">
        <f t="shared" si="17"/>
        <v>I2K18102539</v>
      </c>
      <c r="AA44" s="14">
        <v>100</v>
      </c>
      <c r="AB44" s="14">
        <v>98</v>
      </c>
      <c r="AC44" s="14">
        <v>97</v>
      </c>
      <c r="AD44" s="14">
        <v>100</v>
      </c>
      <c r="AE44" s="14">
        <v>93</v>
      </c>
      <c r="AF44" s="17"/>
      <c r="AG44" s="14">
        <v>24</v>
      </c>
      <c r="AH44" s="14">
        <v>21</v>
      </c>
      <c r="AI44" s="14">
        <v>46</v>
      </c>
      <c r="AJ44" s="14">
        <v>47</v>
      </c>
      <c r="AK44" s="14">
        <v>23</v>
      </c>
      <c r="AL44" s="14">
        <v>20</v>
      </c>
      <c r="AM44" s="14">
        <v>42</v>
      </c>
      <c r="AN44" s="14">
        <v>10</v>
      </c>
      <c r="AO44" s="14">
        <v>46</v>
      </c>
      <c r="AP44" s="20" t="str">
        <f t="shared" si="18"/>
        <v>PASS</v>
      </c>
      <c r="AQ44" s="20" t="str">
        <f t="shared" si="19"/>
        <v>PASS</v>
      </c>
      <c r="AR44" s="21" t="str">
        <f t="shared" si="20"/>
        <v>PASS</v>
      </c>
      <c r="AS44" s="21" t="str">
        <f t="shared" si="21"/>
        <v>PASS</v>
      </c>
      <c r="AT44" s="7" t="str">
        <f t="shared" si="22"/>
        <v>PASS</v>
      </c>
      <c r="AU44" s="7" t="str">
        <f t="shared" si="23"/>
        <v>PASS</v>
      </c>
      <c r="AV44" s="22" t="str">
        <f t="shared" si="24"/>
        <v>YES</v>
      </c>
      <c r="AW44" s="23" t="str">
        <f t="shared" si="25"/>
        <v>DIST</v>
      </c>
    </row>
    <row r="45" spans="1:49">
      <c r="A45" s="14"/>
      <c r="B45" s="24">
        <v>33242</v>
      </c>
      <c r="C45" s="24" t="s">
        <v>629</v>
      </c>
      <c r="D45" s="25" t="s">
        <v>630</v>
      </c>
      <c r="E45" s="24" t="s">
        <v>631</v>
      </c>
      <c r="F45" s="16" t="s">
        <v>632</v>
      </c>
      <c r="G45" s="14">
        <v>88</v>
      </c>
      <c r="H45" s="14">
        <v>96</v>
      </c>
      <c r="I45" s="14">
        <v>98</v>
      </c>
      <c r="J45" s="14">
        <v>96</v>
      </c>
      <c r="K45" s="14">
        <v>100</v>
      </c>
      <c r="L45" s="17"/>
      <c r="M45" s="14">
        <v>41</v>
      </c>
      <c r="N45" s="14">
        <v>19</v>
      </c>
      <c r="O45" s="14">
        <v>40</v>
      </c>
      <c r="P45" s="14">
        <v>19</v>
      </c>
      <c r="Q45" s="14">
        <v>46</v>
      </c>
      <c r="R45" s="14">
        <v>36</v>
      </c>
      <c r="S45" s="18">
        <v>9.91</v>
      </c>
      <c r="T45" s="18">
        <v>23</v>
      </c>
      <c r="U45" s="19"/>
      <c r="V45" s="15">
        <f t="shared" si="13"/>
        <v>33242</v>
      </c>
      <c r="W45" s="14" t="str">
        <f t="shared" si="14"/>
        <v>T150058645</v>
      </c>
      <c r="X45" s="15" t="str">
        <f t="shared" si="15"/>
        <v>PATIL SANKET DIGAMBAR</v>
      </c>
      <c r="Y45" s="14" t="str">
        <f t="shared" si="16"/>
        <v>71900475G</v>
      </c>
      <c r="Z45" s="16" t="str">
        <f t="shared" si="17"/>
        <v>I2K18102644</v>
      </c>
      <c r="AA45" s="14">
        <v>100</v>
      </c>
      <c r="AB45" s="14">
        <v>95</v>
      </c>
      <c r="AC45" s="14">
        <v>85</v>
      </c>
      <c r="AD45" s="14">
        <v>99</v>
      </c>
      <c r="AE45" s="14">
        <v>97</v>
      </c>
      <c r="AF45" s="17"/>
      <c r="AG45" s="14">
        <v>23</v>
      </c>
      <c r="AH45" s="14">
        <v>22</v>
      </c>
      <c r="AI45" s="14">
        <v>47</v>
      </c>
      <c r="AJ45" s="14">
        <v>43</v>
      </c>
      <c r="AK45" s="14">
        <v>20</v>
      </c>
      <c r="AL45" s="14">
        <v>18</v>
      </c>
      <c r="AM45" s="14">
        <v>44</v>
      </c>
      <c r="AN45" s="14">
        <v>9.93</v>
      </c>
      <c r="AO45" s="14">
        <v>46</v>
      </c>
      <c r="AP45" s="20" t="str">
        <f t="shared" si="18"/>
        <v>PASS</v>
      </c>
      <c r="AQ45" s="20" t="str">
        <f t="shared" si="19"/>
        <v>PASS</v>
      </c>
      <c r="AR45" s="21" t="str">
        <f t="shared" si="20"/>
        <v>PASS</v>
      </c>
      <c r="AS45" s="21" t="str">
        <f t="shared" si="21"/>
        <v>PASS</v>
      </c>
      <c r="AT45" s="7" t="str">
        <f t="shared" si="22"/>
        <v>PASS</v>
      </c>
      <c r="AU45" s="7" t="str">
        <f t="shared" si="23"/>
        <v>PASS</v>
      </c>
      <c r="AV45" s="22" t="str">
        <f t="shared" si="24"/>
        <v>YES</v>
      </c>
      <c r="AW45" s="23" t="str">
        <f t="shared" si="25"/>
        <v>DIST</v>
      </c>
    </row>
    <row r="46" spans="1:49">
      <c r="A46" s="14"/>
      <c r="B46" s="24">
        <v>33243</v>
      </c>
      <c r="C46" s="24" t="s">
        <v>657</v>
      </c>
      <c r="D46" s="25" t="s">
        <v>658</v>
      </c>
      <c r="E46" s="24" t="s">
        <v>659</v>
      </c>
      <c r="F46" s="16" t="s">
        <v>660</v>
      </c>
      <c r="G46" s="14">
        <v>90</v>
      </c>
      <c r="H46" s="14">
        <v>99</v>
      </c>
      <c r="I46" s="14">
        <v>93</v>
      </c>
      <c r="J46" s="14">
        <v>85</v>
      </c>
      <c r="K46" s="14">
        <v>97</v>
      </c>
      <c r="L46" s="17"/>
      <c r="M46" s="14">
        <v>43</v>
      </c>
      <c r="N46" s="14">
        <v>21</v>
      </c>
      <c r="O46" s="14">
        <v>42</v>
      </c>
      <c r="P46" s="14">
        <v>21</v>
      </c>
      <c r="Q46" s="14">
        <v>43</v>
      </c>
      <c r="R46" s="14">
        <v>40</v>
      </c>
      <c r="S46" s="18">
        <v>10</v>
      </c>
      <c r="T46" s="18">
        <v>23</v>
      </c>
      <c r="U46" s="19"/>
      <c r="V46" s="15">
        <f t="shared" si="13"/>
        <v>33243</v>
      </c>
      <c r="W46" s="14" t="str">
        <f t="shared" si="14"/>
        <v>T150058652</v>
      </c>
      <c r="X46" s="15" t="str">
        <f t="shared" si="15"/>
        <v>PHADE SAKSHEE SANDEEP</v>
      </c>
      <c r="Y46" s="14" t="str">
        <f t="shared" si="16"/>
        <v>71900487L</v>
      </c>
      <c r="Z46" s="16" t="str">
        <f t="shared" si="17"/>
        <v>I2K18102485</v>
      </c>
      <c r="AA46" s="14">
        <v>99</v>
      </c>
      <c r="AB46" s="14">
        <v>93</v>
      </c>
      <c r="AC46" s="14">
        <v>79</v>
      </c>
      <c r="AD46" s="14">
        <v>100</v>
      </c>
      <c r="AE46" s="14">
        <v>80</v>
      </c>
      <c r="AF46" s="17"/>
      <c r="AG46" s="14">
        <v>23</v>
      </c>
      <c r="AH46" s="14">
        <v>22</v>
      </c>
      <c r="AI46" s="14">
        <v>45</v>
      </c>
      <c r="AJ46" s="14">
        <v>48</v>
      </c>
      <c r="AK46" s="14">
        <v>23</v>
      </c>
      <c r="AL46" s="14">
        <v>22</v>
      </c>
      <c r="AM46" s="14">
        <v>47</v>
      </c>
      <c r="AN46" s="14">
        <v>9.91</v>
      </c>
      <c r="AO46" s="14">
        <v>46</v>
      </c>
      <c r="AP46" s="20" t="str">
        <f t="shared" si="18"/>
        <v>PASS</v>
      </c>
      <c r="AQ46" s="20" t="str">
        <f t="shared" si="19"/>
        <v>PASS</v>
      </c>
      <c r="AR46" s="21" t="str">
        <f t="shared" si="20"/>
        <v>PASS</v>
      </c>
      <c r="AS46" s="21" t="str">
        <f t="shared" si="21"/>
        <v>PASS</v>
      </c>
      <c r="AT46" s="7" t="str">
        <f t="shared" si="22"/>
        <v>PASS</v>
      </c>
      <c r="AU46" s="7" t="str">
        <f t="shared" si="23"/>
        <v>PASS</v>
      </c>
      <c r="AV46" s="22" t="str">
        <f t="shared" si="24"/>
        <v>YES</v>
      </c>
      <c r="AW46" s="23" t="str">
        <f t="shared" si="25"/>
        <v>DIST</v>
      </c>
    </row>
    <row r="47" spans="1:49">
      <c r="A47" s="14"/>
      <c r="B47" s="24">
        <v>33244</v>
      </c>
      <c r="C47" s="24" t="s">
        <v>601</v>
      </c>
      <c r="D47" s="25" t="s">
        <v>602</v>
      </c>
      <c r="E47" s="24" t="s">
        <v>603</v>
      </c>
      <c r="F47" s="16" t="s">
        <v>604</v>
      </c>
      <c r="G47" s="14">
        <v>95</v>
      </c>
      <c r="H47" s="14">
        <v>100</v>
      </c>
      <c r="I47" s="14">
        <v>100</v>
      </c>
      <c r="J47" s="14">
        <v>100</v>
      </c>
      <c r="K47" s="14">
        <v>100</v>
      </c>
      <c r="L47" s="17"/>
      <c r="M47" s="14">
        <v>43</v>
      </c>
      <c r="N47" s="14">
        <v>24</v>
      </c>
      <c r="O47" s="14">
        <v>44</v>
      </c>
      <c r="P47" s="14">
        <v>25</v>
      </c>
      <c r="Q47" s="14">
        <v>45</v>
      </c>
      <c r="R47" s="14">
        <v>47</v>
      </c>
      <c r="S47" s="18">
        <v>10</v>
      </c>
      <c r="T47" s="18">
        <v>23</v>
      </c>
      <c r="U47" s="19"/>
      <c r="V47" s="15">
        <f t="shared" si="13"/>
        <v>33244</v>
      </c>
      <c r="W47" s="14" t="str">
        <f t="shared" si="14"/>
        <v>T150058638</v>
      </c>
      <c r="X47" s="15" t="str">
        <f t="shared" si="15"/>
        <v>PATANKAR PRAJWAL PRAKASH</v>
      </c>
      <c r="Y47" s="14" t="str">
        <f t="shared" si="16"/>
        <v>71900496K</v>
      </c>
      <c r="Z47" s="16" t="str">
        <f t="shared" si="17"/>
        <v>I2K18102605</v>
      </c>
      <c r="AA47" s="14">
        <v>100</v>
      </c>
      <c r="AB47" s="14">
        <v>97</v>
      </c>
      <c r="AC47" s="14">
        <v>87</v>
      </c>
      <c r="AD47" s="14">
        <v>100</v>
      </c>
      <c r="AE47" s="14">
        <v>100</v>
      </c>
      <c r="AF47" s="17"/>
      <c r="AG47" s="14">
        <v>24</v>
      </c>
      <c r="AH47" s="14">
        <v>24</v>
      </c>
      <c r="AI47" s="14">
        <v>49</v>
      </c>
      <c r="AJ47" s="14">
        <v>48</v>
      </c>
      <c r="AK47" s="14">
        <v>23</v>
      </c>
      <c r="AL47" s="14">
        <v>21</v>
      </c>
      <c r="AM47" s="14">
        <v>45</v>
      </c>
      <c r="AN47" s="14">
        <v>10</v>
      </c>
      <c r="AO47" s="14">
        <v>46</v>
      </c>
      <c r="AP47" s="20" t="str">
        <f t="shared" si="18"/>
        <v>PASS</v>
      </c>
      <c r="AQ47" s="20" t="str">
        <f t="shared" si="19"/>
        <v>PASS</v>
      </c>
      <c r="AR47" s="21" t="str">
        <f t="shared" si="20"/>
        <v>PASS</v>
      </c>
      <c r="AS47" s="21" t="str">
        <f t="shared" si="21"/>
        <v>PASS</v>
      </c>
      <c r="AT47" s="7" t="str">
        <f t="shared" si="22"/>
        <v>PASS</v>
      </c>
      <c r="AU47" s="7" t="str">
        <f t="shared" si="23"/>
        <v>PASS</v>
      </c>
      <c r="AV47" s="22" t="str">
        <f t="shared" si="24"/>
        <v>YES</v>
      </c>
      <c r="AW47" s="23" t="str">
        <f t="shared" si="25"/>
        <v>DIST</v>
      </c>
    </row>
    <row r="48" spans="1:49">
      <c r="A48" s="14"/>
      <c r="B48" s="14">
        <v>33245</v>
      </c>
      <c r="C48" s="14" t="s">
        <v>465</v>
      </c>
      <c r="D48" s="15" t="s">
        <v>466</v>
      </c>
      <c r="E48" s="14" t="s">
        <v>467</v>
      </c>
      <c r="F48" s="16" t="s">
        <v>468</v>
      </c>
      <c r="G48" s="14">
        <v>88</v>
      </c>
      <c r="H48" s="14">
        <v>89</v>
      </c>
      <c r="I48" s="14">
        <v>90</v>
      </c>
      <c r="J48" s="14">
        <v>97</v>
      </c>
      <c r="K48" s="14">
        <v>89</v>
      </c>
      <c r="L48" s="17"/>
      <c r="M48" s="14">
        <v>41</v>
      </c>
      <c r="N48" s="14">
        <v>23</v>
      </c>
      <c r="O48" s="14">
        <v>42</v>
      </c>
      <c r="P48" s="14">
        <v>23</v>
      </c>
      <c r="Q48" s="14">
        <v>39</v>
      </c>
      <c r="R48" s="14">
        <v>37</v>
      </c>
      <c r="S48" s="18">
        <v>9.9600000000000009</v>
      </c>
      <c r="T48" s="18">
        <v>23</v>
      </c>
      <c r="U48" s="19"/>
      <c r="V48" s="15">
        <f t="shared" si="13"/>
        <v>33245</v>
      </c>
      <c r="W48" s="14" t="str">
        <f t="shared" si="14"/>
        <v>T150058604</v>
      </c>
      <c r="X48" s="15" t="str">
        <f t="shared" si="15"/>
        <v>KHANDELWAL RAGHAV RAMESH</v>
      </c>
      <c r="Y48" s="14" t="str">
        <f t="shared" si="16"/>
        <v>71900511G</v>
      </c>
      <c r="Z48" s="16" t="str">
        <f t="shared" si="17"/>
        <v>I2K18102425</v>
      </c>
      <c r="AA48" s="14">
        <v>95</v>
      </c>
      <c r="AB48" s="14">
        <v>93</v>
      </c>
      <c r="AC48" s="14">
        <v>91</v>
      </c>
      <c r="AD48" s="14">
        <v>99</v>
      </c>
      <c r="AE48" s="14">
        <v>89</v>
      </c>
      <c r="AF48" s="17"/>
      <c r="AG48" s="14">
        <v>23</v>
      </c>
      <c r="AH48" s="14">
        <v>20</v>
      </c>
      <c r="AI48" s="14">
        <v>46</v>
      </c>
      <c r="AJ48" s="14">
        <v>38</v>
      </c>
      <c r="AK48" s="14">
        <v>22</v>
      </c>
      <c r="AL48" s="14">
        <v>20</v>
      </c>
      <c r="AM48" s="14">
        <v>44</v>
      </c>
      <c r="AN48" s="14">
        <v>9.9600000000000009</v>
      </c>
      <c r="AO48" s="14">
        <v>46</v>
      </c>
      <c r="AP48" s="20" t="str">
        <f t="shared" si="18"/>
        <v>PASS</v>
      </c>
      <c r="AQ48" s="20" t="str">
        <f t="shared" si="19"/>
        <v>PASS</v>
      </c>
      <c r="AR48" s="21" t="str">
        <f t="shared" si="20"/>
        <v>PASS</v>
      </c>
      <c r="AS48" s="21" t="str">
        <f t="shared" si="21"/>
        <v>PASS</v>
      </c>
      <c r="AT48" s="7" t="str">
        <f t="shared" si="22"/>
        <v>PASS</v>
      </c>
      <c r="AU48" s="7" t="str">
        <f t="shared" si="23"/>
        <v>PASS</v>
      </c>
      <c r="AV48" s="22" t="str">
        <f t="shared" si="24"/>
        <v>YES</v>
      </c>
      <c r="AW48" s="23" t="str">
        <f t="shared" si="25"/>
        <v>DIST</v>
      </c>
    </row>
    <row r="49" spans="1:49">
      <c r="A49" s="14"/>
      <c r="B49" s="14">
        <v>33246</v>
      </c>
      <c r="C49" s="14" t="s">
        <v>669</v>
      </c>
      <c r="D49" s="15" t="s">
        <v>670</v>
      </c>
      <c r="E49" s="14" t="s">
        <v>671</v>
      </c>
      <c r="F49" s="16" t="s">
        <v>672</v>
      </c>
      <c r="G49" s="14">
        <v>95</v>
      </c>
      <c r="H49" s="14">
        <v>97</v>
      </c>
      <c r="I49" s="14">
        <v>100</v>
      </c>
      <c r="J49" s="14">
        <v>100</v>
      </c>
      <c r="K49" s="14">
        <v>100</v>
      </c>
      <c r="L49" s="17"/>
      <c r="M49" s="14">
        <v>42</v>
      </c>
      <c r="N49" s="14">
        <v>24</v>
      </c>
      <c r="O49" s="14">
        <v>41</v>
      </c>
      <c r="P49" s="14">
        <v>24</v>
      </c>
      <c r="Q49" s="14">
        <v>47</v>
      </c>
      <c r="R49" s="14">
        <v>46</v>
      </c>
      <c r="S49" s="18">
        <v>10</v>
      </c>
      <c r="T49" s="18">
        <v>23</v>
      </c>
      <c r="U49" s="19"/>
      <c r="V49" s="15">
        <f t="shared" si="13"/>
        <v>33246</v>
      </c>
      <c r="W49" s="14" t="str">
        <f t="shared" si="14"/>
        <v>T150058655</v>
      </c>
      <c r="X49" s="15" t="str">
        <f t="shared" si="15"/>
        <v>RANE TANISHK SHAILENDRA</v>
      </c>
      <c r="Y49" s="14" t="str">
        <f t="shared" si="16"/>
        <v>71900525G</v>
      </c>
      <c r="Z49" s="16" t="str">
        <f t="shared" si="17"/>
        <v>I2K18102552</v>
      </c>
      <c r="AA49" s="14">
        <v>100</v>
      </c>
      <c r="AB49" s="14">
        <v>95</v>
      </c>
      <c r="AC49" s="14">
        <v>94</v>
      </c>
      <c r="AD49" s="14">
        <v>100</v>
      </c>
      <c r="AE49" s="14">
        <v>96</v>
      </c>
      <c r="AF49" s="17"/>
      <c r="AG49" s="14">
        <v>23</v>
      </c>
      <c r="AH49" s="14">
        <v>23</v>
      </c>
      <c r="AI49" s="14">
        <v>48</v>
      </c>
      <c r="AJ49" s="14">
        <v>45</v>
      </c>
      <c r="AK49" s="14">
        <v>23</v>
      </c>
      <c r="AL49" s="14">
        <v>21</v>
      </c>
      <c r="AM49" s="14">
        <v>45</v>
      </c>
      <c r="AN49" s="14">
        <v>10</v>
      </c>
      <c r="AO49" s="14">
        <v>46</v>
      </c>
      <c r="AP49" s="20" t="str">
        <f t="shared" si="18"/>
        <v>PASS</v>
      </c>
      <c r="AQ49" s="20" t="str">
        <f t="shared" si="19"/>
        <v>PASS</v>
      </c>
      <c r="AR49" s="21" t="str">
        <f t="shared" si="20"/>
        <v>PASS</v>
      </c>
      <c r="AS49" s="21" t="str">
        <f t="shared" si="21"/>
        <v>PASS</v>
      </c>
      <c r="AT49" s="7" t="str">
        <f t="shared" si="22"/>
        <v>PASS</v>
      </c>
      <c r="AU49" s="7" t="str">
        <f t="shared" si="23"/>
        <v>PASS</v>
      </c>
      <c r="AV49" s="22" t="str">
        <f t="shared" si="24"/>
        <v>YES</v>
      </c>
      <c r="AW49" s="23" t="str">
        <f t="shared" si="25"/>
        <v>DIST</v>
      </c>
    </row>
    <row r="50" spans="1:49">
      <c r="A50" s="14"/>
      <c r="B50" s="24">
        <v>33247</v>
      </c>
      <c r="C50" s="24" t="s">
        <v>681</v>
      </c>
      <c r="D50" s="25" t="s">
        <v>682</v>
      </c>
      <c r="E50" s="24" t="s">
        <v>683</v>
      </c>
      <c r="F50" s="16" t="s">
        <v>684</v>
      </c>
      <c r="G50" s="14">
        <v>87</v>
      </c>
      <c r="H50" s="14">
        <v>100</v>
      </c>
      <c r="I50" s="14">
        <v>82</v>
      </c>
      <c r="J50" s="14">
        <v>100</v>
      </c>
      <c r="K50" s="14">
        <v>87</v>
      </c>
      <c r="L50" s="17"/>
      <c r="M50" s="14">
        <v>41</v>
      </c>
      <c r="N50" s="14">
        <v>24</v>
      </c>
      <c r="O50" s="14">
        <v>40</v>
      </c>
      <c r="P50" s="14">
        <v>24</v>
      </c>
      <c r="Q50" s="14">
        <v>42</v>
      </c>
      <c r="R50" s="14">
        <v>42</v>
      </c>
      <c r="S50" s="18">
        <v>10</v>
      </c>
      <c r="T50" s="18">
        <v>23</v>
      </c>
      <c r="U50" s="19"/>
      <c r="V50" s="15">
        <f t="shared" si="13"/>
        <v>33247</v>
      </c>
      <c r="W50" s="14" t="str">
        <f t="shared" si="14"/>
        <v>T150058658</v>
      </c>
      <c r="X50" s="15" t="str">
        <f t="shared" si="15"/>
        <v>RATHI VAISHNAVI VINOD</v>
      </c>
      <c r="Y50" s="14" t="str">
        <f t="shared" si="16"/>
        <v>71900532k</v>
      </c>
      <c r="Z50" s="16" t="str">
        <f t="shared" si="17"/>
        <v>I2K18102556</v>
      </c>
      <c r="AA50" s="14">
        <v>89</v>
      </c>
      <c r="AB50" s="14">
        <v>89</v>
      </c>
      <c r="AC50" s="14">
        <v>76</v>
      </c>
      <c r="AD50" s="14">
        <v>94</v>
      </c>
      <c r="AE50" s="14">
        <v>90</v>
      </c>
      <c r="AF50" s="17"/>
      <c r="AG50" s="14">
        <v>23</v>
      </c>
      <c r="AH50" s="14">
        <v>23</v>
      </c>
      <c r="AI50" s="14">
        <v>48</v>
      </c>
      <c r="AJ50" s="14">
        <v>48</v>
      </c>
      <c r="AK50" s="14">
        <v>23</v>
      </c>
      <c r="AL50" s="14">
        <v>21</v>
      </c>
      <c r="AM50" s="14">
        <v>44</v>
      </c>
      <c r="AN50" s="14">
        <v>9.91</v>
      </c>
      <c r="AO50" s="14">
        <v>46</v>
      </c>
      <c r="AP50" s="20" t="str">
        <f t="shared" si="18"/>
        <v>PASS</v>
      </c>
      <c r="AQ50" s="20" t="str">
        <f t="shared" si="19"/>
        <v>PASS</v>
      </c>
      <c r="AR50" s="21" t="str">
        <f t="shared" si="20"/>
        <v>PASS</v>
      </c>
      <c r="AS50" s="21" t="str">
        <f t="shared" si="21"/>
        <v>PASS</v>
      </c>
      <c r="AT50" s="7" t="str">
        <f t="shared" si="22"/>
        <v>PASS</v>
      </c>
      <c r="AU50" s="7" t="str">
        <f t="shared" si="23"/>
        <v>PASS</v>
      </c>
      <c r="AV50" s="22" t="str">
        <f t="shared" si="24"/>
        <v>YES</v>
      </c>
      <c r="AW50" s="23" t="str">
        <f t="shared" si="25"/>
        <v>DIST</v>
      </c>
    </row>
    <row r="51" spans="1:49">
      <c r="A51" s="14"/>
      <c r="B51" s="24">
        <v>33248</v>
      </c>
      <c r="C51" s="24" t="s">
        <v>653</v>
      </c>
      <c r="D51" s="25" t="s">
        <v>654</v>
      </c>
      <c r="E51" s="24" t="s">
        <v>655</v>
      </c>
      <c r="F51" s="16" t="s">
        <v>656</v>
      </c>
      <c r="G51" s="14">
        <v>87</v>
      </c>
      <c r="H51" s="14">
        <v>89</v>
      </c>
      <c r="I51" s="14">
        <v>86</v>
      </c>
      <c r="J51" s="14">
        <v>100</v>
      </c>
      <c r="K51" s="14">
        <v>80</v>
      </c>
      <c r="L51" s="17"/>
      <c r="M51" s="14">
        <v>35</v>
      </c>
      <c r="N51" s="14">
        <v>19</v>
      </c>
      <c r="O51" s="14">
        <v>36</v>
      </c>
      <c r="P51" s="14">
        <v>19</v>
      </c>
      <c r="Q51" s="14">
        <v>44</v>
      </c>
      <c r="R51" s="14">
        <v>31</v>
      </c>
      <c r="S51" s="18">
        <v>9.83</v>
      </c>
      <c r="T51" s="18">
        <v>23</v>
      </c>
      <c r="U51" s="19"/>
      <c r="V51" s="15">
        <f t="shared" si="13"/>
        <v>33248</v>
      </c>
      <c r="W51" s="14" t="str">
        <f t="shared" si="14"/>
        <v>T150058651</v>
      </c>
      <c r="X51" s="15" t="str">
        <f t="shared" si="15"/>
        <v>PAWAR ROHIT ARUN</v>
      </c>
      <c r="Y51" s="14" t="str">
        <f t="shared" si="16"/>
        <v>71900539G</v>
      </c>
      <c r="Z51" s="16" t="str">
        <f t="shared" si="17"/>
        <v>I2K18102622</v>
      </c>
      <c r="AA51" s="14">
        <v>93</v>
      </c>
      <c r="AB51" s="14">
        <v>94</v>
      </c>
      <c r="AC51" s="14">
        <v>80</v>
      </c>
      <c r="AD51" s="14">
        <v>92</v>
      </c>
      <c r="AE51" s="14">
        <v>91</v>
      </c>
      <c r="AF51" s="17"/>
      <c r="AG51" s="14">
        <v>23</v>
      </c>
      <c r="AH51" s="14">
        <v>21</v>
      </c>
      <c r="AI51" s="14">
        <v>36</v>
      </c>
      <c r="AJ51" s="14">
        <v>33</v>
      </c>
      <c r="AK51" s="14">
        <v>18</v>
      </c>
      <c r="AL51" s="14">
        <v>22</v>
      </c>
      <c r="AM51" s="14">
        <v>45</v>
      </c>
      <c r="AN51" s="14">
        <v>9.85</v>
      </c>
      <c r="AO51" s="14">
        <v>46</v>
      </c>
      <c r="AP51" s="20" t="str">
        <f t="shared" si="18"/>
        <v>PASS</v>
      </c>
      <c r="AQ51" s="20" t="str">
        <f t="shared" si="19"/>
        <v>PASS</v>
      </c>
      <c r="AR51" s="21" t="str">
        <f t="shared" si="20"/>
        <v>PASS</v>
      </c>
      <c r="AS51" s="21" t="str">
        <f t="shared" si="21"/>
        <v>PASS</v>
      </c>
      <c r="AT51" s="7" t="str">
        <f t="shared" si="22"/>
        <v>PASS</v>
      </c>
      <c r="AU51" s="7" t="str">
        <f t="shared" si="23"/>
        <v>PASS</v>
      </c>
      <c r="AV51" s="22" t="str">
        <f t="shared" si="24"/>
        <v>YES</v>
      </c>
      <c r="AW51" s="23" t="str">
        <f t="shared" si="25"/>
        <v>DIST</v>
      </c>
    </row>
    <row r="52" spans="1:49">
      <c r="A52" s="14"/>
      <c r="B52" s="24">
        <v>33249</v>
      </c>
      <c r="C52" s="24" t="s">
        <v>705</v>
      </c>
      <c r="D52" s="25" t="s">
        <v>706</v>
      </c>
      <c r="E52" s="24" t="s">
        <v>707</v>
      </c>
      <c r="F52" s="16" t="s">
        <v>708</v>
      </c>
      <c r="G52" s="14">
        <v>90</v>
      </c>
      <c r="H52" s="14">
        <v>100</v>
      </c>
      <c r="I52" s="14">
        <v>91</v>
      </c>
      <c r="J52" s="14">
        <v>100</v>
      </c>
      <c r="K52" s="14">
        <v>96</v>
      </c>
      <c r="L52" s="17"/>
      <c r="M52" s="14">
        <v>45</v>
      </c>
      <c r="N52" s="14">
        <v>24</v>
      </c>
      <c r="O52" s="14">
        <v>44</v>
      </c>
      <c r="P52" s="14">
        <v>24</v>
      </c>
      <c r="Q52" s="14">
        <v>47</v>
      </c>
      <c r="R52" s="14">
        <v>43</v>
      </c>
      <c r="S52" s="18">
        <v>10</v>
      </c>
      <c r="T52" s="18">
        <v>23</v>
      </c>
      <c r="U52" s="19"/>
      <c r="V52" s="15">
        <f t="shared" si="13"/>
        <v>33249</v>
      </c>
      <c r="W52" s="14" t="str">
        <f t="shared" si="14"/>
        <v>T150058665</v>
      </c>
      <c r="X52" s="15" t="str">
        <f t="shared" si="15"/>
        <v>SAKHRANI HARSH SANTOSH</v>
      </c>
      <c r="Y52" s="14" t="str">
        <f t="shared" si="16"/>
        <v>71900551F</v>
      </c>
      <c r="Z52" s="16" t="str">
        <f t="shared" si="17"/>
        <v>I2K18102581</v>
      </c>
      <c r="AA52" s="14">
        <v>100</v>
      </c>
      <c r="AB52" s="14">
        <v>100</v>
      </c>
      <c r="AC52" s="14">
        <v>95</v>
      </c>
      <c r="AD52" s="14">
        <v>100</v>
      </c>
      <c r="AE52" s="14">
        <v>93</v>
      </c>
      <c r="AF52" s="17"/>
      <c r="AG52" s="14">
        <v>22</v>
      </c>
      <c r="AH52" s="14">
        <v>23</v>
      </c>
      <c r="AI52" s="14">
        <v>48</v>
      </c>
      <c r="AJ52" s="14">
        <v>48</v>
      </c>
      <c r="AK52" s="14">
        <v>22</v>
      </c>
      <c r="AL52" s="14">
        <v>21</v>
      </c>
      <c r="AM52" s="14">
        <v>45</v>
      </c>
      <c r="AN52" s="14">
        <v>10</v>
      </c>
      <c r="AO52" s="14">
        <v>46</v>
      </c>
      <c r="AP52" s="20" t="str">
        <f t="shared" si="18"/>
        <v>PASS</v>
      </c>
      <c r="AQ52" s="20" t="str">
        <f t="shared" si="19"/>
        <v>PASS</v>
      </c>
      <c r="AR52" s="21" t="str">
        <f t="shared" si="20"/>
        <v>PASS</v>
      </c>
      <c r="AS52" s="21" t="str">
        <f t="shared" si="21"/>
        <v>PASS</v>
      </c>
      <c r="AT52" s="7" t="str">
        <f t="shared" si="22"/>
        <v>PASS</v>
      </c>
      <c r="AU52" s="7" t="str">
        <f t="shared" si="23"/>
        <v>PASS</v>
      </c>
      <c r="AV52" s="22" t="str">
        <f t="shared" si="24"/>
        <v>YES</v>
      </c>
      <c r="AW52" s="23" t="str">
        <f t="shared" si="25"/>
        <v>DIST</v>
      </c>
    </row>
    <row r="53" spans="1:49">
      <c r="A53" s="14"/>
      <c r="B53" s="24">
        <v>33250</v>
      </c>
      <c r="C53" s="24" t="s">
        <v>721</v>
      </c>
      <c r="D53" s="25" t="s">
        <v>722</v>
      </c>
      <c r="E53" s="24" t="s">
        <v>723</v>
      </c>
      <c r="F53" s="16" t="s">
        <v>724</v>
      </c>
      <c r="G53" s="14">
        <v>92</v>
      </c>
      <c r="H53" s="14">
        <v>96</v>
      </c>
      <c r="I53" s="14">
        <v>97</v>
      </c>
      <c r="J53" s="14">
        <v>100</v>
      </c>
      <c r="K53" s="14">
        <v>100</v>
      </c>
      <c r="L53" s="17"/>
      <c r="M53" s="14">
        <v>47</v>
      </c>
      <c r="N53" s="14">
        <v>24</v>
      </c>
      <c r="O53" s="14">
        <v>46</v>
      </c>
      <c r="P53" s="14">
        <v>24</v>
      </c>
      <c r="Q53" s="14">
        <v>46</v>
      </c>
      <c r="R53" s="14">
        <v>44</v>
      </c>
      <c r="S53" s="18">
        <v>10</v>
      </c>
      <c r="T53" s="18">
        <v>23</v>
      </c>
      <c r="U53" s="19"/>
      <c r="V53" s="15">
        <f t="shared" si="13"/>
        <v>33250</v>
      </c>
      <c r="W53" s="14" t="str">
        <f t="shared" si="14"/>
        <v>T150058669</v>
      </c>
      <c r="X53" s="15" t="str">
        <f t="shared" si="15"/>
        <v>SALONI PURAN PAREKH</v>
      </c>
      <c r="Y53" s="14" t="str">
        <f t="shared" si="16"/>
        <v>71900555J</v>
      </c>
      <c r="Z53" s="16" t="str">
        <f t="shared" si="17"/>
        <v>I2K18102545</v>
      </c>
      <c r="AA53" s="14">
        <v>100</v>
      </c>
      <c r="AB53" s="14">
        <v>100</v>
      </c>
      <c r="AC53" s="14">
        <v>94</v>
      </c>
      <c r="AD53" s="14">
        <v>100</v>
      </c>
      <c r="AE53" s="14">
        <v>100</v>
      </c>
      <c r="AF53" s="17"/>
      <c r="AG53" s="14">
        <v>22</v>
      </c>
      <c r="AH53" s="14">
        <v>24</v>
      </c>
      <c r="AI53" s="14">
        <v>48</v>
      </c>
      <c r="AJ53" s="14">
        <v>43</v>
      </c>
      <c r="AK53" s="14">
        <v>24</v>
      </c>
      <c r="AL53" s="14">
        <v>23</v>
      </c>
      <c r="AM53" s="14">
        <v>45</v>
      </c>
      <c r="AN53" s="14">
        <v>10</v>
      </c>
      <c r="AO53" s="14">
        <v>46</v>
      </c>
      <c r="AP53" s="20" t="str">
        <f t="shared" si="18"/>
        <v>PASS</v>
      </c>
      <c r="AQ53" s="20" t="str">
        <f t="shared" si="19"/>
        <v>PASS</v>
      </c>
      <c r="AR53" s="21" t="str">
        <f t="shared" si="20"/>
        <v>PASS</v>
      </c>
      <c r="AS53" s="21" t="str">
        <f t="shared" si="21"/>
        <v>PASS</v>
      </c>
      <c r="AT53" s="7" t="str">
        <f t="shared" si="22"/>
        <v>PASS</v>
      </c>
      <c r="AU53" s="7" t="str">
        <f t="shared" si="23"/>
        <v>PASS</v>
      </c>
      <c r="AV53" s="22" t="str">
        <f t="shared" si="24"/>
        <v>YES</v>
      </c>
      <c r="AW53" s="23" t="str">
        <f t="shared" si="25"/>
        <v>DIST</v>
      </c>
    </row>
    <row r="54" spans="1:49">
      <c r="A54" s="14"/>
      <c r="B54" s="14">
        <v>33251</v>
      </c>
      <c r="C54" s="14" t="s">
        <v>749</v>
      </c>
      <c r="D54" s="15" t="s">
        <v>750</v>
      </c>
      <c r="E54" s="14" t="s">
        <v>751</v>
      </c>
      <c r="F54" s="16" t="s">
        <v>752</v>
      </c>
      <c r="G54" s="14">
        <v>89</v>
      </c>
      <c r="H54" s="14">
        <v>100</v>
      </c>
      <c r="I54" s="14">
        <v>100</v>
      </c>
      <c r="J54" s="14">
        <v>100</v>
      </c>
      <c r="K54" s="14">
        <v>94</v>
      </c>
      <c r="L54" s="17"/>
      <c r="M54" s="14">
        <v>43</v>
      </c>
      <c r="N54" s="14">
        <v>23</v>
      </c>
      <c r="O54" s="14">
        <v>42</v>
      </c>
      <c r="P54" s="14">
        <v>22</v>
      </c>
      <c r="Q54" s="14">
        <v>41</v>
      </c>
      <c r="R54" s="14">
        <v>33</v>
      </c>
      <c r="S54" s="18">
        <v>9.91</v>
      </c>
      <c r="T54" s="18">
        <v>23</v>
      </c>
      <c r="U54" s="19"/>
      <c r="V54" s="15">
        <f t="shared" si="13"/>
        <v>33251</v>
      </c>
      <c r="W54" s="14" t="str">
        <f t="shared" si="14"/>
        <v>T150058676</v>
      </c>
      <c r="X54" s="15" t="str">
        <f t="shared" si="15"/>
        <v>SAOJI ANUJ ANAND</v>
      </c>
      <c r="Y54" s="14" t="str">
        <f t="shared" si="16"/>
        <v>71900568L</v>
      </c>
      <c r="Z54" s="16" t="str">
        <f t="shared" si="17"/>
        <v>I2K18102483</v>
      </c>
      <c r="AA54" s="14">
        <v>96</v>
      </c>
      <c r="AB54" s="14">
        <v>100</v>
      </c>
      <c r="AC54" s="14">
        <v>90</v>
      </c>
      <c r="AD54" s="14">
        <v>100</v>
      </c>
      <c r="AE54" s="14">
        <v>100</v>
      </c>
      <c r="AF54" s="17"/>
      <c r="AG54" s="14">
        <v>22</v>
      </c>
      <c r="AH54" s="14">
        <v>21</v>
      </c>
      <c r="AI54" s="14">
        <v>47</v>
      </c>
      <c r="AJ54" s="14">
        <v>42</v>
      </c>
      <c r="AK54" s="14">
        <v>21</v>
      </c>
      <c r="AL54" s="14">
        <v>21</v>
      </c>
      <c r="AM54" s="14">
        <v>43</v>
      </c>
      <c r="AN54" s="14">
        <v>9.9600000000000009</v>
      </c>
      <c r="AO54" s="14">
        <v>46</v>
      </c>
      <c r="AP54" s="20" t="str">
        <f t="shared" si="18"/>
        <v>PASS</v>
      </c>
      <c r="AQ54" s="20" t="str">
        <f t="shared" si="19"/>
        <v>PASS</v>
      </c>
      <c r="AR54" s="21" t="str">
        <f t="shared" si="20"/>
        <v>PASS</v>
      </c>
      <c r="AS54" s="21" t="str">
        <f t="shared" si="21"/>
        <v>PASS</v>
      </c>
      <c r="AT54" s="7" t="str">
        <f t="shared" si="22"/>
        <v>PASS</v>
      </c>
      <c r="AU54" s="7" t="str">
        <f t="shared" si="23"/>
        <v>PASS</v>
      </c>
      <c r="AV54" s="22" t="str">
        <f t="shared" si="24"/>
        <v>YES</v>
      </c>
      <c r="AW54" s="23" t="str">
        <f t="shared" si="25"/>
        <v>DIST</v>
      </c>
    </row>
    <row r="55" spans="1:49">
      <c r="A55" s="14"/>
      <c r="B55" s="14">
        <v>33252</v>
      </c>
      <c r="C55" s="14" t="s">
        <v>761</v>
      </c>
      <c r="D55" s="15" t="s">
        <v>762</v>
      </c>
      <c r="E55" s="14" t="s">
        <v>763</v>
      </c>
      <c r="F55" s="16" t="s">
        <v>764</v>
      </c>
      <c r="G55" s="14">
        <v>90</v>
      </c>
      <c r="H55" s="14">
        <v>100</v>
      </c>
      <c r="I55" s="14">
        <v>99</v>
      </c>
      <c r="J55" s="14">
        <v>100</v>
      </c>
      <c r="K55" s="14">
        <v>96</v>
      </c>
      <c r="L55" s="17"/>
      <c r="M55" s="14">
        <v>42</v>
      </c>
      <c r="N55" s="14">
        <v>23</v>
      </c>
      <c r="O55" s="14">
        <v>40</v>
      </c>
      <c r="P55" s="14">
        <v>20</v>
      </c>
      <c r="Q55" s="14">
        <v>46</v>
      </c>
      <c r="R55" s="14">
        <v>29</v>
      </c>
      <c r="S55" s="18">
        <v>9.8699999999999992</v>
      </c>
      <c r="T55" s="18">
        <v>23</v>
      </c>
      <c r="U55" s="19"/>
      <c r="V55" s="15">
        <f t="shared" si="13"/>
        <v>33252</v>
      </c>
      <c r="W55" s="14" t="str">
        <f t="shared" si="14"/>
        <v>T150058679</v>
      </c>
      <c r="X55" s="15" t="str">
        <f t="shared" si="15"/>
        <v>SHARMA ONKAR ANIL</v>
      </c>
      <c r="Y55" s="14" t="str">
        <f t="shared" si="16"/>
        <v>71900593M</v>
      </c>
      <c r="Z55" s="16" t="str">
        <f t="shared" si="17"/>
        <v>I2K18102562</v>
      </c>
      <c r="AA55" s="14">
        <v>99</v>
      </c>
      <c r="AB55" s="14">
        <v>98</v>
      </c>
      <c r="AC55" s="14">
        <v>96</v>
      </c>
      <c r="AD55" s="14">
        <v>100</v>
      </c>
      <c r="AE55" s="14">
        <v>100</v>
      </c>
      <c r="AF55" s="17"/>
      <c r="AG55" s="14">
        <v>23</v>
      </c>
      <c r="AH55" s="14">
        <v>24</v>
      </c>
      <c r="AI55" s="14">
        <v>45</v>
      </c>
      <c r="AJ55" s="14">
        <v>40</v>
      </c>
      <c r="AK55" s="14">
        <v>21</v>
      </c>
      <c r="AL55" s="14">
        <v>20</v>
      </c>
      <c r="AM55" s="14">
        <v>42</v>
      </c>
      <c r="AN55" s="14">
        <v>9.93</v>
      </c>
      <c r="AO55" s="14">
        <v>46</v>
      </c>
      <c r="AP55" s="20" t="str">
        <f t="shared" si="18"/>
        <v>PASS</v>
      </c>
      <c r="AQ55" s="20" t="str">
        <f t="shared" si="19"/>
        <v>PASS</v>
      </c>
      <c r="AR55" s="21" t="str">
        <f t="shared" si="20"/>
        <v>PASS</v>
      </c>
      <c r="AS55" s="21" t="str">
        <f t="shared" si="21"/>
        <v>PASS</v>
      </c>
      <c r="AT55" s="7" t="str">
        <f t="shared" si="22"/>
        <v>PASS</v>
      </c>
      <c r="AU55" s="7" t="str">
        <f t="shared" si="23"/>
        <v>PASS</v>
      </c>
      <c r="AV55" s="22" t="str">
        <f t="shared" si="24"/>
        <v>YES</v>
      </c>
      <c r="AW55" s="23" t="str">
        <f t="shared" si="25"/>
        <v>DIST</v>
      </c>
    </row>
    <row r="56" spans="1:49">
      <c r="A56" s="14"/>
      <c r="B56" s="14">
        <v>33253</v>
      </c>
      <c r="C56" s="14" t="s">
        <v>773</v>
      </c>
      <c r="D56" s="15" t="s">
        <v>774</v>
      </c>
      <c r="E56" s="14" t="s">
        <v>775</v>
      </c>
      <c r="F56" s="16" t="s">
        <v>776</v>
      </c>
      <c r="G56" s="14">
        <v>95</v>
      </c>
      <c r="H56" s="14">
        <v>90</v>
      </c>
      <c r="I56" s="14">
        <v>99</v>
      </c>
      <c r="J56" s="14">
        <v>100</v>
      </c>
      <c r="K56" s="14">
        <v>96</v>
      </c>
      <c r="L56" s="17"/>
      <c r="M56" s="14">
        <v>41</v>
      </c>
      <c r="N56" s="14">
        <v>21</v>
      </c>
      <c r="O56" s="14">
        <v>42</v>
      </c>
      <c r="P56" s="14">
        <v>19</v>
      </c>
      <c r="Q56" s="14">
        <v>46</v>
      </c>
      <c r="R56" s="14">
        <v>35</v>
      </c>
      <c r="S56" s="18">
        <v>9.9600000000000009</v>
      </c>
      <c r="T56" s="18">
        <v>23</v>
      </c>
      <c r="U56" s="19"/>
      <c r="V56" s="15">
        <f t="shared" si="13"/>
        <v>33253</v>
      </c>
      <c r="W56" s="14" t="str">
        <f t="shared" si="14"/>
        <v>T150058682</v>
      </c>
      <c r="X56" s="15" t="str">
        <f t="shared" si="15"/>
        <v>SHIRALKAR PRATHAMESH NARENDRA</v>
      </c>
      <c r="Y56" s="14" t="str">
        <f t="shared" si="16"/>
        <v>71900607E</v>
      </c>
      <c r="Z56" s="16" t="str">
        <f t="shared" si="17"/>
        <v>I2K18102473</v>
      </c>
      <c r="AA56" s="14">
        <v>100</v>
      </c>
      <c r="AB56" s="14">
        <v>94</v>
      </c>
      <c r="AC56" s="14">
        <v>86</v>
      </c>
      <c r="AD56" s="14">
        <v>100</v>
      </c>
      <c r="AE56" s="14">
        <v>96</v>
      </c>
      <c r="AF56" s="17"/>
      <c r="AG56" s="14">
        <v>23</v>
      </c>
      <c r="AH56" s="14">
        <v>23</v>
      </c>
      <c r="AI56" s="14">
        <v>43</v>
      </c>
      <c r="AJ56" s="14">
        <v>48</v>
      </c>
      <c r="AK56" s="14">
        <v>21</v>
      </c>
      <c r="AL56" s="14">
        <v>23</v>
      </c>
      <c r="AM56" s="14">
        <v>47</v>
      </c>
      <c r="AN56" s="14">
        <v>9.98</v>
      </c>
      <c r="AO56" s="14">
        <v>46</v>
      </c>
      <c r="AP56" s="20" t="str">
        <f t="shared" si="18"/>
        <v>PASS</v>
      </c>
      <c r="AQ56" s="20" t="str">
        <f t="shared" si="19"/>
        <v>PASS</v>
      </c>
      <c r="AR56" s="21" t="str">
        <f t="shared" si="20"/>
        <v>PASS</v>
      </c>
      <c r="AS56" s="21" t="str">
        <f t="shared" si="21"/>
        <v>PASS</v>
      </c>
      <c r="AT56" s="7" t="str">
        <f t="shared" si="22"/>
        <v>PASS</v>
      </c>
      <c r="AU56" s="7" t="str">
        <f t="shared" si="23"/>
        <v>PASS</v>
      </c>
      <c r="AV56" s="22" t="str">
        <f t="shared" si="24"/>
        <v>YES</v>
      </c>
      <c r="AW56" s="23" t="str">
        <f t="shared" si="25"/>
        <v>DIST</v>
      </c>
    </row>
    <row r="57" spans="1:49">
      <c r="A57" s="14"/>
      <c r="B57" s="14">
        <v>33254</v>
      </c>
      <c r="C57" s="14" t="s">
        <v>785</v>
      </c>
      <c r="D57" s="15" t="s">
        <v>786</v>
      </c>
      <c r="E57" s="14" t="s">
        <v>787</v>
      </c>
      <c r="F57" s="16" t="s">
        <v>788</v>
      </c>
      <c r="G57" s="14">
        <v>91</v>
      </c>
      <c r="H57" s="14">
        <v>100</v>
      </c>
      <c r="I57" s="14">
        <v>100</v>
      </c>
      <c r="J57" s="14">
        <v>100</v>
      </c>
      <c r="K57" s="14">
        <v>100</v>
      </c>
      <c r="L57" s="17"/>
      <c r="M57" s="14">
        <v>48</v>
      </c>
      <c r="N57" s="14">
        <v>24</v>
      </c>
      <c r="O57" s="14">
        <v>48</v>
      </c>
      <c r="P57" s="14">
        <v>24</v>
      </c>
      <c r="Q57" s="14">
        <v>47</v>
      </c>
      <c r="R57" s="14">
        <v>45</v>
      </c>
      <c r="S57" s="18">
        <v>10</v>
      </c>
      <c r="T57" s="18">
        <v>23</v>
      </c>
      <c r="U57" s="19"/>
      <c r="V57" s="15">
        <f t="shared" si="13"/>
        <v>33254</v>
      </c>
      <c r="W57" s="14" t="str">
        <f t="shared" si="14"/>
        <v>T150058685</v>
      </c>
      <c r="X57" s="15" t="str">
        <f t="shared" si="15"/>
        <v>SHRAOGI MUSKAAN CHETANKUMAR</v>
      </c>
      <c r="Y57" s="14" t="str">
        <f t="shared" si="16"/>
        <v>71900616D</v>
      </c>
      <c r="Z57" s="16" t="str">
        <f t="shared" si="17"/>
        <v>I2K18102496</v>
      </c>
      <c r="AA57" s="14">
        <v>100</v>
      </c>
      <c r="AB57" s="14">
        <v>100</v>
      </c>
      <c r="AC57" s="14">
        <v>86</v>
      </c>
      <c r="AD57" s="14">
        <v>99</v>
      </c>
      <c r="AE57" s="14">
        <v>96</v>
      </c>
      <c r="AF57" s="17"/>
      <c r="AG57" s="14">
        <v>24</v>
      </c>
      <c r="AH57" s="14">
        <v>23</v>
      </c>
      <c r="AI57" s="14">
        <v>48</v>
      </c>
      <c r="AJ57" s="14">
        <v>48</v>
      </c>
      <c r="AK57" s="14">
        <v>24</v>
      </c>
      <c r="AL57" s="14">
        <v>22</v>
      </c>
      <c r="AM57" s="14">
        <v>44</v>
      </c>
      <c r="AN57" s="14">
        <v>10</v>
      </c>
      <c r="AO57" s="14">
        <v>46</v>
      </c>
      <c r="AP57" s="20" t="str">
        <f t="shared" si="18"/>
        <v>PASS</v>
      </c>
      <c r="AQ57" s="20" t="str">
        <f t="shared" si="19"/>
        <v>PASS</v>
      </c>
      <c r="AR57" s="21" t="str">
        <f t="shared" si="20"/>
        <v>PASS</v>
      </c>
      <c r="AS57" s="21" t="str">
        <f t="shared" si="21"/>
        <v>PASS</v>
      </c>
      <c r="AT57" s="7" t="str">
        <f t="shared" si="22"/>
        <v>PASS</v>
      </c>
      <c r="AU57" s="7" t="str">
        <f t="shared" si="23"/>
        <v>PASS</v>
      </c>
      <c r="AV57" s="22" t="str">
        <f t="shared" si="24"/>
        <v>YES</v>
      </c>
      <c r="AW57" s="23" t="str">
        <f t="shared" si="25"/>
        <v>DIST</v>
      </c>
    </row>
    <row r="58" spans="1:49">
      <c r="A58" s="14"/>
      <c r="B58" s="14">
        <v>33255</v>
      </c>
      <c r="C58" s="14" t="s">
        <v>437</v>
      </c>
      <c r="D58" s="15" t="s">
        <v>438</v>
      </c>
      <c r="E58" s="14" t="s">
        <v>439</v>
      </c>
      <c r="F58" s="16" t="s">
        <v>440</v>
      </c>
      <c r="G58" s="14">
        <v>90</v>
      </c>
      <c r="H58" s="14">
        <v>100</v>
      </c>
      <c r="I58" s="14">
        <v>96</v>
      </c>
      <c r="J58" s="14">
        <v>100</v>
      </c>
      <c r="K58" s="14">
        <v>100</v>
      </c>
      <c r="L58" s="17"/>
      <c r="M58" s="14">
        <v>42</v>
      </c>
      <c r="N58" s="14">
        <v>23</v>
      </c>
      <c r="O58" s="14">
        <v>41</v>
      </c>
      <c r="P58" s="14">
        <v>23</v>
      </c>
      <c r="Q58" s="14">
        <v>44</v>
      </c>
      <c r="R58" s="14">
        <v>45</v>
      </c>
      <c r="S58" s="18">
        <v>10</v>
      </c>
      <c r="T58" s="18">
        <v>23</v>
      </c>
      <c r="U58" s="19"/>
      <c r="V58" s="15">
        <f t="shared" si="13"/>
        <v>33255</v>
      </c>
      <c r="W58" s="14" t="str">
        <f t="shared" si="14"/>
        <v>T150058596</v>
      </c>
      <c r="X58" s="15" t="str">
        <f t="shared" si="15"/>
        <v>KALRAO SHREYAS SANJAY</v>
      </c>
      <c r="Y58" s="14" t="str">
        <f t="shared" si="16"/>
        <v>71900622J</v>
      </c>
      <c r="Z58" s="16" t="str">
        <f t="shared" si="17"/>
        <v>I2K18102608</v>
      </c>
      <c r="AA58" s="14">
        <v>100</v>
      </c>
      <c r="AB58" s="14">
        <v>93</v>
      </c>
      <c r="AC58" s="14">
        <v>89</v>
      </c>
      <c r="AD58" s="14">
        <v>100</v>
      </c>
      <c r="AE58" s="14">
        <v>99</v>
      </c>
      <c r="AF58" s="17"/>
      <c r="AG58" s="14">
        <v>23</v>
      </c>
      <c r="AH58" s="14">
        <v>23</v>
      </c>
      <c r="AI58" s="14">
        <v>46</v>
      </c>
      <c r="AJ58" s="14">
        <v>44</v>
      </c>
      <c r="AK58" s="14">
        <v>22</v>
      </c>
      <c r="AL58" s="14">
        <v>21</v>
      </c>
      <c r="AM58" s="14">
        <v>45</v>
      </c>
      <c r="AN58" s="14">
        <v>10</v>
      </c>
      <c r="AO58" s="14">
        <v>46</v>
      </c>
      <c r="AP58" s="20" t="str">
        <f t="shared" si="18"/>
        <v>PASS</v>
      </c>
      <c r="AQ58" s="20" t="str">
        <f t="shared" si="19"/>
        <v>PASS</v>
      </c>
      <c r="AR58" s="21" t="str">
        <f t="shared" si="20"/>
        <v>PASS</v>
      </c>
      <c r="AS58" s="21" t="str">
        <f t="shared" si="21"/>
        <v>PASS</v>
      </c>
      <c r="AT58" s="7" t="str">
        <f t="shared" si="22"/>
        <v>PASS</v>
      </c>
      <c r="AU58" s="7" t="str">
        <f t="shared" si="23"/>
        <v>PASS</v>
      </c>
      <c r="AV58" s="22" t="str">
        <f t="shared" si="24"/>
        <v>YES</v>
      </c>
      <c r="AW58" s="23" t="str">
        <f t="shared" si="25"/>
        <v>DIST</v>
      </c>
    </row>
    <row r="59" spans="1:49">
      <c r="A59" s="14"/>
      <c r="B59" s="14">
        <v>33256</v>
      </c>
      <c r="C59" s="14" t="s">
        <v>797</v>
      </c>
      <c r="D59" s="15" t="s">
        <v>798</v>
      </c>
      <c r="E59" s="14" t="s">
        <v>799</v>
      </c>
      <c r="F59" s="16" t="s">
        <v>800</v>
      </c>
      <c r="G59" s="14">
        <v>88</v>
      </c>
      <c r="H59" s="14">
        <v>100</v>
      </c>
      <c r="I59" s="14">
        <v>85</v>
      </c>
      <c r="J59" s="14">
        <v>100</v>
      </c>
      <c r="K59" s="14">
        <v>93</v>
      </c>
      <c r="L59" s="17"/>
      <c r="M59" s="14">
        <v>44</v>
      </c>
      <c r="N59" s="14">
        <v>24</v>
      </c>
      <c r="O59" s="14">
        <v>43</v>
      </c>
      <c r="P59" s="14">
        <v>23</v>
      </c>
      <c r="Q59" s="14">
        <v>47</v>
      </c>
      <c r="R59" s="14">
        <v>45</v>
      </c>
      <c r="S59" s="18">
        <v>10</v>
      </c>
      <c r="T59" s="18">
        <v>23</v>
      </c>
      <c r="U59" s="19"/>
      <c r="V59" s="15">
        <f t="shared" si="13"/>
        <v>33256</v>
      </c>
      <c r="W59" s="14" t="str">
        <f t="shared" si="14"/>
        <v>T150058688</v>
      </c>
      <c r="X59" s="15" t="str">
        <f t="shared" si="15"/>
        <v>SOMESHWAR KIRAN GAIKWAD</v>
      </c>
      <c r="Y59" s="14" t="str">
        <f t="shared" si="16"/>
        <v>71900639C</v>
      </c>
      <c r="Z59" s="16" t="str">
        <f t="shared" si="17"/>
        <v>I2K18102466</v>
      </c>
      <c r="AA59" s="14">
        <v>92</v>
      </c>
      <c r="AB59" s="14">
        <v>81</v>
      </c>
      <c r="AC59" s="14">
        <v>87</v>
      </c>
      <c r="AD59" s="14">
        <v>97</v>
      </c>
      <c r="AE59" s="14">
        <v>88</v>
      </c>
      <c r="AF59" s="17"/>
      <c r="AG59" s="14">
        <v>23</v>
      </c>
      <c r="AH59" s="14">
        <v>23</v>
      </c>
      <c r="AI59" s="14">
        <v>48</v>
      </c>
      <c r="AJ59" s="14">
        <v>47</v>
      </c>
      <c r="AK59" s="14">
        <v>22</v>
      </c>
      <c r="AL59" s="14">
        <v>20</v>
      </c>
      <c r="AM59" s="14">
        <v>46</v>
      </c>
      <c r="AN59" s="14">
        <v>10</v>
      </c>
      <c r="AO59" s="14">
        <v>46</v>
      </c>
      <c r="AP59" s="20" t="str">
        <f t="shared" si="18"/>
        <v>PASS</v>
      </c>
      <c r="AQ59" s="20" t="str">
        <f t="shared" si="19"/>
        <v>PASS</v>
      </c>
      <c r="AR59" s="21" t="str">
        <f t="shared" si="20"/>
        <v>PASS</v>
      </c>
      <c r="AS59" s="21" t="str">
        <f t="shared" si="21"/>
        <v>PASS</v>
      </c>
      <c r="AT59" s="7" t="str">
        <f t="shared" si="22"/>
        <v>PASS</v>
      </c>
      <c r="AU59" s="7" t="str">
        <f t="shared" si="23"/>
        <v>PASS</v>
      </c>
      <c r="AV59" s="22" t="str">
        <f t="shared" si="24"/>
        <v>YES</v>
      </c>
      <c r="AW59" s="23" t="str">
        <f t="shared" si="25"/>
        <v>DIST</v>
      </c>
    </row>
    <row r="60" spans="1:49">
      <c r="A60" s="14"/>
      <c r="B60" s="14">
        <v>33257</v>
      </c>
      <c r="C60" s="14" t="s">
        <v>809</v>
      </c>
      <c r="D60" s="15" t="s">
        <v>810</v>
      </c>
      <c r="E60" s="14" t="s">
        <v>811</v>
      </c>
      <c r="F60" s="16" t="s">
        <v>812</v>
      </c>
      <c r="G60" s="14">
        <v>86</v>
      </c>
      <c r="H60" s="14">
        <v>97</v>
      </c>
      <c r="I60" s="14">
        <v>93</v>
      </c>
      <c r="J60" s="14">
        <v>100</v>
      </c>
      <c r="K60" s="14">
        <v>92</v>
      </c>
      <c r="L60" s="17"/>
      <c r="M60" s="14">
        <v>40</v>
      </c>
      <c r="N60" s="14">
        <v>22</v>
      </c>
      <c r="O60" s="14">
        <v>40</v>
      </c>
      <c r="P60" s="14">
        <v>23</v>
      </c>
      <c r="Q60" s="14">
        <v>44</v>
      </c>
      <c r="R60" s="14">
        <v>32</v>
      </c>
      <c r="S60" s="18">
        <v>9.91</v>
      </c>
      <c r="T60" s="18">
        <v>23</v>
      </c>
      <c r="U60" s="19"/>
      <c r="V60" s="15">
        <f t="shared" si="13"/>
        <v>33257</v>
      </c>
      <c r="W60" s="14" t="str">
        <f t="shared" si="14"/>
        <v>T150058691</v>
      </c>
      <c r="X60" s="15" t="str">
        <f t="shared" si="15"/>
        <v>SONTAKKE SUSHANT MOHAN</v>
      </c>
      <c r="Y60" s="14" t="str">
        <f t="shared" si="16"/>
        <v>71900647D</v>
      </c>
      <c r="Z60" s="16" t="str">
        <f t="shared" si="17"/>
        <v>I2K18102523</v>
      </c>
      <c r="AA60" s="14">
        <v>100</v>
      </c>
      <c r="AB60" s="14">
        <v>94</v>
      </c>
      <c r="AC60" s="14">
        <v>73</v>
      </c>
      <c r="AD60" s="14">
        <v>100</v>
      </c>
      <c r="AE60" s="14">
        <v>99</v>
      </c>
      <c r="AF60" s="17"/>
      <c r="AG60" s="14">
        <v>22</v>
      </c>
      <c r="AH60" s="14">
        <v>21</v>
      </c>
      <c r="AI60" s="14">
        <v>43</v>
      </c>
      <c r="AJ60" s="14">
        <v>41</v>
      </c>
      <c r="AK60" s="14">
        <v>20</v>
      </c>
      <c r="AL60" s="14">
        <v>12</v>
      </c>
      <c r="AM60" s="14">
        <v>44</v>
      </c>
      <c r="AN60" s="14">
        <v>9.83</v>
      </c>
      <c r="AO60" s="14">
        <v>46</v>
      </c>
      <c r="AP60" s="20" t="str">
        <f t="shared" si="18"/>
        <v>PASS</v>
      </c>
      <c r="AQ60" s="20" t="str">
        <f t="shared" si="19"/>
        <v>PASS</v>
      </c>
      <c r="AR60" s="21" t="str">
        <f t="shared" si="20"/>
        <v>PASS</v>
      </c>
      <c r="AS60" s="21" t="str">
        <f t="shared" si="21"/>
        <v>PASS</v>
      </c>
      <c r="AT60" s="7" t="str">
        <f t="shared" si="22"/>
        <v>PASS</v>
      </c>
      <c r="AU60" s="7" t="str">
        <f t="shared" si="23"/>
        <v>PASS</v>
      </c>
      <c r="AV60" s="22" t="str">
        <f t="shared" si="24"/>
        <v>YES</v>
      </c>
      <c r="AW60" s="23" t="str">
        <f t="shared" si="25"/>
        <v>DIST</v>
      </c>
    </row>
    <row r="61" spans="1:49">
      <c r="A61" s="14"/>
      <c r="B61" s="14">
        <v>33258</v>
      </c>
      <c r="C61" s="14" t="s">
        <v>822</v>
      </c>
      <c r="D61" s="15" t="s">
        <v>823</v>
      </c>
      <c r="E61" s="14" t="s">
        <v>824</v>
      </c>
      <c r="F61" s="16" t="s">
        <v>825</v>
      </c>
      <c r="G61" s="14">
        <v>87</v>
      </c>
      <c r="H61" s="14">
        <v>89</v>
      </c>
      <c r="I61" s="14">
        <v>71</v>
      </c>
      <c r="J61" s="14">
        <v>98</v>
      </c>
      <c r="K61" s="14">
        <v>92</v>
      </c>
      <c r="L61" s="17"/>
      <c r="M61" s="14">
        <v>38</v>
      </c>
      <c r="N61" s="14">
        <v>21</v>
      </c>
      <c r="O61" s="14">
        <v>36</v>
      </c>
      <c r="P61" s="14">
        <v>22</v>
      </c>
      <c r="Q61" s="14">
        <v>44</v>
      </c>
      <c r="R61" s="14">
        <v>32</v>
      </c>
      <c r="S61" s="18">
        <v>9.6999999999999993</v>
      </c>
      <c r="T61" s="18">
        <v>23</v>
      </c>
      <c r="U61" s="19"/>
      <c r="V61" s="15">
        <f t="shared" si="13"/>
        <v>33258</v>
      </c>
      <c r="W61" s="14" t="str">
        <f t="shared" si="14"/>
        <v>T150058694</v>
      </c>
      <c r="X61" s="15" t="str">
        <f t="shared" si="15"/>
        <v>SURYAWANSHI VENKATESH TUKARAM</v>
      </c>
      <c r="Y61" s="14" t="str">
        <f t="shared" si="16"/>
        <v>71900655E</v>
      </c>
      <c r="Z61" s="16" t="str">
        <f t="shared" si="17"/>
        <v>I2K18102624</v>
      </c>
      <c r="AA61" s="14">
        <v>82</v>
      </c>
      <c r="AB61" s="14">
        <v>90</v>
      </c>
      <c r="AC61" s="14">
        <v>78</v>
      </c>
      <c r="AD61" s="14">
        <v>100</v>
      </c>
      <c r="AE61" s="14">
        <v>79</v>
      </c>
      <c r="AF61" s="17"/>
      <c r="AG61" s="14">
        <v>24</v>
      </c>
      <c r="AH61" s="14">
        <v>21</v>
      </c>
      <c r="AI61" s="14">
        <v>32</v>
      </c>
      <c r="AJ61" s="14">
        <v>44</v>
      </c>
      <c r="AK61" s="14">
        <v>15</v>
      </c>
      <c r="AL61" s="14">
        <v>18</v>
      </c>
      <c r="AM61" s="14">
        <v>43</v>
      </c>
      <c r="AN61" s="14">
        <v>9.59</v>
      </c>
      <c r="AO61" s="14">
        <v>46</v>
      </c>
      <c r="AP61" s="20" t="str">
        <f t="shared" si="18"/>
        <v>PASS</v>
      </c>
      <c r="AQ61" s="20" t="str">
        <f t="shared" si="19"/>
        <v>PASS</v>
      </c>
      <c r="AR61" s="21" t="str">
        <f t="shared" si="20"/>
        <v>PASS</v>
      </c>
      <c r="AS61" s="21" t="str">
        <f t="shared" si="21"/>
        <v>PASS</v>
      </c>
      <c r="AT61" s="7" t="str">
        <f t="shared" si="22"/>
        <v>PASS</v>
      </c>
      <c r="AU61" s="7" t="str">
        <f t="shared" si="23"/>
        <v>PASS</v>
      </c>
      <c r="AV61" s="22" t="str">
        <f t="shared" si="24"/>
        <v>YES</v>
      </c>
      <c r="AW61" s="23" t="str">
        <f t="shared" si="25"/>
        <v>DIST</v>
      </c>
    </row>
    <row r="62" spans="1:49">
      <c r="A62" s="14"/>
      <c r="B62" s="14">
        <v>33259</v>
      </c>
      <c r="C62" s="14" t="s">
        <v>593</v>
      </c>
      <c r="D62" s="15" t="s">
        <v>594</v>
      </c>
      <c r="E62" s="14" t="s">
        <v>595</v>
      </c>
      <c r="F62" s="16" t="s">
        <v>596</v>
      </c>
      <c r="G62" s="14">
        <v>85</v>
      </c>
      <c r="H62" s="14">
        <v>100</v>
      </c>
      <c r="I62" s="14">
        <v>97</v>
      </c>
      <c r="J62" s="14">
        <v>100</v>
      </c>
      <c r="K62" s="14">
        <v>97</v>
      </c>
      <c r="L62" s="17"/>
      <c r="M62" s="14">
        <v>48</v>
      </c>
      <c r="N62" s="14">
        <v>24</v>
      </c>
      <c r="O62" s="14">
        <v>47</v>
      </c>
      <c r="P62" s="14">
        <v>24</v>
      </c>
      <c r="Q62" s="14">
        <v>44</v>
      </c>
      <c r="R62" s="14">
        <v>46</v>
      </c>
      <c r="S62" s="18">
        <v>10</v>
      </c>
      <c r="T62" s="18">
        <v>23</v>
      </c>
      <c r="U62" s="19"/>
      <c r="V62" s="15">
        <f t="shared" si="13"/>
        <v>33259</v>
      </c>
      <c r="W62" s="14" t="str">
        <f t="shared" si="14"/>
        <v>T150058636</v>
      </c>
      <c r="X62" s="15" t="str">
        <f t="shared" si="15"/>
        <v>PARDESHI TANMAY SUDHIR</v>
      </c>
      <c r="Y62" s="14" t="str">
        <f t="shared" si="16"/>
        <v>71900664D</v>
      </c>
      <c r="Z62" s="16" t="str">
        <f t="shared" si="17"/>
        <v>I2K18102554</v>
      </c>
      <c r="AA62" s="14">
        <v>97</v>
      </c>
      <c r="AB62" s="14">
        <v>100</v>
      </c>
      <c r="AC62" s="14">
        <v>92</v>
      </c>
      <c r="AD62" s="14">
        <v>100</v>
      </c>
      <c r="AE62" s="14">
        <v>99</v>
      </c>
      <c r="AF62" s="17"/>
      <c r="AG62" s="14">
        <v>24</v>
      </c>
      <c r="AH62" s="14">
        <v>21</v>
      </c>
      <c r="AI62" s="14">
        <v>48</v>
      </c>
      <c r="AJ62" s="14">
        <v>48</v>
      </c>
      <c r="AK62" s="14">
        <v>23</v>
      </c>
      <c r="AL62" s="14">
        <v>21</v>
      </c>
      <c r="AM62" s="14">
        <v>44</v>
      </c>
      <c r="AN62" s="14">
        <v>10</v>
      </c>
      <c r="AO62" s="14">
        <v>46</v>
      </c>
      <c r="AP62" s="20" t="str">
        <f t="shared" si="18"/>
        <v>PASS</v>
      </c>
      <c r="AQ62" s="20" t="str">
        <f t="shared" si="19"/>
        <v>PASS</v>
      </c>
      <c r="AR62" s="21" t="str">
        <f t="shared" si="20"/>
        <v>PASS</v>
      </c>
      <c r="AS62" s="21" t="str">
        <f t="shared" si="21"/>
        <v>PASS</v>
      </c>
      <c r="AT62" s="7" t="str">
        <f t="shared" si="22"/>
        <v>PASS</v>
      </c>
      <c r="AU62" s="7" t="str">
        <f t="shared" si="23"/>
        <v>PASS</v>
      </c>
      <c r="AV62" s="22" t="str">
        <f t="shared" si="24"/>
        <v>YES</v>
      </c>
      <c r="AW62" s="23" t="str">
        <f t="shared" si="25"/>
        <v>DIST</v>
      </c>
    </row>
    <row r="63" spans="1:49">
      <c r="A63" s="14"/>
      <c r="B63" s="24">
        <v>33260</v>
      </c>
      <c r="C63" s="24" t="s">
        <v>846</v>
      </c>
      <c r="D63" s="25" t="s">
        <v>847</v>
      </c>
      <c r="E63" s="24" t="s">
        <v>848</v>
      </c>
      <c r="F63" s="16" t="s">
        <v>849</v>
      </c>
      <c r="G63" s="14">
        <v>94</v>
      </c>
      <c r="H63" s="14">
        <v>100</v>
      </c>
      <c r="I63" s="14">
        <v>97</v>
      </c>
      <c r="J63" s="14">
        <v>100</v>
      </c>
      <c r="K63" s="14">
        <v>100</v>
      </c>
      <c r="L63" s="17"/>
      <c r="M63" s="14">
        <v>43</v>
      </c>
      <c r="N63" s="14">
        <v>22</v>
      </c>
      <c r="O63" s="14">
        <v>44</v>
      </c>
      <c r="P63" s="14">
        <v>24</v>
      </c>
      <c r="Q63" s="14">
        <v>47</v>
      </c>
      <c r="R63" s="14">
        <v>35</v>
      </c>
      <c r="S63" s="18">
        <v>9.9600000000000009</v>
      </c>
      <c r="T63" s="18">
        <v>23</v>
      </c>
      <c r="U63" s="19"/>
      <c r="V63" s="15">
        <f t="shared" si="13"/>
        <v>33260</v>
      </c>
      <c r="W63" s="14" t="str">
        <f t="shared" si="14"/>
        <v>T150058700</v>
      </c>
      <c r="X63" s="15" t="str">
        <f t="shared" si="15"/>
        <v>TOPE ARNAV AMOL</v>
      </c>
      <c r="Y63" s="14" t="str">
        <f t="shared" si="16"/>
        <v>71900676H</v>
      </c>
      <c r="Z63" s="16" t="str">
        <f t="shared" si="17"/>
        <v>I2K18102618</v>
      </c>
      <c r="AA63" s="14" t="s">
        <v>850</v>
      </c>
      <c r="AB63" s="14">
        <v>97</v>
      </c>
      <c r="AC63" s="14">
        <v>93</v>
      </c>
      <c r="AD63" s="14">
        <v>100</v>
      </c>
      <c r="AE63" s="14">
        <v>97</v>
      </c>
      <c r="AF63" s="17"/>
      <c r="AG63" s="14">
        <v>23</v>
      </c>
      <c r="AH63" s="14">
        <v>23</v>
      </c>
      <c r="AI63" s="14">
        <v>44</v>
      </c>
      <c r="AJ63" s="14">
        <v>46</v>
      </c>
      <c r="AK63" s="14">
        <v>15</v>
      </c>
      <c r="AL63" s="14">
        <v>21</v>
      </c>
      <c r="AM63" s="14">
        <v>45</v>
      </c>
      <c r="AN63" s="14"/>
      <c r="AO63" s="14">
        <v>43</v>
      </c>
      <c r="AP63" s="20" t="str">
        <f t="shared" si="18"/>
        <v>PASS</v>
      </c>
      <c r="AQ63" s="20" t="str">
        <f t="shared" si="19"/>
        <v>FAIL</v>
      </c>
      <c r="AR63" s="21" t="str">
        <f t="shared" si="20"/>
        <v>PASS</v>
      </c>
      <c r="AS63" s="21" t="str">
        <f t="shared" si="21"/>
        <v>PASS</v>
      </c>
      <c r="AT63" s="7" t="str">
        <f t="shared" si="22"/>
        <v>FAIL</v>
      </c>
      <c r="AU63" s="7" t="str">
        <f t="shared" si="23"/>
        <v>PASS</v>
      </c>
      <c r="AV63" s="22" t="str">
        <f t="shared" si="24"/>
        <v>NO</v>
      </c>
      <c r="AW63" s="23" t="str">
        <f t="shared" si="25"/>
        <v>ATKT</v>
      </c>
    </row>
    <row r="64" spans="1:49">
      <c r="A64" s="14"/>
      <c r="B64" s="14">
        <v>33261</v>
      </c>
      <c r="C64" s="14" t="s">
        <v>129</v>
      </c>
      <c r="D64" s="15" t="s">
        <v>130</v>
      </c>
      <c r="E64" s="14" t="s">
        <v>131</v>
      </c>
      <c r="F64" s="16" t="s">
        <v>132</v>
      </c>
      <c r="G64" s="14">
        <v>91</v>
      </c>
      <c r="H64" s="14">
        <v>100</v>
      </c>
      <c r="I64" s="14">
        <v>100</v>
      </c>
      <c r="J64" s="14">
        <v>100</v>
      </c>
      <c r="K64" s="14">
        <v>93</v>
      </c>
      <c r="L64" s="17"/>
      <c r="M64" s="14">
        <v>39</v>
      </c>
      <c r="N64" s="14">
        <v>23</v>
      </c>
      <c r="O64" s="14">
        <v>40</v>
      </c>
      <c r="P64" s="14">
        <v>23</v>
      </c>
      <c r="Q64" s="14">
        <v>44</v>
      </c>
      <c r="R64" s="14">
        <v>38</v>
      </c>
      <c r="S64" s="18">
        <v>9.91</v>
      </c>
      <c r="T64" s="18">
        <v>23</v>
      </c>
      <c r="U64" s="19"/>
      <c r="V64" s="15">
        <f t="shared" si="13"/>
        <v>33261</v>
      </c>
      <c r="W64" s="14" t="str">
        <f t="shared" si="14"/>
        <v>T150058519</v>
      </c>
      <c r="X64" s="15" t="str">
        <f t="shared" si="15"/>
        <v>ATRE UTKARSH VILAS</v>
      </c>
      <c r="Y64" s="14" t="str">
        <f t="shared" si="16"/>
        <v>71900684J</v>
      </c>
      <c r="Z64" s="16" t="str">
        <f t="shared" si="17"/>
        <v>I2K18102550</v>
      </c>
      <c r="AA64" s="14">
        <v>100</v>
      </c>
      <c r="AB64" s="14">
        <v>98</v>
      </c>
      <c r="AC64" s="14">
        <v>98</v>
      </c>
      <c r="AD64" s="14">
        <v>100</v>
      </c>
      <c r="AE64" s="14">
        <v>93</v>
      </c>
      <c r="AF64" s="17"/>
      <c r="AG64" s="14">
        <v>24</v>
      </c>
      <c r="AH64" s="14">
        <v>23</v>
      </c>
      <c r="AI64" s="14">
        <v>45</v>
      </c>
      <c r="AJ64" s="14">
        <v>45</v>
      </c>
      <c r="AK64" s="14">
        <v>22</v>
      </c>
      <c r="AL64" s="14">
        <v>22</v>
      </c>
      <c r="AM64" s="14">
        <v>48</v>
      </c>
      <c r="AN64" s="14">
        <v>9.9600000000000009</v>
      </c>
      <c r="AO64" s="14">
        <v>46</v>
      </c>
      <c r="AP64" s="20" t="str">
        <f t="shared" si="18"/>
        <v>PASS</v>
      </c>
      <c r="AQ64" s="20" t="str">
        <f t="shared" si="19"/>
        <v>PASS</v>
      </c>
      <c r="AR64" s="21" t="str">
        <f t="shared" si="20"/>
        <v>PASS</v>
      </c>
      <c r="AS64" s="21" t="str">
        <f t="shared" si="21"/>
        <v>PASS</v>
      </c>
      <c r="AT64" s="7" t="str">
        <f t="shared" si="22"/>
        <v>PASS</v>
      </c>
      <c r="AU64" s="7" t="str">
        <f t="shared" si="23"/>
        <v>PASS</v>
      </c>
      <c r="AV64" s="22" t="str">
        <f t="shared" si="24"/>
        <v>YES</v>
      </c>
      <c r="AW64" s="23" t="str">
        <f t="shared" si="25"/>
        <v>DIST</v>
      </c>
    </row>
    <row r="65" spans="1:49">
      <c r="A65" s="14"/>
      <c r="B65" s="14">
        <v>33262</v>
      </c>
      <c r="C65" s="14" t="s">
        <v>685</v>
      </c>
      <c r="D65" s="15" t="s">
        <v>686</v>
      </c>
      <c r="E65" s="14" t="s">
        <v>687</v>
      </c>
      <c r="F65" s="16" t="s">
        <v>688</v>
      </c>
      <c r="G65" s="14">
        <v>79</v>
      </c>
      <c r="H65" s="14">
        <v>100</v>
      </c>
      <c r="I65" s="14">
        <v>81</v>
      </c>
      <c r="J65" s="14">
        <v>97</v>
      </c>
      <c r="K65" s="14">
        <v>86</v>
      </c>
      <c r="L65" s="17"/>
      <c r="M65" s="14">
        <v>38</v>
      </c>
      <c r="N65" s="14">
        <v>23</v>
      </c>
      <c r="O65" s="14">
        <v>40</v>
      </c>
      <c r="P65" s="14">
        <v>22</v>
      </c>
      <c r="Q65" s="14">
        <v>43</v>
      </c>
      <c r="R65" s="14">
        <v>41</v>
      </c>
      <c r="S65" s="18">
        <v>9.7799999999999994</v>
      </c>
      <c r="T65" s="18">
        <v>23</v>
      </c>
      <c r="U65" s="19"/>
      <c r="V65" s="15">
        <f t="shared" si="13"/>
        <v>33262</v>
      </c>
      <c r="W65" s="14" t="str">
        <f t="shared" si="14"/>
        <v>T150058659</v>
      </c>
      <c r="X65" s="15" t="str">
        <f t="shared" si="15"/>
        <v>RATHI YASH SUNIL</v>
      </c>
      <c r="Y65" s="14" t="str">
        <f t="shared" si="16"/>
        <v>71900706C</v>
      </c>
      <c r="Z65" s="16" t="str">
        <f t="shared" si="17"/>
        <v>I2K18102593</v>
      </c>
      <c r="AA65" s="14">
        <v>85</v>
      </c>
      <c r="AB65" s="14">
        <v>96</v>
      </c>
      <c r="AC65" s="14">
        <v>81</v>
      </c>
      <c r="AD65" s="14">
        <v>89</v>
      </c>
      <c r="AE65" s="14">
        <v>92</v>
      </c>
      <c r="AF65" s="17"/>
      <c r="AG65" s="14">
        <v>24</v>
      </c>
      <c r="AH65" s="14">
        <v>23</v>
      </c>
      <c r="AI65" s="14">
        <v>45</v>
      </c>
      <c r="AJ65" s="14">
        <v>40</v>
      </c>
      <c r="AK65" s="14">
        <v>20</v>
      </c>
      <c r="AL65" s="14">
        <v>19</v>
      </c>
      <c r="AM65" s="14">
        <v>45</v>
      </c>
      <c r="AN65" s="14">
        <v>9.8699999999999992</v>
      </c>
      <c r="AO65" s="14">
        <v>46</v>
      </c>
      <c r="AP65" s="20" t="str">
        <f t="shared" si="18"/>
        <v>PASS</v>
      </c>
      <c r="AQ65" s="20" t="str">
        <f t="shared" si="19"/>
        <v>PASS</v>
      </c>
      <c r="AR65" s="21" t="str">
        <f t="shared" si="20"/>
        <v>PASS</v>
      </c>
      <c r="AS65" s="21" t="str">
        <f t="shared" si="21"/>
        <v>PASS</v>
      </c>
      <c r="AT65" s="7" t="str">
        <f t="shared" si="22"/>
        <v>PASS</v>
      </c>
      <c r="AU65" s="7" t="str">
        <f t="shared" si="23"/>
        <v>PASS</v>
      </c>
      <c r="AV65" s="22" t="str">
        <f t="shared" si="24"/>
        <v>YES</v>
      </c>
      <c r="AW65" s="23" t="str">
        <f t="shared" si="25"/>
        <v>DIST</v>
      </c>
    </row>
    <row r="66" spans="1:49">
      <c r="A66" s="14"/>
      <c r="B66" s="29">
        <v>33264</v>
      </c>
      <c r="C66" s="29" t="s">
        <v>813</v>
      </c>
      <c r="D66" s="30" t="s">
        <v>814</v>
      </c>
      <c r="E66" s="14" t="s">
        <v>815</v>
      </c>
      <c r="F66" s="16" t="s">
        <v>816</v>
      </c>
      <c r="G66" s="14" t="s">
        <v>817</v>
      </c>
      <c r="H66" s="14" t="s">
        <v>817</v>
      </c>
      <c r="I66" s="14" t="s">
        <v>817</v>
      </c>
      <c r="J66" s="14" t="s">
        <v>817</v>
      </c>
      <c r="K66" s="14" t="s">
        <v>817</v>
      </c>
      <c r="L66" s="17"/>
      <c r="M66" s="14" t="s">
        <v>817</v>
      </c>
      <c r="N66" s="14">
        <v>14</v>
      </c>
      <c r="O66" s="14" t="s">
        <v>817</v>
      </c>
      <c r="P66" s="14">
        <v>14</v>
      </c>
      <c r="Q66" s="14" t="s">
        <v>817</v>
      </c>
      <c r="R66" s="14">
        <v>20</v>
      </c>
      <c r="S66" s="18"/>
      <c r="T66" s="18"/>
      <c r="U66" s="19"/>
      <c r="V66" s="15">
        <f t="shared" si="13"/>
        <v>33264</v>
      </c>
      <c r="W66" s="14" t="str">
        <f t="shared" si="14"/>
        <v>T150058692</v>
      </c>
      <c r="X66" s="15" t="str">
        <f t="shared" si="15"/>
        <v>SONWANE SIDDHANT BHARAT</v>
      </c>
      <c r="Y66" s="14" t="str">
        <f t="shared" si="16"/>
        <v>71829257L</v>
      </c>
      <c r="Z66" s="16" t="str">
        <f t="shared" si="17"/>
        <v>I2K17102211</v>
      </c>
      <c r="AA66" s="14"/>
      <c r="AB66" s="14"/>
      <c r="AC66" s="14"/>
      <c r="AD66" s="14"/>
      <c r="AE66" s="14"/>
      <c r="AF66" s="17"/>
      <c r="AG66" s="14"/>
      <c r="AH66" s="14"/>
      <c r="AI66" s="14"/>
      <c r="AJ66" s="14"/>
      <c r="AK66" s="14"/>
      <c r="AL66" s="14"/>
      <c r="AM66" s="14"/>
      <c r="AN66" s="14"/>
      <c r="AO66" s="14"/>
      <c r="AP66" s="20" t="str">
        <f t="shared" si="18"/>
        <v>FAIL</v>
      </c>
      <c r="AQ66" s="20" t="str">
        <f t="shared" si="19"/>
        <v>PASS</v>
      </c>
      <c r="AR66" s="21" t="str">
        <f t="shared" si="20"/>
        <v>FAIL</v>
      </c>
      <c r="AS66" s="21" t="str">
        <f t="shared" si="21"/>
        <v>PASS</v>
      </c>
      <c r="AT66" s="7" t="str">
        <f t="shared" si="22"/>
        <v>FAIL</v>
      </c>
      <c r="AU66" s="7" t="str">
        <f t="shared" si="23"/>
        <v>FAIL</v>
      </c>
      <c r="AV66" s="22" t="str">
        <f t="shared" si="24"/>
        <v>NO</v>
      </c>
      <c r="AW66" s="23" t="str">
        <f t="shared" si="25"/>
        <v>FAIL</v>
      </c>
    </row>
    <row r="67" spans="1:49">
      <c r="A67" s="14"/>
      <c r="B67" s="14">
        <v>33265</v>
      </c>
      <c r="C67" s="14" t="s">
        <v>165</v>
      </c>
      <c r="D67" s="15" t="s">
        <v>166</v>
      </c>
      <c r="E67" s="14" t="s">
        <v>167</v>
      </c>
      <c r="F67" s="16" t="s">
        <v>168</v>
      </c>
      <c r="G67" s="14">
        <v>84</v>
      </c>
      <c r="H67" s="14">
        <v>100</v>
      </c>
      <c r="I67" s="14">
        <v>82</v>
      </c>
      <c r="J67" s="14">
        <v>96</v>
      </c>
      <c r="K67" s="14">
        <v>84</v>
      </c>
      <c r="L67" s="17"/>
      <c r="M67" s="14">
        <v>24</v>
      </c>
      <c r="N67" s="14">
        <v>12</v>
      </c>
      <c r="O67" s="14">
        <v>25</v>
      </c>
      <c r="P67" s="14">
        <v>12</v>
      </c>
      <c r="Q67" s="14">
        <v>22</v>
      </c>
      <c r="R67" s="14">
        <v>20</v>
      </c>
      <c r="S67" s="18">
        <v>8.8699999999999992</v>
      </c>
      <c r="T67" s="18">
        <v>23</v>
      </c>
      <c r="U67" s="19"/>
      <c r="V67" s="15">
        <f t="shared" si="13"/>
        <v>33265</v>
      </c>
      <c r="W67" s="14" t="str">
        <f t="shared" si="14"/>
        <v>T150058528</v>
      </c>
      <c r="X67" s="15" t="str">
        <f t="shared" si="15"/>
        <v>BAREWAD PRAVIN BALAJI</v>
      </c>
      <c r="Y67" s="14" t="str">
        <f t="shared" si="16"/>
        <v>71700738D</v>
      </c>
      <c r="Z67" s="16" t="str">
        <f t="shared" si="17"/>
        <v>I2K16102116</v>
      </c>
      <c r="AA67" s="14">
        <v>94</v>
      </c>
      <c r="AB67" s="14">
        <v>87</v>
      </c>
      <c r="AC67" s="14">
        <v>86</v>
      </c>
      <c r="AD67" s="14">
        <v>94</v>
      </c>
      <c r="AE67" s="14">
        <v>99</v>
      </c>
      <c r="AF67" s="17"/>
      <c r="AG67" s="14">
        <v>20</v>
      </c>
      <c r="AH67" s="14">
        <v>18</v>
      </c>
      <c r="AI67" s="14">
        <v>25</v>
      </c>
      <c r="AJ67" s="14">
        <v>21</v>
      </c>
      <c r="AK67" s="14">
        <v>18</v>
      </c>
      <c r="AL67" s="14">
        <v>12</v>
      </c>
      <c r="AM67" s="14">
        <v>37</v>
      </c>
      <c r="AN67" s="14">
        <v>9.1300000000000008</v>
      </c>
      <c r="AO67" s="14">
        <v>46</v>
      </c>
      <c r="AP67" s="20" t="str">
        <f t="shared" si="18"/>
        <v>PASS</v>
      </c>
      <c r="AQ67" s="20" t="str">
        <f t="shared" si="19"/>
        <v>PASS</v>
      </c>
      <c r="AR67" s="21" t="str">
        <f t="shared" si="20"/>
        <v>PASS</v>
      </c>
      <c r="AS67" s="21" t="str">
        <f t="shared" si="21"/>
        <v>PASS</v>
      </c>
      <c r="AT67" s="7" t="str">
        <f t="shared" si="22"/>
        <v>PASS</v>
      </c>
      <c r="AU67" s="7" t="str">
        <f t="shared" si="23"/>
        <v>PASS</v>
      </c>
      <c r="AV67" s="22" t="str">
        <f t="shared" si="24"/>
        <v>YES</v>
      </c>
      <c r="AW67" s="23" t="str">
        <f t="shared" si="25"/>
        <v>DIST</v>
      </c>
    </row>
    <row r="68" spans="1:49">
      <c r="L68" s="31"/>
      <c r="AF68" s="31"/>
      <c r="AT68" s="1" t="s">
        <v>887</v>
      </c>
      <c r="AU68" s="1" t="s">
        <v>888</v>
      </c>
      <c r="AV68" s="1" t="s">
        <v>28</v>
      </c>
    </row>
    <row r="69" spans="1:49" ht="23.4">
      <c r="B69" s="101" t="s">
        <v>889</v>
      </c>
      <c r="C69" s="101"/>
      <c r="D69" s="101"/>
      <c r="E69" s="101"/>
      <c r="F69" s="101"/>
      <c r="L69" s="31"/>
      <c r="R69" s="32" t="s">
        <v>890</v>
      </c>
      <c r="S69" s="33">
        <f>AVERAGE(S4:S67)</f>
        <v>9.9299999999999979</v>
      </c>
      <c r="AF69" s="31"/>
      <c r="AM69" s="32" t="s">
        <v>890</v>
      </c>
      <c r="AN69" s="33">
        <f>AVERAGE(AN4:AN67)</f>
        <v>9.9246774193548415</v>
      </c>
      <c r="AP69" s="102" t="s">
        <v>891</v>
      </c>
      <c r="AQ69" s="102"/>
      <c r="AR69" s="102"/>
      <c r="AS69" s="102"/>
      <c r="AT69" s="34">
        <f>COUNTIF(AT4:AT67,"PASS")</f>
        <v>62</v>
      </c>
      <c r="AU69" s="34">
        <f>COUNTIF(AU4:AU67,"PASS")</f>
        <v>63</v>
      </c>
      <c r="AV69" s="34">
        <f>COUNTIF(AV4:AV67,"YES")</f>
        <v>62</v>
      </c>
      <c r="AW69"/>
    </row>
    <row r="70" spans="1:49">
      <c r="L70" s="31"/>
      <c r="AF70" s="31"/>
    </row>
    <row r="71" spans="1:49">
      <c r="L71" s="31"/>
      <c r="AF71" s="31"/>
    </row>
    <row r="72" spans="1:49">
      <c r="E72" s="35" t="s">
        <v>892</v>
      </c>
      <c r="F72" s="36"/>
      <c r="G72" s="6">
        <f t="shared" ref="G72:R72" si="26">G2</f>
        <v>314441</v>
      </c>
      <c r="H72" s="6">
        <f t="shared" si="26"/>
        <v>314442</v>
      </c>
      <c r="I72" s="6">
        <f t="shared" si="26"/>
        <v>314443</v>
      </c>
      <c r="J72" s="6">
        <f t="shared" si="26"/>
        <v>314444</v>
      </c>
      <c r="K72" s="6">
        <f t="shared" si="26"/>
        <v>314445</v>
      </c>
      <c r="L72" s="7">
        <f t="shared" si="26"/>
        <v>0</v>
      </c>
      <c r="M72" s="6" t="str">
        <f t="shared" si="26"/>
        <v>314446 PR</v>
      </c>
      <c r="N72" s="6" t="str">
        <f t="shared" si="26"/>
        <v>314446 TW</v>
      </c>
      <c r="O72" s="6" t="str">
        <f t="shared" si="26"/>
        <v>314446 OR</v>
      </c>
      <c r="P72" s="6" t="str">
        <f t="shared" si="26"/>
        <v>314447 TW</v>
      </c>
      <c r="Q72" s="6" t="str">
        <f t="shared" si="26"/>
        <v>314447 PR</v>
      </c>
      <c r="R72" s="6" t="str">
        <f t="shared" si="26"/>
        <v>314448 TW</v>
      </c>
      <c r="T72" s="37"/>
      <c r="Y72" s="35" t="s">
        <v>892</v>
      </c>
      <c r="Z72" s="36"/>
      <c r="AA72" s="6">
        <f t="shared" ref="AA72:AM72" si="27">AA2</f>
        <v>314450</v>
      </c>
      <c r="AB72" s="6">
        <f t="shared" si="27"/>
        <v>314451</v>
      </c>
      <c r="AC72" s="6">
        <f t="shared" si="27"/>
        <v>314452</v>
      </c>
      <c r="AD72" s="6">
        <f t="shared" si="27"/>
        <v>314453</v>
      </c>
      <c r="AE72" s="6">
        <f t="shared" si="27"/>
        <v>314454</v>
      </c>
      <c r="AF72" s="7">
        <f t="shared" si="27"/>
        <v>0</v>
      </c>
      <c r="AG72" s="6" t="str">
        <f t="shared" si="27"/>
        <v>314455 TW</v>
      </c>
      <c r="AH72" s="6" t="str">
        <f t="shared" si="27"/>
        <v>314455 OR</v>
      </c>
      <c r="AI72" s="6" t="str">
        <f t="shared" si="27"/>
        <v>314456 TW</v>
      </c>
      <c r="AJ72" s="6" t="str">
        <f t="shared" si="27"/>
        <v>314456 PR</v>
      </c>
      <c r="AK72" s="6" t="str">
        <f t="shared" si="27"/>
        <v>314457 TW</v>
      </c>
      <c r="AL72" s="6" t="str">
        <f t="shared" si="27"/>
        <v>314457 PR</v>
      </c>
      <c r="AM72" s="6" t="str">
        <f t="shared" si="27"/>
        <v>314458 OR</v>
      </c>
      <c r="AO72" s="38"/>
      <c r="AP72" s="39"/>
      <c r="AQ72" s="39"/>
      <c r="AR72" s="39"/>
      <c r="AS72" s="39"/>
      <c r="AW72" s="40"/>
    </row>
    <row r="73" spans="1:49" ht="16.8">
      <c r="E73" s="41"/>
      <c r="F73" s="36"/>
      <c r="G73" s="6" t="str">
        <f t="shared" ref="G73:R73" si="28">G3</f>
        <v>TOC-TH</v>
      </c>
      <c r="H73" s="6" t="str">
        <f t="shared" si="28"/>
        <v>DBMS-TH</v>
      </c>
      <c r="I73" s="6" t="str">
        <f t="shared" si="28"/>
        <v>SEPM-TH</v>
      </c>
      <c r="J73" s="6" t="str">
        <f t="shared" si="28"/>
        <v>OS-TH</v>
      </c>
      <c r="K73" s="6" t="str">
        <f t="shared" si="28"/>
        <v>HCI-TH</v>
      </c>
      <c r="L73" s="7">
        <f t="shared" si="28"/>
        <v>0</v>
      </c>
      <c r="M73" s="6" t="str">
        <f t="shared" si="28"/>
        <v>SL-1-PR</v>
      </c>
      <c r="N73" s="6" t="str">
        <f t="shared" si="28"/>
        <v>SL-1-TW</v>
      </c>
      <c r="O73" s="6" t="str">
        <f t="shared" si="28"/>
        <v>SL-1-OR</v>
      </c>
      <c r="P73" s="6" t="str">
        <f t="shared" si="28"/>
        <v>SL-2-TW</v>
      </c>
      <c r="Q73" s="6" t="str">
        <f t="shared" si="28"/>
        <v>SL-2-PR</v>
      </c>
      <c r="R73" s="6" t="str">
        <f t="shared" si="28"/>
        <v>SL-3-TW</v>
      </c>
      <c r="T73" s="37"/>
      <c r="Y73" s="41"/>
      <c r="Z73" s="36"/>
      <c r="AA73" s="6" t="str">
        <f t="shared" ref="AA73:AM73" si="29">AA3</f>
        <v>CNT-TH</v>
      </c>
      <c r="AB73" s="6" t="str">
        <f t="shared" si="29"/>
        <v>SP-TH</v>
      </c>
      <c r="AC73" s="6" t="str">
        <f t="shared" si="29"/>
        <v>DAA-TH</v>
      </c>
      <c r="AD73" s="6" t="str">
        <f t="shared" si="29"/>
        <v>CC-TH</v>
      </c>
      <c r="AE73" s="6" t="str">
        <f t="shared" si="29"/>
        <v>DSBDA-TH</v>
      </c>
      <c r="AF73" s="7">
        <f t="shared" si="29"/>
        <v>0</v>
      </c>
      <c r="AG73" s="6" t="str">
        <f t="shared" si="29"/>
        <v>SL-4-TW</v>
      </c>
      <c r="AH73" s="6" t="str">
        <f t="shared" si="29"/>
        <v>SL-4-OR</v>
      </c>
      <c r="AI73" s="6" t="str">
        <f t="shared" si="29"/>
        <v>SL-5-TW</v>
      </c>
      <c r="AJ73" s="6" t="str">
        <f t="shared" si="29"/>
        <v>SL-5-PR</v>
      </c>
      <c r="AK73" s="6" t="str">
        <f t="shared" si="29"/>
        <v>SL-6-TW</v>
      </c>
      <c r="AL73" s="6" t="str">
        <f t="shared" si="29"/>
        <v>SL-6-PR</v>
      </c>
      <c r="AM73" s="6" t="str">
        <f t="shared" si="29"/>
        <v>PBS-OR</v>
      </c>
      <c r="AO73" s="38"/>
      <c r="AP73" s="42"/>
      <c r="AQ73" s="43" t="s">
        <v>893</v>
      </c>
      <c r="AR73" s="43" t="s">
        <v>894</v>
      </c>
      <c r="AS73" s="39"/>
      <c r="AT73" s="40"/>
      <c r="AV73"/>
      <c r="AW73"/>
    </row>
    <row r="74" spans="1:49" ht="16.8">
      <c r="E74" s="41" t="s">
        <v>895</v>
      </c>
      <c r="F74" s="44" t="s">
        <v>896</v>
      </c>
      <c r="G74" s="45">
        <f>COUNTIF(G4:G67,"&gt;90")</f>
        <v>24</v>
      </c>
      <c r="H74" s="45">
        <f>COUNTIF(H4:H67,"&gt;90")</f>
        <v>57</v>
      </c>
      <c r="I74" s="45">
        <f>COUNTIF(I4:I67,"&gt;90")</f>
        <v>42</v>
      </c>
      <c r="J74" s="45">
        <f>COUNTIF(J4:J67,"&gt;90")</f>
        <v>61</v>
      </c>
      <c r="K74" s="45">
        <f>COUNTIF(K4:K67,"&gt;90")</f>
        <v>48</v>
      </c>
      <c r="L74" s="46"/>
      <c r="M74" s="23"/>
      <c r="N74" s="23"/>
      <c r="O74" s="23"/>
      <c r="P74" s="23"/>
      <c r="Q74" s="23"/>
      <c r="R74" s="23"/>
      <c r="T74" s="37"/>
      <c r="Y74" s="41" t="s">
        <v>895</v>
      </c>
      <c r="Z74" s="44" t="s">
        <v>896</v>
      </c>
      <c r="AA74" s="45">
        <f>COUNTIF(AA4:AA67,"&gt;90")</f>
        <v>54</v>
      </c>
      <c r="AB74" s="45">
        <f>COUNTIF(AB4:AB67,"&gt;90")</f>
        <v>38</v>
      </c>
      <c r="AC74" s="45">
        <f>COUNTIF(AC4:AC67,"&gt;90")</f>
        <v>23</v>
      </c>
      <c r="AD74" s="45">
        <f>COUNTIF(AD4:AD67,"&gt;90")</f>
        <v>61</v>
      </c>
      <c r="AE74" s="45">
        <f>COUNTIF(AE4:AE67,"&gt;90")</f>
        <v>49</v>
      </c>
      <c r="AF74" s="46"/>
      <c r="AG74" s="23"/>
      <c r="AH74" s="23"/>
      <c r="AI74" s="23"/>
      <c r="AJ74" s="23"/>
      <c r="AK74" s="23"/>
      <c r="AL74" s="23"/>
      <c r="AM74" s="23"/>
      <c r="AO74" s="38"/>
      <c r="AP74" s="43" t="s">
        <v>897</v>
      </c>
      <c r="AQ74" s="42">
        <f>AV69</f>
        <v>62</v>
      </c>
      <c r="AR74" s="47">
        <f>(AQ74/$AA$82)*100</f>
        <v>98.412698412698404</v>
      </c>
      <c r="AS74" s="39"/>
      <c r="AT74" s="40"/>
      <c r="AU74"/>
      <c r="AV74"/>
      <c r="AW74"/>
    </row>
    <row r="75" spans="1:49" ht="16.8">
      <c r="E75" s="41" t="s">
        <v>898</v>
      </c>
      <c r="F75" s="44" t="s">
        <v>899</v>
      </c>
      <c r="G75" s="45">
        <f>COUNTIFS(G4:G67,"&gt;=80",G4:G67,"&lt;90")</f>
        <v>27</v>
      </c>
      <c r="H75" s="45">
        <f>COUNTIFS(H4:H67,"&gt;=80",H4:H67,"&lt;90")</f>
        <v>4</v>
      </c>
      <c r="I75" s="45">
        <f>COUNTIFS(I4:I67,"&gt;=80",I4:I67,"&lt;90")</f>
        <v>16</v>
      </c>
      <c r="J75" s="45">
        <f>COUNTIFS(J4:J67,"&gt;=80",J4:J67,"&lt;90")</f>
        <v>2</v>
      </c>
      <c r="K75" s="45">
        <f>COUNTIFS(K4:K67,"&gt;=80",K4:K67,"&lt;90")</f>
        <v>11</v>
      </c>
      <c r="L75" s="46"/>
      <c r="M75" s="23"/>
      <c r="N75" s="23"/>
      <c r="O75" s="23"/>
      <c r="P75" s="23"/>
      <c r="Q75" s="23"/>
      <c r="R75" s="23"/>
      <c r="T75" s="37"/>
      <c r="Y75" s="41" t="s">
        <v>898</v>
      </c>
      <c r="Z75" s="44" t="s">
        <v>899</v>
      </c>
      <c r="AA75" s="45">
        <f>COUNTIFS(AA4:AA67,"&gt;=80",AA4:AA67,"&lt;90")</f>
        <v>7</v>
      </c>
      <c r="AB75" s="45">
        <f>COUNTIFS(AB4:AB67,"&gt;=80",AB4:AB67,"&lt;90")</f>
        <v>17</v>
      </c>
      <c r="AC75" s="45">
        <f>COUNTIFS(AC4:AC67,"&gt;=80",AC4:AC67,"&lt;90")</f>
        <v>28</v>
      </c>
      <c r="AD75" s="45">
        <f>COUNTIFS(AD4:AD67,"&gt;=80",AD4:AD67,"&lt;90")</f>
        <v>1</v>
      </c>
      <c r="AE75" s="45">
        <f>COUNTIFS(AE4:AE67,"&gt;=80",AE4:AE67,"&lt;90")</f>
        <v>10</v>
      </c>
      <c r="AF75" s="46"/>
      <c r="AG75" s="23"/>
      <c r="AH75" s="23"/>
      <c r="AI75" s="23"/>
      <c r="AJ75" s="23"/>
      <c r="AK75" s="23"/>
      <c r="AL75" s="23"/>
      <c r="AM75" s="23"/>
      <c r="AO75" s="38"/>
      <c r="AP75" s="43" t="s">
        <v>900</v>
      </c>
      <c r="AQ75" s="42">
        <f>COUNTIF(AW4:AW67,"DIST")</f>
        <v>62</v>
      </c>
      <c r="AR75" s="47">
        <f>(AQ75/$AA$82)*100</f>
        <v>98.412698412698404</v>
      </c>
      <c r="AS75" s="39"/>
      <c r="AT75" s="40"/>
      <c r="AU75"/>
      <c r="AV75"/>
      <c r="AW75"/>
    </row>
    <row r="76" spans="1:49" ht="16.8">
      <c r="E76" s="41" t="s">
        <v>901</v>
      </c>
      <c r="F76" s="44" t="s">
        <v>902</v>
      </c>
      <c r="G76" s="45">
        <f>COUNTIFS(G4:G67,"&gt;=70",G4:G67,"&lt;80")</f>
        <v>1</v>
      </c>
      <c r="H76" s="45">
        <f>COUNTIFS(H4:H67,"&gt;=70",H4:H67,"&lt;80")</f>
        <v>0</v>
      </c>
      <c r="I76" s="45">
        <f>COUNTIFS(I4:I67,"&gt;=70",I4:I67,"&lt;80")</f>
        <v>2</v>
      </c>
      <c r="J76" s="45">
        <f>COUNTIFS(J4:J67,"&gt;=70",J4:J67,"&lt;80")</f>
        <v>0</v>
      </c>
      <c r="K76" s="45">
        <f>COUNTIFS(K4:K67,"&gt;=70",K4:K67,"&lt;80")</f>
        <v>2</v>
      </c>
      <c r="L76" s="46"/>
      <c r="M76" s="23"/>
      <c r="N76" s="23"/>
      <c r="O76" s="23"/>
      <c r="P76" s="23"/>
      <c r="Q76" s="23"/>
      <c r="R76" s="23"/>
      <c r="T76" s="37"/>
      <c r="Y76" s="41" t="s">
        <v>901</v>
      </c>
      <c r="Z76" s="44" t="s">
        <v>902</v>
      </c>
      <c r="AA76" s="45">
        <f>COUNTIFS(AA4:AA67,"&gt;=70",AA4:AA67,"&lt;80")</f>
        <v>0</v>
      </c>
      <c r="AB76" s="45">
        <f>COUNTIFS(AB4:AB67,"&gt;=70",AB4:AB67,"&lt;80")</f>
        <v>1</v>
      </c>
      <c r="AC76" s="45">
        <f>COUNTIFS(AC4:AC67,"&gt;=70",AC4:AC67,"&lt;80")</f>
        <v>11</v>
      </c>
      <c r="AD76" s="45">
        <f>COUNTIFS(AD4:AD67,"&gt;=70",AD4:AD67,"&lt;80")</f>
        <v>1</v>
      </c>
      <c r="AE76" s="45">
        <f>COUNTIFS(AE4:AE67,"&gt;=70",AE4:AE67,"&lt;80")</f>
        <v>2</v>
      </c>
      <c r="AF76" s="46"/>
      <c r="AG76" s="23"/>
      <c r="AH76" s="23"/>
      <c r="AI76" s="23"/>
      <c r="AJ76" s="23"/>
      <c r="AK76" s="23"/>
      <c r="AL76" s="23"/>
      <c r="AM76" s="23"/>
      <c r="AO76" s="38"/>
      <c r="AP76" s="43" t="s">
        <v>903</v>
      </c>
      <c r="AQ76" s="42">
        <f>COUNTIF(AW4:AW67,"FIRST")</f>
        <v>0</v>
      </c>
      <c r="AR76" s="47">
        <f>(AQ76/$AA$82)*100</f>
        <v>0</v>
      </c>
      <c r="AS76" s="39"/>
      <c r="AT76" s="40"/>
      <c r="AU76"/>
      <c r="AV76"/>
      <c r="AW76"/>
    </row>
    <row r="77" spans="1:49" ht="33.6">
      <c r="E77" s="41" t="s">
        <v>904</v>
      </c>
      <c r="F77" s="44" t="s">
        <v>905</v>
      </c>
      <c r="G77" s="45">
        <f>COUNTIFS(G4:G67,"&gt;=60",G4:G67,"&lt;70")</f>
        <v>1</v>
      </c>
      <c r="H77" s="45">
        <f>COUNTIFS(H4:H67,"&gt;=60",H4:H67,"&lt;70")</f>
        <v>0</v>
      </c>
      <c r="I77" s="45">
        <f>COUNTIFS(I4:I67,"&gt;=60",I4:I67,"&lt;70")</f>
        <v>0</v>
      </c>
      <c r="J77" s="45">
        <f>COUNTIFS(J4:J67,"&gt;=60",J4:J67,"&lt;70")</f>
        <v>0</v>
      </c>
      <c r="K77" s="45">
        <f>COUNTIFS(K4:K67,"&gt;=60",K4:K67,"&lt;70")</f>
        <v>0</v>
      </c>
      <c r="L77" s="46"/>
      <c r="M77" s="23"/>
      <c r="N77" s="23"/>
      <c r="O77" s="23"/>
      <c r="P77" s="23"/>
      <c r="Q77" s="23"/>
      <c r="R77" s="23"/>
      <c r="T77" s="37"/>
      <c r="Y77" s="41" t="s">
        <v>904</v>
      </c>
      <c r="Z77" s="44" t="s">
        <v>905</v>
      </c>
      <c r="AA77" s="45">
        <f>COUNTIFS(AA4:AA67,"&gt;=60",AA4:AA67,"&lt;70")</f>
        <v>0</v>
      </c>
      <c r="AB77" s="45">
        <f>COUNTIFS(AB4:AB67,"&gt;=60",AB4:AB67,"&lt;70")</f>
        <v>0</v>
      </c>
      <c r="AC77" s="45">
        <f>COUNTIFS(AC4:AC67,"&gt;=60",AC4:AC67,"&lt;70")</f>
        <v>0</v>
      </c>
      <c r="AD77" s="45">
        <f>COUNTIFS(AD4:AD67,"&gt;=60",AD4:AD67,"&lt;70")</f>
        <v>0</v>
      </c>
      <c r="AE77" s="45">
        <f>COUNTIFS(AE4:AE67,"&gt;=60",AE4:AE67,"&lt;70")</f>
        <v>0</v>
      </c>
      <c r="AF77" s="46"/>
      <c r="AG77" s="23"/>
      <c r="AH77" s="23"/>
      <c r="AI77" s="23"/>
      <c r="AJ77" s="23"/>
      <c r="AK77" s="23"/>
      <c r="AL77" s="23"/>
      <c r="AM77" s="23"/>
      <c r="AO77" s="38"/>
      <c r="AP77" s="48" t="s">
        <v>906</v>
      </c>
      <c r="AQ77" s="42">
        <f>COUNTIF(AW4:AW67,"HSC")</f>
        <v>0</v>
      </c>
      <c r="AR77" s="47">
        <f>(AQ77/$AA$82)*100</f>
        <v>0</v>
      </c>
      <c r="AS77" s="39"/>
      <c r="AT77" s="40"/>
      <c r="AU77"/>
      <c r="AV77"/>
      <c r="AW77"/>
    </row>
    <row r="78" spans="1:49" ht="16.8">
      <c r="E78" s="41" t="s">
        <v>907</v>
      </c>
      <c r="F78" s="44" t="s">
        <v>908</v>
      </c>
      <c r="G78" s="45">
        <f>COUNTIFS(G4:G67,"&gt;=50",G4:G67,"&lt;60")</f>
        <v>0</v>
      </c>
      <c r="H78" s="45">
        <f>COUNTIFS(H4:H67,"&gt;=50",H4:H67,"&lt;60")</f>
        <v>0</v>
      </c>
      <c r="I78" s="45">
        <f>COUNTIFS(I4:I67,"&gt;=50",I4:I67,"&lt;60")</f>
        <v>0</v>
      </c>
      <c r="J78" s="45">
        <f>COUNTIFS(J4:J67,"&gt;=50",J4:J67,"&lt;60")</f>
        <v>0</v>
      </c>
      <c r="K78" s="45">
        <f>COUNTIFS(K4:K67,"&gt;=50",K4:K67,"&lt;60")</f>
        <v>0</v>
      </c>
      <c r="L78" s="46"/>
      <c r="M78" s="23"/>
      <c r="N78" s="23"/>
      <c r="O78" s="23"/>
      <c r="P78" s="23"/>
      <c r="Q78" s="23"/>
      <c r="R78" s="23"/>
      <c r="T78" s="37"/>
      <c r="Y78" s="41" t="s">
        <v>907</v>
      </c>
      <c r="Z78" s="44" t="s">
        <v>908</v>
      </c>
      <c r="AA78" s="45">
        <f>COUNTIFS(AA4:AA67,"&gt;=50",AA4:AA67,"&lt;60")</f>
        <v>0</v>
      </c>
      <c r="AB78" s="45">
        <f>COUNTIFS(AB4:AB67,"&gt;=50",AB4:AB67,"&lt;60")</f>
        <v>0</v>
      </c>
      <c r="AC78" s="45">
        <f>COUNTIFS(AC4:AC67,"&gt;=50",AC4:AC67,"&lt;60")</f>
        <v>0</v>
      </c>
      <c r="AD78" s="45">
        <f>COUNTIFS(AD4:AD67,"&gt;=50",AD4:AD67,"&lt;60")</f>
        <v>0</v>
      </c>
      <c r="AE78" s="45">
        <f>COUNTIFS(AE4:AE67,"&gt;=50",AE4:AE67,"&lt;60")</f>
        <v>0</v>
      </c>
      <c r="AF78" s="46"/>
      <c r="AG78" s="23"/>
      <c r="AH78" s="23"/>
      <c r="AI78" s="23"/>
      <c r="AJ78" s="23"/>
      <c r="AK78" s="23"/>
      <c r="AL78" s="23"/>
      <c r="AM78" s="23"/>
      <c r="AO78" s="38"/>
      <c r="AP78" s="43" t="s">
        <v>909</v>
      </c>
      <c r="AQ78" s="42">
        <f>COUNTIF(AW4:AW67,"SC")</f>
        <v>0</v>
      </c>
      <c r="AR78" s="47">
        <f>(AQ78/$AA$82)*100</f>
        <v>0</v>
      </c>
      <c r="AS78" s="39"/>
      <c r="AT78" s="40"/>
      <c r="AV78"/>
      <c r="AW78"/>
    </row>
    <row r="79" spans="1:49" ht="16.8">
      <c r="E79" s="41" t="s">
        <v>910</v>
      </c>
      <c r="F79" s="44" t="s">
        <v>911</v>
      </c>
      <c r="G79" s="45">
        <f>COUNTIFS(G4:G67,"&gt;=40",G4:G67,"&lt;50")</f>
        <v>0</v>
      </c>
      <c r="H79" s="45">
        <f>COUNTIFS(H4:H67,"&gt;=40",H4:H67,"&lt;50")</f>
        <v>0</v>
      </c>
      <c r="I79" s="45">
        <f>COUNTIFS(I4:I67,"&gt;=40",I4:I67,"&lt;50")</f>
        <v>0</v>
      </c>
      <c r="J79" s="45">
        <f>COUNTIFS(J4:J67,"&gt;=40",J4:J67,"&lt;50")</f>
        <v>0</v>
      </c>
      <c r="K79" s="45">
        <f>COUNTIFS(K4:K67,"&gt;=40",K4:K67,"&lt;50")</f>
        <v>0</v>
      </c>
      <c r="L79" s="46"/>
      <c r="M79" s="23"/>
      <c r="N79" s="23"/>
      <c r="O79" s="23"/>
      <c r="P79" s="23"/>
      <c r="Q79" s="23"/>
      <c r="R79" s="23"/>
      <c r="T79" s="37"/>
      <c r="Y79" s="41" t="s">
        <v>910</v>
      </c>
      <c r="Z79" s="44" t="s">
        <v>911</v>
      </c>
      <c r="AA79" s="45">
        <f>COUNTIFS(AA4:AA67,"&gt;=40",AA4:AA67,"&lt;50")</f>
        <v>0</v>
      </c>
      <c r="AB79" s="45">
        <f>COUNTIFS(AB4:AB67,"&gt;=40",AB4:AB67,"&lt;50")</f>
        <v>0</v>
      </c>
      <c r="AC79" s="45">
        <f>COUNTIFS(AC4:AC67,"&gt;=40",AC4:AC67,"&lt;50")</f>
        <v>0</v>
      </c>
      <c r="AD79" s="45">
        <f>COUNTIFS(AD4:AD67,"&gt;=40",AD4:AD67,"&lt;50")</f>
        <v>0</v>
      </c>
      <c r="AE79" s="45">
        <f>COUNTIFS(AE4:AE67,"&gt;=40",AE4:AE67,"&lt;50")</f>
        <v>0</v>
      </c>
      <c r="AF79" s="46"/>
      <c r="AG79" s="23"/>
      <c r="AH79" s="23"/>
      <c r="AI79" s="23"/>
      <c r="AJ79" s="23"/>
      <c r="AK79" s="23"/>
      <c r="AL79" s="23"/>
      <c r="AM79" s="23"/>
      <c r="AO79" s="38"/>
      <c r="AP79" s="43" t="s">
        <v>912</v>
      </c>
      <c r="AQ79" s="42">
        <f>COUNTIF(AW4:AW67,"ATKT")</f>
        <v>1</v>
      </c>
      <c r="AR79" s="47">
        <f>(AQ79/$R$82)*100</f>
        <v>1.5625</v>
      </c>
      <c r="AS79" s="39"/>
      <c r="AT79" s="40"/>
      <c r="AV79"/>
      <c r="AW79"/>
    </row>
    <row r="80" spans="1:49" ht="16.8">
      <c r="E80" s="41" t="s">
        <v>913</v>
      </c>
      <c r="F80" s="44" t="s">
        <v>914</v>
      </c>
      <c r="G80" s="45">
        <f>COUNTIF(G4:G67,"FF")</f>
        <v>0</v>
      </c>
      <c r="H80" s="45">
        <f>COUNTIF(H4:H67,"FF")</f>
        <v>0</v>
      </c>
      <c r="I80" s="45">
        <f>COUNTIF(I4:I67,"FF")</f>
        <v>0</v>
      </c>
      <c r="J80" s="45">
        <f>COUNTIF(J4:J67,"FF")</f>
        <v>0</v>
      </c>
      <c r="K80" s="45">
        <f>COUNTIF(K4:K67,"FF")</f>
        <v>0</v>
      </c>
      <c r="L80" s="46"/>
      <c r="M80" s="45">
        <f t="shared" ref="M80:R80" si="30">COUNTIF(M4:M67,"FF")</f>
        <v>0</v>
      </c>
      <c r="N80" s="45">
        <f t="shared" si="30"/>
        <v>0</v>
      </c>
      <c r="O80" s="45">
        <f t="shared" si="30"/>
        <v>0</v>
      </c>
      <c r="P80" s="45">
        <f t="shared" si="30"/>
        <v>0</v>
      </c>
      <c r="Q80" s="45">
        <f t="shared" si="30"/>
        <v>0</v>
      </c>
      <c r="R80" s="45">
        <f t="shared" si="30"/>
        <v>0</v>
      </c>
      <c r="T80" s="37"/>
      <c r="Y80" s="41" t="s">
        <v>913</v>
      </c>
      <c r="Z80" s="44" t="s">
        <v>914</v>
      </c>
      <c r="AA80" s="45">
        <f>COUNTIF(AA4:AA67,"FF")</f>
        <v>1</v>
      </c>
      <c r="AB80" s="45">
        <f>COUNTIF(AB4:AB67,"FF")</f>
        <v>0</v>
      </c>
      <c r="AC80" s="45">
        <f>COUNTIF(AC4:AC67,"FF")</f>
        <v>0</v>
      </c>
      <c r="AD80" s="45">
        <f>COUNTIF(AD4:AD67,"FF")</f>
        <v>0</v>
      </c>
      <c r="AE80" s="45">
        <f>COUNTIF(AE4:AE67,"FF")</f>
        <v>0</v>
      </c>
      <c r="AF80" s="46"/>
      <c r="AG80" s="45">
        <f t="shared" ref="AG80:AM80" si="31">COUNTIF(AG4:AG67,"FF")</f>
        <v>0</v>
      </c>
      <c r="AH80" s="45">
        <f t="shared" si="31"/>
        <v>0</v>
      </c>
      <c r="AI80" s="45">
        <f t="shared" si="31"/>
        <v>0</v>
      </c>
      <c r="AJ80" s="45">
        <f t="shared" si="31"/>
        <v>0</v>
      </c>
      <c r="AK80" s="45">
        <f t="shared" si="31"/>
        <v>0</v>
      </c>
      <c r="AL80" s="45">
        <f t="shared" si="31"/>
        <v>0</v>
      </c>
      <c r="AM80" s="45">
        <f t="shared" si="31"/>
        <v>0</v>
      </c>
      <c r="AO80" s="38"/>
      <c r="AP80" s="43" t="s">
        <v>915</v>
      </c>
      <c r="AQ80" s="42">
        <f>COUNTIF(AW4:AW67,"FAIL")</f>
        <v>1</v>
      </c>
      <c r="AR80" s="47">
        <f>(AQ80/$AA$82)*100</f>
        <v>1.5873015873015872</v>
      </c>
      <c r="AS80" s="39"/>
      <c r="AT80" s="40"/>
      <c r="AV80"/>
      <c r="AW80"/>
    </row>
    <row r="81" spans="3:49" ht="16.8">
      <c r="E81" s="35"/>
      <c r="F81" s="49" t="s">
        <v>916</v>
      </c>
      <c r="G81" s="50">
        <f>COUNTIF(G4:G67,"AB")</f>
        <v>1</v>
      </c>
      <c r="H81" s="50">
        <f>COUNTIF(H4:H67,"AB")</f>
        <v>1</v>
      </c>
      <c r="I81" s="50">
        <f>COUNTIF(I4:I67,"AB")</f>
        <v>1</v>
      </c>
      <c r="J81" s="50">
        <f>COUNTIF(J4:J67,"AB")</f>
        <v>1</v>
      </c>
      <c r="K81" s="50">
        <f>COUNTIF(K4:K67,"AB")</f>
        <v>1</v>
      </c>
      <c r="L81" s="46"/>
      <c r="M81" s="50">
        <f t="shared" ref="M81:R81" si="32">COUNTIF(M4:M67,"AB")</f>
        <v>1</v>
      </c>
      <c r="N81" s="50">
        <f t="shared" si="32"/>
        <v>0</v>
      </c>
      <c r="O81" s="50">
        <f t="shared" si="32"/>
        <v>1</v>
      </c>
      <c r="P81" s="50">
        <f t="shared" si="32"/>
        <v>0</v>
      </c>
      <c r="Q81" s="50">
        <f t="shared" si="32"/>
        <v>1</v>
      </c>
      <c r="R81" s="50">
        <f t="shared" si="32"/>
        <v>0</v>
      </c>
      <c r="T81" s="37"/>
      <c r="Y81" s="35"/>
      <c r="Z81" s="49" t="s">
        <v>916</v>
      </c>
      <c r="AA81" s="50">
        <f>COUNTIF(AA4:AA67,"AB")</f>
        <v>0</v>
      </c>
      <c r="AB81" s="50">
        <f>COUNTIF(AB4:AB67,"AB")</f>
        <v>0</v>
      </c>
      <c r="AC81" s="50">
        <f>COUNTIF(AC4:AC67,"AB")</f>
        <v>0</v>
      </c>
      <c r="AD81" s="50">
        <f>COUNTIF(AD4:AD67,"AB")</f>
        <v>0</v>
      </c>
      <c r="AE81" s="50">
        <f>COUNTIF(AE4:AE67,"AB")</f>
        <v>0</v>
      </c>
      <c r="AF81" s="46"/>
      <c r="AG81" s="50">
        <f t="shared" ref="AG81:AM81" si="33">COUNTIF(AG4:AG67,"AB")</f>
        <v>0</v>
      </c>
      <c r="AH81" s="50">
        <f t="shared" si="33"/>
        <v>0</v>
      </c>
      <c r="AI81" s="50">
        <f t="shared" si="33"/>
        <v>0</v>
      </c>
      <c r="AJ81" s="50">
        <f t="shared" si="33"/>
        <v>0</v>
      </c>
      <c r="AK81" s="50">
        <f t="shared" si="33"/>
        <v>0</v>
      </c>
      <c r="AL81" s="50">
        <f t="shared" si="33"/>
        <v>0</v>
      </c>
      <c r="AM81" s="50">
        <f t="shared" si="33"/>
        <v>0</v>
      </c>
      <c r="AO81" s="38"/>
      <c r="AP81" s="43" t="s">
        <v>917</v>
      </c>
      <c r="AQ81" s="43">
        <f>AA82</f>
        <v>63</v>
      </c>
      <c r="AR81" s="43"/>
      <c r="AS81" s="38"/>
      <c r="AU81"/>
      <c r="AV81"/>
      <c r="AW81"/>
    </row>
    <row r="82" spans="3:49">
      <c r="E82" s="35"/>
      <c r="F82" s="51" t="s">
        <v>917</v>
      </c>
      <c r="G82" s="52">
        <f>COUNTA(G4:G67)</f>
        <v>64</v>
      </c>
      <c r="H82" s="52">
        <f>COUNTA(H4:H67)</f>
        <v>64</v>
      </c>
      <c r="I82" s="52">
        <f>COUNTA(I4:I67)</f>
        <v>64</v>
      </c>
      <c r="J82" s="52">
        <f>COUNTA(J4:J67)</f>
        <v>64</v>
      </c>
      <c r="K82" s="52">
        <f>COUNTA(K4:K67)</f>
        <v>64</v>
      </c>
      <c r="L82" s="46"/>
      <c r="M82" s="52">
        <f t="shared" ref="M82:R82" si="34">COUNTA(M4:M67)</f>
        <v>64</v>
      </c>
      <c r="N82" s="52">
        <f t="shared" si="34"/>
        <v>64</v>
      </c>
      <c r="O82" s="52">
        <f t="shared" si="34"/>
        <v>64</v>
      </c>
      <c r="P82" s="52">
        <f t="shared" si="34"/>
        <v>64</v>
      </c>
      <c r="Q82" s="52">
        <f t="shared" si="34"/>
        <v>64</v>
      </c>
      <c r="R82" s="52">
        <f t="shared" si="34"/>
        <v>64</v>
      </c>
      <c r="T82" s="37"/>
      <c r="Y82" s="35"/>
      <c r="Z82" s="51" t="s">
        <v>917</v>
      </c>
      <c r="AA82" s="52">
        <f>COUNTA(AA4:AA67)</f>
        <v>63</v>
      </c>
      <c r="AB82" s="52">
        <f>COUNTA(AB4:AB67)</f>
        <v>63</v>
      </c>
      <c r="AC82" s="52">
        <f>COUNTA(AC4:AC67)</f>
        <v>63</v>
      </c>
      <c r="AD82" s="52">
        <f>COUNTA(AD4:AD67)</f>
        <v>63</v>
      </c>
      <c r="AE82" s="52">
        <f>COUNTA(AE4:AE67)</f>
        <v>63</v>
      </c>
      <c r="AF82" s="46"/>
      <c r="AG82" s="52">
        <f t="shared" ref="AG82:AM82" si="35">COUNTA(AG4:AG67)</f>
        <v>63</v>
      </c>
      <c r="AH82" s="52">
        <f t="shared" si="35"/>
        <v>63</v>
      </c>
      <c r="AI82" s="52">
        <f t="shared" si="35"/>
        <v>63</v>
      </c>
      <c r="AJ82" s="52">
        <f t="shared" si="35"/>
        <v>63</v>
      </c>
      <c r="AK82" s="52">
        <f t="shared" si="35"/>
        <v>63</v>
      </c>
      <c r="AL82" s="52">
        <f t="shared" si="35"/>
        <v>63</v>
      </c>
      <c r="AM82" s="52">
        <f t="shared" si="35"/>
        <v>63</v>
      </c>
      <c r="AO82" s="39"/>
      <c r="AP82" s="39"/>
      <c r="AQ82" s="39"/>
      <c r="AR82" s="39"/>
      <c r="AS82" s="39"/>
    </row>
    <row r="83" spans="3:49">
      <c r="E83" s="35"/>
      <c r="F83" s="44" t="s">
        <v>918</v>
      </c>
      <c r="G83" s="45">
        <f>G82-G81</f>
        <v>63</v>
      </c>
      <c r="H83" s="45">
        <f>H82-H81</f>
        <v>63</v>
      </c>
      <c r="I83" s="45">
        <f>I82-I81</f>
        <v>63</v>
      </c>
      <c r="J83" s="45">
        <f>J82-J81</f>
        <v>63</v>
      </c>
      <c r="K83" s="45">
        <f>K82-K81</f>
        <v>63</v>
      </c>
      <c r="L83" s="46"/>
      <c r="M83" s="45">
        <f t="shared" ref="M83:R83" si="36">M82-M81</f>
        <v>63</v>
      </c>
      <c r="N83" s="45">
        <f t="shared" si="36"/>
        <v>64</v>
      </c>
      <c r="O83" s="45">
        <f t="shared" si="36"/>
        <v>63</v>
      </c>
      <c r="P83" s="45">
        <f t="shared" si="36"/>
        <v>64</v>
      </c>
      <c r="Q83" s="45">
        <f t="shared" si="36"/>
        <v>63</v>
      </c>
      <c r="R83" s="45">
        <f t="shared" si="36"/>
        <v>64</v>
      </c>
      <c r="T83" s="37"/>
      <c r="Y83" s="35"/>
      <c r="Z83" s="44" t="s">
        <v>918</v>
      </c>
      <c r="AA83" s="45">
        <f>AA82-AA81</f>
        <v>63</v>
      </c>
      <c r="AB83" s="45">
        <f>AB82-AB81</f>
        <v>63</v>
      </c>
      <c r="AC83" s="45">
        <f>AC82-AC81</f>
        <v>63</v>
      </c>
      <c r="AD83" s="45">
        <f>AD82-AD81</f>
        <v>63</v>
      </c>
      <c r="AE83" s="45">
        <f>AE82-AE81</f>
        <v>63</v>
      </c>
      <c r="AF83" s="46"/>
      <c r="AG83" s="45">
        <f t="shared" ref="AG83:AM83" si="37">AG82-AG81</f>
        <v>63</v>
      </c>
      <c r="AH83" s="45">
        <f t="shared" si="37"/>
        <v>63</v>
      </c>
      <c r="AI83" s="45">
        <f t="shared" si="37"/>
        <v>63</v>
      </c>
      <c r="AJ83" s="45">
        <f t="shared" si="37"/>
        <v>63</v>
      </c>
      <c r="AK83" s="45">
        <f t="shared" si="37"/>
        <v>63</v>
      </c>
      <c r="AL83" s="45">
        <f t="shared" si="37"/>
        <v>63</v>
      </c>
      <c r="AM83" s="45">
        <f t="shared" si="37"/>
        <v>63</v>
      </c>
    </row>
    <row r="84" spans="3:49" ht="15" thickBot="1">
      <c r="E84" s="53"/>
      <c r="F84" s="36" t="s">
        <v>919</v>
      </c>
      <c r="G84" s="6">
        <f>G83-G80</f>
        <v>63</v>
      </c>
      <c r="H84" s="6">
        <f>H83-H80</f>
        <v>63</v>
      </c>
      <c r="I84" s="6">
        <f>I83-I80</f>
        <v>63</v>
      </c>
      <c r="J84" s="6">
        <f>J83-J80</f>
        <v>63</v>
      </c>
      <c r="K84" s="6">
        <f>K83-K80</f>
        <v>63</v>
      </c>
      <c r="L84" s="46"/>
      <c r="M84" s="6">
        <f t="shared" ref="M84:R84" si="38">M83-M80</f>
        <v>63</v>
      </c>
      <c r="N84" s="6">
        <f t="shared" si="38"/>
        <v>64</v>
      </c>
      <c r="O84" s="6">
        <f t="shared" si="38"/>
        <v>63</v>
      </c>
      <c r="P84" s="6">
        <f t="shared" si="38"/>
        <v>64</v>
      </c>
      <c r="Q84" s="6">
        <f t="shared" si="38"/>
        <v>63</v>
      </c>
      <c r="R84" s="6">
        <f t="shared" si="38"/>
        <v>64</v>
      </c>
      <c r="T84" s="37"/>
      <c r="Y84" s="53"/>
      <c r="Z84" s="36" t="s">
        <v>919</v>
      </c>
      <c r="AA84" s="6">
        <f>AA83-AA80</f>
        <v>62</v>
      </c>
      <c r="AB84" s="6">
        <f>AB83-AB80</f>
        <v>63</v>
      </c>
      <c r="AC84" s="6">
        <f>AC83-AC80</f>
        <v>63</v>
      </c>
      <c r="AD84" s="6">
        <f>AD83-AD80</f>
        <v>63</v>
      </c>
      <c r="AE84" s="6">
        <f>AE83-AE80</f>
        <v>63</v>
      </c>
      <c r="AF84" s="46"/>
      <c r="AG84" s="6">
        <f t="shared" ref="AG84:AM84" si="39">AG83-AG80</f>
        <v>63</v>
      </c>
      <c r="AH84" s="6">
        <f t="shared" si="39"/>
        <v>63</v>
      </c>
      <c r="AI84" s="6">
        <f t="shared" si="39"/>
        <v>63</v>
      </c>
      <c r="AJ84" s="6">
        <f t="shared" si="39"/>
        <v>63</v>
      </c>
      <c r="AK84" s="6">
        <f t="shared" si="39"/>
        <v>63</v>
      </c>
      <c r="AL84" s="6">
        <f t="shared" si="39"/>
        <v>63</v>
      </c>
      <c r="AM84" s="6">
        <f t="shared" si="39"/>
        <v>63</v>
      </c>
    </row>
    <row r="85" spans="3:49" ht="15" thickBot="1">
      <c r="E85" s="40"/>
      <c r="F85" s="54" t="s">
        <v>920</v>
      </c>
      <c r="G85" s="55">
        <f>(G84/G83)*100</f>
        <v>100</v>
      </c>
      <c r="H85" s="55">
        <f>(H84/H83)*100</f>
        <v>100</v>
      </c>
      <c r="I85" s="55">
        <f>(I84/I83)*100</f>
        <v>100</v>
      </c>
      <c r="J85" s="55">
        <f>(J84/J83)*100</f>
        <v>100</v>
      </c>
      <c r="K85" s="55">
        <f>(K84/K83)*100</f>
        <v>100</v>
      </c>
      <c r="L85" s="56"/>
      <c r="M85" s="55">
        <f t="shared" ref="M85:R85" si="40">(M84/M83)*100</f>
        <v>100</v>
      </c>
      <c r="N85" s="55">
        <f t="shared" si="40"/>
        <v>100</v>
      </c>
      <c r="O85" s="55">
        <f t="shared" si="40"/>
        <v>100</v>
      </c>
      <c r="P85" s="55">
        <f t="shared" si="40"/>
        <v>100</v>
      </c>
      <c r="Q85" s="55">
        <f t="shared" si="40"/>
        <v>100</v>
      </c>
      <c r="R85" s="55">
        <f t="shared" si="40"/>
        <v>100</v>
      </c>
      <c r="T85" s="37"/>
      <c r="Y85" s="40"/>
      <c r="Z85" s="54" t="s">
        <v>920</v>
      </c>
      <c r="AA85" s="55">
        <f>(AA84/AA83)*100</f>
        <v>98.412698412698404</v>
      </c>
      <c r="AB85" s="55">
        <f>(AB84/AB83)*100</f>
        <v>100</v>
      </c>
      <c r="AC85" s="55">
        <f>(AC84/AC83)*100</f>
        <v>100</v>
      </c>
      <c r="AD85" s="55">
        <f>(AD84/AD83)*100</f>
        <v>100</v>
      </c>
      <c r="AE85" s="55">
        <f>(AE84/AE83)*100</f>
        <v>100</v>
      </c>
      <c r="AF85" s="56"/>
      <c r="AG85" s="55">
        <f t="shared" ref="AG85:AM85" si="41">(AG84/AG83)*100</f>
        <v>100</v>
      </c>
      <c r="AH85" s="55">
        <f t="shared" si="41"/>
        <v>100</v>
      </c>
      <c r="AI85" s="55">
        <f t="shared" si="41"/>
        <v>100</v>
      </c>
      <c r="AJ85" s="55">
        <f t="shared" si="41"/>
        <v>100</v>
      </c>
      <c r="AK85" s="55">
        <f t="shared" si="41"/>
        <v>100</v>
      </c>
      <c r="AL85" s="55">
        <f t="shared" si="41"/>
        <v>100</v>
      </c>
      <c r="AM85" s="55">
        <f t="shared" si="41"/>
        <v>100</v>
      </c>
    </row>
    <row r="86" spans="3:49">
      <c r="L86" s="31"/>
      <c r="T86" s="37"/>
      <c r="AF86" s="31"/>
    </row>
    <row r="87" spans="3:49" ht="15" thickBot="1">
      <c r="L87" s="31"/>
      <c r="T87" s="37"/>
      <c r="AF87" s="31"/>
      <c r="AO87" s="31"/>
      <c r="AP87" s="31"/>
      <c r="AQ87" s="31"/>
      <c r="AR87" s="31"/>
    </row>
    <row r="88" spans="3:49" ht="16.2">
      <c r="T88" s="37"/>
      <c r="AF88" s="31"/>
      <c r="AO88" s="31"/>
      <c r="AP88" s="57"/>
      <c r="AQ88" s="58" t="s">
        <v>921</v>
      </c>
      <c r="AR88" s="31"/>
    </row>
    <row r="89" spans="3:49" ht="16.2">
      <c r="C89" s="96" t="s">
        <v>922</v>
      </c>
      <c r="D89" s="96"/>
      <c r="E89" s="96"/>
      <c r="F89" s="96"/>
      <c r="T89" s="37"/>
      <c r="AO89" s="31"/>
      <c r="AP89" s="60" t="s">
        <v>897</v>
      </c>
      <c r="AQ89" s="61">
        <f>((AV69)/AQ81)*100</f>
        <v>98.412698412698404</v>
      </c>
      <c r="AR89" s="31"/>
    </row>
    <row r="90" spans="3:49" ht="16.2">
      <c r="C90" s="96" t="s">
        <v>923</v>
      </c>
      <c r="D90" s="96"/>
      <c r="E90" s="96"/>
      <c r="F90" s="96"/>
      <c r="T90" s="37"/>
      <c r="AO90" s="31"/>
      <c r="AP90" s="60" t="s">
        <v>924</v>
      </c>
      <c r="AQ90" s="61">
        <f>((AT69)/AQ81)*100</f>
        <v>98.412698412698404</v>
      </c>
      <c r="AR90" s="31"/>
    </row>
    <row r="91" spans="3:49" ht="16.2">
      <c r="C91" s="62"/>
      <c r="D91" s="59" t="s">
        <v>925</v>
      </c>
      <c r="E91" s="96" t="s">
        <v>926</v>
      </c>
      <c r="F91" s="96"/>
      <c r="T91" s="37"/>
      <c r="AO91" s="31"/>
      <c r="AP91" s="63" t="s">
        <v>927</v>
      </c>
      <c r="AQ91" s="64">
        <f>((AU69)/AQ81)*100</f>
        <v>100</v>
      </c>
      <c r="AR91" s="31"/>
    </row>
    <row r="92" spans="3:49" ht="16.2">
      <c r="C92" s="59" t="s">
        <v>928</v>
      </c>
      <c r="D92" s="59" t="s">
        <v>929</v>
      </c>
      <c r="E92" s="96" t="s">
        <v>930</v>
      </c>
      <c r="F92" s="96"/>
      <c r="T92" s="37"/>
      <c r="AO92" s="31"/>
      <c r="AP92" s="63" t="s">
        <v>931</v>
      </c>
      <c r="AQ92" s="64">
        <f>(AQ80)/AQ81*100</f>
        <v>1.5873015873015872</v>
      </c>
      <c r="AR92" s="31"/>
    </row>
    <row r="93" spans="3:49" ht="16.2">
      <c r="C93" s="59" t="s">
        <v>912</v>
      </c>
      <c r="D93" s="59" t="s">
        <v>932</v>
      </c>
      <c r="E93" s="96" t="s">
        <v>933</v>
      </c>
      <c r="F93" s="96"/>
      <c r="T93" s="37"/>
      <c r="AO93" s="31"/>
      <c r="AP93" s="63" t="s">
        <v>912</v>
      </c>
      <c r="AQ93" s="64">
        <f>(AQ79)/AQ81*100</f>
        <v>1.5873015873015872</v>
      </c>
      <c r="AR93" s="31"/>
    </row>
    <row r="94" spans="3:49" ht="16.2">
      <c r="C94" s="40"/>
      <c r="D94" s="65"/>
      <c r="E94" s="40"/>
      <c r="T94" s="37"/>
      <c r="AO94" s="31"/>
      <c r="AP94" s="66" t="s">
        <v>934</v>
      </c>
      <c r="AQ94" s="67">
        <f>(AQ79+AQ80)/AQ81*100</f>
        <v>3.1746031746031744</v>
      </c>
      <c r="AR94" s="31"/>
    </row>
    <row r="95" spans="3:49">
      <c r="C95" s="68" t="s">
        <v>935</v>
      </c>
      <c r="D95" s="69" t="s">
        <v>936</v>
      </c>
      <c r="E95" s="95"/>
      <c r="F95" s="95"/>
      <c r="T95" s="37"/>
      <c r="AO95" s="31"/>
      <c r="AP95" s="31"/>
      <c r="AQ95" s="31"/>
      <c r="AR95" s="31"/>
    </row>
    <row r="96" spans="3:49">
      <c r="C96" s="68">
        <v>1</v>
      </c>
      <c r="D96" s="69" t="s">
        <v>937</v>
      </c>
      <c r="E96" s="95" t="s">
        <v>938</v>
      </c>
      <c r="F96" s="95"/>
      <c r="T96" s="37"/>
    </row>
    <row r="97" spans="1:49">
      <c r="C97" s="68">
        <v>2</v>
      </c>
      <c r="D97" s="69" t="s">
        <v>939</v>
      </c>
      <c r="E97" s="95" t="s">
        <v>903</v>
      </c>
      <c r="F97" s="95"/>
    </row>
    <row r="98" spans="1:49">
      <c r="C98" s="68">
        <v>3</v>
      </c>
      <c r="D98" s="69" t="s">
        <v>940</v>
      </c>
      <c r="E98" s="95" t="s">
        <v>906</v>
      </c>
      <c r="F98" s="95"/>
    </row>
    <row r="99" spans="1:49">
      <c r="C99" s="68">
        <v>4</v>
      </c>
      <c r="D99" s="69" t="s">
        <v>941</v>
      </c>
      <c r="E99" s="95" t="s">
        <v>909</v>
      </c>
      <c r="F99" s="95"/>
    </row>
    <row r="100" spans="1:49">
      <c r="C100" s="40"/>
      <c r="D100" s="65"/>
      <c r="E100" s="40"/>
    </row>
    <row r="101" spans="1:49">
      <c r="C101" s="95" t="s">
        <v>942</v>
      </c>
      <c r="D101" s="95"/>
      <c r="E101" s="95"/>
      <c r="F101" s="95"/>
    </row>
    <row r="102" spans="1:49">
      <c r="C102" s="95" t="s">
        <v>943</v>
      </c>
      <c r="D102" s="95"/>
      <c r="E102" s="95"/>
      <c r="F102" s="95"/>
    </row>
    <row r="106" spans="1:49" hidden="1">
      <c r="D106" s="70" t="s">
        <v>944</v>
      </c>
    </row>
    <row r="108" spans="1:49" ht="26.4" hidden="1">
      <c r="B108" s="6" t="s">
        <v>3</v>
      </c>
      <c r="C108" s="6" t="s">
        <v>4</v>
      </c>
      <c r="D108" s="5" t="s">
        <v>5</v>
      </c>
      <c r="E108" s="6" t="s">
        <v>6</v>
      </c>
      <c r="F108" s="5" t="s">
        <v>7</v>
      </c>
      <c r="G108" s="6">
        <v>314441</v>
      </c>
      <c r="H108" s="6">
        <v>314442</v>
      </c>
      <c r="I108" s="6">
        <v>314443</v>
      </c>
      <c r="J108" s="6">
        <v>314444</v>
      </c>
      <c r="K108" s="6">
        <v>314445</v>
      </c>
      <c r="L108" s="7"/>
      <c r="M108" s="6" t="s">
        <v>8</v>
      </c>
      <c r="N108" s="6" t="s">
        <v>9</v>
      </c>
      <c r="O108" s="6" t="s">
        <v>10</v>
      </c>
      <c r="P108" s="6" t="s">
        <v>11</v>
      </c>
      <c r="Q108" s="6" t="s">
        <v>12</v>
      </c>
      <c r="R108" s="6" t="s">
        <v>13</v>
      </c>
      <c r="S108" s="8" t="s">
        <v>945</v>
      </c>
      <c r="T108" s="8" t="s">
        <v>946</v>
      </c>
      <c r="V108" s="5" t="s">
        <v>3</v>
      </c>
      <c r="W108" s="6" t="s">
        <v>4</v>
      </c>
      <c r="X108" s="5" t="s">
        <v>5</v>
      </c>
      <c r="Y108" s="6" t="s">
        <v>6</v>
      </c>
      <c r="Z108" s="5" t="s">
        <v>7</v>
      </c>
      <c r="AA108" s="6">
        <v>314450</v>
      </c>
      <c r="AB108" s="6">
        <v>314451</v>
      </c>
      <c r="AC108" s="6">
        <v>314452</v>
      </c>
      <c r="AD108" s="6">
        <v>314453</v>
      </c>
      <c r="AE108" s="6">
        <v>314454</v>
      </c>
      <c r="AF108" s="7"/>
      <c r="AG108" s="6" t="s">
        <v>16</v>
      </c>
      <c r="AH108" s="6" t="s">
        <v>17</v>
      </c>
      <c r="AI108" s="6" t="s">
        <v>18</v>
      </c>
      <c r="AJ108" s="6" t="s">
        <v>19</v>
      </c>
      <c r="AK108" s="6" t="s">
        <v>20</v>
      </c>
      <c r="AL108" s="6" t="s">
        <v>21</v>
      </c>
      <c r="AM108" s="6" t="s">
        <v>22</v>
      </c>
      <c r="AN108" s="6" t="s">
        <v>945</v>
      </c>
      <c r="AO108" s="6" t="s">
        <v>946</v>
      </c>
      <c r="AP108" s="93" t="s">
        <v>25</v>
      </c>
      <c r="AQ108" s="93"/>
      <c r="AR108" s="94" t="s">
        <v>26</v>
      </c>
      <c r="AS108" s="94"/>
      <c r="AT108" s="9" t="s">
        <v>27</v>
      </c>
      <c r="AU108" s="9" t="s">
        <v>27</v>
      </c>
      <c r="AV108" s="71" t="s">
        <v>28</v>
      </c>
      <c r="AW108" s="11" t="s">
        <v>29</v>
      </c>
    </row>
    <row r="109" spans="1:49" hidden="1">
      <c r="B109" s="6"/>
      <c r="C109" s="6"/>
      <c r="D109" s="5"/>
      <c r="E109" s="6"/>
      <c r="F109" s="5"/>
      <c r="G109" s="6" t="s">
        <v>30</v>
      </c>
      <c r="H109" s="6" t="s">
        <v>31</v>
      </c>
      <c r="I109" s="6" t="s">
        <v>32</v>
      </c>
      <c r="J109" s="6" t="s">
        <v>33</v>
      </c>
      <c r="K109" s="6" t="s">
        <v>34</v>
      </c>
      <c r="L109" s="7"/>
      <c r="M109" s="6" t="s">
        <v>35</v>
      </c>
      <c r="N109" s="6" t="s">
        <v>36</v>
      </c>
      <c r="O109" s="6" t="s">
        <v>37</v>
      </c>
      <c r="P109" s="6" t="s">
        <v>38</v>
      </c>
      <c r="Q109" s="6" t="s">
        <v>39</v>
      </c>
      <c r="R109" s="6" t="s">
        <v>40</v>
      </c>
      <c r="S109" s="8"/>
      <c r="T109" s="8"/>
      <c r="V109" s="5"/>
      <c r="W109" s="6"/>
      <c r="X109" s="5"/>
      <c r="Y109" s="6"/>
      <c r="Z109" s="5"/>
      <c r="AA109" s="6" t="s">
        <v>41</v>
      </c>
      <c r="AB109" s="6" t="s">
        <v>42</v>
      </c>
      <c r="AC109" s="6" t="s">
        <v>43</v>
      </c>
      <c r="AD109" s="6" t="s">
        <v>44</v>
      </c>
      <c r="AE109" s="6" t="s">
        <v>45</v>
      </c>
      <c r="AF109" s="7"/>
      <c r="AG109" s="6" t="s">
        <v>46</v>
      </c>
      <c r="AH109" s="6" t="s">
        <v>47</v>
      </c>
      <c r="AI109" s="6" t="s">
        <v>48</v>
      </c>
      <c r="AJ109" s="6" t="s">
        <v>49</v>
      </c>
      <c r="AK109" s="6" t="s">
        <v>50</v>
      </c>
      <c r="AL109" s="6" t="s">
        <v>51</v>
      </c>
      <c r="AM109" s="6" t="s">
        <v>52</v>
      </c>
      <c r="AN109" s="6"/>
      <c r="AO109" s="6"/>
      <c r="AP109" s="12" t="s">
        <v>53</v>
      </c>
      <c r="AQ109" s="12" t="s">
        <v>54</v>
      </c>
      <c r="AR109" s="13" t="s">
        <v>53</v>
      </c>
      <c r="AS109" s="13" t="s">
        <v>54</v>
      </c>
      <c r="AT109" s="8" t="s">
        <v>55</v>
      </c>
      <c r="AU109" s="8" t="s">
        <v>56</v>
      </c>
      <c r="AV109" s="6"/>
      <c r="AW109" s="6"/>
    </row>
    <row r="110" spans="1:49" hidden="1">
      <c r="C110" s="1" t="s">
        <v>947</v>
      </c>
      <c r="D110" t="s">
        <v>948</v>
      </c>
      <c r="E110" s="1" t="s">
        <v>949</v>
      </c>
      <c r="G110" s="1" t="s">
        <v>850</v>
      </c>
      <c r="H110" s="1">
        <v>72</v>
      </c>
      <c r="I110" s="1">
        <v>68</v>
      </c>
      <c r="J110" s="1">
        <v>53</v>
      </c>
      <c r="K110" s="1">
        <v>62</v>
      </c>
      <c r="M110" s="1">
        <v>39</v>
      </c>
      <c r="N110" s="1">
        <v>20</v>
      </c>
      <c r="O110" s="1">
        <v>42</v>
      </c>
      <c r="P110" s="1">
        <v>20</v>
      </c>
      <c r="Q110" s="1" t="s">
        <v>817</v>
      </c>
      <c r="R110" s="1">
        <v>41</v>
      </c>
      <c r="T110" s="2">
        <v>40</v>
      </c>
      <c r="W110" s="1" t="s">
        <v>947</v>
      </c>
      <c r="X110" t="s">
        <v>948</v>
      </c>
      <c r="Y110" s="1" t="s">
        <v>949</v>
      </c>
      <c r="AA110" s="1">
        <v>70</v>
      </c>
      <c r="AB110" s="1">
        <v>70</v>
      </c>
      <c r="AC110" s="1">
        <v>50</v>
      </c>
      <c r="AD110" s="1">
        <v>76</v>
      </c>
      <c r="AE110" s="1">
        <v>68</v>
      </c>
      <c r="AG110" s="1">
        <v>21</v>
      </c>
      <c r="AH110" s="1">
        <v>21</v>
      </c>
      <c r="AI110" s="1">
        <v>28</v>
      </c>
      <c r="AJ110" s="1">
        <v>37</v>
      </c>
      <c r="AK110" s="1">
        <v>16</v>
      </c>
      <c r="AL110" s="1">
        <v>17</v>
      </c>
      <c r="AM110" s="1">
        <v>44</v>
      </c>
      <c r="AO110" s="1">
        <v>40</v>
      </c>
    </row>
    <row r="111" spans="1:49" hidden="1">
      <c r="A111" s="23"/>
      <c r="B111" s="14"/>
      <c r="C111" s="14" t="s">
        <v>777</v>
      </c>
      <c r="D111" s="15" t="s">
        <v>950</v>
      </c>
      <c r="E111" s="14" t="s">
        <v>951</v>
      </c>
      <c r="F111" s="72"/>
      <c r="G111" s="14" t="s">
        <v>850</v>
      </c>
      <c r="H111" s="14" t="s">
        <v>850</v>
      </c>
      <c r="I111" s="14">
        <v>40</v>
      </c>
      <c r="J111" s="14" t="s">
        <v>850</v>
      </c>
      <c r="K111" s="14">
        <v>53</v>
      </c>
      <c r="L111" s="17"/>
      <c r="M111" s="14" t="s">
        <v>817</v>
      </c>
      <c r="N111" s="14">
        <v>10</v>
      </c>
      <c r="O111" s="14">
        <v>25</v>
      </c>
      <c r="P111" s="14">
        <v>10</v>
      </c>
      <c r="Q111" s="14" t="s">
        <v>817</v>
      </c>
      <c r="R111" s="14">
        <v>20</v>
      </c>
      <c r="S111" s="18"/>
      <c r="T111" s="18">
        <v>20</v>
      </c>
      <c r="U111" s="19"/>
      <c r="V111" s="15"/>
      <c r="W111" s="14" t="s">
        <v>777</v>
      </c>
      <c r="X111" s="15" t="s">
        <v>950</v>
      </c>
      <c r="Y111" s="14" t="s">
        <v>951</v>
      </c>
      <c r="Z111" s="72"/>
      <c r="AA111" s="14" t="s">
        <v>850</v>
      </c>
      <c r="AB111" s="14">
        <v>42</v>
      </c>
      <c r="AC111" s="14" t="s">
        <v>850</v>
      </c>
      <c r="AD111" s="14">
        <v>44</v>
      </c>
      <c r="AE111" s="14" t="s">
        <v>850</v>
      </c>
      <c r="AF111" s="17"/>
      <c r="AG111" s="14">
        <v>15</v>
      </c>
      <c r="AH111" s="14">
        <v>15</v>
      </c>
      <c r="AI111" s="14">
        <v>25</v>
      </c>
      <c r="AJ111" s="14">
        <v>35</v>
      </c>
      <c r="AK111" s="14">
        <v>10</v>
      </c>
      <c r="AL111" s="14">
        <v>10</v>
      </c>
      <c r="AM111" s="14">
        <v>20</v>
      </c>
      <c r="AN111" s="14"/>
      <c r="AO111" s="14">
        <v>20</v>
      </c>
      <c r="AP111" s="20" t="str">
        <f>IF(COUNTIF(G111:K111,"FF"),"FAIL",IF(COUNTIF(G111:K111,"AB"),"FAIL","PASS"))</f>
        <v>FAIL</v>
      </c>
      <c r="AQ111" s="20" t="str">
        <f>IF(COUNTIF(AA111:AE111,"FF"),"FAIL",IF(COUNTIF(AA111:AE111,"AB"),"FAIL","PASS"))</f>
        <v>FAIL</v>
      </c>
      <c r="AR111" s="21" t="str">
        <f>IF(COUNTIF(M111:U111,"FF"),"FAIL",IF(COUNTIF(M111:U111,"AB"),"FAIL","PASS"))</f>
        <v>FAIL</v>
      </c>
      <c r="AS111" s="21" t="str">
        <f>IF(COUNTIF(AG111:AM111,"FF"),"FAIL",IF(COUNTIF(AG111:AM111,"AB"),"FAIL","PASS"))</f>
        <v>PASS</v>
      </c>
      <c r="AT111" s="7" t="str">
        <f>IF(AND(AP111="PASS",AQ111="PASS"),"PASS","FAIL")</f>
        <v>FAIL</v>
      </c>
      <c r="AU111" s="7" t="str">
        <f>IF(AND(AR111="PASS",AS111="PASS"),"PASS","FAIL")</f>
        <v>FAIL</v>
      </c>
      <c r="AV111" s="22" t="str">
        <f>IF(AW111="ATKT","NO",IF(AW111="FAIL","NO","YES"))</f>
        <v>NO</v>
      </c>
      <c r="AW111" s="23" t="str">
        <f>IF(AO111=46,IF(AN111&gt;=7.75,"DIST",IF(AN111&gt;=6.75,"FIRST",IF(AN111&gt;=6.25,"HSC",IF(AN111&gt;=5.5,"SC","FAIL")))),IF(AO111&gt;=23,"ATKT","FAIL"))</f>
        <v>FAIL</v>
      </c>
    </row>
    <row r="112" spans="1:49" ht="23.4">
      <c r="A112" s="73"/>
      <c r="B112" s="73"/>
      <c r="C112" s="73"/>
      <c r="D112" s="73"/>
      <c r="E112" s="74" t="s">
        <v>952</v>
      </c>
    </row>
    <row r="114" spans="1:49">
      <c r="A114" s="5" t="str">
        <f t="shared" ref="A114:AO114" si="42">A2</f>
        <v xml:space="preserve">Sr. no </v>
      </c>
      <c r="B114" s="6" t="str">
        <f t="shared" si="42"/>
        <v>ROLL NO</v>
      </c>
      <c r="C114" s="6" t="str">
        <f t="shared" si="42"/>
        <v>SEAT NO</v>
      </c>
      <c r="D114" s="5" t="str">
        <f t="shared" si="42"/>
        <v>NAME</v>
      </c>
      <c r="E114" s="6" t="str">
        <f t="shared" si="42"/>
        <v>PRN</v>
      </c>
      <c r="F114" s="5" t="str">
        <f t="shared" si="42"/>
        <v>MIS</v>
      </c>
      <c r="G114" s="6">
        <f t="shared" si="42"/>
        <v>314441</v>
      </c>
      <c r="H114" s="6">
        <f t="shared" si="42"/>
        <v>314442</v>
      </c>
      <c r="I114" s="6">
        <f t="shared" si="42"/>
        <v>314443</v>
      </c>
      <c r="J114" s="6">
        <f t="shared" si="42"/>
        <v>314444</v>
      </c>
      <c r="K114" s="6">
        <f t="shared" si="42"/>
        <v>314445</v>
      </c>
      <c r="L114" s="7">
        <f t="shared" si="42"/>
        <v>0</v>
      </c>
      <c r="M114" s="6" t="str">
        <f t="shared" si="42"/>
        <v>314446 PR</v>
      </c>
      <c r="N114" s="6" t="str">
        <f t="shared" si="42"/>
        <v>314446 TW</v>
      </c>
      <c r="O114" s="6" t="str">
        <f t="shared" si="42"/>
        <v>314446 OR</v>
      </c>
      <c r="P114" s="6" t="str">
        <f t="shared" si="42"/>
        <v>314447 TW</v>
      </c>
      <c r="Q114" s="6" t="str">
        <f t="shared" si="42"/>
        <v>314447 PR</v>
      </c>
      <c r="R114" s="6" t="str">
        <f t="shared" si="42"/>
        <v>314448 TW</v>
      </c>
      <c r="S114" s="8" t="str">
        <f t="shared" si="42"/>
        <v>SGPA-1</v>
      </c>
      <c r="T114" s="8" t="str">
        <f t="shared" si="42"/>
        <v>Credit-1</v>
      </c>
      <c r="U114" s="3">
        <f t="shared" si="42"/>
        <v>0</v>
      </c>
      <c r="V114" s="5" t="str">
        <f t="shared" si="42"/>
        <v>ROLL NO</v>
      </c>
      <c r="W114" s="6" t="str">
        <f t="shared" si="42"/>
        <v>SEAT NO</v>
      </c>
      <c r="X114" s="5" t="str">
        <f t="shared" si="42"/>
        <v>NAME</v>
      </c>
      <c r="Y114" s="6" t="str">
        <f t="shared" si="42"/>
        <v>PRN</v>
      </c>
      <c r="Z114" s="5" t="str">
        <f t="shared" si="42"/>
        <v>MIS</v>
      </c>
      <c r="AA114" s="6">
        <f t="shared" si="42"/>
        <v>314450</v>
      </c>
      <c r="AB114" s="6">
        <f t="shared" si="42"/>
        <v>314451</v>
      </c>
      <c r="AC114" s="6">
        <f t="shared" si="42"/>
        <v>314452</v>
      </c>
      <c r="AD114" s="6">
        <f t="shared" si="42"/>
        <v>314453</v>
      </c>
      <c r="AE114" s="6">
        <f t="shared" si="42"/>
        <v>314454</v>
      </c>
      <c r="AF114" s="7">
        <f t="shared" si="42"/>
        <v>0</v>
      </c>
      <c r="AG114" s="6" t="str">
        <f t="shared" si="42"/>
        <v>314455 TW</v>
      </c>
      <c r="AH114" s="6" t="str">
        <f t="shared" si="42"/>
        <v>314455 OR</v>
      </c>
      <c r="AI114" s="6" t="str">
        <f t="shared" si="42"/>
        <v>314456 TW</v>
      </c>
      <c r="AJ114" s="6" t="str">
        <f t="shared" si="42"/>
        <v>314456 PR</v>
      </c>
      <c r="AK114" s="6" t="str">
        <f t="shared" si="42"/>
        <v>314457 TW</v>
      </c>
      <c r="AL114" s="6" t="str">
        <f t="shared" si="42"/>
        <v>314457 PR</v>
      </c>
      <c r="AM114" s="6" t="str">
        <f t="shared" si="42"/>
        <v>314458 OR</v>
      </c>
      <c r="AN114" s="6" t="str">
        <f t="shared" si="42"/>
        <v>SGPA-2</v>
      </c>
      <c r="AO114" s="6" t="str">
        <f t="shared" si="42"/>
        <v>Credit-2</v>
      </c>
      <c r="AP114"/>
      <c r="AQ114"/>
      <c r="AR114"/>
      <c r="AS114"/>
      <c r="AT114"/>
      <c r="AU114"/>
      <c r="AV114"/>
      <c r="AW114"/>
    </row>
    <row r="115" spans="1:49">
      <c r="A115" s="5">
        <f t="shared" ref="A115:AO115" si="43">A3</f>
        <v>0</v>
      </c>
      <c r="B115" s="6">
        <f t="shared" si="43"/>
        <v>0</v>
      </c>
      <c r="C115" s="6">
        <f t="shared" si="43"/>
        <v>0</v>
      </c>
      <c r="D115" s="5">
        <f t="shared" si="43"/>
        <v>0</v>
      </c>
      <c r="E115" s="6">
        <f t="shared" si="43"/>
        <v>0</v>
      </c>
      <c r="F115" s="5">
        <f t="shared" si="43"/>
        <v>0</v>
      </c>
      <c r="G115" s="6" t="str">
        <f t="shared" si="43"/>
        <v>TOC-TH</v>
      </c>
      <c r="H115" s="6" t="str">
        <f t="shared" si="43"/>
        <v>DBMS-TH</v>
      </c>
      <c r="I115" s="6" t="str">
        <f t="shared" si="43"/>
        <v>SEPM-TH</v>
      </c>
      <c r="J115" s="6" t="str">
        <f t="shared" si="43"/>
        <v>OS-TH</v>
      </c>
      <c r="K115" s="6" t="str">
        <f t="shared" si="43"/>
        <v>HCI-TH</v>
      </c>
      <c r="L115" s="7">
        <f t="shared" si="43"/>
        <v>0</v>
      </c>
      <c r="M115" s="6" t="str">
        <f t="shared" si="43"/>
        <v>SL-1-PR</v>
      </c>
      <c r="N115" s="6" t="str">
        <f t="shared" si="43"/>
        <v>SL-1-TW</v>
      </c>
      <c r="O115" s="6" t="str">
        <f t="shared" si="43"/>
        <v>SL-1-OR</v>
      </c>
      <c r="P115" s="6" t="str">
        <f t="shared" si="43"/>
        <v>SL-2-TW</v>
      </c>
      <c r="Q115" s="6" t="str">
        <f t="shared" si="43"/>
        <v>SL-2-PR</v>
      </c>
      <c r="R115" s="6" t="str">
        <f t="shared" si="43"/>
        <v>SL-3-TW</v>
      </c>
      <c r="S115" s="8">
        <f t="shared" si="43"/>
        <v>0</v>
      </c>
      <c r="T115" s="8">
        <f t="shared" si="43"/>
        <v>0</v>
      </c>
      <c r="U115" s="3">
        <f t="shared" si="43"/>
        <v>0</v>
      </c>
      <c r="V115" s="5">
        <f t="shared" si="43"/>
        <v>0</v>
      </c>
      <c r="W115" s="6">
        <f t="shared" si="43"/>
        <v>0</v>
      </c>
      <c r="X115" s="5">
        <f t="shared" si="43"/>
        <v>0</v>
      </c>
      <c r="Y115" s="6">
        <f t="shared" si="43"/>
        <v>0</v>
      </c>
      <c r="Z115" s="5">
        <f t="shared" si="43"/>
        <v>0</v>
      </c>
      <c r="AA115" s="6" t="str">
        <f t="shared" si="43"/>
        <v>CNT-TH</v>
      </c>
      <c r="AB115" s="6" t="str">
        <f t="shared" si="43"/>
        <v>SP-TH</v>
      </c>
      <c r="AC115" s="6" t="str">
        <f t="shared" si="43"/>
        <v>DAA-TH</v>
      </c>
      <c r="AD115" s="6" t="str">
        <f t="shared" si="43"/>
        <v>CC-TH</v>
      </c>
      <c r="AE115" s="6" t="str">
        <f t="shared" si="43"/>
        <v>DSBDA-TH</v>
      </c>
      <c r="AF115" s="7">
        <f t="shared" si="43"/>
        <v>0</v>
      </c>
      <c r="AG115" s="6" t="str">
        <f t="shared" si="43"/>
        <v>SL-4-TW</v>
      </c>
      <c r="AH115" s="6" t="str">
        <f t="shared" si="43"/>
        <v>SL-4-OR</v>
      </c>
      <c r="AI115" s="6" t="str">
        <f t="shared" si="43"/>
        <v>SL-5-TW</v>
      </c>
      <c r="AJ115" s="6" t="str">
        <f t="shared" si="43"/>
        <v>SL-5-PR</v>
      </c>
      <c r="AK115" s="6" t="str">
        <f t="shared" si="43"/>
        <v>SL-6-TW</v>
      </c>
      <c r="AL115" s="6" t="str">
        <f t="shared" si="43"/>
        <v>SL-6-PR</v>
      </c>
      <c r="AM115" s="6" t="str">
        <f t="shared" si="43"/>
        <v>PBS-OR</v>
      </c>
      <c r="AN115" s="6">
        <f t="shared" si="43"/>
        <v>0</v>
      </c>
      <c r="AO115" s="6">
        <f t="shared" si="43"/>
        <v>0</v>
      </c>
      <c r="AP115"/>
      <c r="AQ115"/>
      <c r="AR115"/>
      <c r="AS115"/>
      <c r="AT115"/>
      <c r="AU115"/>
      <c r="AV115"/>
      <c r="AW115"/>
    </row>
    <row r="116" spans="1:49">
      <c r="A116" s="14"/>
      <c r="B116" s="75"/>
      <c r="C116" s="76" t="s">
        <v>953</v>
      </c>
      <c r="D116" s="77" t="s">
        <v>950</v>
      </c>
      <c r="E116" s="76" t="s">
        <v>951</v>
      </c>
      <c r="F116" s="72"/>
      <c r="G116" s="14">
        <v>71</v>
      </c>
      <c r="H116" s="14">
        <v>79</v>
      </c>
      <c r="I116" s="14">
        <v>40</v>
      </c>
      <c r="J116" s="14">
        <v>72</v>
      </c>
      <c r="K116" s="14">
        <v>53</v>
      </c>
      <c r="L116" s="17"/>
      <c r="M116" s="14">
        <v>24</v>
      </c>
      <c r="N116" s="14">
        <v>10</v>
      </c>
      <c r="O116" s="14">
        <v>25</v>
      </c>
      <c r="P116" s="14">
        <v>10</v>
      </c>
      <c r="Q116" s="14">
        <v>43</v>
      </c>
      <c r="R116" s="14">
        <v>20</v>
      </c>
      <c r="S116" s="18"/>
      <c r="T116" s="18"/>
      <c r="U116" s="19"/>
      <c r="V116" s="15">
        <f t="shared" ref="V116:Y117" si="44">B116</f>
        <v>0</v>
      </c>
      <c r="W116" s="14" t="str">
        <f t="shared" si="44"/>
        <v>T150058660</v>
      </c>
      <c r="X116" s="15" t="str">
        <f t="shared" si="44"/>
        <v>RATHOD DHIRAJ SHIVAJI</v>
      </c>
      <c r="Y116" s="14" t="str">
        <f t="shared" si="44"/>
        <v>71527522E</v>
      </c>
      <c r="Z116" s="72"/>
      <c r="AA116" s="14">
        <v>78</v>
      </c>
      <c r="AB116" s="14">
        <v>42</v>
      </c>
      <c r="AC116" s="14">
        <v>73</v>
      </c>
      <c r="AD116" s="14">
        <v>44</v>
      </c>
      <c r="AE116" s="14">
        <v>80</v>
      </c>
      <c r="AF116" s="17"/>
      <c r="AG116" s="14">
        <v>15</v>
      </c>
      <c r="AH116" s="14">
        <v>15</v>
      </c>
      <c r="AI116" s="14">
        <v>25</v>
      </c>
      <c r="AJ116" s="14">
        <v>35</v>
      </c>
      <c r="AK116" s="14">
        <v>10</v>
      </c>
      <c r="AL116" s="14">
        <v>10</v>
      </c>
      <c r="AM116" s="14">
        <v>20</v>
      </c>
      <c r="AN116" s="14">
        <v>7.22</v>
      </c>
      <c r="AO116" s="14">
        <v>46</v>
      </c>
      <c r="AP116"/>
      <c r="AQ116"/>
      <c r="AR116"/>
      <c r="AS116"/>
      <c r="AT116"/>
      <c r="AU116"/>
      <c r="AV116"/>
      <c r="AW116"/>
    </row>
    <row r="117" spans="1:49">
      <c r="A117" s="14"/>
      <c r="B117" s="29"/>
      <c r="C117" s="29" t="s">
        <v>956</v>
      </c>
      <c r="D117" s="30" t="s">
        <v>957</v>
      </c>
      <c r="E117" s="29" t="s">
        <v>958</v>
      </c>
      <c r="F117" s="72"/>
      <c r="G117" s="14">
        <v>91</v>
      </c>
      <c r="H117" s="14">
        <v>100</v>
      </c>
      <c r="I117" s="14">
        <v>99</v>
      </c>
      <c r="J117" s="14">
        <v>99</v>
      </c>
      <c r="K117" s="14">
        <v>94</v>
      </c>
      <c r="L117" s="17"/>
      <c r="M117" s="14">
        <v>42</v>
      </c>
      <c r="N117" s="14">
        <v>25</v>
      </c>
      <c r="O117" s="14">
        <v>43</v>
      </c>
      <c r="P117" s="14">
        <v>24</v>
      </c>
      <c r="Q117" s="14">
        <v>44</v>
      </c>
      <c r="R117" s="14">
        <v>45</v>
      </c>
      <c r="S117" s="18">
        <v>10</v>
      </c>
      <c r="T117" s="18">
        <v>23</v>
      </c>
      <c r="U117" s="19"/>
      <c r="V117" s="15">
        <f t="shared" si="44"/>
        <v>0</v>
      </c>
      <c r="W117" s="14" t="str">
        <f t="shared" si="44"/>
        <v>T150058597</v>
      </c>
      <c r="X117" s="15" t="str">
        <f t="shared" si="44"/>
        <v>KAMBLE HARSHAD RAJU</v>
      </c>
      <c r="Y117" s="14" t="str">
        <f t="shared" si="44"/>
        <v>71527285D</v>
      </c>
      <c r="Z117" s="72"/>
      <c r="AA117" s="14"/>
      <c r="AB117" s="14"/>
      <c r="AC117" s="14"/>
      <c r="AD117" s="14"/>
      <c r="AE117" s="14"/>
      <c r="AF117" s="17"/>
      <c r="AG117" s="14"/>
      <c r="AH117" s="14"/>
      <c r="AI117" s="14"/>
      <c r="AJ117" s="14"/>
      <c r="AK117" s="14"/>
      <c r="AL117" s="14"/>
      <c r="AM117" s="14"/>
      <c r="AN117" s="14"/>
      <c r="AO117" s="14"/>
      <c r="AP117"/>
      <c r="AQ117"/>
      <c r="AR117"/>
      <c r="AS117"/>
      <c r="AT117"/>
      <c r="AU117"/>
      <c r="AV117"/>
      <c r="AW117"/>
    </row>
  </sheetData>
  <mergeCells count="20">
    <mergeCell ref="E95:F95"/>
    <mergeCell ref="B1:R1"/>
    <mergeCell ref="V1:AO1"/>
    <mergeCell ref="AP2:AQ2"/>
    <mergeCell ref="AR2:AS2"/>
    <mergeCell ref="B69:F69"/>
    <mergeCell ref="AP69:AS69"/>
    <mergeCell ref="C89:F89"/>
    <mergeCell ref="C90:F90"/>
    <mergeCell ref="E91:F91"/>
    <mergeCell ref="E92:F92"/>
    <mergeCell ref="E93:F93"/>
    <mergeCell ref="AP108:AQ108"/>
    <mergeCell ref="AR108:AS108"/>
    <mergeCell ref="E96:F96"/>
    <mergeCell ref="E97:F97"/>
    <mergeCell ref="E98:F98"/>
    <mergeCell ref="E99:F99"/>
    <mergeCell ref="C101:F101"/>
    <mergeCell ref="C102:F102"/>
  </mergeCells>
  <conditionalFormatting sqref="AV111 AV4:AV67">
    <cfRule type="cellIs" dxfId="60" priority="10" stopIfTrue="1" operator="equal">
      <formula>"NO"</formula>
    </cfRule>
  </conditionalFormatting>
  <conditionalFormatting sqref="AW111 AW4:AW67">
    <cfRule type="cellIs" dxfId="59" priority="11" stopIfTrue="1" operator="equal">
      <formula>"FAIL"</formula>
    </cfRule>
  </conditionalFormatting>
  <conditionalFormatting sqref="G111:R111 G4:R67 AA4:AM42">
    <cfRule type="cellIs" dxfId="58" priority="12" stopIfTrue="1" operator="equal">
      <formula>"AB"</formula>
    </cfRule>
    <cfRule type="cellIs" dxfId="57" priority="13" stopIfTrue="1" operator="equal">
      <formula>"FF"</formula>
    </cfRule>
  </conditionalFormatting>
  <conditionalFormatting sqref="AA43:AM67 AA111:AM111">
    <cfRule type="cellIs" dxfId="56" priority="14" stopIfTrue="1" operator="equal">
      <formula>"AB"</formula>
    </cfRule>
    <cfRule type="cellIs" dxfId="55" priority="15" stopIfTrue="1" operator="equal">
      <formula>"FF"</formula>
    </cfRule>
  </conditionalFormatting>
  <conditionalFormatting sqref="AP111:AU111 AP4:AU67">
    <cfRule type="cellIs" dxfId="54" priority="16" stopIfTrue="1" operator="equal">
      <formula>"FAIL"</formula>
    </cfRule>
  </conditionalFormatting>
  <conditionalFormatting sqref="G116:R116">
    <cfRule type="cellIs" dxfId="53" priority="21" stopIfTrue="1" operator="equal">
      <formula>"AB"</formula>
    </cfRule>
    <cfRule type="cellIs" dxfId="52" priority="22" stopIfTrue="1" operator="equal">
      <formula>"FF"</formula>
    </cfRule>
  </conditionalFormatting>
  <conditionalFormatting sqref="AA116:AM116">
    <cfRule type="cellIs" dxfId="51" priority="23" stopIfTrue="1" operator="equal">
      <formula>"AB"</formula>
    </cfRule>
    <cfRule type="cellIs" dxfId="50" priority="24" stopIfTrue="1" operator="equal">
      <formula>"FF"</formula>
    </cfRule>
  </conditionalFormatting>
  <conditionalFormatting sqref="G117:R117 AA117:AM117">
    <cfRule type="cellIs" dxfId="49" priority="25" stopIfTrue="1" operator="equal">
      <formula>"AB"</formula>
    </cfRule>
    <cfRule type="cellIs" dxfId="48" priority="26" stopIfTrue="1" operator="equal">
      <formula>"FF"</formula>
    </cfRule>
  </conditionalFormatting>
  <pageMargins left="0.75" right="0.75" top="1" bottom="1" header="0.51180555555555551" footer="0.51180555555555551"/>
  <pageSetup paperSize="9" firstPageNumber="0" orientation="landscape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W133"/>
  <sheetViews>
    <sheetView zoomScale="70" zoomScaleNormal="70" workbookViewId="0">
      <pane xSplit="5" ySplit="3" topLeftCell="AA79" activePane="bottomRight" state="frozen"/>
      <selection pane="topRight" activeCell="AB1" sqref="AB1"/>
      <selection pane="bottomLeft" activeCell="A4" sqref="A4"/>
      <selection pane="bottomRight" activeCell="A131" sqref="A4:IV131"/>
    </sheetView>
  </sheetViews>
  <sheetFormatPr defaultColWidth="7.33203125" defaultRowHeight="14.4"/>
  <cols>
    <col min="1" max="1" width="5.44140625" style="1" customWidth="1"/>
    <col min="2" max="2" width="8.44140625" style="1" customWidth="1"/>
    <col min="3" max="3" width="12" style="1" customWidth="1"/>
    <col min="4" max="4" width="36.109375" customWidth="1"/>
    <col min="5" max="5" width="11.6640625" style="1" customWidth="1"/>
    <col min="6" max="6" width="21.33203125" customWidth="1"/>
    <col min="7" max="7" width="9.33203125" style="1" customWidth="1"/>
    <col min="8" max="8" width="9" style="1" customWidth="1"/>
    <col min="9" max="9" width="8.6640625" style="1" customWidth="1"/>
    <col min="10" max="10" width="8.5546875" style="1" customWidth="1"/>
    <col min="11" max="11" width="9" style="1" customWidth="1"/>
    <col min="12" max="12" width="0.88671875" style="1" customWidth="1"/>
    <col min="13" max="13" width="10.44140625" style="1" customWidth="1"/>
    <col min="14" max="14" width="11.109375" style="1" customWidth="1"/>
    <col min="15" max="15" width="10.6640625" style="1" customWidth="1"/>
    <col min="16" max="16" width="11.109375" style="1" customWidth="1"/>
    <col min="17" max="17" width="10.44140625" style="1" customWidth="1"/>
    <col min="18" max="18" width="11.109375" style="1" customWidth="1"/>
    <col min="19" max="19" width="7.33203125" style="2" customWidth="1"/>
    <col min="20" max="20" width="8" style="2" customWidth="1"/>
    <col min="21" max="21" width="1" style="3" customWidth="1"/>
    <col min="22" max="26" width="0" style="1" hidden="1" customWidth="1"/>
    <col min="27" max="27" width="9" style="1" customWidth="1"/>
    <col min="28" max="28" width="8.6640625" style="1" customWidth="1"/>
    <col min="29" max="30" width="9" style="1" customWidth="1"/>
    <col min="31" max="31" width="9.6640625" style="1" customWidth="1"/>
    <col min="32" max="32" width="0.88671875" style="1" customWidth="1"/>
    <col min="33" max="33" width="11.109375" style="1" customWidth="1"/>
    <col min="34" max="34" width="10.6640625" style="1" customWidth="1"/>
    <col min="35" max="35" width="11.109375" style="1" customWidth="1"/>
    <col min="36" max="36" width="10.44140625" style="1" customWidth="1"/>
    <col min="37" max="37" width="11.109375" style="1" customWidth="1"/>
    <col min="38" max="38" width="10.44140625" style="1" customWidth="1"/>
    <col min="39" max="39" width="10.6640625" style="1" customWidth="1"/>
    <col min="40" max="40" width="7.6640625" style="1" customWidth="1"/>
    <col min="41" max="41" width="8" style="1" customWidth="1"/>
    <col min="42" max="42" width="17.33203125" style="1" customWidth="1"/>
    <col min="43" max="47" width="11.88671875" style="1" customWidth="1"/>
    <col min="48" max="48" width="14.6640625" style="1" customWidth="1"/>
    <col min="49" max="49" width="9.88671875" style="1" customWidth="1"/>
  </cols>
  <sheetData>
    <row r="1" spans="1:49" ht="21">
      <c r="B1" s="97" t="s">
        <v>0</v>
      </c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4"/>
      <c r="T1" s="4"/>
      <c r="V1" s="98" t="s">
        <v>1</v>
      </c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</row>
    <row r="2" spans="1:49" ht="26.4">
      <c r="A2" s="5" t="s">
        <v>2</v>
      </c>
      <c r="B2" s="6" t="s">
        <v>3</v>
      </c>
      <c r="C2" s="6" t="s">
        <v>4</v>
      </c>
      <c r="D2" s="5" t="s">
        <v>5</v>
      </c>
      <c r="E2" s="6" t="s">
        <v>6</v>
      </c>
      <c r="F2" s="6" t="s">
        <v>7</v>
      </c>
      <c r="G2" s="6">
        <v>314441</v>
      </c>
      <c r="H2" s="6">
        <v>314442</v>
      </c>
      <c r="I2" s="6">
        <v>314443</v>
      </c>
      <c r="J2" s="6">
        <v>314444</v>
      </c>
      <c r="K2" s="6">
        <v>314445</v>
      </c>
      <c r="L2" s="7"/>
      <c r="M2" s="6" t="s">
        <v>8</v>
      </c>
      <c r="N2" s="6" t="s">
        <v>9</v>
      </c>
      <c r="O2" s="6" t="s">
        <v>10</v>
      </c>
      <c r="P2" s="6" t="s">
        <v>11</v>
      </c>
      <c r="Q2" s="6" t="s">
        <v>12</v>
      </c>
      <c r="R2" s="6" t="s">
        <v>13</v>
      </c>
      <c r="S2" s="8" t="s">
        <v>14</v>
      </c>
      <c r="T2" s="8" t="s">
        <v>15</v>
      </c>
      <c r="V2" s="5" t="s">
        <v>3</v>
      </c>
      <c r="W2" s="6" t="s">
        <v>4</v>
      </c>
      <c r="X2" s="5" t="s">
        <v>5</v>
      </c>
      <c r="Y2" s="6" t="s">
        <v>6</v>
      </c>
      <c r="Z2" s="5" t="s">
        <v>7</v>
      </c>
      <c r="AA2" s="6">
        <v>314450</v>
      </c>
      <c r="AB2" s="6">
        <v>314451</v>
      </c>
      <c r="AC2" s="6">
        <v>314452</v>
      </c>
      <c r="AD2" s="6">
        <v>314453</v>
      </c>
      <c r="AE2" s="6">
        <v>314454</v>
      </c>
      <c r="AF2" s="7"/>
      <c r="AG2" s="6" t="s">
        <v>16</v>
      </c>
      <c r="AH2" s="6" t="s">
        <v>17</v>
      </c>
      <c r="AI2" s="6" t="s">
        <v>18</v>
      </c>
      <c r="AJ2" s="6" t="s">
        <v>19</v>
      </c>
      <c r="AK2" s="6" t="s">
        <v>20</v>
      </c>
      <c r="AL2" s="6" t="s">
        <v>21</v>
      </c>
      <c r="AM2" s="6" t="s">
        <v>22</v>
      </c>
      <c r="AN2" s="6" t="s">
        <v>23</v>
      </c>
      <c r="AO2" s="6" t="s">
        <v>24</v>
      </c>
      <c r="AP2" s="99" t="s">
        <v>25</v>
      </c>
      <c r="AQ2" s="99"/>
      <c r="AR2" s="100" t="s">
        <v>26</v>
      </c>
      <c r="AS2" s="100"/>
      <c r="AT2" s="9" t="s">
        <v>27</v>
      </c>
      <c r="AU2" s="9" t="s">
        <v>27</v>
      </c>
      <c r="AV2" s="10" t="s">
        <v>28</v>
      </c>
      <c r="AW2" s="11" t="s">
        <v>29</v>
      </c>
    </row>
    <row r="3" spans="1:49">
      <c r="A3" s="5"/>
      <c r="B3" s="6"/>
      <c r="C3" s="6"/>
      <c r="D3" s="5"/>
      <c r="E3" s="6"/>
      <c r="F3" s="5"/>
      <c r="G3" s="6" t="s">
        <v>30</v>
      </c>
      <c r="H3" s="6" t="s">
        <v>31</v>
      </c>
      <c r="I3" s="6" t="s">
        <v>32</v>
      </c>
      <c r="J3" s="6" t="s">
        <v>33</v>
      </c>
      <c r="K3" s="6" t="s">
        <v>34</v>
      </c>
      <c r="L3" s="7"/>
      <c r="M3" s="6" t="s">
        <v>35</v>
      </c>
      <c r="N3" s="6" t="s">
        <v>36</v>
      </c>
      <c r="O3" s="6" t="s">
        <v>37</v>
      </c>
      <c r="P3" s="6" t="s">
        <v>38</v>
      </c>
      <c r="Q3" s="6" t="s">
        <v>39</v>
      </c>
      <c r="R3" s="6" t="s">
        <v>40</v>
      </c>
      <c r="S3" s="8"/>
      <c r="T3" s="8"/>
      <c r="V3" s="5"/>
      <c r="W3" s="6"/>
      <c r="X3" s="5"/>
      <c r="Y3" s="6"/>
      <c r="Z3" s="5"/>
      <c r="AA3" s="6" t="s">
        <v>41</v>
      </c>
      <c r="AB3" s="6" t="s">
        <v>42</v>
      </c>
      <c r="AC3" s="6" t="s">
        <v>43</v>
      </c>
      <c r="AD3" s="6" t="s">
        <v>44</v>
      </c>
      <c r="AE3" s="6" t="s">
        <v>45</v>
      </c>
      <c r="AF3" s="7"/>
      <c r="AG3" s="6" t="s">
        <v>46</v>
      </c>
      <c r="AH3" s="6" t="s">
        <v>47</v>
      </c>
      <c r="AI3" s="6" t="s">
        <v>48</v>
      </c>
      <c r="AJ3" s="6" t="s">
        <v>49</v>
      </c>
      <c r="AK3" s="6" t="s">
        <v>50</v>
      </c>
      <c r="AL3" s="6" t="s">
        <v>51</v>
      </c>
      <c r="AM3" s="6" t="s">
        <v>52</v>
      </c>
      <c r="AN3" s="6"/>
      <c r="AO3" s="6"/>
      <c r="AP3" s="12" t="s">
        <v>53</v>
      </c>
      <c r="AQ3" s="12" t="s">
        <v>54</v>
      </c>
      <c r="AR3" s="13" t="s">
        <v>53</v>
      </c>
      <c r="AS3" s="13" t="s">
        <v>54</v>
      </c>
      <c r="AT3" s="8" t="s">
        <v>55</v>
      </c>
      <c r="AU3" s="8" t="s">
        <v>56</v>
      </c>
      <c r="AV3" s="6"/>
      <c r="AW3" s="6"/>
    </row>
    <row r="4" spans="1:49">
      <c r="A4" s="14"/>
      <c r="B4" s="24">
        <v>33301</v>
      </c>
      <c r="C4" s="24" t="s">
        <v>65</v>
      </c>
      <c r="D4" s="25" t="s">
        <v>66</v>
      </c>
      <c r="E4" s="24" t="s">
        <v>67</v>
      </c>
      <c r="F4" s="16" t="s">
        <v>68</v>
      </c>
      <c r="G4" s="14">
        <v>85</v>
      </c>
      <c r="H4" s="14">
        <v>98</v>
      </c>
      <c r="I4" s="14">
        <v>90</v>
      </c>
      <c r="J4" s="14">
        <v>94</v>
      </c>
      <c r="K4" s="14">
        <v>98</v>
      </c>
      <c r="L4" s="17"/>
      <c r="M4" s="14">
        <v>41</v>
      </c>
      <c r="N4" s="14">
        <v>21</v>
      </c>
      <c r="O4" s="14">
        <v>42</v>
      </c>
      <c r="P4" s="14">
        <v>22</v>
      </c>
      <c r="Q4" s="14">
        <v>42</v>
      </c>
      <c r="R4" s="14">
        <v>41</v>
      </c>
      <c r="S4" s="18">
        <v>10</v>
      </c>
      <c r="T4" s="18">
        <v>23</v>
      </c>
      <c r="U4" s="19"/>
      <c r="V4" s="15">
        <f t="shared" ref="V4:V24" si="0">B4</f>
        <v>33301</v>
      </c>
      <c r="W4" s="14" t="str">
        <f t="shared" ref="W4:W24" si="1">C4</f>
        <v>T150058503</v>
      </c>
      <c r="X4" s="15" t="str">
        <f t="shared" ref="X4:X24" si="2">D4</f>
        <v>ADITI SRIVASTAVA</v>
      </c>
      <c r="Y4" s="14" t="str">
        <f t="shared" ref="Y4:Y24" si="3">E4</f>
        <v>71900012C</v>
      </c>
      <c r="Z4" s="16" t="str">
        <f t="shared" ref="Z4:Z24" si="4">F4</f>
        <v>I2K18102518</v>
      </c>
      <c r="AA4" s="14">
        <v>94</v>
      </c>
      <c r="AB4" s="14">
        <v>97</v>
      </c>
      <c r="AC4" s="14">
        <v>95</v>
      </c>
      <c r="AD4" s="14">
        <v>100</v>
      </c>
      <c r="AE4" s="14">
        <v>95</v>
      </c>
      <c r="AF4" s="17"/>
      <c r="AG4" s="14">
        <v>24</v>
      </c>
      <c r="AH4" s="14">
        <v>23</v>
      </c>
      <c r="AI4" s="14">
        <v>48</v>
      </c>
      <c r="AJ4" s="14">
        <v>46</v>
      </c>
      <c r="AK4" s="14">
        <v>23</v>
      </c>
      <c r="AL4" s="14">
        <v>24</v>
      </c>
      <c r="AM4" s="14">
        <v>41</v>
      </c>
      <c r="AN4" s="14">
        <v>10</v>
      </c>
      <c r="AO4" s="14">
        <v>46</v>
      </c>
      <c r="AP4" s="20" t="str">
        <f t="shared" ref="AP4:AP35" si="5">IF(COUNTIF(G4:K4,"FF"),"FAIL",IF(COUNTIF(G4:K4,"AB"),"FAIL","PASS"))</f>
        <v>PASS</v>
      </c>
      <c r="AQ4" s="20" t="str">
        <f t="shared" ref="AQ4:AQ35" si="6">IF(COUNTIF(AA4:AE4,"FF"),"FAIL",IF(COUNTIF(AA4:AE4,"AB"),"FAIL","PASS"))</f>
        <v>PASS</v>
      </c>
      <c r="AR4" s="21" t="str">
        <f t="shared" ref="AR4:AR35" si="7">IF(COUNTIF(M4:R4,"FF"),"FAIL",IF(COUNTIF(M4:R4,"AB"),"FAIL","PASS"))</f>
        <v>PASS</v>
      </c>
      <c r="AS4" s="21" t="str">
        <f t="shared" ref="AS4:AS35" si="8">IF(COUNTIF(AG4:AM4,"FF"),"FAIL",IF(COUNTIF(AG4:AM4,"AB"),"FAIL","PASS"))</f>
        <v>PASS</v>
      </c>
      <c r="AT4" s="7" t="str">
        <f t="shared" ref="AT4:AT35" si="9">IF(AND(AP4="PASS",AQ4="PASS"),"PASS","FAIL")</f>
        <v>PASS</v>
      </c>
      <c r="AU4" s="7" t="str">
        <f t="shared" ref="AU4:AU35" si="10">IF(AND(AR4="PASS",AS4="PASS"),"PASS","FAIL")</f>
        <v>PASS</v>
      </c>
      <c r="AV4" s="22" t="str">
        <f t="shared" ref="AV4:AV35" si="11">IF(AW4="ATKT","NO",IF(AW4="FAIL","NO","YES"))</f>
        <v>YES</v>
      </c>
      <c r="AW4" s="23" t="str">
        <f t="shared" ref="AW4:AW35" si="12">IF(AO4=46,IF(AN4&gt;=7.75,"DIST",IF(AN4&gt;=6.75,"FIRST",IF(AN4&gt;=6.25,"HSC",IF(AN4&gt;=5.5,"SC","FAIL")))),IF(AO4&gt;=23,"ATKT","FAIL"))</f>
        <v>DIST</v>
      </c>
    </row>
    <row r="5" spans="1:49">
      <c r="A5" s="14"/>
      <c r="B5" s="14">
        <v>33302</v>
      </c>
      <c r="C5" s="14" t="s">
        <v>73</v>
      </c>
      <c r="D5" s="15" t="s">
        <v>74</v>
      </c>
      <c r="E5" s="14" t="s">
        <v>75</v>
      </c>
      <c r="F5" s="16" t="s">
        <v>76</v>
      </c>
      <c r="G5" s="14">
        <v>92</v>
      </c>
      <c r="H5" s="14">
        <v>89</v>
      </c>
      <c r="I5" s="14">
        <v>92</v>
      </c>
      <c r="J5" s="14">
        <v>100</v>
      </c>
      <c r="K5" s="14">
        <v>94</v>
      </c>
      <c r="L5" s="17"/>
      <c r="M5" s="14">
        <v>44</v>
      </c>
      <c r="N5" s="14">
        <v>23</v>
      </c>
      <c r="O5" s="14">
        <v>45</v>
      </c>
      <c r="P5" s="14">
        <v>25</v>
      </c>
      <c r="Q5" s="14">
        <v>38</v>
      </c>
      <c r="R5" s="14">
        <v>45</v>
      </c>
      <c r="S5" s="18">
        <v>10</v>
      </c>
      <c r="T5" s="18">
        <v>23</v>
      </c>
      <c r="U5" s="19"/>
      <c r="V5" s="15">
        <f t="shared" si="0"/>
        <v>33302</v>
      </c>
      <c r="W5" s="14" t="str">
        <f t="shared" si="1"/>
        <v>T150058505</v>
      </c>
      <c r="X5" s="15" t="str">
        <f t="shared" si="2"/>
        <v>AGARWAL SUYASH RAJAT</v>
      </c>
      <c r="Y5" s="14" t="str">
        <f t="shared" si="3"/>
        <v>71900017D</v>
      </c>
      <c r="Z5" s="16" t="str">
        <f t="shared" si="4"/>
        <v>I2K18102604</v>
      </c>
      <c r="AA5" s="14">
        <v>94</v>
      </c>
      <c r="AB5" s="14">
        <v>88</v>
      </c>
      <c r="AC5" s="14">
        <v>75</v>
      </c>
      <c r="AD5" s="14">
        <v>100</v>
      </c>
      <c r="AE5" s="14">
        <v>86</v>
      </c>
      <c r="AF5" s="17"/>
      <c r="AG5" s="14">
        <v>22</v>
      </c>
      <c r="AH5" s="14">
        <v>20</v>
      </c>
      <c r="AI5" s="14">
        <v>47</v>
      </c>
      <c r="AJ5" s="14">
        <v>36</v>
      </c>
      <c r="AK5" s="14">
        <v>22</v>
      </c>
      <c r="AL5" s="14">
        <v>21</v>
      </c>
      <c r="AM5" s="14">
        <v>45</v>
      </c>
      <c r="AN5" s="14">
        <v>9.89</v>
      </c>
      <c r="AO5" s="14">
        <v>46</v>
      </c>
      <c r="AP5" s="20" t="str">
        <f t="shared" si="5"/>
        <v>PASS</v>
      </c>
      <c r="AQ5" s="20" t="str">
        <f t="shared" si="6"/>
        <v>PASS</v>
      </c>
      <c r="AR5" s="21" t="str">
        <f t="shared" si="7"/>
        <v>PASS</v>
      </c>
      <c r="AS5" s="21" t="str">
        <f t="shared" si="8"/>
        <v>PASS</v>
      </c>
      <c r="AT5" s="7" t="str">
        <f t="shared" si="9"/>
        <v>PASS</v>
      </c>
      <c r="AU5" s="7" t="str">
        <f t="shared" si="10"/>
        <v>PASS</v>
      </c>
      <c r="AV5" s="22" t="str">
        <f t="shared" si="11"/>
        <v>YES</v>
      </c>
      <c r="AW5" s="23" t="str">
        <f t="shared" si="12"/>
        <v>DIST</v>
      </c>
    </row>
    <row r="6" spans="1:49">
      <c r="A6" s="14"/>
      <c r="B6" s="14">
        <v>33303</v>
      </c>
      <c r="C6" s="14" t="s">
        <v>89</v>
      </c>
      <c r="D6" s="15" t="s">
        <v>90</v>
      </c>
      <c r="E6" s="14" t="s">
        <v>91</v>
      </c>
      <c r="F6" s="16" t="s">
        <v>92</v>
      </c>
      <c r="G6" s="14">
        <v>91</v>
      </c>
      <c r="H6" s="14">
        <v>99</v>
      </c>
      <c r="I6" s="14">
        <v>97</v>
      </c>
      <c r="J6" s="14">
        <v>92</v>
      </c>
      <c r="K6" s="14">
        <v>100</v>
      </c>
      <c r="L6" s="17"/>
      <c r="M6" s="14">
        <v>43</v>
      </c>
      <c r="N6" s="14">
        <v>22</v>
      </c>
      <c r="O6" s="14">
        <v>44</v>
      </c>
      <c r="P6" s="14">
        <v>22</v>
      </c>
      <c r="Q6" s="14">
        <v>42</v>
      </c>
      <c r="R6" s="14">
        <v>42</v>
      </c>
      <c r="S6" s="18">
        <v>10</v>
      </c>
      <c r="T6" s="18">
        <v>23</v>
      </c>
      <c r="U6" s="19"/>
      <c r="V6" s="15">
        <f t="shared" si="0"/>
        <v>33303</v>
      </c>
      <c r="W6" s="14" t="str">
        <f t="shared" si="1"/>
        <v>T150058509</v>
      </c>
      <c r="X6" s="15" t="str">
        <f t="shared" si="2"/>
        <v>AGRAWAL HARSHITA MANISH</v>
      </c>
      <c r="Y6" s="14" t="str">
        <f t="shared" si="3"/>
        <v>71900021B</v>
      </c>
      <c r="Z6" s="16" t="str">
        <f t="shared" si="4"/>
        <v>I2K18102495</v>
      </c>
      <c r="AA6" s="14">
        <v>100</v>
      </c>
      <c r="AB6" s="14">
        <v>94</v>
      </c>
      <c r="AC6" s="14">
        <v>90</v>
      </c>
      <c r="AD6" s="14">
        <v>100</v>
      </c>
      <c r="AE6" s="14">
        <v>100</v>
      </c>
      <c r="AF6" s="17"/>
      <c r="AG6" s="14">
        <v>24</v>
      </c>
      <c r="AH6" s="14">
        <v>24</v>
      </c>
      <c r="AI6" s="14">
        <v>46</v>
      </c>
      <c r="AJ6" s="14">
        <v>40</v>
      </c>
      <c r="AK6" s="14">
        <v>24</v>
      </c>
      <c r="AL6" s="14">
        <v>24</v>
      </c>
      <c r="AM6" s="14">
        <v>44</v>
      </c>
      <c r="AN6" s="14">
        <v>10</v>
      </c>
      <c r="AO6" s="14">
        <v>46</v>
      </c>
      <c r="AP6" s="20" t="str">
        <f t="shared" si="5"/>
        <v>PASS</v>
      </c>
      <c r="AQ6" s="20" t="str">
        <f t="shared" si="6"/>
        <v>PASS</v>
      </c>
      <c r="AR6" s="21" t="str">
        <f t="shared" si="7"/>
        <v>PASS</v>
      </c>
      <c r="AS6" s="21" t="str">
        <f t="shared" si="8"/>
        <v>PASS</v>
      </c>
      <c r="AT6" s="7" t="str">
        <f t="shared" si="9"/>
        <v>PASS</v>
      </c>
      <c r="AU6" s="7" t="str">
        <f t="shared" si="10"/>
        <v>PASS</v>
      </c>
      <c r="AV6" s="22" t="str">
        <f t="shared" si="11"/>
        <v>YES</v>
      </c>
      <c r="AW6" s="23" t="str">
        <f t="shared" si="12"/>
        <v>DIST</v>
      </c>
    </row>
    <row r="7" spans="1:49">
      <c r="A7" s="14"/>
      <c r="B7" s="14">
        <v>33304</v>
      </c>
      <c r="C7" s="14" t="s">
        <v>97</v>
      </c>
      <c r="D7" s="15" t="s">
        <v>98</v>
      </c>
      <c r="E7" s="14" t="s">
        <v>99</v>
      </c>
      <c r="F7" s="16" t="s">
        <v>100</v>
      </c>
      <c r="G7" s="14">
        <v>89</v>
      </c>
      <c r="H7" s="14">
        <v>100</v>
      </c>
      <c r="I7" s="14">
        <v>96</v>
      </c>
      <c r="J7" s="14">
        <v>100</v>
      </c>
      <c r="K7" s="14">
        <v>99</v>
      </c>
      <c r="L7" s="17"/>
      <c r="M7" s="14">
        <v>43</v>
      </c>
      <c r="N7" s="14">
        <v>23</v>
      </c>
      <c r="O7" s="14">
        <v>45</v>
      </c>
      <c r="P7" s="14">
        <v>23</v>
      </c>
      <c r="Q7" s="14">
        <v>40</v>
      </c>
      <c r="R7" s="14">
        <v>46</v>
      </c>
      <c r="S7" s="18">
        <v>10</v>
      </c>
      <c r="T7" s="18">
        <v>23</v>
      </c>
      <c r="U7" s="19"/>
      <c r="V7" s="15">
        <f t="shared" si="0"/>
        <v>33304</v>
      </c>
      <c r="W7" s="14" t="str">
        <f t="shared" si="1"/>
        <v>T150058511</v>
      </c>
      <c r="X7" s="15" t="str">
        <f t="shared" si="2"/>
        <v>AKASHI PANDITA</v>
      </c>
      <c r="Y7" s="14" t="str">
        <f t="shared" si="3"/>
        <v>71900028K</v>
      </c>
      <c r="Z7" s="16" t="str">
        <f t="shared" si="4"/>
        <v>I2K18102424</v>
      </c>
      <c r="AA7" s="14">
        <v>100</v>
      </c>
      <c r="AB7" s="14">
        <v>94</v>
      </c>
      <c r="AC7" s="14">
        <v>95</v>
      </c>
      <c r="AD7" s="14">
        <v>100</v>
      </c>
      <c r="AE7" s="14">
        <v>100</v>
      </c>
      <c r="AF7" s="17"/>
      <c r="AG7" s="14">
        <v>22</v>
      </c>
      <c r="AH7" s="14">
        <v>20</v>
      </c>
      <c r="AI7" s="14">
        <v>45</v>
      </c>
      <c r="AJ7" s="14">
        <v>43</v>
      </c>
      <c r="AK7" s="14">
        <v>22</v>
      </c>
      <c r="AL7" s="14">
        <v>22</v>
      </c>
      <c r="AM7" s="14">
        <v>43</v>
      </c>
      <c r="AN7" s="14">
        <v>10</v>
      </c>
      <c r="AO7" s="14">
        <v>46</v>
      </c>
      <c r="AP7" s="20" t="str">
        <f t="shared" si="5"/>
        <v>PASS</v>
      </c>
      <c r="AQ7" s="20" t="str">
        <f t="shared" si="6"/>
        <v>PASS</v>
      </c>
      <c r="AR7" s="21" t="str">
        <f t="shared" si="7"/>
        <v>PASS</v>
      </c>
      <c r="AS7" s="21" t="str">
        <f t="shared" si="8"/>
        <v>PASS</v>
      </c>
      <c r="AT7" s="7" t="str">
        <f t="shared" si="9"/>
        <v>PASS</v>
      </c>
      <c r="AU7" s="7" t="str">
        <f t="shared" si="10"/>
        <v>PASS</v>
      </c>
      <c r="AV7" s="22" t="str">
        <f t="shared" si="11"/>
        <v>YES</v>
      </c>
      <c r="AW7" s="23" t="str">
        <f t="shared" si="12"/>
        <v>DIST</v>
      </c>
    </row>
    <row r="8" spans="1:49">
      <c r="A8" s="14"/>
      <c r="B8" s="14">
        <v>33305</v>
      </c>
      <c r="C8" s="14" t="s">
        <v>109</v>
      </c>
      <c r="D8" s="15" t="s">
        <v>110</v>
      </c>
      <c r="E8" s="14" t="s">
        <v>111</v>
      </c>
      <c r="F8" s="16" t="s">
        <v>112</v>
      </c>
      <c r="G8" s="14">
        <v>91</v>
      </c>
      <c r="H8" s="14">
        <v>100</v>
      </c>
      <c r="I8" s="14">
        <v>99</v>
      </c>
      <c r="J8" s="14">
        <v>100</v>
      </c>
      <c r="K8" s="14">
        <v>86</v>
      </c>
      <c r="L8" s="17"/>
      <c r="M8" s="14">
        <v>45</v>
      </c>
      <c r="N8" s="14">
        <v>23</v>
      </c>
      <c r="O8" s="14">
        <v>47</v>
      </c>
      <c r="P8" s="14">
        <v>24</v>
      </c>
      <c r="Q8" s="14">
        <v>44</v>
      </c>
      <c r="R8" s="14">
        <v>44</v>
      </c>
      <c r="S8" s="18">
        <v>10</v>
      </c>
      <c r="T8" s="18">
        <v>23</v>
      </c>
      <c r="U8" s="19"/>
      <c r="V8" s="15">
        <f t="shared" si="0"/>
        <v>33305</v>
      </c>
      <c r="W8" s="14" t="str">
        <f t="shared" si="1"/>
        <v>T150058514</v>
      </c>
      <c r="X8" s="15" t="str">
        <f t="shared" si="2"/>
        <v>ANANYA SINGH</v>
      </c>
      <c r="Y8" s="14" t="str">
        <f t="shared" si="3"/>
        <v>71900039E</v>
      </c>
      <c r="Z8" s="16" t="str">
        <f t="shared" si="4"/>
        <v>I2K18102626</v>
      </c>
      <c r="AA8" s="14">
        <v>100</v>
      </c>
      <c r="AB8" s="14">
        <v>96</v>
      </c>
      <c r="AC8" s="14">
        <v>95</v>
      </c>
      <c r="AD8" s="14">
        <v>100</v>
      </c>
      <c r="AE8" s="14">
        <v>100</v>
      </c>
      <c r="AF8" s="17"/>
      <c r="AG8" s="14">
        <v>24</v>
      </c>
      <c r="AH8" s="14">
        <v>23</v>
      </c>
      <c r="AI8" s="14">
        <v>45</v>
      </c>
      <c r="AJ8" s="14">
        <v>46</v>
      </c>
      <c r="AK8" s="14">
        <v>23</v>
      </c>
      <c r="AL8" s="14">
        <v>22</v>
      </c>
      <c r="AM8" s="14">
        <v>44</v>
      </c>
      <c r="AN8" s="14">
        <v>10</v>
      </c>
      <c r="AO8" s="14">
        <v>46</v>
      </c>
      <c r="AP8" s="20" t="str">
        <f t="shared" si="5"/>
        <v>PASS</v>
      </c>
      <c r="AQ8" s="20" t="str">
        <f t="shared" si="6"/>
        <v>PASS</v>
      </c>
      <c r="AR8" s="21" t="str">
        <f t="shared" si="7"/>
        <v>PASS</v>
      </c>
      <c r="AS8" s="21" t="str">
        <f t="shared" si="8"/>
        <v>PASS</v>
      </c>
      <c r="AT8" s="7" t="str">
        <f t="shared" si="9"/>
        <v>PASS</v>
      </c>
      <c r="AU8" s="7" t="str">
        <f t="shared" si="10"/>
        <v>PASS</v>
      </c>
      <c r="AV8" s="22" t="str">
        <f t="shared" si="11"/>
        <v>YES</v>
      </c>
      <c r="AW8" s="23" t="str">
        <f t="shared" si="12"/>
        <v>DIST</v>
      </c>
    </row>
    <row r="9" spans="1:49">
      <c r="A9" s="14"/>
      <c r="B9" s="14">
        <v>33306</v>
      </c>
      <c r="C9" s="14" t="s">
        <v>117</v>
      </c>
      <c r="D9" s="15" t="s">
        <v>118</v>
      </c>
      <c r="E9" s="14" t="s">
        <v>119</v>
      </c>
      <c r="F9" s="16" t="s">
        <v>120</v>
      </c>
      <c r="G9" s="14">
        <v>92</v>
      </c>
      <c r="H9" s="14">
        <v>99</v>
      </c>
      <c r="I9" s="14">
        <v>98</v>
      </c>
      <c r="J9" s="14">
        <v>100</v>
      </c>
      <c r="K9" s="14">
        <v>96</v>
      </c>
      <c r="L9" s="17"/>
      <c r="M9" s="14">
        <v>46</v>
      </c>
      <c r="N9" s="14">
        <v>23</v>
      </c>
      <c r="O9" s="14">
        <v>48</v>
      </c>
      <c r="P9" s="14">
        <v>24</v>
      </c>
      <c r="Q9" s="14">
        <v>40</v>
      </c>
      <c r="R9" s="14">
        <v>45</v>
      </c>
      <c r="S9" s="18">
        <v>10</v>
      </c>
      <c r="T9" s="18">
        <v>23</v>
      </c>
      <c r="U9" s="19"/>
      <c r="V9" s="15">
        <f t="shared" si="0"/>
        <v>33306</v>
      </c>
      <c r="W9" s="14" t="str">
        <f t="shared" si="1"/>
        <v>T150058516</v>
      </c>
      <c r="X9" s="15" t="str">
        <f t="shared" si="2"/>
        <v>ARSH KAUL</v>
      </c>
      <c r="Y9" s="14" t="str">
        <f t="shared" si="3"/>
        <v>71900061M</v>
      </c>
      <c r="Z9" s="16" t="str">
        <f t="shared" si="4"/>
        <v>I2K18102534</v>
      </c>
      <c r="AA9" s="14">
        <v>100</v>
      </c>
      <c r="AB9" s="14">
        <v>96</v>
      </c>
      <c r="AC9" s="14">
        <v>97</v>
      </c>
      <c r="AD9" s="14">
        <v>100</v>
      </c>
      <c r="AE9" s="14">
        <v>94</v>
      </c>
      <c r="AF9" s="17"/>
      <c r="AG9" s="14">
        <v>24</v>
      </c>
      <c r="AH9" s="14">
        <v>23</v>
      </c>
      <c r="AI9" s="14">
        <v>44</v>
      </c>
      <c r="AJ9" s="14">
        <v>46</v>
      </c>
      <c r="AK9" s="14">
        <v>24</v>
      </c>
      <c r="AL9" s="14">
        <v>23</v>
      </c>
      <c r="AM9" s="14">
        <v>44</v>
      </c>
      <c r="AN9" s="14">
        <v>10</v>
      </c>
      <c r="AO9" s="14">
        <v>46</v>
      </c>
      <c r="AP9" s="20" t="str">
        <f t="shared" si="5"/>
        <v>PASS</v>
      </c>
      <c r="AQ9" s="20" t="str">
        <f t="shared" si="6"/>
        <v>PASS</v>
      </c>
      <c r="AR9" s="21" t="str">
        <f t="shared" si="7"/>
        <v>PASS</v>
      </c>
      <c r="AS9" s="21" t="str">
        <f t="shared" si="8"/>
        <v>PASS</v>
      </c>
      <c r="AT9" s="7" t="str">
        <f t="shared" si="9"/>
        <v>PASS</v>
      </c>
      <c r="AU9" s="7" t="str">
        <f t="shared" si="10"/>
        <v>PASS</v>
      </c>
      <c r="AV9" s="22" t="str">
        <f t="shared" si="11"/>
        <v>YES</v>
      </c>
      <c r="AW9" s="23" t="str">
        <f t="shared" si="12"/>
        <v>DIST</v>
      </c>
    </row>
    <row r="10" spans="1:49">
      <c r="A10" s="14"/>
      <c r="B10" s="24">
        <v>33307</v>
      </c>
      <c r="C10" s="24" t="s">
        <v>133</v>
      </c>
      <c r="D10" s="25" t="s">
        <v>134</v>
      </c>
      <c r="E10" s="24" t="s">
        <v>135</v>
      </c>
      <c r="F10" s="16" t="s">
        <v>136</v>
      </c>
      <c r="G10" s="14">
        <v>90</v>
      </c>
      <c r="H10" s="14">
        <v>100</v>
      </c>
      <c r="I10" s="14">
        <v>96</v>
      </c>
      <c r="J10" s="14">
        <v>100</v>
      </c>
      <c r="K10" s="14">
        <v>100</v>
      </c>
      <c r="L10" s="17"/>
      <c r="M10" s="14">
        <v>42</v>
      </c>
      <c r="N10" s="14">
        <v>23</v>
      </c>
      <c r="O10" s="14">
        <v>44</v>
      </c>
      <c r="P10" s="14">
        <v>24</v>
      </c>
      <c r="Q10" s="14">
        <v>43</v>
      </c>
      <c r="R10" s="14">
        <v>43</v>
      </c>
      <c r="S10" s="18">
        <v>10</v>
      </c>
      <c r="T10" s="18">
        <v>23</v>
      </c>
      <c r="U10" s="19"/>
      <c r="V10" s="15">
        <f t="shared" si="0"/>
        <v>33307</v>
      </c>
      <c r="W10" s="14" t="str">
        <f t="shared" si="1"/>
        <v>T150058520</v>
      </c>
      <c r="X10" s="15" t="str">
        <f t="shared" si="2"/>
        <v>AVHAD ADITYA SANJAY</v>
      </c>
      <c r="Y10" s="14" t="str">
        <f t="shared" si="3"/>
        <v>71900077H</v>
      </c>
      <c r="Z10" s="16" t="str">
        <f t="shared" si="4"/>
        <v>I2K18102443</v>
      </c>
      <c r="AA10" s="14">
        <v>94</v>
      </c>
      <c r="AB10" s="14">
        <v>91</v>
      </c>
      <c r="AC10" s="14">
        <v>89</v>
      </c>
      <c r="AD10" s="14">
        <v>100</v>
      </c>
      <c r="AE10" s="14">
        <v>94</v>
      </c>
      <c r="AF10" s="17"/>
      <c r="AG10" s="14">
        <v>23</v>
      </c>
      <c r="AH10" s="14">
        <v>22</v>
      </c>
      <c r="AI10" s="14">
        <v>45</v>
      </c>
      <c r="AJ10" s="14">
        <v>40</v>
      </c>
      <c r="AK10" s="14">
        <v>22</v>
      </c>
      <c r="AL10" s="14">
        <v>22</v>
      </c>
      <c r="AM10" s="14">
        <v>44</v>
      </c>
      <c r="AN10" s="14">
        <v>10</v>
      </c>
      <c r="AO10" s="14">
        <v>46</v>
      </c>
      <c r="AP10" s="20" t="str">
        <f t="shared" si="5"/>
        <v>PASS</v>
      </c>
      <c r="AQ10" s="20" t="str">
        <f t="shared" si="6"/>
        <v>PASS</v>
      </c>
      <c r="AR10" s="21" t="str">
        <f t="shared" si="7"/>
        <v>PASS</v>
      </c>
      <c r="AS10" s="21" t="str">
        <f t="shared" si="8"/>
        <v>PASS</v>
      </c>
      <c r="AT10" s="7" t="str">
        <f t="shared" si="9"/>
        <v>PASS</v>
      </c>
      <c r="AU10" s="7" t="str">
        <f t="shared" si="10"/>
        <v>PASS</v>
      </c>
      <c r="AV10" s="22" t="str">
        <f t="shared" si="11"/>
        <v>YES</v>
      </c>
      <c r="AW10" s="23" t="str">
        <f t="shared" si="12"/>
        <v>DIST</v>
      </c>
    </row>
    <row r="11" spans="1:49">
      <c r="A11" s="14"/>
      <c r="B11" s="14">
        <v>33308</v>
      </c>
      <c r="C11" s="14" t="s">
        <v>141</v>
      </c>
      <c r="D11" s="15" t="s">
        <v>142</v>
      </c>
      <c r="E11" s="14" t="s">
        <v>143</v>
      </c>
      <c r="F11" s="16" t="s">
        <v>144</v>
      </c>
      <c r="G11" s="14">
        <v>88</v>
      </c>
      <c r="H11" s="14">
        <v>100</v>
      </c>
      <c r="I11" s="14">
        <v>89</v>
      </c>
      <c r="J11" s="14">
        <v>100</v>
      </c>
      <c r="K11" s="14">
        <v>86</v>
      </c>
      <c r="L11" s="17"/>
      <c r="M11" s="14">
        <v>42</v>
      </c>
      <c r="N11" s="14">
        <v>22</v>
      </c>
      <c r="O11" s="14">
        <v>43</v>
      </c>
      <c r="P11" s="14">
        <v>24</v>
      </c>
      <c r="Q11" s="14">
        <v>44</v>
      </c>
      <c r="R11" s="14">
        <v>44</v>
      </c>
      <c r="S11" s="18">
        <v>10</v>
      </c>
      <c r="T11" s="18">
        <v>23</v>
      </c>
      <c r="U11" s="19"/>
      <c r="V11" s="15">
        <f t="shared" si="0"/>
        <v>33308</v>
      </c>
      <c r="W11" s="14" t="str">
        <f t="shared" si="1"/>
        <v>T150058522</v>
      </c>
      <c r="X11" s="15" t="str">
        <f t="shared" si="2"/>
        <v>AWARE NIKITA SOMNATH</v>
      </c>
      <c r="Y11" s="14" t="str">
        <f t="shared" si="3"/>
        <v>72000069G</v>
      </c>
      <c r="Z11" s="16" t="str">
        <f t="shared" si="4"/>
        <v>I2K19205169</v>
      </c>
      <c r="AA11" s="14">
        <v>97</v>
      </c>
      <c r="AB11" s="14">
        <v>96</v>
      </c>
      <c r="AC11" s="14">
        <v>85</v>
      </c>
      <c r="AD11" s="14">
        <v>100</v>
      </c>
      <c r="AE11" s="14">
        <v>96</v>
      </c>
      <c r="AF11" s="17"/>
      <c r="AG11" s="14">
        <v>22</v>
      </c>
      <c r="AH11" s="14">
        <v>20</v>
      </c>
      <c r="AI11" s="14">
        <v>47</v>
      </c>
      <c r="AJ11" s="14">
        <v>40</v>
      </c>
      <c r="AK11" s="14">
        <v>23</v>
      </c>
      <c r="AL11" s="14">
        <v>23</v>
      </c>
      <c r="AM11" s="14">
        <v>47</v>
      </c>
      <c r="AN11" s="14">
        <v>10</v>
      </c>
      <c r="AO11" s="14">
        <v>46</v>
      </c>
      <c r="AP11" s="20" t="str">
        <f t="shared" si="5"/>
        <v>PASS</v>
      </c>
      <c r="AQ11" s="20" t="str">
        <f t="shared" si="6"/>
        <v>PASS</v>
      </c>
      <c r="AR11" s="21" t="str">
        <f t="shared" si="7"/>
        <v>PASS</v>
      </c>
      <c r="AS11" s="21" t="str">
        <f t="shared" si="8"/>
        <v>PASS</v>
      </c>
      <c r="AT11" s="7" t="str">
        <f t="shared" si="9"/>
        <v>PASS</v>
      </c>
      <c r="AU11" s="7" t="str">
        <f t="shared" si="10"/>
        <v>PASS</v>
      </c>
      <c r="AV11" s="22" t="str">
        <f t="shared" si="11"/>
        <v>YES</v>
      </c>
      <c r="AW11" s="23" t="str">
        <f t="shared" si="12"/>
        <v>DIST</v>
      </c>
    </row>
    <row r="12" spans="1:49">
      <c r="A12" s="14"/>
      <c r="B12" s="14">
        <v>33309</v>
      </c>
      <c r="C12" s="14" t="s">
        <v>149</v>
      </c>
      <c r="D12" s="15" t="s">
        <v>150</v>
      </c>
      <c r="E12" s="14" t="s">
        <v>151</v>
      </c>
      <c r="F12" s="16" t="s">
        <v>152</v>
      </c>
      <c r="G12" s="14">
        <v>94</v>
      </c>
      <c r="H12" s="14">
        <v>100</v>
      </c>
      <c r="I12" s="14">
        <v>96</v>
      </c>
      <c r="J12" s="14">
        <v>100</v>
      </c>
      <c r="K12" s="14">
        <v>99</v>
      </c>
      <c r="L12" s="17"/>
      <c r="M12" s="14">
        <v>44</v>
      </c>
      <c r="N12" s="14">
        <v>23</v>
      </c>
      <c r="O12" s="14">
        <v>43</v>
      </c>
      <c r="P12" s="14">
        <v>24</v>
      </c>
      <c r="Q12" s="14">
        <v>44</v>
      </c>
      <c r="R12" s="14">
        <v>46</v>
      </c>
      <c r="S12" s="18">
        <v>10</v>
      </c>
      <c r="T12" s="18">
        <v>23</v>
      </c>
      <c r="U12" s="19"/>
      <c r="V12" s="15">
        <f t="shared" si="0"/>
        <v>33309</v>
      </c>
      <c r="W12" s="14" t="str">
        <f t="shared" si="1"/>
        <v>T150058524</v>
      </c>
      <c r="X12" s="15" t="str">
        <f t="shared" si="2"/>
        <v>BAKALE SANSKRUTI HEMANT</v>
      </c>
      <c r="Y12" s="14" t="str">
        <f t="shared" si="3"/>
        <v>71900088C</v>
      </c>
      <c r="Z12" s="16" t="str">
        <f t="shared" si="4"/>
        <v>I2K18102461</v>
      </c>
      <c r="AA12" s="14">
        <v>100</v>
      </c>
      <c r="AB12" s="14">
        <v>95</v>
      </c>
      <c r="AC12" s="14">
        <v>95</v>
      </c>
      <c r="AD12" s="14">
        <v>100</v>
      </c>
      <c r="AE12" s="14">
        <v>89</v>
      </c>
      <c r="AF12" s="17"/>
      <c r="AG12" s="14">
        <v>22</v>
      </c>
      <c r="AH12" s="14">
        <v>20</v>
      </c>
      <c r="AI12" s="14">
        <v>48</v>
      </c>
      <c r="AJ12" s="14">
        <v>46</v>
      </c>
      <c r="AK12" s="14">
        <v>23</v>
      </c>
      <c r="AL12" s="14">
        <v>22</v>
      </c>
      <c r="AM12" s="14">
        <v>40</v>
      </c>
      <c r="AN12" s="14">
        <v>10</v>
      </c>
      <c r="AO12" s="14">
        <v>46</v>
      </c>
      <c r="AP12" s="20" t="str">
        <f t="shared" si="5"/>
        <v>PASS</v>
      </c>
      <c r="AQ12" s="20" t="str">
        <f t="shared" si="6"/>
        <v>PASS</v>
      </c>
      <c r="AR12" s="21" t="str">
        <f t="shared" si="7"/>
        <v>PASS</v>
      </c>
      <c r="AS12" s="21" t="str">
        <f t="shared" si="8"/>
        <v>PASS</v>
      </c>
      <c r="AT12" s="7" t="str">
        <f t="shared" si="9"/>
        <v>PASS</v>
      </c>
      <c r="AU12" s="7" t="str">
        <f t="shared" si="10"/>
        <v>PASS</v>
      </c>
      <c r="AV12" s="22" t="str">
        <f t="shared" si="11"/>
        <v>YES</v>
      </c>
      <c r="AW12" s="23" t="str">
        <f t="shared" si="12"/>
        <v>DIST</v>
      </c>
    </row>
    <row r="13" spans="1:49">
      <c r="A13" s="14"/>
      <c r="B13" s="14">
        <v>33310</v>
      </c>
      <c r="C13" s="14" t="s">
        <v>169</v>
      </c>
      <c r="D13" s="15" t="s">
        <v>170</v>
      </c>
      <c r="E13" s="14" t="s">
        <v>171</v>
      </c>
      <c r="F13" s="16" t="s">
        <v>172</v>
      </c>
      <c r="G13" s="14">
        <v>85</v>
      </c>
      <c r="H13" s="14">
        <v>96</v>
      </c>
      <c r="I13" s="14">
        <v>92</v>
      </c>
      <c r="J13" s="14">
        <v>99</v>
      </c>
      <c r="K13" s="14">
        <v>92</v>
      </c>
      <c r="L13" s="17"/>
      <c r="M13" s="14">
        <v>42</v>
      </c>
      <c r="N13" s="14">
        <v>21</v>
      </c>
      <c r="O13" s="14">
        <v>41</v>
      </c>
      <c r="P13" s="14">
        <v>23</v>
      </c>
      <c r="Q13" s="14">
        <v>45</v>
      </c>
      <c r="R13" s="14">
        <v>42</v>
      </c>
      <c r="S13" s="18">
        <v>10</v>
      </c>
      <c r="T13" s="18">
        <v>23</v>
      </c>
      <c r="U13" s="19"/>
      <c r="V13" s="15">
        <f t="shared" si="0"/>
        <v>33310</v>
      </c>
      <c r="W13" s="14" t="str">
        <f t="shared" si="1"/>
        <v>T150058529</v>
      </c>
      <c r="X13" s="15" t="str">
        <f t="shared" si="2"/>
        <v>BHADALE SAKSHI VISHWAS</v>
      </c>
      <c r="Y13" s="14" t="str">
        <f t="shared" si="3"/>
        <v>71900099J</v>
      </c>
      <c r="Z13" s="16" t="str">
        <f t="shared" si="4"/>
        <v>I2K18102613</v>
      </c>
      <c r="AA13" s="14">
        <v>100</v>
      </c>
      <c r="AB13" s="14">
        <v>89</v>
      </c>
      <c r="AC13" s="14">
        <v>97</v>
      </c>
      <c r="AD13" s="14">
        <v>100</v>
      </c>
      <c r="AE13" s="14">
        <v>99</v>
      </c>
      <c r="AF13" s="17"/>
      <c r="AG13" s="14">
        <v>23</v>
      </c>
      <c r="AH13" s="14">
        <v>23</v>
      </c>
      <c r="AI13" s="14">
        <v>45</v>
      </c>
      <c r="AJ13" s="14">
        <v>43</v>
      </c>
      <c r="AK13" s="14">
        <v>22</v>
      </c>
      <c r="AL13" s="14">
        <v>24</v>
      </c>
      <c r="AM13" s="14">
        <v>40</v>
      </c>
      <c r="AN13" s="14">
        <v>10</v>
      </c>
      <c r="AO13" s="14">
        <v>46</v>
      </c>
      <c r="AP13" s="20" t="str">
        <f t="shared" si="5"/>
        <v>PASS</v>
      </c>
      <c r="AQ13" s="20" t="str">
        <f t="shared" si="6"/>
        <v>PASS</v>
      </c>
      <c r="AR13" s="21" t="str">
        <f t="shared" si="7"/>
        <v>PASS</v>
      </c>
      <c r="AS13" s="21" t="str">
        <f t="shared" si="8"/>
        <v>PASS</v>
      </c>
      <c r="AT13" s="7" t="str">
        <f t="shared" si="9"/>
        <v>PASS</v>
      </c>
      <c r="AU13" s="7" t="str">
        <f t="shared" si="10"/>
        <v>PASS</v>
      </c>
      <c r="AV13" s="22" t="str">
        <f t="shared" si="11"/>
        <v>YES</v>
      </c>
      <c r="AW13" s="23" t="str">
        <f t="shared" si="12"/>
        <v>DIST</v>
      </c>
    </row>
    <row r="14" spans="1:49">
      <c r="A14" s="14"/>
      <c r="B14" s="14">
        <v>33311</v>
      </c>
      <c r="C14" s="14" t="s">
        <v>185</v>
      </c>
      <c r="D14" s="15" t="s">
        <v>186</v>
      </c>
      <c r="E14" s="14" t="s">
        <v>187</v>
      </c>
      <c r="F14" s="16" t="s">
        <v>188</v>
      </c>
      <c r="G14" s="14">
        <v>86</v>
      </c>
      <c r="H14" s="14">
        <v>83</v>
      </c>
      <c r="I14" s="14">
        <v>75</v>
      </c>
      <c r="J14" s="14">
        <v>100</v>
      </c>
      <c r="K14" s="14">
        <v>94</v>
      </c>
      <c r="L14" s="17"/>
      <c r="M14" s="14">
        <v>45</v>
      </c>
      <c r="N14" s="14">
        <v>22</v>
      </c>
      <c r="O14" s="14">
        <v>46</v>
      </c>
      <c r="P14" s="14">
        <v>24</v>
      </c>
      <c r="Q14" s="14">
        <v>40</v>
      </c>
      <c r="R14" s="14">
        <v>43</v>
      </c>
      <c r="S14" s="18">
        <v>9.8699999999999992</v>
      </c>
      <c r="T14" s="18">
        <v>23</v>
      </c>
      <c r="U14" s="19"/>
      <c r="V14" s="15">
        <f t="shared" si="0"/>
        <v>33311</v>
      </c>
      <c r="W14" s="14" t="str">
        <f t="shared" si="1"/>
        <v>T150058533</v>
      </c>
      <c r="X14" s="15" t="str">
        <f t="shared" si="2"/>
        <v>BHAWARI POONAM GENBHAU</v>
      </c>
      <c r="Y14" s="14" t="str">
        <f t="shared" si="3"/>
        <v>72000070L</v>
      </c>
      <c r="Z14" s="16" t="str">
        <f t="shared" si="4"/>
        <v>I2K19205161</v>
      </c>
      <c r="AA14" s="14">
        <v>90</v>
      </c>
      <c r="AB14" s="14">
        <v>89</v>
      </c>
      <c r="AC14" s="14">
        <v>81</v>
      </c>
      <c r="AD14" s="14">
        <v>100</v>
      </c>
      <c r="AE14" s="14">
        <v>89</v>
      </c>
      <c r="AF14" s="17"/>
      <c r="AG14" s="14">
        <v>24</v>
      </c>
      <c r="AH14" s="14">
        <v>23</v>
      </c>
      <c r="AI14" s="14">
        <v>45</v>
      </c>
      <c r="AJ14" s="14">
        <v>41</v>
      </c>
      <c r="AK14" s="14">
        <v>24</v>
      </c>
      <c r="AL14" s="14">
        <v>21</v>
      </c>
      <c r="AM14" s="14">
        <v>47</v>
      </c>
      <c r="AN14" s="14">
        <v>9.93</v>
      </c>
      <c r="AO14" s="14">
        <v>46</v>
      </c>
      <c r="AP14" s="20" t="str">
        <f t="shared" si="5"/>
        <v>PASS</v>
      </c>
      <c r="AQ14" s="20" t="str">
        <f t="shared" si="6"/>
        <v>PASS</v>
      </c>
      <c r="AR14" s="21" t="str">
        <f t="shared" si="7"/>
        <v>PASS</v>
      </c>
      <c r="AS14" s="21" t="str">
        <f t="shared" si="8"/>
        <v>PASS</v>
      </c>
      <c r="AT14" s="7" t="str">
        <f t="shared" si="9"/>
        <v>PASS</v>
      </c>
      <c r="AU14" s="7" t="str">
        <f t="shared" si="10"/>
        <v>PASS</v>
      </c>
      <c r="AV14" s="22" t="str">
        <f t="shared" si="11"/>
        <v>YES</v>
      </c>
      <c r="AW14" s="23" t="str">
        <f t="shared" si="12"/>
        <v>DIST</v>
      </c>
    </row>
    <row r="15" spans="1:49">
      <c r="A15" s="14"/>
      <c r="B15" s="14">
        <v>33312</v>
      </c>
      <c r="C15" s="14" t="s">
        <v>325</v>
      </c>
      <c r="D15" s="15" t="s">
        <v>326</v>
      </c>
      <c r="E15" s="14" t="s">
        <v>327</v>
      </c>
      <c r="F15" s="16" t="s">
        <v>328</v>
      </c>
      <c r="G15" s="14">
        <v>86</v>
      </c>
      <c r="H15" s="14">
        <v>71</v>
      </c>
      <c r="I15" s="14">
        <v>94</v>
      </c>
      <c r="J15" s="14">
        <v>93</v>
      </c>
      <c r="K15" s="14">
        <v>86</v>
      </c>
      <c r="L15" s="17"/>
      <c r="M15" s="14">
        <v>42</v>
      </c>
      <c r="N15" s="14">
        <v>22</v>
      </c>
      <c r="O15" s="14">
        <v>45</v>
      </c>
      <c r="P15" s="14">
        <v>24</v>
      </c>
      <c r="Q15" s="14">
        <v>40</v>
      </c>
      <c r="R15" s="14">
        <v>43</v>
      </c>
      <c r="S15" s="18">
        <v>9.83</v>
      </c>
      <c r="T15" s="18">
        <v>23</v>
      </c>
      <c r="U15" s="19"/>
      <c r="V15" s="15">
        <f t="shared" si="0"/>
        <v>33312</v>
      </c>
      <c r="W15" s="14" t="str">
        <f t="shared" si="1"/>
        <v>T150058568</v>
      </c>
      <c r="X15" s="15" t="str">
        <f t="shared" si="2"/>
        <v>GAJARE BHUSHAN VISHWANATH</v>
      </c>
      <c r="Y15" s="14" t="str">
        <f t="shared" si="3"/>
        <v>71900123E</v>
      </c>
      <c r="Z15" s="16" t="str">
        <f t="shared" si="4"/>
        <v>I2K18102494</v>
      </c>
      <c r="AA15" s="14">
        <v>94</v>
      </c>
      <c r="AB15" s="14">
        <v>92</v>
      </c>
      <c r="AC15" s="14">
        <v>76</v>
      </c>
      <c r="AD15" s="14">
        <v>100</v>
      </c>
      <c r="AE15" s="14">
        <v>93</v>
      </c>
      <c r="AF15" s="17"/>
      <c r="AG15" s="14">
        <v>22</v>
      </c>
      <c r="AH15" s="14">
        <v>20</v>
      </c>
      <c r="AI15" s="14">
        <v>44</v>
      </c>
      <c r="AJ15" s="14">
        <v>40</v>
      </c>
      <c r="AK15" s="14">
        <v>22</v>
      </c>
      <c r="AL15" s="14">
        <v>16</v>
      </c>
      <c r="AM15" s="14">
        <v>44</v>
      </c>
      <c r="AN15" s="14">
        <v>9.8000000000000007</v>
      </c>
      <c r="AO15" s="14">
        <v>46</v>
      </c>
      <c r="AP15" s="20" t="str">
        <f t="shared" si="5"/>
        <v>PASS</v>
      </c>
      <c r="AQ15" s="20" t="str">
        <f t="shared" si="6"/>
        <v>PASS</v>
      </c>
      <c r="AR15" s="21" t="str">
        <f t="shared" si="7"/>
        <v>PASS</v>
      </c>
      <c r="AS15" s="21" t="str">
        <f t="shared" si="8"/>
        <v>PASS</v>
      </c>
      <c r="AT15" s="7" t="str">
        <f t="shared" si="9"/>
        <v>PASS</v>
      </c>
      <c r="AU15" s="7" t="str">
        <f t="shared" si="10"/>
        <v>PASS</v>
      </c>
      <c r="AV15" s="22" t="str">
        <f t="shared" si="11"/>
        <v>YES</v>
      </c>
      <c r="AW15" s="23" t="str">
        <f t="shared" si="12"/>
        <v>DIST</v>
      </c>
    </row>
    <row r="16" spans="1:49">
      <c r="A16" s="14"/>
      <c r="B16" s="14">
        <v>33313</v>
      </c>
      <c r="C16" s="14" t="s">
        <v>201</v>
      </c>
      <c r="D16" s="15" t="s">
        <v>202</v>
      </c>
      <c r="E16" s="14" t="s">
        <v>203</v>
      </c>
      <c r="F16" s="16" t="s">
        <v>204</v>
      </c>
      <c r="G16" s="14">
        <v>93</v>
      </c>
      <c r="H16" s="14">
        <v>100</v>
      </c>
      <c r="I16" s="14">
        <v>94</v>
      </c>
      <c r="J16" s="14">
        <v>100</v>
      </c>
      <c r="K16" s="14">
        <v>100</v>
      </c>
      <c r="L16" s="17"/>
      <c r="M16" s="14">
        <v>45</v>
      </c>
      <c r="N16" s="14">
        <v>21</v>
      </c>
      <c r="O16" s="14">
        <v>46</v>
      </c>
      <c r="P16" s="14">
        <v>23</v>
      </c>
      <c r="Q16" s="14">
        <v>46</v>
      </c>
      <c r="R16" s="14">
        <v>41</v>
      </c>
      <c r="S16" s="18">
        <v>10</v>
      </c>
      <c r="T16" s="18">
        <v>23</v>
      </c>
      <c r="U16" s="19"/>
      <c r="V16" s="15">
        <f t="shared" si="0"/>
        <v>33313</v>
      </c>
      <c r="W16" s="14" t="str">
        <f t="shared" si="1"/>
        <v>T150058537</v>
      </c>
      <c r="X16" s="15" t="str">
        <f t="shared" si="2"/>
        <v>BORSE JAYESH PRAKASH</v>
      </c>
      <c r="Y16" s="14" t="str">
        <f t="shared" si="3"/>
        <v>71900135J</v>
      </c>
      <c r="Z16" s="16" t="str">
        <f t="shared" si="4"/>
        <v>I2K18102469</v>
      </c>
      <c r="AA16" s="14">
        <v>100</v>
      </c>
      <c r="AB16" s="14">
        <v>95</v>
      </c>
      <c r="AC16" s="14">
        <v>94</v>
      </c>
      <c r="AD16" s="14">
        <v>97</v>
      </c>
      <c r="AE16" s="14">
        <v>92</v>
      </c>
      <c r="AF16" s="17"/>
      <c r="AG16" s="14">
        <v>22</v>
      </c>
      <c r="AH16" s="14">
        <v>21</v>
      </c>
      <c r="AI16" s="14">
        <v>46</v>
      </c>
      <c r="AJ16" s="14">
        <v>47</v>
      </c>
      <c r="AK16" s="14">
        <v>22</v>
      </c>
      <c r="AL16" s="14">
        <v>23</v>
      </c>
      <c r="AM16" s="14">
        <v>46</v>
      </c>
      <c r="AN16" s="14">
        <v>10</v>
      </c>
      <c r="AO16" s="14">
        <v>46</v>
      </c>
      <c r="AP16" s="20" t="str">
        <f t="shared" si="5"/>
        <v>PASS</v>
      </c>
      <c r="AQ16" s="20" t="str">
        <f t="shared" si="6"/>
        <v>PASS</v>
      </c>
      <c r="AR16" s="21" t="str">
        <f t="shared" si="7"/>
        <v>PASS</v>
      </c>
      <c r="AS16" s="21" t="str">
        <f t="shared" si="8"/>
        <v>PASS</v>
      </c>
      <c r="AT16" s="7" t="str">
        <f t="shared" si="9"/>
        <v>PASS</v>
      </c>
      <c r="AU16" s="7" t="str">
        <f t="shared" si="10"/>
        <v>PASS</v>
      </c>
      <c r="AV16" s="22" t="str">
        <f t="shared" si="11"/>
        <v>YES</v>
      </c>
      <c r="AW16" s="23" t="str">
        <f t="shared" si="12"/>
        <v>DIST</v>
      </c>
    </row>
    <row r="17" spans="1:49">
      <c r="A17" s="14"/>
      <c r="B17" s="14">
        <v>33314</v>
      </c>
      <c r="C17" s="14" t="s">
        <v>217</v>
      </c>
      <c r="D17" s="15" t="s">
        <v>218</v>
      </c>
      <c r="E17" s="14" t="s">
        <v>219</v>
      </c>
      <c r="F17" s="16" t="s">
        <v>220</v>
      </c>
      <c r="G17" s="14">
        <v>86</v>
      </c>
      <c r="H17" s="14">
        <v>100</v>
      </c>
      <c r="I17" s="14">
        <v>95</v>
      </c>
      <c r="J17" s="14">
        <v>100</v>
      </c>
      <c r="K17" s="14">
        <v>100</v>
      </c>
      <c r="L17" s="17"/>
      <c r="M17" s="14">
        <v>43</v>
      </c>
      <c r="N17" s="14">
        <v>18</v>
      </c>
      <c r="O17" s="14">
        <v>44</v>
      </c>
      <c r="P17" s="14">
        <v>20</v>
      </c>
      <c r="Q17" s="14">
        <v>44</v>
      </c>
      <c r="R17" s="14">
        <v>40</v>
      </c>
      <c r="S17" s="18">
        <v>10</v>
      </c>
      <c r="T17" s="18">
        <v>23</v>
      </c>
      <c r="U17" s="19"/>
      <c r="V17" s="15">
        <f t="shared" si="0"/>
        <v>33314</v>
      </c>
      <c r="W17" s="14" t="str">
        <f t="shared" si="1"/>
        <v>T150058541</v>
      </c>
      <c r="X17" s="15" t="str">
        <f t="shared" si="2"/>
        <v>CHANDAK SHREERANG KAMAL</v>
      </c>
      <c r="Y17" s="14" t="str">
        <f t="shared" si="3"/>
        <v>71900142M</v>
      </c>
      <c r="Z17" s="16" t="str">
        <f t="shared" si="4"/>
        <v>I2K18102564</v>
      </c>
      <c r="AA17" s="14">
        <v>89</v>
      </c>
      <c r="AB17" s="14">
        <v>95</v>
      </c>
      <c r="AC17" s="14">
        <v>86</v>
      </c>
      <c r="AD17" s="14">
        <v>99</v>
      </c>
      <c r="AE17" s="14">
        <v>97</v>
      </c>
      <c r="AF17" s="17"/>
      <c r="AG17" s="14">
        <v>24</v>
      </c>
      <c r="AH17" s="14">
        <v>24</v>
      </c>
      <c r="AI17" s="14">
        <v>45</v>
      </c>
      <c r="AJ17" s="14">
        <v>47</v>
      </c>
      <c r="AK17" s="14">
        <v>23</v>
      </c>
      <c r="AL17" s="14">
        <v>19</v>
      </c>
      <c r="AM17" s="14">
        <v>43</v>
      </c>
      <c r="AN17" s="14">
        <v>10</v>
      </c>
      <c r="AO17" s="14">
        <v>46</v>
      </c>
      <c r="AP17" s="20" t="str">
        <f t="shared" si="5"/>
        <v>PASS</v>
      </c>
      <c r="AQ17" s="20" t="str">
        <f t="shared" si="6"/>
        <v>PASS</v>
      </c>
      <c r="AR17" s="21" t="str">
        <f t="shared" si="7"/>
        <v>PASS</v>
      </c>
      <c r="AS17" s="21" t="str">
        <f t="shared" si="8"/>
        <v>PASS</v>
      </c>
      <c r="AT17" s="7" t="str">
        <f t="shared" si="9"/>
        <v>PASS</v>
      </c>
      <c r="AU17" s="7" t="str">
        <f t="shared" si="10"/>
        <v>PASS</v>
      </c>
      <c r="AV17" s="22" t="str">
        <f t="shared" si="11"/>
        <v>YES</v>
      </c>
      <c r="AW17" s="23" t="str">
        <f t="shared" si="12"/>
        <v>DIST</v>
      </c>
    </row>
    <row r="18" spans="1:49">
      <c r="A18" s="14"/>
      <c r="B18" s="14">
        <v>33315</v>
      </c>
      <c r="C18" s="14" t="s">
        <v>221</v>
      </c>
      <c r="D18" s="15" t="s">
        <v>222</v>
      </c>
      <c r="E18" s="14" t="s">
        <v>223</v>
      </c>
      <c r="F18" s="16" t="s">
        <v>224</v>
      </c>
      <c r="G18" s="14">
        <v>90</v>
      </c>
      <c r="H18" s="14">
        <v>94</v>
      </c>
      <c r="I18" s="14">
        <v>97</v>
      </c>
      <c r="J18" s="14">
        <v>99</v>
      </c>
      <c r="K18" s="14">
        <v>87</v>
      </c>
      <c r="L18" s="17"/>
      <c r="M18" s="14">
        <v>41</v>
      </c>
      <c r="N18" s="14">
        <v>23</v>
      </c>
      <c r="O18" s="14">
        <v>42</v>
      </c>
      <c r="P18" s="14">
        <v>24</v>
      </c>
      <c r="Q18" s="14">
        <v>44</v>
      </c>
      <c r="R18" s="14">
        <v>44</v>
      </c>
      <c r="S18" s="18">
        <v>10</v>
      </c>
      <c r="T18" s="18">
        <v>23</v>
      </c>
      <c r="U18" s="19"/>
      <c r="V18" s="15">
        <f t="shared" si="0"/>
        <v>33315</v>
      </c>
      <c r="W18" s="14" t="str">
        <f t="shared" si="1"/>
        <v>T150058542</v>
      </c>
      <c r="X18" s="15" t="str">
        <f t="shared" si="2"/>
        <v>CHANDRAMORE CHETNA SUNIL</v>
      </c>
      <c r="Y18" s="14" t="str">
        <f t="shared" si="3"/>
        <v>71900157K</v>
      </c>
      <c r="Z18" s="16" t="str">
        <f t="shared" si="4"/>
        <v>I2K18102528</v>
      </c>
      <c r="AA18" s="14">
        <v>96</v>
      </c>
      <c r="AB18" s="14">
        <v>83</v>
      </c>
      <c r="AC18" s="14">
        <v>82</v>
      </c>
      <c r="AD18" s="14">
        <v>100</v>
      </c>
      <c r="AE18" s="14">
        <v>82</v>
      </c>
      <c r="AF18" s="17"/>
      <c r="AG18" s="14">
        <v>23</v>
      </c>
      <c r="AH18" s="14">
        <v>23</v>
      </c>
      <c r="AI18" s="14">
        <v>46</v>
      </c>
      <c r="AJ18" s="14">
        <v>36</v>
      </c>
      <c r="AK18" s="14">
        <v>22</v>
      </c>
      <c r="AL18" s="14">
        <v>22</v>
      </c>
      <c r="AM18" s="14">
        <v>47</v>
      </c>
      <c r="AN18" s="14">
        <v>9.98</v>
      </c>
      <c r="AO18" s="14">
        <v>46</v>
      </c>
      <c r="AP18" s="20" t="str">
        <f t="shared" si="5"/>
        <v>PASS</v>
      </c>
      <c r="AQ18" s="20" t="str">
        <f t="shared" si="6"/>
        <v>PASS</v>
      </c>
      <c r="AR18" s="21" t="str">
        <f t="shared" si="7"/>
        <v>PASS</v>
      </c>
      <c r="AS18" s="21" t="str">
        <f t="shared" si="8"/>
        <v>PASS</v>
      </c>
      <c r="AT18" s="7" t="str">
        <f t="shared" si="9"/>
        <v>PASS</v>
      </c>
      <c r="AU18" s="7" t="str">
        <f t="shared" si="10"/>
        <v>PASS</v>
      </c>
      <c r="AV18" s="22" t="str">
        <f t="shared" si="11"/>
        <v>YES</v>
      </c>
      <c r="AW18" s="23" t="str">
        <f t="shared" si="12"/>
        <v>DIST</v>
      </c>
    </row>
    <row r="19" spans="1:49">
      <c r="A19" s="14"/>
      <c r="B19" s="24">
        <v>33316</v>
      </c>
      <c r="C19" s="24" t="s">
        <v>241</v>
      </c>
      <c r="D19" s="25" t="s">
        <v>242</v>
      </c>
      <c r="E19" s="24" t="s">
        <v>243</v>
      </c>
      <c r="F19" s="16" t="s">
        <v>244</v>
      </c>
      <c r="G19" s="14">
        <v>87</v>
      </c>
      <c r="H19" s="14">
        <v>96</v>
      </c>
      <c r="I19" s="14">
        <v>73</v>
      </c>
      <c r="J19" s="14">
        <v>100</v>
      </c>
      <c r="K19" s="14">
        <v>100</v>
      </c>
      <c r="L19" s="17"/>
      <c r="M19" s="14">
        <v>44</v>
      </c>
      <c r="N19" s="14">
        <v>24</v>
      </c>
      <c r="O19" s="14">
        <v>46</v>
      </c>
      <c r="P19" s="14">
        <v>25</v>
      </c>
      <c r="Q19" s="14">
        <v>41</v>
      </c>
      <c r="R19" s="14">
        <v>47</v>
      </c>
      <c r="S19" s="18">
        <v>9.8699999999999992</v>
      </c>
      <c r="T19" s="18">
        <v>23</v>
      </c>
      <c r="U19" s="19"/>
      <c r="V19" s="15">
        <f t="shared" si="0"/>
        <v>33316</v>
      </c>
      <c r="W19" s="14" t="str">
        <f t="shared" si="1"/>
        <v>T150058547</v>
      </c>
      <c r="X19" s="15" t="str">
        <f t="shared" si="2"/>
        <v>CHOUGULE POOJA RAJKUMAR</v>
      </c>
      <c r="Y19" s="14" t="str">
        <f t="shared" si="3"/>
        <v>72000071J</v>
      </c>
      <c r="Z19" s="16" t="str">
        <f t="shared" si="4"/>
        <v>I2K19205173</v>
      </c>
      <c r="AA19" s="14">
        <v>93</v>
      </c>
      <c r="AB19" s="14">
        <v>93</v>
      </c>
      <c r="AC19" s="14">
        <v>71</v>
      </c>
      <c r="AD19" s="14">
        <v>100</v>
      </c>
      <c r="AE19" s="14">
        <v>90</v>
      </c>
      <c r="AF19" s="17"/>
      <c r="AG19" s="14">
        <v>23</v>
      </c>
      <c r="AH19" s="14">
        <v>21</v>
      </c>
      <c r="AI19" s="14">
        <v>47</v>
      </c>
      <c r="AJ19" s="14">
        <v>43</v>
      </c>
      <c r="AK19" s="14">
        <v>22</v>
      </c>
      <c r="AL19" s="14">
        <v>22</v>
      </c>
      <c r="AM19" s="14">
        <v>44</v>
      </c>
      <c r="AN19" s="14">
        <v>9.85</v>
      </c>
      <c r="AO19" s="14">
        <v>46</v>
      </c>
      <c r="AP19" s="20" t="str">
        <f t="shared" si="5"/>
        <v>PASS</v>
      </c>
      <c r="AQ19" s="20" t="str">
        <f t="shared" si="6"/>
        <v>PASS</v>
      </c>
      <c r="AR19" s="21" t="str">
        <f t="shared" si="7"/>
        <v>PASS</v>
      </c>
      <c r="AS19" s="21" t="str">
        <f t="shared" si="8"/>
        <v>PASS</v>
      </c>
      <c r="AT19" s="7" t="str">
        <f t="shared" si="9"/>
        <v>PASS</v>
      </c>
      <c r="AU19" s="7" t="str">
        <f t="shared" si="10"/>
        <v>PASS</v>
      </c>
      <c r="AV19" s="22" t="str">
        <f t="shared" si="11"/>
        <v>YES</v>
      </c>
      <c r="AW19" s="23" t="str">
        <f t="shared" si="12"/>
        <v>DIST</v>
      </c>
    </row>
    <row r="20" spans="1:49">
      <c r="A20" s="14"/>
      <c r="B20" s="14">
        <v>33317</v>
      </c>
      <c r="C20" s="14" t="s">
        <v>245</v>
      </c>
      <c r="D20" s="15" t="s">
        <v>246</v>
      </c>
      <c r="E20" s="14" t="s">
        <v>247</v>
      </c>
      <c r="F20" s="16" t="s">
        <v>248</v>
      </c>
      <c r="G20" s="14">
        <v>90</v>
      </c>
      <c r="H20" s="14">
        <v>100</v>
      </c>
      <c r="I20" s="14">
        <v>96</v>
      </c>
      <c r="J20" s="14">
        <v>100</v>
      </c>
      <c r="K20" s="14">
        <v>97</v>
      </c>
      <c r="L20" s="17"/>
      <c r="M20" s="14">
        <v>46</v>
      </c>
      <c r="N20" s="14">
        <v>20</v>
      </c>
      <c r="O20" s="14">
        <v>45</v>
      </c>
      <c r="P20" s="14">
        <v>22</v>
      </c>
      <c r="Q20" s="14">
        <v>42</v>
      </c>
      <c r="R20" s="14">
        <v>43</v>
      </c>
      <c r="S20" s="18">
        <v>10</v>
      </c>
      <c r="T20" s="18">
        <v>23</v>
      </c>
      <c r="U20" s="19"/>
      <c r="V20" s="15">
        <f t="shared" si="0"/>
        <v>33317</v>
      </c>
      <c r="W20" s="14" t="str">
        <f t="shared" si="1"/>
        <v>T150058548</v>
      </c>
      <c r="X20" s="15" t="str">
        <f t="shared" si="2"/>
        <v>CHUTTAR BHAVIKA RAHUL</v>
      </c>
      <c r="Y20" s="14" t="str">
        <f t="shared" si="3"/>
        <v>71900165L</v>
      </c>
      <c r="Z20" s="16" t="str">
        <f t="shared" si="4"/>
        <v>I2K18102507</v>
      </c>
      <c r="AA20" s="14">
        <v>100</v>
      </c>
      <c r="AB20" s="14">
        <v>94</v>
      </c>
      <c r="AC20" s="14">
        <v>91</v>
      </c>
      <c r="AD20" s="14">
        <v>100</v>
      </c>
      <c r="AE20" s="14">
        <v>100</v>
      </c>
      <c r="AF20" s="17"/>
      <c r="AG20" s="14">
        <v>23</v>
      </c>
      <c r="AH20" s="14">
        <v>21</v>
      </c>
      <c r="AI20" s="14">
        <v>43</v>
      </c>
      <c r="AJ20" s="14">
        <v>41</v>
      </c>
      <c r="AK20" s="14">
        <v>24</v>
      </c>
      <c r="AL20" s="14">
        <v>24</v>
      </c>
      <c r="AM20" s="14">
        <v>47</v>
      </c>
      <c r="AN20" s="14">
        <v>10</v>
      </c>
      <c r="AO20" s="14">
        <v>46</v>
      </c>
      <c r="AP20" s="20" t="str">
        <f t="shared" si="5"/>
        <v>PASS</v>
      </c>
      <c r="AQ20" s="20" t="str">
        <f t="shared" si="6"/>
        <v>PASS</v>
      </c>
      <c r="AR20" s="21" t="str">
        <f t="shared" si="7"/>
        <v>PASS</v>
      </c>
      <c r="AS20" s="21" t="str">
        <f t="shared" si="8"/>
        <v>PASS</v>
      </c>
      <c r="AT20" s="7" t="str">
        <f t="shared" si="9"/>
        <v>PASS</v>
      </c>
      <c r="AU20" s="7" t="str">
        <f t="shared" si="10"/>
        <v>PASS</v>
      </c>
      <c r="AV20" s="22" t="str">
        <f t="shared" si="11"/>
        <v>YES</v>
      </c>
      <c r="AW20" s="23" t="str">
        <f t="shared" si="12"/>
        <v>DIST</v>
      </c>
    </row>
    <row r="21" spans="1:49">
      <c r="A21" s="14"/>
      <c r="B21" s="24">
        <v>33318</v>
      </c>
      <c r="C21" s="24" t="s">
        <v>257</v>
      </c>
      <c r="D21" s="25" t="s">
        <v>258</v>
      </c>
      <c r="E21" s="24" t="s">
        <v>259</v>
      </c>
      <c r="F21" s="16" t="s">
        <v>260</v>
      </c>
      <c r="G21" s="14">
        <v>90</v>
      </c>
      <c r="H21" s="14">
        <v>100</v>
      </c>
      <c r="I21" s="14">
        <v>100</v>
      </c>
      <c r="J21" s="14">
        <v>100</v>
      </c>
      <c r="K21" s="14">
        <v>100</v>
      </c>
      <c r="L21" s="17"/>
      <c r="M21" s="14">
        <v>42</v>
      </c>
      <c r="N21" s="14">
        <v>22</v>
      </c>
      <c r="O21" s="14">
        <v>44</v>
      </c>
      <c r="P21" s="14">
        <v>23</v>
      </c>
      <c r="Q21" s="14">
        <v>43</v>
      </c>
      <c r="R21" s="14">
        <v>44</v>
      </c>
      <c r="S21" s="18">
        <v>10</v>
      </c>
      <c r="T21" s="18">
        <v>23</v>
      </c>
      <c r="U21" s="19"/>
      <c r="V21" s="15">
        <f t="shared" si="0"/>
        <v>33318</v>
      </c>
      <c r="W21" s="14" t="str">
        <f t="shared" si="1"/>
        <v>T150058551</v>
      </c>
      <c r="X21" s="15" t="str">
        <f t="shared" si="2"/>
        <v>DANDAVATE PARTH GIRISH</v>
      </c>
      <c r="Y21" s="14" t="str">
        <f t="shared" si="3"/>
        <v>71900169C</v>
      </c>
      <c r="Z21" s="16" t="str">
        <f t="shared" si="4"/>
        <v>I2K18102442</v>
      </c>
      <c r="AA21" s="14">
        <v>97</v>
      </c>
      <c r="AB21" s="14">
        <v>90</v>
      </c>
      <c r="AC21" s="14">
        <v>91</v>
      </c>
      <c r="AD21" s="14">
        <v>100</v>
      </c>
      <c r="AE21" s="14">
        <v>94</v>
      </c>
      <c r="AF21" s="17"/>
      <c r="AG21" s="14">
        <v>24</v>
      </c>
      <c r="AH21" s="14">
        <v>23</v>
      </c>
      <c r="AI21" s="14">
        <v>46</v>
      </c>
      <c r="AJ21" s="14">
        <v>42</v>
      </c>
      <c r="AK21" s="14">
        <v>23</v>
      </c>
      <c r="AL21" s="14">
        <v>23</v>
      </c>
      <c r="AM21" s="14">
        <v>44</v>
      </c>
      <c r="AN21" s="14">
        <v>10</v>
      </c>
      <c r="AO21" s="14">
        <v>46</v>
      </c>
      <c r="AP21" s="20" t="str">
        <f t="shared" si="5"/>
        <v>PASS</v>
      </c>
      <c r="AQ21" s="20" t="str">
        <f t="shared" si="6"/>
        <v>PASS</v>
      </c>
      <c r="AR21" s="21" t="str">
        <f t="shared" si="7"/>
        <v>PASS</v>
      </c>
      <c r="AS21" s="21" t="str">
        <f t="shared" si="8"/>
        <v>PASS</v>
      </c>
      <c r="AT21" s="7" t="str">
        <f t="shared" si="9"/>
        <v>PASS</v>
      </c>
      <c r="AU21" s="7" t="str">
        <f t="shared" si="10"/>
        <v>PASS</v>
      </c>
      <c r="AV21" s="22" t="str">
        <f t="shared" si="11"/>
        <v>YES</v>
      </c>
      <c r="AW21" s="23" t="str">
        <f t="shared" si="12"/>
        <v>DIST</v>
      </c>
    </row>
    <row r="22" spans="1:49">
      <c r="A22" s="14"/>
      <c r="B22" s="14">
        <v>33319</v>
      </c>
      <c r="C22" s="14" t="s">
        <v>261</v>
      </c>
      <c r="D22" s="15" t="s">
        <v>262</v>
      </c>
      <c r="E22" s="14" t="s">
        <v>263</v>
      </c>
      <c r="F22" s="16" t="s">
        <v>264</v>
      </c>
      <c r="G22" s="14">
        <v>86</v>
      </c>
      <c r="H22" s="14">
        <v>100</v>
      </c>
      <c r="I22" s="14">
        <v>99</v>
      </c>
      <c r="J22" s="14">
        <v>82</v>
      </c>
      <c r="K22" s="14">
        <v>90</v>
      </c>
      <c r="L22" s="17"/>
      <c r="M22" s="14">
        <v>40</v>
      </c>
      <c r="N22" s="14">
        <v>22</v>
      </c>
      <c r="O22" s="14">
        <v>42</v>
      </c>
      <c r="P22" s="14">
        <v>24</v>
      </c>
      <c r="Q22" s="14">
        <v>39</v>
      </c>
      <c r="R22" s="14">
        <v>44</v>
      </c>
      <c r="S22" s="18">
        <v>10</v>
      </c>
      <c r="T22" s="18">
        <v>23</v>
      </c>
      <c r="U22" s="19"/>
      <c r="V22" s="15">
        <f t="shared" si="0"/>
        <v>33319</v>
      </c>
      <c r="W22" s="14" t="str">
        <f t="shared" si="1"/>
        <v>T150058552</v>
      </c>
      <c r="X22" s="15" t="str">
        <f t="shared" si="2"/>
        <v>DEOKATE VAISHNAVI AVINASH</v>
      </c>
      <c r="Y22" s="14" t="str">
        <f t="shared" si="3"/>
        <v>71900175H</v>
      </c>
      <c r="Z22" s="16" t="str">
        <f t="shared" si="4"/>
        <v>I2K18102435</v>
      </c>
      <c r="AA22" s="14">
        <v>100</v>
      </c>
      <c r="AB22" s="14">
        <v>96</v>
      </c>
      <c r="AC22" s="14">
        <v>89</v>
      </c>
      <c r="AD22" s="14">
        <v>99</v>
      </c>
      <c r="AE22" s="14">
        <v>94</v>
      </c>
      <c r="AF22" s="17"/>
      <c r="AG22" s="14">
        <v>23</v>
      </c>
      <c r="AH22" s="14">
        <v>20</v>
      </c>
      <c r="AI22" s="14">
        <v>45</v>
      </c>
      <c r="AJ22" s="14">
        <v>42</v>
      </c>
      <c r="AK22" s="14">
        <v>22</v>
      </c>
      <c r="AL22" s="14">
        <v>23</v>
      </c>
      <c r="AM22" s="14">
        <v>47</v>
      </c>
      <c r="AN22" s="14">
        <v>10</v>
      </c>
      <c r="AO22" s="14">
        <v>46</v>
      </c>
      <c r="AP22" s="20" t="str">
        <f t="shared" si="5"/>
        <v>PASS</v>
      </c>
      <c r="AQ22" s="20" t="str">
        <f t="shared" si="6"/>
        <v>PASS</v>
      </c>
      <c r="AR22" s="21" t="str">
        <f t="shared" si="7"/>
        <v>PASS</v>
      </c>
      <c r="AS22" s="21" t="str">
        <f t="shared" si="8"/>
        <v>PASS</v>
      </c>
      <c r="AT22" s="7" t="str">
        <f t="shared" si="9"/>
        <v>PASS</v>
      </c>
      <c r="AU22" s="7" t="str">
        <f t="shared" si="10"/>
        <v>PASS</v>
      </c>
      <c r="AV22" s="22" t="str">
        <f t="shared" si="11"/>
        <v>YES</v>
      </c>
      <c r="AW22" s="23" t="str">
        <f t="shared" si="12"/>
        <v>DIST</v>
      </c>
    </row>
    <row r="23" spans="1:49">
      <c r="A23" s="14"/>
      <c r="B23" s="14">
        <v>33320</v>
      </c>
      <c r="C23" s="14" t="s">
        <v>273</v>
      </c>
      <c r="D23" s="15" t="s">
        <v>274</v>
      </c>
      <c r="E23" s="14" t="s">
        <v>275</v>
      </c>
      <c r="F23" s="16" t="s">
        <v>276</v>
      </c>
      <c r="G23" s="14">
        <v>84</v>
      </c>
      <c r="H23" s="14">
        <v>100</v>
      </c>
      <c r="I23" s="14">
        <v>100</v>
      </c>
      <c r="J23" s="14">
        <v>100</v>
      </c>
      <c r="K23" s="14">
        <v>99</v>
      </c>
      <c r="L23" s="17"/>
      <c r="M23" s="14">
        <v>40</v>
      </c>
      <c r="N23" s="14">
        <v>23</v>
      </c>
      <c r="O23" s="14">
        <v>40</v>
      </c>
      <c r="P23" s="14">
        <v>24</v>
      </c>
      <c r="Q23" s="14">
        <v>41</v>
      </c>
      <c r="R23" s="14">
        <v>45</v>
      </c>
      <c r="S23" s="18">
        <v>10</v>
      </c>
      <c r="T23" s="18">
        <v>23</v>
      </c>
      <c r="U23" s="19"/>
      <c r="V23" s="15">
        <f t="shared" si="0"/>
        <v>33320</v>
      </c>
      <c r="W23" s="14" t="str">
        <f t="shared" si="1"/>
        <v>T150058555</v>
      </c>
      <c r="X23" s="15" t="str">
        <f t="shared" si="2"/>
        <v>DESHMUKH PRITEE ASHOK</v>
      </c>
      <c r="Y23" s="14" t="str">
        <f t="shared" si="3"/>
        <v>71900182L</v>
      </c>
      <c r="Z23" s="16" t="str">
        <f t="shared" si="4"/>
        <v>I2K18102542</v>
      </c>
      <c r="AA23" s="14">
        <v>100</v>
      </c>
      <c r="AB23" s="14">
        <v>94</v>
      </c>
      <c r="AC23" s="14">
        <v>86</v>
      </c>
      <c r="AD23" s="14">
        <v>100</v>
      </c>
      <c r="AE23" s="14">
        <v>83</v>
      </c>
      <c r="AF23" s="17"/>
      <c r="AG23" s="14">
        <v>24</v>
      </c>
      <c r="AH23" s="14">
        <v>24</v>
      </c>
      <c r="AI23" s="14">
        <v>47</v>
      </c>
      <c r="AJ23" s="14">
        <v>44</v>
      </c>
      <c r="AK23" s="14">
        <v>24</v>
      </c>
      <c r="AL23" s="14">
        <v>23</v>
      </c>
      <c r="AM23" s="14">
        <v>42</v>
      </c>
      <c r="AN23" s="14">
        <v>10</v>
      </c>
      <c r="AO23" s="14">
        <v>46</v>
      </c>
      <c r="AP23" s="20" t="str">
        <f t="shared" si="5"/>
        <v>PASS</v>
      </c>
      <c r="AQ23" s="20" t="str">
        <f t="shared" si="6"/>
        <v>PASS</v>
      </c>
      <c r="AR23" s="21" t="str">
        <f t="shared" si="7"/>
        <v>PASS</v>
      </c>
      <c r="AS23" s="21" t="str">
        <f t="shared" si="8"/>
        <v>PASS</v>
      </c>
      <c r="AT23" s="7" t="str">
        <f t="shared" si="9"/>
        <v>PASS</v>
      </c>
      <c r="AU23" s="7" t="str">
        <f t="shared" si="10"/>
        <v>PASS</v>
      </c>
      <c r="AV23" s="22" t="str">
        <f t="shared" si="11"/>
        <v>YES</v>
      </c>
      <c r="AW23" s="23" t="str">
        <f t="shared" si="12"/>
        <v>DIST</v>
      </c>
    </row>
    <row r="24" spans="1:49">
      <c r="A24" s="14"/>
      <c r="B24" s="14">
        <v>33321</v>
      </c>
      <c r="C24" s="14" t="s">
        <v>289</v>
      </c>
      <c r="D24" s="15" t="s">
        <v>290</v>
      </c>
      <c r="E24" s="14" t="s">
        <v>291</v>
      </c>
      <c r="F24" s="16" t="s">
        <v>292</v>
      </c>
      <c r="G24" s="14">
        <v>86</v>
      </c>
      <c r="H24" s="14">
        <v>99</v>
      </c>
      <c r="I24" s="14">
        <v>97</v>
      </c>
      <c r="J24" s="14">
        <v>100</v>
      </c>
      <c r="K24" s="14">
        <v>80</v>
      </c>
      <c r="L24" s="17"/>
      <c r="M24" s="14">
        <v>41</v>
      </c>
      <c r="N24" s="14">
        <v>24</v>
      </c>
      <c r="O24" s="14">
        <v>40</v>
      </c>
      <c r="P24" s="14">
        <v>24</v>
      </c>
      <c r="Q24" s="14">
        <v>45</v>
      </c>
      <c r="R24" s="14">
        <v>45</v>
      </c>
      <c r="S24" s="18">
        <v>10</v>
      </c>
      <c r="T24" s="18">
        <v>23</v>
      </c>
      <c r="U24" s="19"/>
      <c r="V24" s="15">
        <f t="shared" si="0"/>
        <v>33321</v>
      </c>
      <c r="W24" s="14" t="str">
        <f t="shared" si="1"/>
        <v>T150058559</v>
      </c>
      <c r="X24" s="15" t="str">
        <f t="shared" si="2"/>
        <v>DHATRAK RUTUJA SUDAM</v>
      </c>
      <c r="Y24" s="14" t="str">
        <f t="shared" si="3"/>
        <v>71900195B</v>
      </c>
      <c r="Z24" s="16" t="str">
        <f t="shared" si="4"/>
        <v>I2K18102421</v>
      </c>
      <c r="AA24" s="14">
        <v>89</v>
      </c>
      <c r="AB24" s="14">
        <v>86</v>
      </c>
      <c r="AC24" s="14">
        <v>88</v>
      </c>
      <c r="AD24" s="14">
        <v>100</v>
      </c>
      <c r="AE24" s="14">
        <v>92</v>
      </c>
      <c r="AF24" s="17"/>
      <c r="AG24" s="14">
        <v>23</v>
      </c>
      <c r="AH24" s="14">
        <v>22</v>
      </c>
      <c r="AI24" s="14">
        <v>44</v>
      </c>
      <c r="AJ24" s="14">
        <v>40</v>
      </c>
      <c r="AK24" s="14">
        <v>22</v>
      </c>
      <c r="AL24" s="14">
        <v>20</v>
      </c>
      <c r="AM24" s="14">
        <v>46</v>
      </c>
      <c r="AN24" s="14">
        <v>10</v>
      </c>
      <c r="AO24" s="14">
        <v>46</v>
      </c>
      <c r="AP24" s="20" t="str">
        <f t="shared" si="5"/>
        <v>PASS</v>
      </c>
      <c r="AQ24" s="20" t="str">
        <f t="shared" si="6"/>
        <v>PASS</v>
      </c>
      <c r="AR24" s="21" t="str">
        <f t="shared" si="7"/>
        <v>PASS</v>
      </c>
      <c r="AS24" s="21" t="str">
        <f t="shared" si="8"/>
        <v>PASS</v>
      </c>
      <c r="AT24" s="7" t="str">
        <f t="shared" si="9"/>
        <v>PASS</v>
      </c>
      <c r="AU24" s="7" t="str">
        <f t="shared" si="10"/>
        <v>PASS</v>
      </c>
      <c r="AV24" s="22" t="str">
        <f t="shared" si="11"/>
        <v>YES</v>
      </c>
      <c r="AW24" s="23" t="str">
        <f t="shared" si="12"/>
        <v>DIST</v>
      </c>
    </row>
    <row r="25" spans="1:49">
      <c r="A25" s="14"/>
      <c r="B25" s="14">
        <v>33322</v>
      </c>
      <c r="C25" s="14" t="s">
        <v>965</v>
      </c>
      <c r="D25" s="15" t="s">
        <v>954</v>
      </c>
      <c r="E25" s="14" t="s">
        <v>966</v>
      </c>
      <c r="F25" s="88" t="s">
        <v>955</v>
      </c>
      <c r="G25" s="14">
        <v>87</v>
      </c>
      <c r="H25" s="14">
        <v>97</v>
      </c>
      <c r="I25" s="14">
        <v>86</v>
      </c>
      <c r="J25" s="14">
        <v>100</v>
      </c>
      <c r="K25" s="14">
        <v>94</v>
      </c>
      <c r="L25" s="17"/>
      <c r="M25" s="14">
        <v>45</v>
      </c>
      <c r="N25" s="14">
        <v>24</v>
      </c>
      <c r="O25" s="14">
        <v>46</v>
      </c>
      <c r="P25" s="14">
        <v>24</v>
      </c>
      <c r="Q25" s="14">
        <v>44</v>
      </c>
      <c r="R25" s="14">
        <v>44</v>
      </c>
      <c r="S25" s="18">
        <v>10</v>
      </c>
      <c r="T25" s="18">
        <v>23</v>
      </c>
      <c r="U25" s="19"/>
      <c r="V25" s="15">
        <f t="shared" ref="V25:V56" si="13">B25</f>
        <v>33322</v>
      </c>
      <c r="W25" s="14" t="str">
        <f t="shared" ref="W25:W56" si="14">C25</f>
        <v>T150058710</v>
      </c>
      <c r="X25" s="15" t="str">
        <f t="shared" ref="X25:X56" si="15">D25</f>
        <v>DHRUV NADKAR</v>
      </c>
      <c r="Y25" s="14" t="str">
        <f t="shared" ref="Y25:Y56" si="16">E25</f>
        <v>71900200B</v>
      </c>
      <c r="Z25" s="72"/>
      <c r="AA25" s="14">
        <v>94</v>
      </c>
      <c r="AB25" s="14">
        <v>98</v>
      </c>
      <c r="AC25" s="14">
        <v>99</v>
      </c>
      <c r="AD25" s="14">
        <v>96</v>
      </c>
      <c r="AE25" s="14">
        <v>100</v>
      </c>
      <c r="AF25" s="17"/>
      <c r="AG25" s="14">
        <v>23</v>
      </c>
      <c r="AH25" s="14">
        <v>22</v>
      </c>
      <c r="AI25" s="14">
        <v>44</v>
      </c>
      <c r="AJ25" s="14">
        <v>45</v>
      </c>
      <c r="AK25" s="14">
        <v>22</v>
      </c>
      <c r="AL25" s="14">
        <v>21</v>
      </c>
      <c r="AM25" s="14">
        <v>44</v>
      </c>
      <c r="AN25" s="14">
        <v>10</v>
      </c>
      <c r="AO25" s="14">
        <v>46</v>
      </c>
      <c r="AP25" s="20" t="str">
        <f t="shared" si="5"/>
        <v>PASS</v>
      </c>
      <c r="AQ25" s="20" t="str">
        <f t="shared" si="6"/>
        <v>PASS</v>
      </c>
      <c r="AR25" s="21" t="str">
        <f t="shared" si="7"/>
        <v>PASS</v>
      </c>
      <c r="AS25" s="21" t="str">
        <f t="shared" si="8"/>
        <v>PASS</v>
      </c>
      <c r="AT25" s="7" t="str">
        <f t="shared" si="9"/>
        <v>PASS</v>
      </c>
      <c r="AU25" s="7" t="str">
        <f t="shared" si="10"/>
        <v>PASS</v>
      </c>
      <c r="AV25" s="22" t="str">
        <f t="shared" si="11"/>
        <v>YES</v>
      </c>
      <c r="AW25" s="23" t="str">
        <f t="shared" si="12"/>
        <v>DIST</v>
      </c>
    </row>
    <row r="26" spans="1:49">
      <c r="A26" s="14"/>
      <c r="B26" s="14">
        <v>33323</v>
      </c>
      <c r="C26" s="14" t="s">
        <v>305</v>
      </c>
      <c r="D26" s="15" t="s">
        <v>306</v>
      </c>
      <c r="E26" s="14" t="s">
        <v>307</v>
      </c>
      <c r="F26" s="16" t="s">
        <v>308</v>
      </c>
      <c r="G26" s="14">
        <v>89</v>
      </c>
      <c r="H26" s="14">
        <v>100</v>
      </c>
      <c r="I26" s="14">
        <v>97</v>
      </c>
      <c r="J26" s="14">
        <v>93</v>
      </c>
      <c r="K26" s="14">
        <v>94</v>
      </c>
      <c r="L26" s="17"/>
      <c r="M26" s="14">
        <v>40</v>
      </c>
      <c r="N26" s="14">
        <v>24</v>
      </c>
      <c r="O26" s="14">
        <v>40</v>
      </c>
      <c r="P26" s="14">
        <v>24</v>
      </c>
      <c r="Q26" s="14">
        <v>43</v>
      </c>
      <c r="R26" s="14">
        <v>45</v>
      </c>
      <c r="S26" s="18">
        <v>10</v>
      </c>
      <c r="T26" s="18">
        <v>23</v>
      </c>
      <c r="U26" s="19"/>
      <c r="V26" s="15">
        <f t="shared" si="13"/>
        <v>33323</v>
      </c>
      <c r="W26" s="14" t="str">
        <f t="shared" si="14"/>
        <v>T150058563</v>
      </c>
      <c r="X26" s="15" t="str">
        <f t="shared" si="15"/>
        <v>DHULAM SANGEETA SANJAY</v>
      </c>
      <c r="Y26" s="14" t="str">
        <f t="shared" si="16"/>
        <v>72000073E</v>
      </c>
      <c r="Z26" s="16" t="str">
        <f t="shared" ref="Z26:Z57" si="17">F26</f>
        <v>I2K19205174</v>
      </c>
      <c r="AA26" s="14">
        <v>100</v>
      </c>
      <c r="AB26" s="14">
        <v>85</v>
      </c>
      <c r="AC26" s="14">
        <v>63</v>
      </c>
      <c r="AD26" s="14">
        <v>82</v>
      </c>
      <c r="AE26" s="14">
        <v>78</v>
      </c>
      <c r="AF26" s="17"/>
      <c r="AG26" s="14">
        <v>22</v>
      </c>
      <c r="AH26" s="14">
        <v>20</v>
      </c>
      <c r="AI26" s="14">
        <v>45</v>
      </c>
      <c r="AJ26" s="14">
        <v>37</v>
      </c>
      <c r="AK26" s="14">
        <v>24</v>
      </c>
      <c r="AL26" s="14">
        <v>22</v>
      </c>
      <c r="AM26" s="14">
        <v>46</v>
      </c>
      <c r="AN26" s="14">
        <v>9.7200000000000006</v>
      </c>
      <c r="AO26" s="14">
        <v>46</v>
      </c>
      <c r="AP26" s="20" t="str">
        <f t="shared" si="5"/>
        <v>PASS</v>
      </c>
      <c r="AQ26" s="20" t="str">
        <f t="shared" si="6"/>
        <v>PASS</v>
      </c>
      <c r="AR26" s="21" t="str">
        <f t="shared" si="7"/>
        <v>PASS</v>
      </c>
      <c r="AS26" s="21" t="str">
        <f t="shared" si="8"/>
        <v>PASS</v>
      </c>
      <c r="AT26" s="7" t="str">
        <f t="shared" si="9"/>
        <v>PASS</v>
      </c>
      <c r="AU26" s="7" t="str">
        <f t="shared" si="10"/>
        <v>PASS</v>
      </c>
      <c r="AV26" s="22" t="str">
        <f t="shared" si="11"/>
        <v>YES</v>
      </c>
      <c r="AW26" s="23" t="str">
        <f t="shared" si="12"/>
        <v>DIST</v>
      </c>
    </row>
    <row r="27" spans="1:49">
      <c r="A27" s="14"/>
      <c r="B27" s="14">
        <v>33324</v>
      </c>
      <c r="C27" s="14" t="s">
        <v>321</v>
      </c>
      <c r="D27" s="15" t="s">
        <v>322</v>
      </c>
      <c r="E27" s="14" t="s">
        <v>323</v>
      </c>
      <c r="F27" s="16" t="s">
        <v>324</v>
      </c>
      <c r="G27" s="14">
        <v>97</v>
      </c>
      <c r="H27" s="14">
        <v>96</v>
      </c>
      <c r="I27" s="14">
        <v>91</v>
      </c>
      <c r="J27" s="14">
        <v>100</v>
      </c>
      <c r="K27" s="14">
        <v>91</v>
      </c>
      <c r="L27" s="17"/>
      <c r="M27" s="14">
        <v>45</v>
      </c>
      <c r="N27" s="14">
        <v>24</v>
      </c>
      <c r="O27" s="14">
        <v>46</v>
      </c>
      <c r="P27" s="14">
        <v>24</v>
      </c>
      <c r="Q27" s="14">
        <v>45</v>
      </c>
      <c r="R27" s="14">
        <v>45</v>
      </c>
      <c r="S27" s="18">
        <v>10</v>
      </c>
      <c r="T27" s="18">
        <v>23</v>
      </c>
      <c r="U27" s="19"/>
      <c r="V27" s="15">
        <f t="shared" si="13"/>
        <v>33324</v>
      </c>
      <c r="W27" s="14" t="str">
        <f t="shared" si="14"/>
        <v>T150058567</v>
      </c>
      <c r="X27" s="15" t="str">
        <f t="shared" si="15"/>
        <v>GAIKWAD DHANASHREE DHANRAJ</v>
      </c>
      <c r="Y27" s="14" t="str">
        <f t="shared" si="16"/>
        <v>71900211H</v>
      </c>
      <c r="Z27" s="16" t="str">
        <f t="shared" si="17"/>
        <v>I2K18102452</v>
      </c>
      <c r="AA27" s="14">
        <v>93</v>
      </c>
      <c r="AB27" s="14">
        <v>94</v>
      </c>
      <c r="AC27" s="14">
        <v>92</v>
      </c>
      <c r="AD27" s="14">
        <v>100</v>
      </c>
      <c r="AE27" s="14">
        <v>96</v>
      </c>
      <c r="AF27" s="17"/>
      <c r="AG27" s="14">
        <v>24</v>
      </c>
      <c r="AH27" s="14">
        <v>24</v>
      </c>
      <c r="AI27" s="14">
        <v>46</v>
      </c>
      <c r="AJ27" s="14">
        <v>44</v>
      </c>
      <c r="AK27" s="14">
        <v>24</v>
      </c>
      <c r="AL27" s="14">
        <v>22</v>
      </c>
      <c r="AM27" s="14">
        <v>40</v>
      </c>
      <c r="AN27" s="14">
        <v>10</v>
      </c>
      <c r="AO27" s="14">
        <v>46</v>
      </c>
      <c r="AP27" s="20" t="str">
        <f t="shared" si="5"/>
        <v>PASS</v>
      </c>
      <c r="AQ27" s="20" t="str">
        <f t="shared" si="6"/>
        <v>PASS</v>
      </c>
      <c r="AR27" s="21" t="str">
        <f t="shared" si="7"/>
        <v>PASS</v>
      </c>
      <c r="AS27" s="21" t="str">
        <f t="shared" si="8"/>
        <v>PASS</v>
      </c>
      <c r="AT27" s="7" t="str">
        <f t="shared" si="9"/>
        <v>PASS</v>
      </c>
      <c r="AU27" s="7" t="str">
        <f t="shared" si="10"/>
        <v>PASS</v>
      </c>
      <c r="AV27" s="22" t="str">
        <f t="shared" si="11"/>
        <v>YES</v>
      </c>
      <c r="AW27" s="23" t="str">
        <f t="shared" si="12"/>
        <v>DIST</v>
      </c>
    </row>
    <row r="28" spans="1:49">
      <c r="A28" s="14"/>
      <c r="B28" s="14">
        <v>33325</v>
      </c>
      <c r="C28" s="14" t="s">
        <v>473</v>
      </c>
      <c r="D28" s="15" t="s">
        <v>474</v>
      </c>
      <c r="E28" s="14" t="s">
        <v>475</v>
      </c>
      <c r="F28" s="16" t="s">
        <v>476</v>
      </c>
      <c r="G28" s="14">
        <v>76</v>
      </c>
      <c r="H28" s="14">
        <v>100</v>
      </c>
      <c r="I28" s="14">
        <v>78</v>
      </c>
      <c r="J28" s="14">
        <v>90</v>
      </c>
      <c r="K28" s="14">
        <v>89</v>
      </c>
      <c r="L28" s="17"/>
      <c r="M28" s="14">
        <v>44</v>
      </c>
      <c r="N28" s="14">
        <v>24</v>
      </c>
      <c r="O28" s="14">
        <v>43</v>
      </c>
      <c r="P28" s="14">
        <v>23</v>
      </c>
      <c r="Q28" s="14">
        <v>42</v>
      </c>
      <c r="R28" s="14">
        <v>45</v>
      </c>
      <c r="S28" s="18">
        <v>9.6999999999999993</v>
      </c>
      <c r="T28" s="18">
        <v>23</v>
      </c>
      <c r="U28" s="19"/>
      <c r="V28" s="15">
        <f t="shared" si="13"/>
        <v>33325</v>
      </c>
      <c r="W28" s="14" t="str">
        <f t="shared" si="14"/>
        <v>T150058606</v>
      </c>
      <c r="X28" s="15" t="str">
        <f t="shared" si="15"/>
        <v>KOMAL SUNIL GAIKWAD</v>
      </c>
      <c r="Y28" s="14" t="str">
        <f t="shared" si="16"/>
        <v>72000078F</v>
      </c>
      <c r="Z28" s="16" t="str">
        <f t="shared" si="17"/>
        <v>I2K19205171</v>
      </c>
      <c r="AA28" s="14">
        <v>82</v>
      </c>
      <c r="AB28" s="14">
        <v>81</v>
      </c>
      <c r="AC28" s="14">
        <v>83</v>
      </c>
      <c r="AD28" s="14">
        <v>100</v>
      </c>
      <c r="AE28" s="14">
        <v>90</v>
      </c>
      <c r="AF28" s="17"/>
      <c r="AG28" s="14">
        <v>24</v>
      </c>
      <c r="AH28" s="14">
        <v>23</v>
      </c>
      <c r="AI28" s="14">
        <v>45</v>
      </c>
      <c r="AJ28" s="14">
        <v>38</v>
      </c>
      <c r="AK28" s="14">
        <v>23</v>
      </c>
      <c r="AL28" s="14">
        <v>21</v>
      </c>
      <c r="AM28" s="14">
        <v>44</v>
      </c>
      <c r="AN28" s="14">
        <v>9.83</v>
      </c>
      <c r="AO28" s="14">
        <v>46</v>
      </c>
      <c r="AP28" s="20" t="str">
        <f t="shared" si="5"/>
        <v>PASS</v>
      </c>
      <c r="AQ28" s="20" t="str">
        <f t="shared" si="6"/>
        <v>PASS</v>
      </c>
      <c r="AR28" s="21" t="str">
        <f t="shared" si="7"/>
        <v>PASS</v>
      </c>
      <c r="AS28" s="21" t="str">
        <f t="shared" si="8"/>
        <v>PASS</v>
      </c>
      <c r="AT28" s="7" t="str">
        <f t="shared" si="9"/>
        <v>PASS</v>
      </c>
      <c r="AU28" s="7" t="str">
        <f t="shared" si="10"/>
        <v>PASS</v>
      </c>
      <c r="AV28" s="22" t="str">
        <f t="shared" si="11"/>
        <v>YES</v>
      </c>
      <c r="AW28" s="23" t="str">
        <f t="shared" si="12"/>
        <v>DIST</v>
      </c>
    </row>
    <row r="29" spans="1:49">
      <c r="A29" s="14"/>
      <c r="B29" s="14">
        <v>33326</v>
      </c>
      <c r="C29" s="14" t="s">
        <v>333</v>
      </c>
      <c r="D29" s="15" t="s">
        <v>334</v>
      </c>
      <c r="E29" s="14" t="s">
        <v>335</v>
      </c>
      <c r="F29" s="16" t="s">
        <v>336</v>
      </c>
      <c r="G29" s="14">
        <v>78</v>
      </c>
      <c r="H29" s="14">
        <v>90</v>
      </c>
      <c r="I29" s="14">
        <v>80</v>
      </c>
      <c r="J29" s="14">
        <v>96</v>
      </c>
      <c r="K29" s="14">
        <v>77</v>
      </c>
      <c r="L29" s="17"/>
      <c r="M29" s="14">
        <v>43</v>
      </c>
      <c r="N29" s="14">
        <v>22</v>
      </c>
      <c r="O29" s="14">
        <v>45</v>
      </c>
      <c r="P29" s="14">
        <v>23</v>
      </c>
      <c r="Q29" s="14">
        <v>40</v>
      </c>
      <c r="R29" s="14">
        <v>40</v>
      </c>
      <c r="S29" s="18">
        <v>9.6999999999999993</v>
      </c>
      <c r="T29" s="18">
        <v>23</v>
      </c>
      <c r="U29" s="19"/>
      <c r="V29" s="15">
        <f t="shared" si="13"/>
        <v>33326</v>
      </c>
      <c r="W29" s="14" t="str">
        <f t="shared" si="14"/>
        <v>T150058570</v>
      </c>
      <c r="X29" s="15" t="str">
        <f t="shared" si="15"/>
        <v>GARJE SHUBHAM RAMESHRAO</v>
      </c>
      <c r="Y29" s="14" t="str">
        <f t="shared" si="16"/>
        <v>71900220G</v>
      </c>
      <c r="Z29" s="16" t="str">
        <f t="shared" si="17"/>
        <v>I2K18102631</v>
      </c>
      <c r="AA29" s="14">
        <v>93</v>
      </c>
      <c r="AB29" s="14">
        <v>78</v>
      </c>
      <c r="AC29" s="14">
        <v>76</v>
      </c>
      <c r="AD29" s="14">
        <v>87</v>
      </c>
      <c r="AE29" s="14">
        <v>79</v>
      </c>
      <c r="AF29" s="17"/>
      <c r="AG29" s="14">
        <v>22</v>
      </c>
      <c r="AH29" s="14">
        <v>20</v>
      </c>
      <c r="AI29" s="14">
        <v>44</v>
      </c>
      <c r="AJ29" s="14">
        <v>40</v>
      </c>
      <c r="AK29" s="14">
        <v>23</v>
      </c>
      <c r="AL29" s="14">
        <v>20</v>
      </c>
      <c r="AM29" s="14">
        <v>45</v>
      </c>
      <c r="AN29" s="14">
        <v>9.59</v>
      </c>
      <c r="AO29" s="14">
        <v>46</v>
      </c>
      <c r="AP29" s="20" t="str">
        <f t="shared" si="5"/>
        <v>PASS</v>
      </c>
      <c r="AQ29" s="20" t="str">
        <f t="shared" si="6"/>
        <v>PASS</v>
      </c>
      <c r="AR29" s="21" t="str">
        <f t="shared" si="7"/>
        <v>PASS</v>
      </c>
      <c r="AS29" s="21" t="str">
        <f t="shared" si="8"/>
        <v>PASS</v>
      </c>
      <c r="AT29" s="7" t="str">
        <f t="shared" si="9"/>
        <v>PASS</v>
      </c>
      <c r="AU29" s="7" t="str">
        <f t="shared" si="10"/>
        <v>PASS</v>
      </c>
      <c r="AV29" s="22" t="str">
        <f t="shared" si="11"/>
        <v>YES</v>
      </c>
      <c r="AW29" s="23" t="str">
        <f t="shared" si="12"/>
        <v>DIST</v>
      </c>
    </row>
    <row r="30" spans="1:49">
      <c r="A30" s="14"/>
      <c r="B30" s="24">
        <v>33327</v>
      </c>
      <c r="C30" s="24" t="s">
        <v>345</v>
      </c>
      <c r="D30" s="25" t="s">
        <v>346</v>
      </c>
      <c r="E30" s="24" t="s">
        <v>347</v>
      </c>
      <c r="F30" s="16" t="s">
        <v>348</v>
      </c>
      <c r="G30" s="14">
        <v>90</v>
      </c>
      <c r="H30" s="14">
        <v>100</v>
      </c>
      <c r="I30" s="14">
        <v>100</v>
      </c>
      <c r="J30" s="14">
        <v>100</v>
      </c>
      <c r="K30" s="14">
        <v>100</v>
      </c>
      <c r="L30" s="17"/>
      <c r="M30" s="14">
        <v>46</v>
      </c>
      <c r="N30" s="14">
        <v>25</v>
      </c>
      <c r="O30" s="14">
        <v>47</v>
      </c>
      <c r="P30" s="14">
        <v>24</v>
      </c>
      <c r="Q30" s="14">
        <v>46</v>
      </c>
      <c r="R30" s="14">
        <v>45</v>
      </c>
      <c r="S30" s="18">
        <v>10</v>
      </c>
      <c r="T30" s="18">
        <v>23</v>
      </c>
      <c r="U30" s="19"/>
      <c r="V30" s="15">
        <f t="shared" si="13"/>
        <v>33327</v>
      </c>
      <c r="W30" s="14" t="str">
        <f t="shared" si="14"/>
        <v>T150058573</v>
      </c>
      <c r="X30" s="15" t="str">
        <f t="shared" si="15"/>
        <v>GAVHANE YASHRAJ</v>
      </c>
      <c r="Y30" s="14" t="str">
        <f t="shared" si="16"/>
        <v>71900226F</v>
      </c>
      <c r="Z30" s="16" t="str">
        <f t="shared" si="17"/>
        <v>I2K18102584</v>
      </c>
      <c r="AA30" s="14">
        <v>100</v>
      </c>
      <c r="AB30" s="14">
        <v>100</v>
      </c>
      <c r="AC30" s="14">
        <v>96</v>
      </c>
      <c r="AD30" s="14">
        <v>100</v>
      </c>
      <c r="AE30" s="14">
        <v>100</v>
      </c>
      <c r="AF30" s="17"/>
      <c r="AG30" s="14">
        <v>23</v>
      </c>
      <c r="AH30" s="14">
        <v>23</v>
      </c>
      <c r="AI30" s="14">
        <v>47</v>
      </c>
      <c r="AJ30" s="14">
        <v>43</v>
      </c>
      <c r="AK30" s="14">
        <v>23</v>
      </c>
      <c r="AL30" s="14">
        <v>23</v>
      </c>
      <c r="AM30" s="14">
        <v>41</v>
      </c>
      <c r="AN30" s="14">
        <v>10</v>
      </c>
      <c r="AO30" s="14">
        <v>46</v>
      </c>
      <c r="AP30" s="20" t="str">
        <f t="shared" si="5"/>
        <v>PASS</v>
      </c>
      <c r="AQ30" s="20" t="str">
        <f t="shared" si="6"/>
        <v>PASS</v>
      </c>
      <c r="AR30" s="21" t="str">
        <f t="shared" si="7"/>
        <v>PASS</v>
      </c>
      <c r="AS30" s="21" t="str">
        <f t="shared" si="8"/>
        <v>PASS</v>
      </c>
      <c r="AT30" s="7" t="str">
        <f t="shared" si="9"/>
        <v>PASS</v>
      </c>
      <c r="AU30" s="7" t="str">
        <f t="shared" si="10"/>
        <v>PASS</v>
      </c>
      <c r="AV30" s="22" t="str">
        <f t="shared" si="11"/>
        <v>YES</v>
      </c>
      <c r="AW30" s="23" t="str">
        <f t="shared" si="12"/>
        <v>DIST</v>
      </c>
    </row>
    <row r="31" spans="1:49">
      <c r="A31" s="14"/>
      <c r="B31" s="14">
        <v>33328</v>
      </c>
      <c r="C31" s="14" t="s">
        <v>353</v>
      </c>
      <c r="D31" s="15" t="s">
        <v>354</v>
      </c>
      <c r="E31" s="14" t="s">
        <v>355</v>
      </c>
      <c r="F31" s="16" t="s">
        <v>356</v>
      </c>
      <c r="G31" s="14">
        <v>87</v>
      </c>
      <c r="H31" s="14">
        <v>100</v>
      </c>
      <c r="I31" s="14">
        <v>94</v>
      </c>
      <c r="J31" s="14">
        <v>96</v>
      </c>
      <c r="K31" s="14">
        <v>100</v>
      </c>
      <c r="L31" s="17"/>
      <c r="M31" s="14">
        <v>46</v>
      </c>
      <c r="N31" s="14">
        <v>20</v>
      </c>
      <c r="O31" s="14">
        <v>47</v>
      </c>
      <c r="P31" s="14">
        <v>22</v>
      </c>
      <c r="Q31" s="14">
        <v>45</v>
      </c>
      <c r="R31" s="14">
        <v>39</v>
      </c>
      <c r="S31" s="18">
        <v>9.9600000000000009</v>
      </c>
      <c r="T31" s="18">
        <v>23</v>
      </c>
      <c r="U31" s="19"/>
      <c r="V31" s="15">
        <f t="shared" si="13"/>
        <v>33328</v>
      </c>
      <c r="W31" s="14" t="str">
        <f t="shared" si="14"/>
        <v>T150058575</v>
      </c>
      <c r="X31" s="15" t="str">
        <f t="shared" si="15"/>
        <v>GHODEGAONKAR YASH SANJAY</v>
      </c>
      <c r="Y31" s="14" t="str">
        <f t="shared" si="16"/>
        <v>72000074C</v>
      </c>
      <c r="Z31" s="16" t="str">
        <f t="shared" si="17"/>
        <v>I2K19205176</v>
      </c>
      <c r="AA31" s="14">
        <v>100</v>
      </c>
      <c r="AB31" s="14">
        <v>84</v>
      </c>
      <c r="AC31" s="14">
        <v>90</v>
      </c>
      <c r="AD31" s="14">
        <v>100</v>
      </c>
      <c r="AE31" s="14">
        <v>90</v>
      </c>
      <c r="AF31" s="17"/>
      <c r="AG31" s="14">
        <v>22</v>
      </c>
      <c r="AH31" s="14">
        <v>21</v>
      </c>
      <c r="AI31" s="14">
        <v>43</v>
      </c>
      <c r="AJ31" s="14">
        <v>42</v>
      </c>
      <c r="AK31" s="14">
        <v>21</v>
      </c>
      <c r="AL31" s="14">
        <v>20</v>
      </c>
      <c r="AM31" s="14">
        <v>47</v>
      </c>
      <c r="AN31" s="14">
        <v>9.98</v>
      </c>
      <c r="AO31" s="14">
        <v>46</v>
      </c>
      <c r="AP31" s="20" t="str">
        <f t="shared" si="5"/>
        <v>PASS</v>
      </c>
      <c r="AQ31" s="20" t="str">
        <f t="shared" si="6"/>
        <v>PASS</v>
      </c>
      <c r="AR31" s="21" t="str">
        <f t="shared" si="7"/>
        <v>PASS</v>
      </c>
      <c r="AS31" s="21" t="str">
        <f t="shared" si="8"/>
        <v>PASS</v>
      </c>
      <c r="AT31" s="7" t="str">
        <f t="shared" si="9"/>
        <v>PASS</v>
      </c>
      <c r="AU31" s="7" t="str">
        <f t="shared" si="10"/>
        <v>PASS</v>
      </c>
      <c r="AV31" s="22" t="str">
        <f t="shared" si="11"/>
        <v>YES</v>
      </c>
      <c r="AW31" s="23" t="str">
        <f t="shared" si="12"/>
        <v>DIST</v>
      </c>
    </row>
    <row r="32" spans="1:49">
      <c r="A32" s="14"/>
      <c r="B32" s="14">
        <v>33329</v>
      </c>
      <c r="C32" s="14" t="s">
        <v>361</v>
      </c>
      <c r="D32" s="15" t="s">
        <v>362</v>
      </c>
      <c r="E32" s="14" t="s">
        <v>363</v>
      </c>
      <c r="F32" s="16" t="s">
        <v>364</v>
      </c>
      <c r="G32" s="14">
        <v>96</v>
      </c>
      <c r="H32" s="14">
        <v>100</v>
      </c>
      <c r="I32" s="14">
        <v>100</v>
      </c>
      <c r="J32" s="14">
        <v>100</v>
      </c>
      <c r="K32" s="14">
        <v>100</v>
      </c>
      <c r="L32" s="17"/>
      <c r="M32" s="14">
        <v>46</v>
      </c>
      <c r="N32" s="14">
        <v>25</v>
      </c>
      <c r="O32" s="14">
        <v>48</v>
      </c>
      <c r="P32" s="14">
        <v>24</v>
      </c>
      <c r="Q32" s="14">
        <v>43</v>
      </c>
      <c r="R32" s="14">
        <v>45</v>
      </c>
      <c r="S32" s="18">
        <v>10</v>
      </c>
      <c r="T32" s="18">
        <v>23</v>
      </c>
      <c r="U32" s="19"/>
      <c r="V32" s="15">
        <f t="shared" si="13"/>
        <v>33329</v>
      </c>
      <c r="W32" s="14" t="str">
        <f t="shared" si="14"/>
        <v>T150058577</v>
      </c>
      <c r="X32" s="15" t="str">
        <f t="shared" si="15"/>
        <v>GHULE SHUBHAM SHIVAJI</v>
      </c>
      <c r="Y32" s="14" t="str">
        <f t="shared" si="16"/>
        <v>71900234G</v>
      </c>
      <c r="Z32" s="16" t="str">
        <f t="shared" si="17"/>
        <v>I2K18102514</v>
      </c>
      <c r="AA32" s="14">
        <v>100</v>
      </c>
      <c r="AB32" s="14">
        <v>99</v>
      </c>
      <c r="AC32" s="14">
        <v>92</v>
      </c>
      <c r="AD32" s="14">
        <v>100</v>
      </c>
      <c r="AE32" s="14">
        <v>100</v>
      </c>
      <c r="AF32" s="17"/>
      <c r="AG32" s="14">
        <v>22</v>
      </c>
      <c r="AH32" s="14">
        <v>20</v>
      </c>
      <c r="AI32" s="14">
        <v>47</v>
      </c>
      <c r="AJ32" s="14">
        <v>45</v>
      </c>
      <c r="AK32" s="14">
        <v>24</v>
      </c>
      <c r="AL32" s="14">
        <v>22</v>
      </c>
      <c r="AM32" s="14">
        <v>47</v>
      </c>
      <c r="AN32" s="14">
        <v>10</v>
      </c>
      <c r="AO32" s="14">
        <v>46</v>
      </c>
      <c r="AP32" s="20" t="str">
        <f t="shared" si="5"/>
        <v>PASS</v>
      </c>
      <c r="AQ32" s="20" t="str">
        <f t="shared" si="6"/>
        <v>PASS</v>
      </c>
      <c r="AR32" s="21" t="str">
        <f t="shared" si="7"/>
        <v>PASS</v>
      </c>
      <c r="AS32" s="21" t="str">
        <f t="shared" si="8"/>
        <v>PASS</v>
      </c>
      <c r="AT32" s="7" t="str">
        <f t="shared" si="9"/>
        <v>PASS</v>
      </c>
      <c r="AU32" s="7" t="str">
        <f t="shared" si="10"/>
        <v>PASS</v>
      </c>
      <c r="AV32" s="22" t="str">
        <f t="shared" si="11"/>
        <v>YES</v>
      </c>
      <c r="AW32" s="23" t="str">
        <f t="shared" si="12"/>
        <v>DIST</v>
      </c>
    </row>
    <row r="33" spans="1:49">
      <c r="A33" s="14"/>
      <c r="B33" s="14">
        <v>33330</v>
      </c>
      <c r="C33" s="14" t="s">
        <v>365</v>
      </c>
      <c r="D33" s="15" t="s">
        <v>366</v>
      </c>
      <c r="E33" s="14" t="s">
        <v>367</v>
      </c>
      <c r="F33" s="16" t="s">
        <v>368</v>
      </c>
      <c r="G33" s="14">
        <v>79</v>
      </c>
      <c r="H33" s="14">
        <v>96</v>
      </c>
      <c r="I33" s="14">
        <v>92</v>
      </c>
      <c r="J33" s="14">
        <v>87</v>
      </c>
      <c r="K33" s="14">
        <v>85</v>
      </c>
      <c r="L33" s="17"/>
      <c r="M33" s="14">
        <v>46</v>
      </c>
      <c r="N33" s="14">
        <v>22</v>
      </c>
      <c r="O33" s="14">
        <v>47</v>
      </c>
      <c r="P33" s="14">
        <v>23</v>
      </c>
      <c r="Q33" s="14">
        <v>42</v>
      </c>
      <c r="R33" s="14">
        <v>45</v>
      </c>
      <c r="S33" s="18">
        <v>9.83</v>
      </c>
      <c r="T33" s="18">
        <v>23</v>
      </c>
      <c r="U33" s="19"/>
      <c r="V33" s="15">
        <f t="shared" si="13"/>
        <v>33330</v>
      </c>
      <c r="W33" s="14" t="str">
        <f t="shared" si="14"/>
        <v>T150058578</v>
      </c>
      <c r="X33" s="15" t="str">
        <f t="shared" si="15"/>
        <v>GODE CHAKSHUTA PANDHARINATH</v>
      </c>
      <c r="Y33" s="14" t="str">
        <f t="shared" si="16"/>
        <v>72000075M</v>
      </c>
      <c r="Z33" s="16" t="str">
        <f t="shared" si="17"/>
        <v>I2K19205167</v>
      </c>
      <c r="AA33" s="14">
        <v>99</v>
      </c>
      <c r="AB33" s="14">
        <v>87</v>
      </c>
      <c r="AC33" s="14">
        <v>10</v>
      </c>
      <c r="AD33" s="14">
        <v>97</v>
      </c>
      <c r="AE33" s="14">
        <v>86</v>
      </c>
      <c r="AF33" s="17"/>
      <c r="AG33" s="14">
        <v>24</v>
      </c>
      <c r="AH33" s="14">
        <v>24</v>
      </c>
      <c r="AI33" s="14">
        <v>45</v>
      </c>
      <c r="AJ33" s="14">
        <v>39</v>
      </c>
      <c r="AK33" s="14">
        <v>22</v>
      </c>
      <c r="AL33" s="14">
        <v>20</v>
      </c>
      <c r="AM33" s="14">
        <v>44</v>
      </c>
      <c r="AN33" s="14">
        <v>9.8000000000000007</v>
      </c>
      <c r="AO33" s="14">
        <v>46</v>
      </c>
      <c r="AP33" s="20" t="str">
        <f t="shared" si="5"/>
        <v>PASS</v>
      </c>
      <c r="AQ33" s="20" t="str">
        <f t="shared" si="6"/>
        <v>PASS</v>
      </c>
      <c r="AR33" s="21" t="str">
        <f t="shared" si="7"/>
        <v>PASS</v>
      </c>
      <c r="AS33" s="21" t="str">
        <f t="shared" si="8"/>
        <v>PASS</v>
      </c>
      <c r="AT33" s="7" t="str">
        <f t="shared" si="9"/>
        <v>PASS</v>
      </c>
      <c r="AU33" s="7" t="str">
        <f t="shared" si="10"/>
        <v>PASS</v>
      </c>
      <c r="AV33" s="22" t="str">
        <f t="shared" si="11"/>
        <v>YES</v>
      </c>
      <c r="AW33" s="23" t="str">
        <f t="shared" si="12"/>
        <v>DIST</v>
      </c>
    </row>
    <row r="34" spans="1:49">
      <c r="A34" s="14"/>
      <c r="B34" s="14">
        <v>33331</v>
      </c>
      <c r="C34" s="14" t="s">
        <v>101</v>
      </c>
      <c r="D34" s="15" t="s">
        <v>102</v>
      </c>
      <c r="E34" s="14" t="s">
        <v>103</v>
      </c>
      <c r="F34" s="16" t="s">
        <v>104</v>
      </c>
      <c r="G34" s="14">
        <v>91</v>
      </c>
      <c r="H34" s="14">
        <v>97</v>
      </c>
      <c r="I34" s="14">
        <v>94</v>
      </c>
      <c r="J34" s="14">
        <v>100</v>
      </c>
      <c r="K34" s="14">
        <v>86</v>
      </c>
      <c r="L34" s="17"/>
      <c r="M34" s="14">
        <v>44</v>
      </c>
      <c r="N34" s="14">
        <v>25</v>
      </c>
      <c r="O34" s="14">
        <v>45</v>
      </c>
      <c r="P34" s="14">
        <v>23</v>
      </c>
      <c r="Q34" s="14">
        <v>38</v>
      </c>
      <c r="R34" s="14">
        <v>44</v>
      </c>
      <c r="S34" s="18">
        <v>10</v>
      </c>
      <c r="T34" s="18">
        <v>23</v>
      </c>
      <c r="U34" s="19"/>
      <c r="V34" s="15">
        <f t="shared" si="13"/>
        <v>33331</v>
      </c>
      <c r="W34" s="14" t="str">
        <f t="shared" si="14"/>
        <v>T150058512</v>
      </c>
      <c r="X34" s="15" t="str">
        <f t="shared" si="15"/>
        <v>AMOL SHANKAR GORE</v>
      </c>
      <c r="Y34" s="14" t="str">
        <f t="shared" si="16"/>
        <v>71900241k</v>
      </c>
      <c r="Z34" s="16" t="str">
        <f t="shared" si="17"/>
        <v>I2K18102438</v>
      </c>
      <c r="AA34" s="14">
        <v>93</v>
      </c>
      <c r="AB34" s="14">
        <v>97</v>
      </c>
      <c r="AC34" s="14">
        <v>75</v>
      </c>
      <c r="AD34" s="14">
        <v>100</v>
      </c>
      <c r="AE34" s="14">
        <v>96</v>
      </c>
      <c r="AF34" s="17"/>
      <c r="AG34" s="14">
        <v>22</v>
      </c>
      <c r="AH34" s="14">
        <v>20</v>
      </c>
      <c r="AI34" s="14">
        <v>45</v>
      </c>
      <c r="AJ34" s="14">
        <v>39</v>
      </c>
      <c r="AK34" s="14">
        <v>23</v>
      </c>
      <c r="AL34" s="14">
        <v>20</v>
      </c>
      <c r="AM34" s="14">
        <v>43</v>
      </c>
      <c r="AN34" s="14">
        <v>8.89</v>
      </c>
      <c r="AO34" s="14">
        <v>46</v>
      </c>
      <c r="AP34" s="20" t="str">
        <f t="shared" si="5"/>
        <v>PASS</v>
      </c>
      <c r="AQ34" s="20" t="str">
        <f t="shared" si="6"/>
        <v>PASS</v>
      </c>
      <c r="AR34" s="21" t="str">
        <f t="shared" si="7"/>
        <v>PASS</v>
      </c>
      <c r="AS34" s="21" t="str">
        <f t="shared" si="8"/>
        <v>PASS</v>
      </c>
      <c r="AT34" s="7" t="str">
        <f t="shared" si="9"/>
        <v>PASS</v>
      </c>
      <c r="AU34" s="7" t="str">
        <f t="shared" si="10"/>
        <v>PASS</v>
      </c>
      <c r="AV34" s="22" t="str">
        <f t="shared" si="11"/>
        <v>YES</v>
      </c>
      <c r="AW34" s="23" t="str">
        <f t="shared" si="12"/>
        <v>DIST</v>
      </c>
    </row>
    <row r="35" spans="1:49">
      <c r="A35" s="14"/>
      <c r="B35" s="14">
        <v>33332</v>
      </c>
      <c r="C35" s="14" t="s">
        <v>381</v>
      </c>
      <c r="D35" s="15" t="s">
        <v>382</v>
      </c>
      <c r="E35" s="14" t="s">
        <v>383</v>
      </c>
      <c r="F35" s="16" t="s">
        <v>384</v>
      </c>
      <c r="G35" s="14">
        <v>88</v>
      </c>
      <c r="H35" s="14">
        <v>96</v>
      </c>
      <c r="I35" s="14">
        <v>90</v>
      </c>
      <c r="J35" s="14">
        <v>100</v>
      </c>
      <c r="K35" s="14">
        <v>94</v>
      </c>
      <c r="L35" s="17"/>
      <c r="M35" s="14">
        <v>41</v>
      </c>
      <c r="N35" s="14">
        <v>24</v>
      </c>
      <c r="O35" s="14">
        <v>40</v>
      </c>
      <c r="P35" s="14">
        <v>24</v>
      </c>
      <c r="Q35" s="14">
        <v>41</v>
      </c>
      <c r="R35" s="14">
        <v>46</v>
      </c>
      <c r="S35" s="18">
        <v>10</v>
      </c>
      <c r="T35" s="18">
        <v>23</v>
      </c>
      <c r="U35" s="19"/>
      <c r="V35" s="15">
        <f t="shared" si="13"/>
        <v>33332</v>
      </c>
      <c r="W35" s="14" t="str">
        <f t="shared" si="14"/>
        <v>T150058582</v>
      </c>
      <c r="X35" s="15" t="str">
        <f t="shared" si="15"/>
        <v>HARNE ISHA AJAY</v>
      </c>
      <c r="Y35" s="14" t="str">
        <f t="shared" si="16"/>
        <v>72000076K</v>
      </c>
      <c r="Z35" s="16" t="str">
        <f t="shared" si="17"/>
        <v>I2K19205182</v>
      </c>
      <c r="AA35" s="27">
        <v>96</v>
      </c>
      <c r="AB35" s="27">
        <v>92</v>
      </c>
      <c r="AC35" s="27">
        <v>94</v>
      </c>
      <c r="AD35" s="27">
        <v>100</v>
      </c>
      <c r="AE35" s="27">
        <v>100</v>
      </c>
      <c r="AF35" s="28"/>
      <c r="AG35" s="27">
        <v>24</v>
      </c>
      <c r="AH35" s="27">
        <v>24</v>
      </c>
      <c r="AI35" s="27">
        <v>47</v>
      </c>
      <c r="AJ35" s="27">
        <v>47</v>
      </c>
      <c r="AK35" s="27">
        <v>23</v>
      </c>
      <c r="AL35" s="27">
        <v>22</v>
      </c>
      <c r="AM35" s="27">
        <v>46</v>
      </c>
      <c r="AN35" s="14">
        <v>10</v>
      </c>
      <c r="AO35" s="14">
        <v>46</v>
      </c>
      <c r="AP35" s="20" t="str">
        <f t="shared" si="5"/>
        <v>PASS</v>
      </c>
      <c r="AQ35" s="20" t="str">
        <f t="shared" si="6"/>
        <v>PASS</v>
      </c>
      <c r="AR35" s="21" t="str">
        <f t="shared" si="7"/>
        <v>PASS</v>
      </c>
      <c r="AS35" s="21" t="str">
        <f t="shared" si="8"/>
        <v>PASS</v>
      </c>
      <c r="AT35" s="7" t="str">
        <f t="shared" si="9"/>
        <v>PASS</v>
      </c>
      <c r="AU35" s="7" t="str">
        <f t="shared" si="10"/>
        <v>PASS</v>
      </c>
      <c r="AV35" s="22" t="str">
        <f t="shared" si="11"/>
        <v>YES</v>
      </c>
      <c r="AW35" s="23" t="str">
        <f t="shared" si="12"/>
        <v>DIST</v>
      </c>
    </row>
    <row r="36" spans="1:49">
      <c r="A36" s="14"/>
      <c r="B36" s="14">
        <v>33333</v>
      </c>
      <c r="C36" s="14" t="s">
        <v>883</v>
      </c>
      <c r="D36" s="15" t="s">
        <v>884</v>
      </c>
      <c r="E36" s="14" t="s">
        <v>885</v>
      </c>
      <c r="F36" s="16" t="s">
        <v>886</v>
      </c>
      <c r="G36" s="14">
        <v>84</v>
      </c>
      <c r="H36" s="14">
        <v>100</v>
      </c>
      <c r="I36" s="14">
        <v>89</v>
      </c>
      <c r="J36" s="14">
        <v>99</v>
      </c>
      <c r="K36" s="14">
        <v>90</v>
      </c>
      <c r="L36" s="17"/>
      <c r="M36" s="14">
        <v>43</v>
      </c>
      <c r="N36" s="14">
        <v>24</v>
      </c>
      <c r="O36" s="14">
        <v>44</v>
      </c>
      <c r="P36" s="14">
        <v>23</v>
      </c>
      <c r="Q36" s="14">
        <v>44</v>
      </c>
      <c r="R36" s="14">
        <v>44</v>
      </c>
      <c r="S36" s="18">
        <v>10</v>
      </c>
      <c r="T36" s="18">
        <v>23</v>
      </c>
      <c r="U36" s="19"/>
      <c r="V36" s="15">
        <f t="shared" si="13"/>
        <v>33333</v>
      </c>
      <c r="W36" s="14" t="str">
        <f t="shared" si="14"/>
        <v>T150058709</v>
      </c>
      <c r="X36" s="15" t="str">
        <f t="shared" si="15"/>
        <v>ZAMAD HITESH DHANRAJ</v>
      </c>
      <c r="Y36" s="14" t="str">
        <f t="shared" si="16"/>
        <v>71900258D</v>
      </c>
      <c r="Z36" s="16" t="str">
        <f t="shared" si="17"/>
        <v>I2K18102530</v>
      </c>
      <c r="AA36" s="14">
        <v>100</v>
      </c>
      <c r="AB36" s="14">
        <v>85</v>
      </c>
      <c r="AC36" s="14">
        <v>84</v>
      </c>
      <c r="AD36" s="14">
        <v>99</v>
      </c>
      <c r="AE36" s="14">
        <v>100</v>
      </c>
      <c r="AF36" s="17"/>
      <c r="AG36" s="14">
        <v>23</v>
      </c>
      <c r="AH36" s="14">
        <v>22</v>
      </c>
      <c r="AI36" s="14">
        <v>46</v>
      </c>
      <c r="AJ36" s="14">
        <v>43</v>
      </c>
      <c r="AK36" s="14">
        <v>22</v>
      </c>
      <c r="AL36" s="14">
        <v>20</v>
      </c>
      <c r="AM36" s="14">
        <v>42</v>
      </c>
      <c r="AN36" s="14">
        <v>10</v>
      </c>
      <c r="AO36" s="14">
        <v>46</v>
      </c>
      <c r="AP36" s="20" t="str">
        <f t="shared" ref="AP36:AP67" si="18">IF(COUNTIF(G36:K36,"FF"),"FAIL",IF(COUNTIF(G36:K36,"AB"),"FAIL","PASS"))</f>
        <v>PASS</v>
      </c>
      <c r="AQ36" s="20" t="str">
        <f t="shared" ref="AQ36:AQ67" si="19">IF(COUNTIF(AA36:AE36,"FF"),"FAIL",IF(COUNTIF(AA36:AE36,"AB"),"FAIL","PASS"))</f>
        <v>PASS</v>
      </c>
      <c r="AR36" s="21" t="str">
        <f t="shared" ref="AR36:AR67" si="20">IF(COUNTIF(M36:R36,"FF"),"FAIL",IF(COUNTIF(M36:R36,"AB"),"FAIL","PASS"))</f>
        <v>PASS</v>
      </c>
      <c r="AS36" s="21" t="str">
        <f t="shared" ref="AS36:AS67" si="21">IF(COUNTIF(AG36:AM36,"FF"),"FAIL",IF(COUNTIF(AG36:AM36,"AB"),"FAIL","PASS"))</f>
        <v>PASS</v>
      </c>
      <c r="AT36" s="7" t="str">
        <f t="shared" ref="AT36:AT67" si="22">IF(AND(AP36="PASS",AQ36="PASS"),"PASS","FAIL")</f>
        <v>PASS</v>
      </c>
      <c r="AU36" s="7" t="str">
        <f t="shared" ref="AU36:AU67" si="23">IF(AND(AR36="PASS",AS36="PASS"),"PASS","FAIL")</f>
        <v>PASS</v>
      </c>
      <c r="AV36" s="22" t="str">
        <f t="shared" ref="AV36:AV67" si="24">IF(AW36="ATKT","NO",IF(AW36="FAIL","NO","YES"))</f>
        <v>YES</v>
      </c>
      <c r="AW36" s="23" t="str">
        <f t="shared" ref="AW36:AW67" si="25">IF(AO36=46,IF(AN36&gt;=7.75,"DIST",IF(AN36&gt;=6.75,"FIRST",IF(AN36&gt;=6.25,"HSC",IF(AN36&gt;=5.5,"SC","FAIL")))),IF(AO36&gt;=23,"ATKT","FAIL"))</f>
        <v>DIST</v>
      </c>
    </row>
    <row r="37" spans="1:49">
      <c r="A37" s="14"/>
      <c r="B37" s="14">
        <v>33334</v>
      </c>
      <c r="C37" s="14" t="s">
        <v>393</v>
      </c>
      <c r="D37" s="15" t="s">
        <v>394</v>
      </c>
      <c r="E37" s="14" t="s">
        <v>395</v>
      </c>
      <c r="F37" s="16" t="s">
        <v>396</v>
      </c>
      <c r="G37" s="14">
        <v>72</v>
      </c>
      <c r="H37" s="14">
        <v>89</v>
      </c>
      <c r="I37" s="14">
        <v>82</v>
      </c>
      <c r="J37" s="14">
        <v>100</v>
      </c>
      <c r="K37" s="14">
        <v>96</v>
      </c>
      <c r="L37" s="17"/>
      <c r="M37" s="14">
        <v>42</v>
      </c>
      <c r="N37" s="14">
        <v>18</v>
      </c>
      <c r="O37" s="14">
        <v>41</v>
      </c>
      <c r="P37" s="14">
        <v>22</v>
      </c>
      <c r="Q37" s="14">
        <v>42</v>
      </c>
      <c r="R37" s="14">
        <v>38</v>
      </c>
      <c r="S37" s="18">
        <v>9.74</v>
      </c>
      <c r="T37" s="18">
        <v>23</v>
      </c>
      <c r="U37" s="19"/>
      <c r="V37" s="15">
        <f t="shared" si="13"/>
        <v>33334</v>
      </c>
      <c r="W37" s="14" t="str">
        <f t="shared" si="14"/>
        <v>T150058585</v>
      </c>
      <c r="X37" s="15" t="str">
        <f t="shared" si="15"/>
        <v>JADHAV JAYESH DHANRAJ</v>
      </c>
      <c r="Y37" s="14" t="str">
        <f t="shared" si="16"/>
        <v>71900272K</v>
      </c>
      <c r="Z37" s="16" t="str">
        <f t="shared" si="17"/>
        <v>I2K18102417</v>
      </c>
      <c r="AA37" s="14">
        <v>97</v>
      </c>
      <c r="AB37" s="14">
        <v>80</v>
      </c>
      <c r="AC37" s="14">
        <v>98</v>
      </c>
      <c r="AD37" s="14">
        <v>96</v>
      </c>
      <c r="AE37" s="14">
        <v>94</v>
      </c>
      <c r="AF37" s="17"/>
      <c r="AG37" s="14">
        <v>23</v>
      </c>
      <c r="AH37" s="14">
        <v>20</v>
      </c>
      <c r="AI37" s="14">
        <v>44</v>
      </c>
      <c r="AJ37" s="14">
        <v>40</v>
      </c>
      <c r="AK37" s="14">
        <v>18</v>
      </c>
      <c r="AL37" s="14">
        <v>20</v>
      </c>
      <c r="AM37" s="14">
        <v>43</v>
      </c>
      <c r="AN37" s="14">
        <v>9.85</v>
      </c>
      <c r="AO37" s="14">
        <v>46</v>
      </c>
      <c r="AP37" s="20" t="str">
        <f t="shared" si="18"/>
        <v>PASS</v>
      </c>
      <c r="AQ37" s="20" t="str">
        <f t="shared" si="19"/>
        <v>PASS</v>
      </c>
      <c r="AR37" s="21" t="str">
        <f t="shared" si="20"/>
        <v>PASS</v>
      </c>
      <c r="AS37" s="21" t="str">
        <f t="shared" si="21"/>
        <v>PASS</v>
      </c>
      <c r="AT37" s="7" t="str">
        <f t="shared" si="22"/>
        <v>PASS</v>
      </c>
      <c r="AU37" s="7" t="str">
        <f t="shared" si="23"/>
        <v>PASS</v>
      </c>
      <c r="AV37" s="22" t="str">
        <f t="shared" si="24"/>
        <v>YES</v>
      </c>
      <c r="AW37" s="23" t="str">
        <f t="shared" si="25"/>
        <v>DIST</v>
      </c>
    </row>
    <row r="38" spans="1:49">
      <c r="A38" s="14"/>
      <c r="B38" s="24">
        <v>33335</v>
      </c>
      <c r="C38" s="24" t="s">
        <v>409</v>
      </c>
      <c r="D38" s="25" t="s">
        <v>410</v>
      </c>
      <c r="E38" s="24" t="s">
        <v>411</v>
      </c>
      <c r="F38" s="16" t="s">
        <v>412</v>
      </c>
      <c r="G38" s="14">
        <v>88</v>
      </c>
      <c r="H38" s="14">
        <v>100</v>
      </c>
      <c r="I38" s="14">
        <v>90</v>
      </c>
      <c r="J38" s="14">
        <v>100</v>
      </c>
      <c r="K38" s="14">
        <v>93</v>
      </c>
      <c r="L38" s="17"/>
      <c r="M38" s="14">
        <v>43</v>
      </c>
      <c r="N38" s="14">
        <v>23</v>
      </c>
      <c r="O38" s="14">
        <v>45</v>
      </c>
      <c r="P38" s="14">
        <v>24</v>
      </c>
      <c r="Q38" s="14">
        <v>43</v>
      </c>
      <c r="R38" s="14">
        <v>42</v>
      </c>
      <c r="S38" s="18">
        <v>10</v>
      </c>
      <c r="T38" s="18">
        <v>23</v>
      </c>
      <c r="U38" s="19"/>
      <c r="V38" s="15">
        <f t="shared" si="13"/>
        <v>33335</v>
      </c>
      <c r="W38" s="14" t="str">
        <f t="shared" si="14"/>
        <v>T150058589</v>
      </c>
      <c r="X38" s="15" t="str">
        <f t="shared" si="15"/>
        <v>JAIN ROSHAN BRAJESH</v>
      </c>
      <c r="Y38" s="14" t="str">
        <f t="shared" si="16"/>
        <v>71900285M</v>
      </c>
      <c r="Z38" s="16" t="str">
        <f t="shared" si="17"/>
        <v>I2K18102591</v>
      </c>
      <c r="AA38" s="14">
        <v>100</v>
      </c>
      <c r="AB38" s="14">
        <v>87</v>
      </c>
      <c r="AC38" s="14">
        <v>87</v>
      </c>
      <c r="AD38" s="14">
        <v>97</v>
      </c>
      <c r="AE38" s="14">
        <v>99</v>
      </c>
      <c r="AF38" s="17"/>
      <c r="AG38" s="14">
        <v>22</v>
      </c>
      <c r="AH38" s="14">
        <v>20</v>
      </c>
      <c r="AI38" s="14">
        <v>45</v>
      </c>
      <c r="AJ38" s="14">
        <v>38</v>
      </c>
      <c r="AK38" s="14">
        <v>22</v>
      </c>
      <c r="AL38" s="14">
        <v>20</v>
      </c>
      <c r="AM38" s="14">
        <v>44</v>
      </c>
      <c r="AN38" s="14">
        <v>9.98</v>
      </c>
      <c r="AO38" s="14">
        <v>46</v>
      </c>
      <c r="AP38" s="20" t="str">
        <f t="shared" si="18"/>
        <v>PASS</v>
      </c>
      <c r="AQ38" s="20" t="str">
        <f t="shared" si="19"/>
        <v>PASS</v>
      </c>
      <c r="AR38" s="21" t="str">
        <f t="shared" si="20"/>
        <v>PASS</v>
      </c>
      <c r="AS38" s="21" t="str">
        <f t="shared" si="21"/>
        <v>PASS</v>
      </c>
      <c r="AT38" s="7" t="str">
        <f t="shared" si="22"/>
        <v>PASS</v>
      </c>
      <c r="AU38" s="7" t="str">
        <f t="shared" si="23"/>
        <v>PASS</v>
      </c>
      <c r="AV38" s="22" t="str">
        <f t="shared" si="24"/>
        <v>YES</v>
      </c>
      <c r="AW38" s="23" t="str">
        <f t="shared" si="25"/>
        <v>DIST</v>
      </c>
    </row>
    <row r="39" spans="1:49">
      <c r="A39" s="14"/>
      <c r="B39" s="14">
        <v>33336</v>
      </c>
      <c r="C39" s="14" t="s">
        <v>421</v>
      </c>
      <c r="D39" s="15" t="s">
        <v>422</v>
      </c>
      <c r="E39" s="14" t="s">
        <v>423</v>
      </c>
      <c r="F39" s="16" t="s">
        <v>424</v>
      </c>
      <c r="G39" s="14">
        <v>88</v>
      </c>
      <c r="H39" s="14">
        <v>100</v>
      </c>
      <c r="I39" s="14">
        <v>93</v>
      </c>
      <c r="J39" s="14">
        <v>100</v>
      </c>
      <c r="K39" s="14">
        <v>87</v>
      </c>
      <c r="L39" s="17"/>
      <c r="M39" s="14">
        <v>42</v>
      </c>
      <c r="N39" s="14">
        <v>20</v>
      </c>
      <c r="O39" s="14">
        <v>43</v>
      </c>
      <c r="P39" s="14">
        <v>23</v>
      </c>
      <c r="Q39" s="14">
        <v>44</v>
      </c>
      <c r="R39" s="14">
        <v>41</v>
      </c>
      <c r="S39" s="18">
        <v>10</v>
      </c>
      <c r="T39" s="18">
        <v>23</v>
      </c>
      <c r="U39" s="19"/>
      <c r="V39" s="15">
        <f t="shared" si="13"/>
        <v>33336</v>
      </c>
      <c r="W39" s="14" t="str">
        <f t="shared" si="14"/>
        <v>T150058592</v>
      </c>
      <c r="X39" s="15" t="str">
        <f t="shared" si="15"/>
        <v>JOSHI ADITYA VISHAL</v>
      </c>
      <c r="Y39" s="14" t="str">
        <f t="shared" si="16"/>
        <v>71900295J</v>
      </c>
      <c r="Z39" s="16" t="str">
        <f t="shared" si="17"/>
        <v>I2K18102590</v>
      </c>
      <c r="AA39" s="14">
        <v>94</v>
      </c>
      <c r="AB39" s="14">
        <v>88</v>
      </c>
      <c r="AC39" s="14">
        <v>83</v>
      </c>
      <c r="AD39" s="14">
        <v>96</v>
      </c>
      <c r="AE39" s="14">
        <v>89</v>
      </c>
      <c r="AF39" s="17"/>
      <c r="AG39" s="14">
        <v>22</v>
      </c>
      <c r="AH39" s="14">
        <v>20</v>
      </c>
      <c r="AI39" s="14">
        <v>44</v>
      </c>
      <c r="AJ39" s="14">
        <v>40</v>
      </c>
      <c r="AK39" s="14">
        <v>22</v>
      </c>
      <c r="AL39" s="14">
        <v>21</v>
      </c>
      <c r="AM39" s="14">
        <v>46</v>
      </c>
      <c r="AN39" s="14">
        <v>10</v>
      </c>
      <c r="AO39" s="14">
        <v>46</v>
      </c>
      <c r="AP39" s="20" t="str">
        <f t="shared" si="18"/>
        <v>PASS</v>
      </c>
      <c r="AQ39" s="20" t="str">
        <f t="shared" si="19"/>
        <v>PASS</v>
      </c>
      <c r="AR39" s="21" t="str">
        <f t="shared" si="20"/>
        <v>PASS</v>
      </c>
      <c r="AS39" s="21" t="str">
        <f t="shared" si="21"/>
        <v>PASS</v>
      </c>
      <c r="AT39" s="7" t="str">
        <f t="shared" si="22"/>
        <v>PASS</v>
      </c>
      <c r="AU39" s="7" t="str">
        <f t="shared" si="23"/>
        <v>PASS</v>
      </c>
      <c r="AV39" s="22" t="str">
        <f t="shared" si="24"/>
        <v>YES</v>
      </c>
      <c r="AW39" s="23" t="str">
        <f t="shared" si="25"/>
        <v>DIST</v>
      </c>
    </row>
    <row r="40" spans="1:49">
      <c r="A40" s="14"/>
      <c r="B40" s="14">
        <v>33337</v>
      </c>
      <c r="C40" s="14" t="s">
        <v>425</v>
      </c>
      <c r="D40" s="15" t="s">
        <v>426</v>
      </c>
      <c r="E40" s="14" t="s">
        <v>427</v>
      </c>
      <c r="F40" s="16" t="s">
        <v>428</v>
      </c>
      <c r="G40" s="14">
        <v>86</v>
      </c>
      <c r="H40" s="14">
        <v>100</v>
      </c>
      <c r="I40" s="14">
        <v>87</v>
      </c>
      <c r="J40" s="14">
        <v>100</v>
      </c>
      <c r="K40" s="14">
        <v>96</v>
      </c>
      <c r="L40" s="17"/>
      <c r="M40" s="14">
        <v>47</v>
      </c>
      <c r="N40" s="14">
        <v>25</v>
      </c>
      <c r="O40" s="14">
        <v>48</v>
      </c>
      <c r="P40" s="14">
        <v>25</v>
      </c>
      <c r="Q40" s="14">
        <v>45</v>
      </c>
      <c r="R40" s="14">
        <v>45</v>
      </c>
      <c r="S40" s="18">
        <v>10</v>
      </c>
      <c r="T40" s="18">
        <v>23</v>
      </c>
      <c r="U40" s="19"/>
      <c r="V40" s="15">
        <f t="shared" si="13"/>
        <v>33337</v>
      </c>
      <c r="W40" s="14" t="str">
        <f t="shared" si="14"/>
        <v>T150058593</v>
      </c>
      <c r="X40" s="15" t="str">
        <f t="shared" si="15"/>
        <v>JOSHI AVANTI RAVINDRA</v>
      </c>
      <c r="Y40" s="14" t="str">
        <f t="shared" si="16"/>
        <v>72000077H</v>
      </c>
      <c r="Z40" s="16" t="str">
        <f t="shared" si="17"/>
        <v>I2K19205160</v>
      </c>
      <c r="AA40" s="14">
        <v>100</v>
      </c>
      <c r="AB40" s="14">
        <v>93</v>
      </c>
      <c r="AC40" s="14">
        <v>93</v>
      </c>
      <c r="AD40" s="14">
        <v>100</v>
      </c>
      <c r="AE40" s="14">
        <v>100</v>
      </c>
      <c r="AF40" s="17"/>
      <c r="AG40" s="14">
        <v>24</v>
      </c>
      <c r="AH40" s="14">
        <v>23</v>
      </c>
      <c r="AI40" s="14">
        <v>46</v>
      </c>
      <c r="AJ40" s="14">
        <v>45</v>
      </c>
      <c r="AK40" s="14">
        <v>24</v>
      </c>
      <c r="AL40" s="14">
        <v>23</v>
      </c>
      <c r="AM40" s="14">
        <v>45</v>
      </c>
      <c r="AN40" s="14">
        <v>10</v>
      </c>
      <c r="AO40" s="14">
        <v>46</v>
      </c>
      <c r="AP40" s="20" t="str">
        <f t="shared" si="18"/>
        <v>PASS</v>
      </c>
      <c r="AQ40" s="20" t="str">
        <f t="shared" si="19"/>
        <v>PASS</v>
      </c>
      <c r="AR40" s="21" t="str">
        <f t="shared" si="20"/>
        <v>PASS</v>
      </c>
      <c r="AS40" s="21" t="str">
        <f t="shared" si="21"/>
        <v>PASS</v>
      </c>
      <c r="AT40" s="7" t="str">
        <f t="shared" si="22"/>
        <v>PASS</v>
      </c>
      <c r="AU40" s="7" t="str">
        <f t="shared" si="23"/>
        <v>PASS</v>
      </c>
      <c r="AV40" s="22" t="str">
        <f t="shared" si="24"/>
        <v>YES</v>
      </c>
      <c r="AW40" s="23" t="str">
        <f t="shared" si="25"/>
        <v>DIST</v>
      </c>
    </row>
    <row r="41" spans="1:49">
      <c r="A41" s="14"/>
      <c r="B41" s="14">
        <v>33338</v>
      </c>
      <c r="C41" s="14" t="s">
        <v>441</v>
      </c>
      <c r="D41" s="15" t="s">
        <v>442</v>
      </c>
      <c r="E41" s="14" t="s">
        <v>443</v>
      </c>
      <c r="F41" s="16" t="s">
        <v>444</v>
      </c>
      <c r="G41" s="14">
        <v>91</v>
      </c>
      <c r="H41" s="14">
        <v>100</v>
      </c>
      <c r="I41" s="14">
        <v>99</v>
      </c>
      <c r="J41" s="14">
        <v>99</v>
      </c>
      <c r="K41" s="14">
        <v>94</v>
      </c>
      <c r="L41" s="17"/>
      <c r="M41" s="14">
        <v>42</v>
      </c>
      <c r="N41" s="14">
        <v>25</v>
      </c>
      <c r="O41" s="14">
        <v>43</v>
      </c>
      <c r="P41" s="14">
        <v>24</v>
      </c>
      <c r="Q41" s="14">
        <v>44</v>
      </c>
      <c r="R41" s="14">
        <v>45</v>
      </c>
      <c r="S41" s="18">
        <v>10</v>
      </c>
      <c r="T41" s="18">
        <v>23</v>
      </c>
      <c r="U41" s="19"/>
      <c r="V41" s="15">
        <f t="shared" si="13"/>
        <v>33338</v>
      </c>
      <c r="W41" s="14" t="str">
        <f t="shared" si="14"/>
        <v>T150058598</v>
      </c>
      <c r="X41" s="15" t="str">
        <f t="shared" si="15"/>
        <v>KANADE VAIBHAV CHANDRAKANT</v>
      </c>
      <c r="Y41" s="14" t="str">
        <f t="shared" si="16"/>
        <v>71900312B</v>
      </c>
      <c r="Z41" s="16" t="str">
        <f t="shared" si="17"/>
        <v>I2K18102462</v>
      </c>
      <c r="AA41" s="27">
        <v>90</v>
      </c>
      <c r="AB41" s="27">
        <v>91</v>
      </c>
      <c r="AC41" s="27">
        <v>79</v>
      </c>
      <c r="AD41" s="27">
        <v>99</v>
      </c>
      <c r="AE41" s="27">
        <v>96</v>
      </c>
      <c r="AF41" s="17"/>
      <c r="AG41" s="14">
        <v>22</v>
      </c>
      <c r="AH41" s="14">
        <v>20</v>
      </c>
      <c r="AI41" s="14">
        <v>44</v>
      </c>
      <c r="AJ41" s="14">
        <v>43</v>
      </c>
      <c r="AK41" s="14">
        <v>22</v>
      </c>
      <c r="AL41" s="14">
        <v>21</v>
      </c>
      <c r="AM41" s="14">
        <v>41</v>
      </c>
      <c r="AN41" s="14">
        <v>9.91</v>
      </c>
      <c r="AO41" s="14">
        <v>46</v>
      </c>
      <c r="AP41" s="20" t="str">
        <f t="shared" si="18"/>
        <v>PASS</v>
      </c>
      <c r="AQ41" s="20" t="str">
        <f t="shared" si="19"/>
        <v>PASS</v>
      </c>
      <c r="AR41" s="21" t="str">
        <f t="shared" si="20"/>
        <v>PASS</v>
      </c>
      <c r="AS41" s="21" t="str">
        <f t="shared" si="21"/>
        <v>PASS</v>
      </c>
      <c r="AT41" s="7" t="str">
        <f t="shared" si="22"/>
        <v>PASS</v>
      </c>
      <c r="AU41" s="7" t="str">
        <f t="shared" si="23"/>
        <v>PASS</v>
      </c>
      <c r="AV41" s="22" t="str">
        <f t="shared" si="24"/>
        <v>YES</v>
      </c>
      <c r="AW41" s="23" t="str">
        <f t="shared" si="25"/>
        <v>DIST</v>
      </c>
    </row>
    <row r="42" spans="1:49">
      <c r="A42" s="14"/>
      <c r="B42" s="24">
        <v>33339</v>
      </c>
      <c r="C42" s="24" t="s">
        <v>461</v>
      </c>
      <c r="D42" s="25" t="s">
        <v>462</v>
      </c>
      <c r="E42" s="24" t="s">
        <v>463</v>
      </c>
      <c r="F42" s="16" t="s">
        <v>464</v>
      </c>
      <c r="G42" s="14">
        <v>89</v>
      </c>
      <c r="H42" s="14">
        <v>100</v>
      </c>
      <c r="I42" s="14">
        <v>85</v>
      </c>
      <c r="J42" s="14">
        <v>99</v>
      </c>
      <c r="K42" s="14">
        <v>94</v>
      </c>
      <c r="L42" s="17"/>
      <c r="M42" s="14">
        <v>46</v>
      </c>
      <c r="N42" s="14">
        <v>23</v>
      </c>
      <c r="O42" s="14">
        <v>46</v>
      </c>
      <c r="P42" s="14">
        <v>23</v>
      </c>
      <c r="Q42" s="14">
        <v>42</v>
      </c>
      <c r="R42" s="14">
        <v>41</v>
      </c>
      <c r="S42" s="18">
        <v>10</v>
      </c>
      <c r="T42" s="18">
        <v>23</v>
      </c>
      <c r="U42" s="19"/>
      <c r="V42" s="15">
        <f t="shared" si="13"/>
        <v>33339</v>
      </c>
      <c r="W42" s="14" t="str">
        <f t="shared" si="14"/>
        <v>T150058603</v>
      </c>
      <c r="X42" s="15" t="str">
        <f t="shared" si="15"/>
        <v>KHAIRE ADITYA KUMAR</v>
      </c>
      <c r="Y42" s="14" t="str">
        <f t="shared" si="16"/>
        <v>71900331J</v>
      </c>
      <c r="Z42" s="16" t="str">
        <f t="shared" si="17"/>
        <v>I2K18102609</v>
      </c>
      <c r="AA42" s="14">
        <v>100</v>
      </c>
      <c r="AB42" s="14">
        <v>78</v>
      </c>
      <c r="AC42" s="14">
        <v>91</v>
      </c>
      <c r="AD42" s="14">
        <v>100</v>
      </c>
      <c r="AE42" s="14">
        <v>100</v>
      </c>
      <c r="AF42" s="17"/>
      <c r="AG42" s="14">
        <v>23</v>
      </c>
      <c r="AH42" s="14">
        <v>20</v>
      </c>
      <c r="AI42" s="14">
        <v>44</v>
      </c>
      <c r="AJ42" s="14">
        <v>38</v>
      </c>
      <c r="AK42" s="14">
        <v>21</v>
      </c>
      <c r="AL42" s="14">
        <v>20</v>
      </c>
      <c r="AM42" s="14">
        <v>45</v>
      </c>
      <c r="AN42" s="14">
        <v>9.89</v>
      </c>
      <c r="AO42" s="14">
        <v>46</v>
      </c>
      <c r="AP42" s="20" t="str">
        <f t="shared" si="18"/>
        <v>PASS</v>
      </c>
      <c r="AQ42" s="20" t="str">
        <f t="shared" si="19"/>
        <v>PASS</v>
      </c>
      <c r="AR42" s="21" t="str">
        <f t="shared" si="20"/>
        <v>PASS</v>
      </c>
      <c r="AS42" s="21" t="str">
        <f t="shared" si="21"/>
        <v>PASS</v>
      </c>
      <c r="AT42" s="7" t="str">
        <f t="shared" si="22"/>
        <v>PASS</v>
      </c>
      <c r="AU42" s="7" t="str">
        <f t="shared" si="23"/>
        <v>PASS</v>
      </c>
      <c r="AV42" s="22" t="str">
        <f t="shared" si="24"/>
        <v>YES</v>
      </c>
      <c r="AW42" s="23" t="str">
        <f t="shared" si="25"/>
        <v>DIST</v>
      </c>
    </row>
    <row r="43" spans="1:49">
      <c r="A43" s="14"/>
      <c r="B43" s="14">
        <v>33340</v>
      </c>
      <c r="C43" s="14" t="s">
        <v>697</v>
      </c>
      <c r="D43" s="15" t="s">
        <v>698</v>
      </c>
      <c r="E43" s="14" t="s">
        <v>699</v>
      </c>
      <c r="F43" s="16" t="s">
        <v>700</v>
      </c>
      <c r="G43" s="14">
        <v>75</v>
      </c>
      <c r="H43" s="14">
        <v>100</v>
      </c>
      <c r="I43" s="14">
        <v>88</v>
      </c>
      <c r="J43" s="14">
        <v>87</v>
      </c>
      <c r="K43" s="14">
        <v>94</v>
      </c>
      <c r="L43" s="17"/>
      <c r="M43" s="14">
        <v>47</v>
      </c>
      <c r="N43" s="14">
        <v>20</v>
      </c>
      <c r="O43" s="14">
        <v>48</v>
      </c>
      <c r="P43" s="14">
        <v>24</v>
      </c>
      <c r="Q43" s="14">
        <v>47</v>
      </c>
      <c r="R43" s="14">
        <v>41</v>
      </c>
      <c r="S43" s="18">
        <v>9.83</v>
      </c>
      <c r="T43" s="18">
        <v>23</v>
      </c>
      <c r="U43" s="19"/>
      <c r="V43" s="15">
        <f t="shared" si="13"/>
        <v>33340</v>
      </c>
      <c r="W43" s="14" t="str">
        <f t="shared" si="14"/>
        <v>T150058663</v>
      </c>
      <c r="X43" s="15" t="str">
        <f t="shared" si="15"/>
        <v>RUSHIKESH SHRIKANT KORADE</v>
      </c>
      <c r="Y43" s="14" t="str">
        <f t="shared" si="16"/>
        <v>72000085J</v>
      </c>
      <c r="Z43" s="16" t="str">
        <f t="shared" si="17"/>
        <v>I2K19205184</v>
      </c>
      <c r="AA43" s="14">
        <v>85</v>
      </c>
      <c r="AB43" s="14">
        <v>83</v>
      </c>
      <c r="AC43" s="14">
        <v>81</v>
      </c>
      <c r="AD43" s="14">
        <v>97</v>
      </c>
      <c r="AE43" s="14">
        <v>97</v>
      </c>
      <c r="AF43" s="17"/>
      <c r="AG43" s="14">
        <v>23</v>
      </c>
      <c r="AH43" s="14">
        <v>22</v>
      </c>
      <c r="AI43" s="14">
        <v>47</v>
      </c>
      <c r="AJ43" s="14">
        <v>44</v>
      </c>
      <c r="AK43" s="14">
        <v>23</v>
      </c>
      <c r="AL43" s="14">
        <v>22</v>
      </c>
      <c r="AM43" s="14">
        <v>46</v>
      </c>
      <c r="AN43" s="14">
        <v>9.91</v>
      </c>
      <c r="AO43" s="14">
        <v>46</v>
      </c>
      <c r="AP43" s="20" t="str">
        <f t="shared" si="18"/>
        <v>PASS</v>
      </c>
      <c r="AQ43" s="20" t="str">
        <f t="shared" si="19"/>
        <v>PASS</v>
      </c>
      <c r="AR43" s="21" t="str">
        <f t="shared" si="20"/>
        <v>PASS</v>
      </c>
      <c r="AS43" s="21" t="str">
        <f t="shared" si="21"/>
        <v>PASS</v>
      </c>
      <c r="AT43" s="7" t="str">
        <f t="shared" si="22"/>
        <v>PASS</v>
      </c>
      <c r="AU43" s="7" t="str">
        <f t="shared" si="23"/>
        <v>PASS</v>
      </c>
      <c r="AV43" s="22" t="str">
        <f t="shared" si="24"/>
        <v>YES</v>
      </c>
      <c r="AW43" s="23" t="str">
        <f t="shared" si="25"/>
        <v>DIST</v>
      </c>
    </row>
    <row r="44" spans="1:49">
      <c r="A44" s="14"/>
      <c r="B44" s="14">
        <v>33341</v>
      </c>
      <c r="C44" s="14" t="s">
        <v>477</v>
      </c>
      <c r="D44" s="15" t="s">
        <v>478</v>
      </c>
      <c r="E44" s="14" t="s">
        <v>479</v>
      </c>
      <c r="F44" s="16" t="s">
        <v>480</v>
      </c>
      <c r="G44" s="14">
        <v>89</v>
      </c>
      <c r="H44" s="14">
        <v>100</v>
      </c>
      <c r="I44" s="14">
        <v>97</v>
      </c>
      <c r="J44" s="14">
        <v>100</v>
      </c>
      <c r="K44" s="14">
        <v>100</v>
      </c>
      <c r="L44" s="17"/>
      <c r="M44" s="14">
        <v>45</v>
      </c>
      <c r="N44" s="14">
        <v>24</v>
      </c>
      <c r="O44" s="14">
        <v>46</v>
      </c>
      <c r="P44" s="14">
        <v>23</v>
      </c>
      <c r="Q44" s="14">
        <v>43</v>
      </c>
      <c r="R44" s="14">
        <v>46</v>
      </c>
      <c r="S44" s="18">
        <v>10</v>
      </c>
      <c r="T44" s="18">
        <v>23</v>
      </c>
      <c r="U44" s="19"/>
      <c r="V44" s="15">
        <f t="shared" si="13"/>
        <v>33341</v>
      </c>
      <c r="W44" s="14" t="str">
        <f t="shared" si="14"/>
        <v>T150058607</v>
      </c>
      <c r="X44" s="15" t="str">
        <f t="shared" si="15"/>
        <v>KRISHIV NIRANJAN MEWANI</v>
      </c>
      <c r="Y44" s="14" t="str">
        <f t="shared" si="16"/>
        <v>71900348C</v>
      </c>
      <c r="Z44" s="16" t="str">
        <f t="shared" si="17"/>
        <v>I2K18102633</v>
      </c>
      <c r="AA44" s="14">
        <v>100</v>
      </c>
      <c r="AB44" s="14">
        <v>91</v>
      </c>
      <c r="AC44" s="14">
        <v>87</v>
      </c>
      <c r="AD44" s="14">
        <v>100</v>
      </c>
      <c r="AE44" s="14">
        <v>96</v>
      </c>
      <c r="AF44" s="17"/>
      <c r="AG44" s="14">
        <v>22</v>
      </c>
      <c r="AH44" s="14">
        <v>21</v>
      </c>
      <c r="AI44" s="14">
        <v>44</v>
      </c>
      <c r="AJ44" s="14">
        <v>38</v>
      </c>
      <c r="AK44" s="14">
        <v>23</v>
      </c>
      <c r="AL44" s="14">
        <v>22</v>
      </c>
      <c r="AM44" s="14">
        <v>44</v>
      </c>
      <c r="AN44" s="14">
        <v>9.98</v>
      </c>
      <c r="AO44" s="14">
        <v>46</v>
      </c>
      <c r="AP44" s="20" t="str">
        <f t="shared" si="18"/>
        <v>PASS</v>
      </c>
      <c r="AQ44" s="20" t="str">
        <f t="shared" si="19"/>
        <v>PASS</v>
      </c>
      <c r="AR44" s="21" t="str">
        <f t="shared" si="20"/>
        <v>PASS</v>
      </c>
      <c r="AS44" s="21" t="str">
        <f t="shared" si="21"/>
        <v>PASS</v>
      </c>
      <c r="AT44" s="7" t="str">
        <f t="shared" si="22"/>
        <v>PASS</v>
      </c>
      <c r="AU44" s="7" t="str">
        <f t="shared" si="23"/>
        <v>PASS</v>
      </c>
      <c r="AV44" s="22" t="str">
        <f t="shared" si="24"/>
        <v>YES</v>
      </c>
      <c r="AW44" s="23" t="str">
        <f t="shared" si="25"/>
        <v>DIST</v>
      </c>
    </row>
    <row r="45" spans="1:49">
      <c r="A45" s="14"/>
      <c r="B45" s="89">
        <v>33342</v>
      </c>
      <c r="C45" s="89" t="s">
        <v>505</v>
      </c>
      <c r="D45" s="90" t="s">
        <v>506</v>
      </c>
      <c r="E45" s="14" t="s">
        <v>507</v>
      </c>
      <c r="F45" s="16" t="s">
        <v>508</v>
      </c>
      <c r="G45" s="14">
        <v>90</v>
      </c>
      <c r="H45" s="14">
        <v>100</v>
      </c>
      <c r="I45" s="14">
        <v>100</v>
      </c>
      <c r="J45" s="14">
        <v>100</v>
      </c>
      <c r="K45" s="14">
        <v>96</v>
      </c>
      <c r="L45" s="17"/>
      <c r="M45" s="14">
        <v>45</v>
      </c>
      <c r="N45" s="14">
        <v>23</v>
      </c>
      <c r="O45" s="14">
        <v>46</v>
      </c>
      <c r="P45" s="14">
        <v>23</v>
      </c>
      <c r="Q45" s="14">
        <v>44</v>
      </c>
      <c r="R45" s="14">
        <v>45</v>
      </c>
      <c r="S45" s="18">
        <v>10</v>
      </c>
      <c r="T45" s="18">
        <v>23</v>
      </c>
      <c r="U45" s="19"/>
      <c r="V45" s="15">
        <f t="shared" si="13"/>
        <v>33342</v>
      </c>
      <c r="W45" s="14" t="str">
        <f t="shared" si="14"/>
        <v>T150058614</v>
      </c>
      <c r="X45" s="15" t="str">
        <f t="shared" si="15"/>
        <v>MAHAJAN KIRAN SURESH</v>
      </c>
      <c r="Y45" s="14" t="str">
        <f t="shared" si="16"/>
        <v>71900384K</v>
      </c>
      <c r="Z45" s="16" t="str">
        <f t="shared" si="17"/>
        <v>I2K18102543</v>
      </c>
      <c r="AA45" s="14">
        <v>100</v>
      </c>
      <c r="AB45" s="14">
        <v>87</v>
      </c>
      <c r="AC45" s="14">
        <v>96</v>
      </c>
      <c r="AD45" s="14">
        <v>100</v>
      </c>
      <c r="AE45" s="14">
        <v>96</v>
      </c>
      <c r="AF45" s="17"/>
      <c r="AG45" s="14">
        <v>22</v>
      </c>
      <c r="AH45" s="14">
        <v>24</v>
      </c>
      <c r="AI45" s="14">
        <v>45</v>
      </c>
      <c r="AJ45" s="14">
        <v>45</v>
      </c>
      <c r="AK45" s="14">
        <v>22</v>
      </c>
      <c r="AL45" s="14">
        <v>21</v>
      </c>
      <c r="AM45" s="14">
        <v>46</v>
      </c>
      <c r="AN45" s="14">
        <v>10</v>
      </c>
      <c r="AO45" s="14">
        <v>46</v>
      </c>
      <c r="AP45" s="20" t="str">
        <f t="shared" si="18"/>
        <v>PASS</v>
      </c>
      <c r="AQ45" s="20" t="str">
        <f t="shared" si="19"/>
        <v>PASS</v>
      </c>
      <c r="AR45" s="21" t="str">
        <f t="shared" si="20"/>
        <v>PASS</v>
      </c>
      <c r="AS45" s="21" t="str">
        <f t="shared" si="21"/>
        <v>PASS</v>
      </c>
      <c r="AT45" s="7" t="str">
        <f t="shared" si="22"/>
        <v>PASS</v>
      </c>
      <c r="AU45" s="7" t="str">
        <f t="shared" si="23"/>
        <v>PASS</v>
      </c>
      <c r="AV45" s="22" t="str">
        <f t="shared" si="24"/>
        <v>YES</v>
      </c>
      <c r="AW45" s="23" t="str">
        <f t="shared" si="25"/>
        <v>DIST</v>
      </c>
    </row>
    <row r="46" spans="1:49">
      <c r="A46" s="14"/>
      <c r="B46" s="24">
        <v>33343</v>
      </c>
      <c r="C46" s="24" t="s">
        <v>517</v>
      </c>
      <c r="D46" s="25" t="s">
        <v>518</v>
      </c>
      <c r="E46" s="24" t="s">
        <v>519</v>
      </c>
      <c r="F46" s="16" t="s">
        <v>520</v>
      </c>
      <c r="G46" s="14">
        <v>87</v>
      </c>
      <c r="H46" s="14">
        <v>100</v>
      </c>
      <c r="I46" s="14">
        <v>100</v>
      </c>
      <c r="J46" s="14">
        <v>100</v>
      </c>
      <c r="K46" s="14">
        <v>97</v>
      </c>
      <c r="L46" s="17"/>
      <c r="M46" s="14">
        <v>47</v>
      </c>
      <c r="N46" s="14">
        <v>24</v>
      </c>
      <c r="O46" s="14">
        <v>46</v>
      </c>
      <c r="P46" s="14">
        <v>24</v>
      </c>
      <c r="Q46" s="14">
        <v>43</v>
      </c>
      <c r="R46" s="14">
        <v>46</v>
      </c>
      <c r="S46" s="18">
        <v>10</v>
      </c>
      <c r="T46" s="18">
        <v>23</v>
      </c>
      <c r="U46" s="19"/>
      <c r="V46" s="15">
        <f t="shared" si="13"/>
        <v>33343</v>
      </c>
      <c r="W46" s="14" t="str">
        <f t="shared" si="14"/>
        <v>T150058617</v>
      </c>
      <c r="X46" s="15" t="str">
        <f t="shared" si="15"/>
        <v>MALLAWAT PRIYANKA LAXMINIWAS</v>
      </c>
      <c r="Y46" s="14" t="str">
        <f t="shared" si="16"/>
        <v>71900392L</v>
      </c>
      <c r="Z46" s="16" t="str">
        <f t="shared" si="17"/>
        <v>I2K18102558</v>
      </c>
      <c r="AA46" s="14">
        <v>100</v>
      </c>
      <c r="AB46" s="14">
        <v>95</v>
      </c>
      <c r="AC46" s="14">
        <v>93</v>
      </c>
      <c r="AD46" s="14">
        <v>100</v>
      </c>
      <c r="AE46" s="14">
        <v>93</v>
      </c>
      <c r="AF46" s="17"/>
      <c r="AG46" s="14">
        <v>23</v>
      </c>
      <c r="AH46" s="14">
        <v>23</v>
      </c>
      <c r="AI46" s="14">
        <v>45</v>
      </c>
      <c r="AJ46" s="14">
        <v>44</v>
      </c>
      <c r="AK46" s="14">
        <v>22</v>
      </c>
      <c r="AL46" s="14">
        <v>21</v>
      </c>
      <c r="AM46" s="14">
        <v>41</v>
      </c>
      <c r="AN46" s="14">
        <v>10</v>
      </c>
      <c r="AO46" s="14">
        <v>46</v>
      </c>
      <c r="AP46" s="20" t="str">
        <f t="shared" si="18"/>
        <v>PASS</v>
      </c>
      <c r="AQ46" s="20" t="str">
        <f t="shared" si="19"/>
        <v>PASS</v>
      </c>
      <c r="AR46" s="21" t="str">
        <f t="shared" si="20"/>
        <v>PASS</v>
      </c>
      <c r="AS46" s="21" t="str">
        <f t="shared" si="21"/>
        <v>PASS</v>
      </c>
      <c r="AT46" s="7" t="str">
        <f t="shared" si="22"/>
        <v>PASS</v>
      </c>
      <c r="AU46" s="7" t="str">
        <f t="shared" si="23"/>
        <v>PASS</v>
      </c>
      <c r="AV46" s="22" t="str">
        <f t="shared" si="24"/>
        <v>YES</v>
      </c>
      <c r="AW46" s="23" t="str">
        <f t="shared" si="25"/>
        <v>DIST</v>
      </c>
    </row>
    <row r="47" spans="1:49">
      <c r="A47" s="14"/>
      <c r="B47" s="14">
        <v>33344</v>
      </c>
      <c r="C47" s="14" t="s">
        <v>529</v>
      </c>
      <c r="D47" s="15" t="s">
        <v>530</v>
      </c>
      <c r="E47" s="14" t="s">
        <v>531</v>
      </c>
      <c r="F47" s="16" t="s">
        <v>532</v>
      </c>
      <c r="G47" s="14">
        <v>86</v>
      </c>
      <c r="H47" s="14">
        <v>97</v>
      </c>
      <c r="I47" s="14">
        <v>100</v>
      </c>
      <c r="J47" s="14">
        <v>100</v>
      </c>
      <c r="K47" s="14">
        <v>100</v>
      </c>
      <c r="L47" s="17"/>
      <c r="M47" s="14">
        <v>47</v>
      </c>
      <c r="N47" s="14">
        <v>24</v>
      </c>
      <c r="O47" s="14">
        <v>46</v>
      </c>
      <c r="P47" s="14">
        <v>23</v>
      </c>
      <c r="Q47" s="14">
        <v>46</v>
      </c>
      <c r="R47" s="14">
        <v>42</v>
      </c>
      <c r="S47" s="18">
        <v>10</v>
      </c>
      <c r="T47" s="18">
        <v>23</v>
      </c>
      <c r="U47" s="19"/>
      <c r="V47" s="15">
        <f t="shared" si="13"/>
        <v>33344</v>
      </c>
      <c r="W47" s="14" t="str">
        <f t="shared" si="14"/>
        <v>T150058620</v>
      </c>
      <c r="X47" s="15" t="str">
        <f t="shared" si="15"/>
        <v>MANGLANI HARSHAD GUL</v>
      </c>
      <c r="Y47" s="14" t="str">
        <f t="shared" si="16"/>
        <v>71900403K</v>
      </c>
      <c r="Z47" s="16" t="str">
        <f t="shared" si="17"/>
        <v>I2K18102468</v>
      </c>
      <c r="AA47" s="14">
        <v>79</v>
      </c>
      <c r="AB47" s="14">
        <v>95</v>
      </c>
      <c r="AC47" s="14">
        <v>96</v>
      </c>
      <c r="AD47" s="14">
        <v>89</v>
      </c>
      <c r="AE47" s="14">
        <v>97</v>
      </c>
      <c r="AF47" s="17"/>
      <c r="AG47" s="14">
        <v>24</v>
      </c>
      <c r="AH47" s="14">
        <v>21</v>
      </c>
      <c r="AI47" s="14">
        <v>46</v>
      </c>
      <c r="AJ47" s="14">
        <v>46</v>
      </c>
      <c r="AK47" s="14">
        <v>23</v>
      </c>
      <c r="AL47" s="14">
        <v>22</v>
      </c>
      <c r="AM47" s="14">
        <v>46</v>
      </c>
      <c r="AN47" s="14">
        <v>9.93</v>
      </c>
      <c r="AO47" s="14">
        <v>46</v>
      </c>
      <c r="AP47" s="20" t="str">
        <f t="shared" si="18"/>
        <v>PASS</v>
      </c>
      <c r="AQ47" s="20" t="str">
        <f t="shared" si="19"/>
        <v>PASS</v>
      </c>
      <c r="AR47" s="21" t="str">
        <f t="shared" si="20"/>
        <v>PASS</v>
      </c>
      <c r="AS47" s="21" t="str">
        <f t="shared" si="21"/>
        <v>PASS</v>
      </c>
      <c r="AT47" s="7" t="str">
        <f t="shared" si="22"/>
        <v>PASS</v>
      </c>
      <c r="AU47" s="7" t="str">
        <f t="shared" si="23"/>
        <v>PASS</v>
      </c>
      <c r="AV47" s="22" t="str">
        <f t="shared" si="24"/>
        <v>YES</v>
      </c>
      <c r="AW47" s="23" t="str">
        <f t="shared" si="25"/>
        <v>DIST</v>
      </c>
    </row>
    <row r="48" spans="1:49">
      <c r="A48" s="14"/>
      <c r="B48" s="14">
        <v>33345</v>
      </c>
      <c r="C48" s="14" t="s">
        <v>545</v>
      </c>
      <c r="D48" s="15" t="s">
        <v>546</v>
      </c>
      <c r="E48" s="14" t="s">
        <v>547</v>
      </c>
      <c r="F48" s="16" t="s">
        <v>548</v>
      </c>
      <c r="G48" s="14">
        <v>89</v>
      </c>
      <c r="H48" s="14">
        <v>99</v>
      </c>
      <c r="I48" s="14">
        <v>85</v>
      </c>
      <c r="J48" s="14">
        <v>100</v>
      </c>
      <c r="K48" s="14">
        <v>100</v>
      </c>
      <c r="L48" s="17"/>
      <c r="M48" s="14">
        <v>45</v>
      </c>
      <c r="N48" s="14">
        <v>23</v>
      </c>
      <c r="O48" s="14">
        <v>44</v>
      </c>
      <c r="P48" s="14">
        <v>23</v>
      </c>
      <c r="Q48" s="14">
        <v>44</v>
      </c>
      <c r="R48" s="14">
        <v>43</v>
      </c>
      <c r="S48" s="18">
        <v>10</v>
      </c>
      <c r="T48" s="18">
        <v>23</v>
      </c>
      <c r="U48" s="19"/>
      <c r="V48" s="15">
        <f t="shared" si="13"/>
        <v>33345</v>
      </c>
      <c r="W48" s="14" t="str">
        <f t="shared" si="14"/>
        <v>T150058624</v>
      </c>
      <c r="X48" s="15" t="str">
        <f t="shared" si="15"/>
        <v>MORE RUTUJA RAMKRISHNA</v>
      </c>
      <c r="Y48" s="14" t="str">
        <f t="shared" si="16"/>
        <v>72000079D</v>
      </c>
      <c r="Z48" s="16" t="str">
        <f t="shared" si="17"/>
        <v>I2K19205164</v>
      </c>
      <c r="AA48" s="14">
        <v>97</v>
      </c>
      <c r="AB48" s="14">
        <v>86</v>
      </c>
      <c r="AC48" s="14">
        <v>94</v>
      </c>
      <c r="AD48" s="14">
        <v>100</v>
      </c>
      <c r="AE48" s="14">
        <v>94</v>
      </c>
      <c r="AF48" s="17"/>
      <c r="AG48" s="14">
        <v>24</v>
      </c>
      <c r="AH48" s="14">
        <v>21</v>
      </c>
      <c r="AI48" s="14">
        <v>44</v>
      </c>
      <c r="AJ48" s="14">
        <v>40</v>
      </c>
      <c r="AK48" s="14">
        <v>22</v>
      </c>
      <c r="AL48" s="14">
        <v>21</v>
      </c>
      <c r="AM48" s="14">
        <v>47</v>
      </c>
      <c r="AN48" s="14">
        <v>10</v>
      </c>
      <c r="AO48" s="14">
        <v>46</v>
      </c>
      <c r="AP48" s="20" t="str">
        <f t="shared" si="18"/>
        <v>PASS</v>
      </c>
      <c r="AQ48" s="20" t="str">
        <f t="shared" si="19"/>
        <v>PASS</v>
      </c>
      <c r="AR48" s="21" t="str">
        <f t="shared" si="20"/>
        <v>PASS</v>
      </c>
      <c r="AS48" s="21" t="str">
        <f t="shared" si="21"/>
        <v>PASS</v>
      </c>
      <c r="AT48" s="7" t="str">
        <f t="shared" si="22"/>
        <v>PASS</v>
      </c>
      <c r="AU48" s="7" t="str">
        <f t="shared" si="23"/>
        <v>PASS</v>
      </c>
      <c r="AV48" s="22" t="str">
        <f t="shared" si="24"/>
        <v>YES</v>
      </c>
      <c r="AW48" s="23" t="str">
        <f t="shared" si="25"/>
        <v>DIST</v>
      </c>
    </row>
    <row r="49" spans="1:49">
      <c r="A49" s="14"/>
      <c r="B49" s="14">
        <v>33346</v>
      </c>
      <c r="C49" s="14" t="s">
        <v>557</v>
      </c>
      <c r="D49" s="15" t="s">
        <v>558</v>
      </c>
      <c r="E49" s="14" t="s">
        <v>559</v>
      </c>
      <c r="F49" s="16" t="s">
        <v>560</v>
      </c>
      <c r="G49" s="14">
        <v>85</v>
      </c>
      <c r="H49" s="14">
        <v>97</v>
      </c>
      <c r="I49" s="14">
        <v>96</v>
      </c>
      <c r="J49" s="14">
        <v>100</v>
      </c>
      <c r="K49" s="14">
        <v>90</v>
      </c>
      <c r="L49" s="17"/>
      <c r="M49" s="14">
        <v>43</v>
      </c>
      <c r="N49" s="14">
        <v>23</v>
      </c>
      <c r="O49" s="14">
        <v>44</v>
      </c>
      <c r="P49" s="14">
        <v>23</v>
      </c>
      <c r="Q49" s="14">
        <v>45</v>
      </c>
      <c r="R49" s="14">
        <v>43</v>
      </c>
      <c r="S49" s="18">
        <v>10</v>
      </c>
      <c r="T49" s="18">
        <v>23</v>
      </c>
      <c r="U49" s="19"/>
      <c r="V49" s="15">
        <f t="shared" si="13"/>
        <v>33346</v>
      </c>
      <c r="W49" s="14" t="str">
        <f t="shared" si="14"/>
        <v>T150058627</v>
      </c>
      <c r="X49" s="15" t="str">
        <f t="shared" si="15"/>
        <v>NAGRALE MRUDUL NARESH</v>
      </c>
      <c r="Y49" s="14" t="str">
        <f t="shared" si="16"/>
        <v>71900427G</v>
      </c>
      <c r="Z49" s="16" t="str">
        <f t="shared" si="17"/>
        <v>I2K18102500</v>
      </c>
      <c r="AA49" s="14">
        <v>93</v>
      </c>
      <c r="AB49" s="14">
        <v>88</v>
      </c>
      <c r="AC49" s="14">
        <v>89</v>
      </c>
      <c r="AD49" s="14">
        <v>100</v>
      </c>
      <c r="AE49" s="14">
        <v>100</v>
      </c>
      <c r="AF49" s="17"/>
      <c r="AG49" s="14">
        <v>24</v>
      </c>
      <c r="AH49" s="14">
        <v>22</v>
      </c>
      <c r="AI49" s="14">
        <v>45</v>
      </c>
      <c r="AJ49" s="14">
        <v>43</v>
      </c>
      <c r="AK49" s="14">
        <v>22</v>
      </c>
      <c r="AL49" s="14">
        <v>21</v>
      </c>
      <c r="AM49" s="14">
        <v>43</v>
      </c>
      <c r="AN49" s="14">
        <v>10</v>
      </c>
      <c r="AO49" s="14">
        <v>46</v>
      </c>
      <c r="AP49" s="20" t="str">
        <f t="shared" si="18"/>
        <v>PASS</v>
      </c>
      <c r="AQ49" s="20" t="str">
        <f t="shared" si="19"/>
        <v>PASS</v>
      </c>
      <c r="AR49" s="21" t="str">
        <f t="shared" si="20"/>
        <v>PASS</v>
      </c>
      <c r="AS49" s="21" t="str">
        <f t="shared" si="21"/>
        <v>PASS</v>
      </c>
      <c r="AT49" s="7" t="str">
        <f t="shared" si="22"/>
        <v>PASS</v>
      </c>
      <c r="AU49" s="7" t="str">
        <f t="shared" si="23"/>
        <v>PASS</v>
      </c>
      <c r="AV49" s="22" t="str">
        <f t="shared" si="24"/>
        <v>YES</v>
      </c>
      <c r="AW49" s="23" t="str">
        <f t="shared" si="25"/>
        <v>DIST</v>
      </c>
    </row>
    <row r="50" spans="1:49">
      <c r="A50" s="14"/>
      <c r="B50" s="24">
        <v>33347</v>
      </c>
      <c r="C50" s="24" t="s">
        <v>569</v>
      </c>
      <c r="D50" s="25" t="s">
        <v>570</v>
      </c>
      <c r="E50" s="24" t="s">
        <v>571</v>
      </c>
      <c r="F50" s="16" t="s">
        <v>572</v>
      </c>
      <c r="G50" s="14">
        <v>83</v>
      </c>
      <c r="H50" s="14">
        <v>97</v>
      </c>
      <c r="I50" s="14">
        <v>97</v>
      </c>
      <c r="J50" s="14">
        <v>96</v>
      </c>
      <c r="K50" s="14">
        <v>93</v>
      </c>
      <c r="L50" s="17"/>
      <c r="M50" s="14">
        <v>46</v>
      </c>
      <c r="N50" s="14">
        <v>23</v>
      </c>
      <c r="O50" s="14">
        <v>47</v>
      </c>
      <c r="P50" s="14">
        <v>25</v>
      </c>
      <c r="Q50" s="14">
        <v>43</v>
      </c>
      <c r="R50" s="14">
        <v>45</v>
      </c>
      <c r="S50" s="18">
        <v>10</v>
      </c>
      <c r="T50" s="18">
        <v>23</v>
      </c>
      <c r="U50" s="19"/>
      <c r="V50" s="15">
        <f t="shared" si="13"/>
        <v>33347</v>
      </c>
      <c r="W50" s="14" t="str">
        <f t="shared" si="14"/>
        <v>T150058630</v>
      </c>
      <c r="X50" s="15" t="str">
        <f t="shared" si="15"/>
        <v>NEMADE SHUBHAM NARENDRA</v>
      </c>
      <c r="Y50" s="14" t="str">
        <f t="shared" si="16"/>
        <v>71900434K</v>
      </c>
      <c r="Z50" s="16" t="str">
        <f t="shared" si="17"/>
        <v>I2K18102420</v>
      </c>
      <c r="AA50" s="14">
        <v>92</v>
      </c>
      <c r="AB50" s="14">
        <v>95</v>
      </c>
      <c r="AC50" s="14">
        <v>96</v>
      </c>
      <c r="AD50" s="14">
        <v>94</v>
      </c>
      <c r="AE50" s="14">
        <v>97</v>
      </c>
      <c r="AF50" s="17"/>
      <c r="AG50" s="14">
        <v>22</v>
      </c>
      <c r="AH50" s="14">
        <v>23</v>
      </c>
      <c r="AI50" s="14">
        <v>47</v>
      </c>
      <c r="AJ50" s="14">
        <v>43</v>
      </c>
      <c r="AK50" s="14">
        <v>23</v>
      </c>
      <c r="AL50" s="14">
        <v>23</v>
      </c>
      <c r="AM50" s="14">
        <v>45</v>
      </c>
      <c r="AN50" s="14">
        <v>10</v>
      </c>
      <c r="AO50" s="14">
        <v>46</v>
      </c>
      <c r="AP50" s="20" t="str">
        <f t="shared" si="18"/>
        <v>PASS</v>
      </c>
      <c r="AQ50" s="20" t="str">
        <f t="shared" si="19"/>
        <v>PASS</v>
      </c>
      <c r="AR50" s="21" t="str">
        <f t="shared" si="20"/>
        <v>PASS</v>
      </c>
      <c r="AS50" s="21" t="str">
        <f t="shared" si="21"/>
        <v>PASS</v>
      </c>
      <c r="AT50" s="7" t="str">
        <f t="shared" si="22"/>
        <v>PASS</v>
      </c>
      <c r="AU50" s="7" t="str">
        <f t="shared" si="23"/>
        <v>PASS</v>
      </c>
      <c r="AV50" s="22" t="str">
        <f t="shared" si="24"/>
        <v>YES</v>
      </c>
      <c r="AW50" s="23" t="str">
        <f t="shared" si="25"/>
        <v>DIST</v>
      </c>
    </row>
    <row r="51" spans="1:49">
      <c r="A51" s="14"/>
      <c r="B51" s="14">
        <v>33348</v>
      </c>
      <c r="C51" s="14" t="s">
        <v>577</v>
      </c>
      <c r="D51" s="15" t="s">
        <v>578</v>
      </c>
      <c r="E51" s="14" t="s">
        <v>579</v>
      </c>
      <c r="F51" s="16" t="s">
        <v>580</v>
      </c>
      <c r="G51" s="14">
        <v>89</v>
      </c>
      <c r="H51" s="14">
        <v>100</v>
      </c>
      <c r="I51" s="14">
        <v>94</v>
      </c>
      <c r="J51" s="14">
        <v>100</v>
      </c>
      <c r="K51" s="14">
        <v>97</v>
      </c>
      <c r="L51" s="17"/>
      <c r="M51" s="14">
        <v>46</v>
      </c>
      <c r="N51" s="14">
        <v>23</v>
      </c>
      <c r="O51" s="14">
        <v>47</v>
      </c>
      <c r="P51" s="14">
        <v>25</v>
      </c>
      <c r="Q51" s="14">
        <v>46</v>
      </c>
      <c r="R51" s="14">
        <v>47</v>
      </c>
      <c r="S51" s="18">
        <v>10</v>
      </c>
      <c r="T51" s="18">
        <v>23</v>
      </c>
      <c r="U51" s="19"/>
      <c r="V51" s="15">
        <f t="shared" si="13"/>
        <v>33348</v>
      </c>
      <c r="W51" s="14" t="str">
        <f t="shared" si="14"/>
        <v>T150058632</v>
      </c>
      <c r="X51" s="15" t="str">
        <f t="shared" si="15"/>
        <v>PANDEY NISHANT DHARMENDRA KUMAR</v>
      </c>
      <c r="Y51" s="14" t="str">
        <f t="shared" si="16"/>
        <v>72000080H</v>
      </c>
      <c r="Z51" s="16" t="str">
        <f t="shared" si="17"/>
        <v>I2K19205178</v>
      </c>
      <c r="AA51" s="14">
        <v>96</v>
      </c>
      <c r="AB51" s="14">
        <v>95</v>
      </c>
      <c r="AC51" s="14">
        <v>95</v>
      </c>
      <c r="AD51" s="14">
        <v>100</v>
      </c>
      <c r="AE51" s="14">
        <v>100</v>
      </c>
      <c r="AF51" s="17"/>
      <c r="AG51" s="14">
        <v>24</v>
      </c>
      <c r="AH51" s="14">
        <v>21</v>
      </c>
      <c r="AI51" s="14">
        <v>46</v>
      </c>
      <c r="AJ51" s="14">
        <v>40</v>
      </c>
      <c r="AK51" s="14">
        <v>24</v>
      </c>
      <c r="AL51" s="14">
        <v>22</v>
      </c>
      <c r="AM51" s="14">
        <v>46</v>
      </c>
      <c r="AN51" s="14">
        <v>10</v>
      </c>
      <c r="AO51" s="14">
        <v>46</v>
      </c>
      <c r="AP51" s="20" t="str">
        <f t="shared" si="18"/>
        <v>PASS</v>
      </c>
      <c r="AQ51" s="20" t="str">
        <f t="shared" si="19"/>
        <v>PASS</v>
      </c>
      <c r="AR51" s="21" t="str">
        <f t="shared" si="20"/>
        <v>PASS</v>
      </c>
      <c r="AS51" s="21" t="str">
        <f t="shared" si="21"/>
        <v>PASS</v>
      </c>
      <c r="AT51" s="7" t="str">
        <f t="shared" si="22"/>
        <v>PASS</v>
      </c>
      <c r="AU51" s="7" t="str">
        <f t="shared" si="23"/>
        <v>PASS</v>
      </c>
      <c r="AV51" s="22" t="str">
        <f t="shared" si="24"/>
        <v>YES</v>
      </c>
      <c r="AW51" s="23" t="str">
        <f t="shared" si="25"/>
        <v>DIST</v>
      </c>
    </row>
    <row r="52" spans="1:49">
      <c r="A52" s="14"/>
      <c r="B52" s="14">
        <v>33349</v>
      </c>
      <c r="C52" s="14" t="s">
        <v>581</v>
      </c>
      <c r="D52" s="15" t="s">
        <v>582</v>
      </c>
      <c r="E52" s="14" t="s">
        <v>583</v>
      </c>
      <c r="F52" s="16" t="s">
        <v>584</v>
      </c>
      <c r="G52" s="14">
        <v>87</v>
      </c>
      <c r="H52" s="14">
        <v>89</v>
      </c>
      <c r="I52" s="14">
        <v>78</v>
      </c>
      <c r="J52" s="14">
        <v>100</v>
      </c>
      <c r="K52" s="14">
        <v>100</v>
      </c>
      <c r="L52" s="17"/>
      <c r="M52" s="14">
        <v>46</v>
      </c>
      <c r="N52" s="14">
        <v>23</v>
      </c>
      <c r="O52" s="14">
        <v>47</v>
      </c>
      <c r="P52" s="14">
        <v>24</v>
      </c>
      <c r="Q52" s="14">
        <v>44</v>
      </c>
      <c r="R52" s="14">
        <v>45</v>
      </c>
      <c r="S52" s="18">
        <v>9.8699999999999992</v>
      </c>
      <c r="T52" s="18">
        <v>23</v>
      </c>
      <c r="U52" s="19"/>
      <c r="V52" s="15">
        <f t="shared" si="13"/>
        <v>33349</v>
      </c>
      <c r="W52" s="14" t="str">
        <f t="shared" si="14"/>
        <v>T150058633</v>
      </c>
      <c r="X52" s="15" t="str">
        <f t="shared" si="15"/>
        <v>PANGAVHANE RUTURAJ AVINASH</v>
      </c>
      <c r="Y52" s="14" t="str">
        <f t="shared" si="16"/>
        <v>72000081F</v>
      </c>
      <c r="Z52" s="16" t="str">
        <f t="shared" si="17"/>
        <v>I2K19205165</v>
      </c>
      <c r="AA52" s="14">
        <v>93</v>
      </c>
      <c r="AB52" s="14">
        <v>91</v>
      </c>
      <c r="AC52" s="14">
        <v>89</v>
      </c>
      <c r="AD52" s="14">
        <v>100</v>
      </c>
      <c r="AE52" s="14">
        <v>89</v>
      </c>
      <c r="AF52" s="17"/>
      <c r="AG52" s="14">
        <v>22</v>
      </c>
      <c r="AH52" s="14">
        <v>22</v>
      </c>
      <c r="AI52" s="14">
        <v>40</v>
      </c>
      <c r="AJ52" s="14">
        <v>42</v>
      </c>
      <c r="AK52" s="14">
        <v>23</v>
      </c>
      <c r="AL52" s="14">
        <v>21</v>
      </c>
      <c r="AM52" s="14">
        <v>44</v>
      </c>
      <c r="AN52" s="14">
        <v>9.93</v>
      </c>
      <c r="AO52" s="14">
        <v>46</v>
      </c>
      <c r="AP52" s="20" t="str">
        <f t="shared" si="18"/>
        <v>PASS</v>
      </c>
      <c r="AQ52" s="20" t="str">
        <f t="shared" si="19"/>
        <v>PASS</v>
      </c>
      <c r="AR52" s="21" t="str">
        <f t="shared" si="20"/>
        <v>PASS</v>
      </c>
      <c r="AS52" s="21" t="str">
        <f t="shared" si="21"/>
        <v>PASS</v>
      </c>
      <c r="AT52" s="7" t="str">
        <f t="shared" si="22"/>
        <v>PASS</v>
      </c>
      <c r="AU52" s="7" t="str">
        <f t="shared" si="23"/>
        <v>PASS</v>
      </c>
      <c r="AV52" s="22" t="str">
        <f t="shared" si="24"/>
        <v>YES</v>
      </c>
      <c r="AW52" s="23" t="str">
        <f t="shared" si="25"/>
        <v>DIST</v>
      </c>
    </row>
    <row r="53" spans="1:49">
      <c r="A53" s="14"/>
      <c r="B53" s="14">
        <v>33350</v>
      </c>
      <c r="C53" s="14" t="s">
        <v>585</v>
      </c>
      <c r="D53" s="15" t="s">
        <v>586</v>
      </c>
      <c r="E53" s="14" t="s">
        <v>587</v>
      </c>
      <c r="F53" s="16" t="s">
        <v>588</v>
      </c>
      <c r="G53" s="14">
        <v>85</v>
      </c>
      <c r="H53" s="14">
        <v>100</v>
      </c>
      <c r="I53" s="14">
        <v>100</v>
      </c>
      <c r="J53" s="14">
        <v>100</v>
      </c>
      <c r="K53" s="14">
        <v>90</v>
      </c>
      <c r="L53" s="17"/>
      <c r="M53" s="14">
        <v>42</v>
      </c>
      <c r="N53" s="14">
        <v>23</v>
      </c>
      <c r="O53" s="14">
        <v>43</v>
      </c>
      <c r="P53" s="14">
        <v>24</v>
      </c>
      <c r="Q53" s="14">
        <v>44</v>
      </c>
      <c r="R53" s="14">
        <v>45</v>
      </c>
      <c r="S53" s="18">
        <v>10</v>
      </c>
      <c r="T53" s="18">
        <v>23</v>
      </c>
      <c r="U53" s="19"/>
      <c r="V53" s="15">
        <f t="shared" si="13"/>
        <v>33350</v>
      </c>
      <c r="W53" s="14" t="str">
        <f t="shared" si="14"/>
        <v>T150058634</v>
      </c>
      <c r="X53" s="15" t="str">
        <f t="shared" si="15"/>
        <v>PARAKH BHAVESH JAYANTILAL</v>
      </c>
      <c r="Y53" s="14" t="str">
        <f t="shared" si="16"/>
        <v>71900452H</v>
      </c>
      <c r="Z53" s="16" t="str">
        <f t="shared" si="17"/>
        <v>I2K18102632</v>
      </c>
      <c r="AA53" s="14">
        <v>100</v>
      </c>
      <c r="AB53" s="14">
        <v>90</v>
      </c>
      <c r="AC53" s="14">
        <v>100</v>
      </c>
      <c r="AD53" s="14">
        <v>100</v>
      </c>
      <c r="AE53" s="14">
        <v>99</v>
      </c>
      <c r="AF53" s="17"/>
      <c r="AG53" s="14">
        <v>22</v>
      </c>
      <c r="AH53" s="14">
        <v>22</v>
      </c>
      <c r="AI53" s="14">
        <v>45</v>
      </c>
      <c r="AJ53" s="14">
        <v>44</v>
      </c>
      <c r="AK53" s="14">
        <v>23</v>
      </c>
      <c r="AL53" s="14">
        <v>21</v>
      </c>
      <c r="AM53" s="14">
        <v>45</v>
      </c>
      <c r="AN53" s="14">
        <v>10</v>
      </c>
      <c r="AO53" s="14">
        <v>46</v>
      </c>
      <c r="AP53" s="20" t="str">
        <f t="shared" si="18"/>
        <v>PASS</v>
      </c>
      <c r="AQ53" s="20" t="str">
        <f t="shared" si="19"/>
        <v>PASS</v>
      </c>
      <c r="AR53" s="21" t="str">
        <f t="shared" si="20"/>
        <v>PASS</v>
      </c>
      <c r="AS53" s="21" t="str">
        <f t="shared" si="21"/>
        <v>PASS</v>
      </c>
      <c r="AT53" s="7" t="str">
        <f t="shared" si="22"/>
        <v>PASS</v>
      </c>
      <c r="AU53" s="7" t="str">
        <f t="shared" si="23"/>
        <v>PASS</v>
      </c>
      <c r="AV53" s="22" t="str">
        <f t="shared" si="24"/>
        <v>YES</v>
      </c>
      <c r="AW53" s="23" t="str">
        <f t="shared" si="25"/>
        <v>DIST</v>
      </c>
    </row>
    <row r="54" spans="1:49">
      <c r="A54" s="14"/>
      <c r="B54" s="24">
        <v>33351</v>
      </c>
      <c r="C54" s="24" t="s">
        <v>605</v>
      </c>
      <c r="D54" s="25" t="s">
        <v>606</v>
      </c>
      <c r="E54" s="24" t="s">
        <v>607</v>
      </c>
      <c r="F54" s="16" t="s">
        <v>608</v>
      </c>
      <c r="G54" s="14">
        <v>97</v>
      </c>
      <c r="H54" s="14">
        <v>100</v>
      </c>
      <c r="I54" s="14">
        <v>97</v>
      </c>
      <c r="J54" s="14">
        <v>100</v>
      </c>
      <c r="K54" s="14">
        <v>100</v>
      </c>
      <c r="L54" s="17"/>
      <c r="M54" s="14">
        <v>48</v>
      </c>
      <c r="N54" s="14">
        <v>24</v>
      </c>
      <c r="O54" s="14">
        <v>47</v>
      </c>
      <c r="P54" s="14">
        <v>24</v>
      </c>
      <c r="Q54" s="14">
        <v>48</v>
      </c>
      <c r="R54" s="14">
        <v>48</v>
      </c>
      <c r="S54" s="18">
        <v>10</v>
      </c>
      <c r="T54" s="18">
        <v>23</v>
      </c>
      <c r="U54" s="19"/>
      <c r="V54" s="15">
        <f t="shared" si="13"/>
        <v>33351</v>
      </c>
      <c r="W54" s="14" t="str">
        <f t="shared" si="14"/>
        <v>T150058639</v>
      </c>
      <c r="X54" s="15" t="str">
        <f t="shared" si="15"/>
        <v>PATANKAR TANAY PRADIP</v>
      </c>
      <c r="Y54" s="14" t="str">
        <f t="shared" si="16"/>
        <v>71900460J</v>
      </c>
      <c r="Z54" s="16" t="str">
        <f t="shared" si="17"/>
        <v>I2K18102560</v>
      </c>
      <c r="AA54" s="14">
        <v>100</v>
      </c>
      <c r="AB54" s="14">
        <v>100</v>
      </c>
      <c r="AC54" s="14">
        <v>100</v>
      </c>
      <c r="AD54" s="14">
        <v>100</v>
      </c>
      <c r="AE54" s="14">
        <v>94</v>
      </c>
      <c r="AF54" s="17"/>
      <c r="AG54" s="14">
        <v>23</v>
      </c>
      <c r="AH54" s="14">
        <v>23</v>
      </c>
      <c r="AI54" s="14">
        <v>49</v>
      </c>
      <c r="AJ54" s="14">
        <v>48</v>
      </c>
      <c r="AK54" s="14">
        <v>24</v>
      </c>
      <c r="AL54" s="14">
        <v>23</v>
      </c>
      <c r="AM54" s="14">
        <v>47</v>
      </c>
      <c r="AN54" s="14">
        <v>10</v>
      </c>
      <c r="AO54" s="14">
        <v>46</v>
      </c>
      <c r="AP54" s="20" t="str">
        <f t="shared" si="18"/>
        <v>PASS</v>
      </c>
      <c r="AQ54" s="20" t="str">
        <f t="shared" si="19"/>
        <v>PASS</v>
      </c>
      <c r="AR54" s="21" t="str">
        <f t="shared" si="20"/>
        <v>PASS</v>
      </c>
      <c r="AS54" s="21" t="str">
        <f t="shared" si="21"/>
        <v>PASS</v>
      </c>
      <c r="AT54" s="7" t="str">
        <f t="shared" si="22"/>
        <v>PASS</v>
      </c>
      <c r="AU54" s="7" t="str">
        <f t="shared" si="23"/>
        <v>PASS</v>
      </c>
      <c r="AV54" s="22" t="str">
        <f t="shared" si="24"/>
        <v>YES</v>
      </c>
      <c r="AW54" s="23" t="str">
        <f t="shared" si="25"/>
        <v>DIST</v>
      </c>
    </row>
    <row r="55" spans="1:49">
      <c r="A55" s="14"/>
      <c r="B55" s="14">
        <v>33352</v>
      </c>
      <c r="C55" s="14" t="s">
        <v>617</v>
      </c>
      <c r="D55" s="15" t="s">
        <v>618</v>
      </c>
      <c r="E55" s="14" t="s">
        <v>619</v>
      </c>
      <c r="F55" s="16" t="s">
        <v>620</v>
      </c>
      <c r="G55" s="14">
        <v>91</v>
      </c>
      <c r="H55" s="14">
        <v>100</v>
      </c>
      <c r="I55" s="14">
        <v>100</v>
      </c>
      <c r="J55" s="14">
        <v>100</v>
      </c>
      <c r="K55" s="14">
        <v>100</v>
      </c>
      <c r="L55" s="17"/>
      <c r="M55" s="14">
        <v>46</v>
      </c>
      <c r="N55" s="14">
        <v>24</v>
      </c>
      <c r="O55" s="14">
        <v>45</v>
      </c>
      <c r="P55" s="14">
        <v>25</v>
      </c>
      <c r="Q55" s="14">
        <v>44</v>
      </c>
      <c r="R55" s="14">
        <v>46</v>
      </c>
      <c r="S55" s="18">
        <v>10</v>
      </c>
      <c r="T55" s="18">
        <v>23</v>
      </c>
      <c r="U55" s="19"/>
      <c r="V55" s="15">
        <f t="shared" si="13"/>
        <v>33352</v>
      </c>
      <c r="W55" s="14" t="str">
        <f t="shared" si="14"/>
        <v>T150058642</v>
      </c>
      <c r="X55" s="15" t="str">
        <f t="shared" si="15"/>
        <v>PATIL MANASI MANASING</v>
      </c>
      <c r="Y55" s="14" t="str">
        <f t="shared" si="16"/>
        <v>71900470F</v>
      </c>
      <c r="Z55" s="16" t="str">
        <f t="shared" si="17"/>
        <v>I2K18102578</v>
      </c>
      <c r="AA55" s="14">
        <v>99</v>
      </c>
      <c r="AB55" s="14">
        <v>83</v>
      </c>
      <c r="AC55" s="14">
        <v>95</v>
      </c>
      <c r="AD55" s="14">
        <v>99</v>
      </c>
      <c r="AE55" s="14">
        <v>94</v>
      </c>
      <c r="AF55" s="17"/>
      <c r="AG55" s="14">
        <v>23</v>
      </c>
      <c r="AH55" s="14">
        <v>21</v>
      </c>
      <c r="AI55" s="14">
        <v>46</v>
      </c>
      <c r="AJ55" s="14">
        <v>46</v>
      </c>
      <c r="AK55" s="14">
        <v>24</v>
      </c>
      <c r="AL55" s="14">
        <v>20</v>
      </c>
      <c r="AM55" s="14">
        <v>44</v>
      </c>
      <c r="AN55" s="14">
        <v>10</v>
      </c>
      <c r="AO55" s="14">
        <v>46</v>
      </c>
      <c r="AP55" s="20" t="str">
        <f t="shared" si="18"/>
        <v>PASS</v>
      </c>
      <c r="AQ55" s="20" t="str">
        <f t="shared" si="19"/>
        <v>PASS</v>
      </c>
      <c r="AR55" s="21" t="str">
        <f t="shared" si="20"/>
        <v>PASS</v>
      </c>
      <c r="AS55" s="21" t="str">
        <f t="shared" si="21"/>
        <v>PASS</v>
      </c>
      <c r="AT55" s="7" t="str">
        <f t="shared" si="22"/>
        <v>PASS</v>
      </c>
      <c r="AU55" s="7" t="str">
        <f t="shared" si="23"/>
        <v>PASS</v>
      </c>
      <c r="AV55" s="22" t="str">
        <f t="shared" si="24"/>
        <v>YES</v>
      </c>
      <c r="AW55" s="23" t="str">
        <f t="shared" si="25"/>
        <v>DIST</v>
      </c>
    </row>
    <row r="56" spans="1:49">
      <c r="A56" s="14"/>
      <c r="B56" s="24">
        <v>33353</v>
      </c>
      <c r="C56" s="24" t="s">
        <v>621</v>
      </c>
      <c r="D56" s="25" t="s">
        <v>622</v>
      </c>
      <c r="E56" s="24" t="s">
        <v>623</v>
      </c>
      <c r="F56" s="16" t="s">
        <v>624</v>
      </c>
      <c r="G56" s="14">
        <v>90</v>
      </c>
      <c r="H56" s="14">
        <v>100</v>
      </c>
      <c r="I56" s="14">
        <v>97</v>
      </c>
      <c r="J56" s="14">
        <v>100</v>
      </c>
      <c r="K56" s="14">
        <v>99</v>
      </c>
      <c r="L56" s="17"/>
      <c r="M56" s="14">
        <v>46</v>
      </c>
      <c r="N56" s="14">
        <v>24</v>
      </c>
      <c r="O56" s="14">
        <v>48</v>
      </c>
      <c r="P56" s="14">
        <v>24</v>
      </c>
      <c r="Q56" s="14">
        <v>48</v>
      </c>
      <c r="R56" s="14">
        <v>46</v>
      </c>
      <c r="S56" s="18">
        <v>10</v>
      </c>
      <c r="T56" s="18">
        <v>23</v>
      </c>
      <c r="U56" s="19"/>
      <c r="V56" s="15">
        <f t="shared" si="13"/>
        <v>33353</v>
      </c>
      <c r="W56" s="14" t="str">
        <f t="shared" si="14"/>
        <v>T150058643</v>
      </c>
      <c r="X56" s="15" t="str">
        <f t="shared" si="15"/>
        <v>PATIL MANORAMA PANDITRAO</v>
      </c>
      <c r="Y56" s="14" t="str">
        <f t="shared" si="16"/>
        <v>72000082D</v>
      </c>
      <c r="Z56" s="16" t="str">
        <f t="shared" si="17"/>
        <v>I2K19205181</v>
      </c>
      <c r="AA56" s="14">
        <v>100</v>
      </c>
      <c r="AB56" s="14">
        <v>91</v>
      </c>
      <c r="AC56" s="14">
        <v>94</v>
      </c>
      <c r="AD56" s="14">
        <v>100</v>
      </c>
      <c r="AE56" s="14">
        <v>99</v>
      </c>
      <c r="AF56" s="17"/>
      <c r="AG56" s="14">
        <v>23</v>
      </c>
      <c r="AH56" s="14">
        <v>23</v>
      </c>
      <c r="AI56" s="14">
        <v>46</v>
      </c>
      <c r="AJ56" s="14">
        <v>44</v>
      </c>
      <c r="AK56" s="14">
        <v>24</v>
      </c>
      <c r="AL56" s="14">
        <v>23</v>
      </c>
      <c r="AM56" s="14">
        <v>45</v>
      </c>
      <c r="AN56" s="14">
        <v>10</v>
      </c>
      <c r="AO56" s="14">
        <v>46</v>
      </c>
      <c r="AP56" s="20" t="str">
        <f t="shared" si="18"/>
        <v>PASS</v>
      </c>
      <c r="AQ56" s="20" t="str">
        <f t="shared" si="19"/>
        <v>PASS</v>
      </c>
      <c r="AR56" s="21" t="str">
        <f t="shared" si="20"/>
        <v>PASS</v>
      </c>
      <c r="AS56" s="21" t="str">
        <f t="shared" si="21"/>
        <v>PASS</v>
      </c>
      <c r="AT56" s="7" t="str">
        <f t="shared" si="22"/>
        <v>PASS</v>
      </c>
      <c r="AU56" s="7" t="str">
        <f t="shared" si="23"/>
        <v>PASS</v>
      </c>
      <c r="AV56" s="22" t="str">
        <f t="shared" si="24"/>
        <v>YES</v>
      </c>
      <c r="AW56" s="23" t="str">
        <f t="shared" si="25"/>
        <v>DIST</v>
      </c>
    </row>
    <row r="57" spans="1:49">
      <c r="A57" s="14"/>
      <c r="B57" s="14">
        <v>33354</v>
      </c>
      <c r="C57" s="14" t="s">
        <v>633</v>
      </c>
      <c r="D57" s="15" t="s">
        <v>634</v>
      </c>
      <c r="E57" s="14" t="s">
        <v>635</v>
      </c>
      <c r="F57" s="16" t="s">
        <v>636</v>
      </c>
      <c r="G57" s="14">
        <v>88</v>
      </c>
      <c r="H57" s="14">
        <v>96</v>
      </c>
      <c r="I57" s="14">
        <v>91</v>
      </c>
      <c r="J57" s="14">
        <v>99</v>
      </c>
      <c r="K57" s="14">
        <v>99</v>
      </c>
      <c r="L57" s="17"/>
      <c r="M57" s="14">
        <v>46</v>
      </c>
      <c r="N57" s="14">
        <v>23</v>
      </c>
      <c r="O57" s="14">
        <v>45</v>
      </c>
      <c r="P57" s="14">
        <v>22</v>
      </c>
      <c r="Q57" s="14">
        <v>44</v>
      </c>
      <c r="R57" s="14">
        <v>40</v>
      </c>
      <c r="S57" s="18">
        <v>10</v>
      </c>
      <c r="T57" s="18">
        <v>23</v>
      </c>
      <c r="U57" s="19"/>
      <c r="V57" s="15">
        <f t="shared" ref="V57:V83" si="26">B57</f>
        <v>33354</v>
      </c>
      <c r="W57" s="14" t="str">
        <f t="shared" ref="W57:W83" si="27">C57</f>
        <v>T150058646</v>
      </c>
      <c r="X57" s="15" t="str">
        <f t="shared" ref="X57:X83" si="28">D57</f>
        <v>PATIL SATYAJEET MAHENDRA</v>
      </c>
      <c r="Y57" s="14" t="str">
        <f t="shared" ref="Y57:Y83" si="29">E57</f>
        <v>71900476E</v>
      </c>
      <c r="Z57" s="16" t="str">
        <f t="shared" si="17"/>
        <v>I2K18102540</v>
      </c>
      <c r="AA57" s="14">
        <v>100</v>
      </c>
      <c r="AB57" s="14">
        <v>95</v>
      </c>
      <c r="AC57" s="14">
        <v>99</v>
      </c>
      <c r="AD57" s="14">
        <v>99</v>
      </c>
      <c r="AE57" s="14">
        <v>84</v>
      </c>
      <c r="AF57" s="17"/>
      <c r="AG57" s="14">
        <v>23</v>
      </c>
      <c r="AH57" s="14">
        <v>22</v>
      </c>
      <c r="AI57" s="14">
        <v>47</v>
      </c>
      <c r="AJ57" s="14">
        <v>43</v>
      </c>
      <c r="AK57" s="14">
        <v>21</v>
      </c>
      <c r="AL57" s="14">
        <v>23</v>
      </c>
      <c r="AM57" s="14">
        <v>44</v>
      </c>
      <c r="AN57" s="14">
        <v>10</v>
      </c>
      <c r="AO57" s="14">
        <v>46</v>
      </c>
      <c r="AP57" s="20" t="str">
        <f t="shared" si="18"/>
        <v>PASS</v>
      </c>
      <c r="AQ57" s="20" t="str">
        <f t="shared" si="19"/>
        <v>PASS</v>
      </c>
      <c r="AR57" s="21" t="str">
        <f t="shared" si="20"/>
        <v>PASS</v>
      </c>
      <c r="AS57" s="21" t="str">
        <f t="shared" si="21"/>
        <v>PASS</v>
      </c>
      <c r="AT57" s="7" t="str">
        <f t="shared" si="22"/>
        <v>PASS</v>
      </c>
      <c r="AU57" s="7" t="str">
        <f t="shared" si="23"/>
        <v>PASS</v>
      </c>
      <c r="AV57" s="22" t="str">
        <f t="shared" si="24"/>
        <v>YES</v>
      </c>
      <c r="AW57" s="23" t="str">
        <f t="shared" si="25"/>
        <v>DIST</v>
      </c>
    </row>
    <row r="58" spans="1:49">
      <c r="A58" s="14"/>
      <c r="B58" s="14">
        <v>33355</v>
      </c>
      <c r="C58" s="14" t="s">
        <v>649</v>
      </c>
      <c r="D58" s="15" t="s">
        <v>650</v>
      </c>
      <c r="E58" s="14" t="s">
        <v>651</v>
      </c>
      <c r="F58" s="16" t="s">
        <v>652</v>
      </c>
      <c r="G58" s="14">
        <v>92</v>
      </c>
      <c r="H58" s="14">
        <v>94</v>
      </c>
      <c r="I58" s="14">
        <v>86</v>
      </c>
      <c r="J58" s="14">
        <v>97</v>
      </c>
      <c r="K58" s="14">
        <v>99</v>
      </c>
      <c r="L58" s="17"/>
      <c r="M58" s="14">
        <v>44</v>
      </c>
      <c r="N58" s="14">
        <v>23</v>
      </c>
      <c r="O58" s="14">
        <v>46</v>
      </c>
      <c r="P58" s="14">
        <v>24</v>
      </c>
      <c r="Q58" s="14">
        <v>44</v>
      </c>
      <c r="R58" s="14">
        <v>45</v>
      </c>
      <c r="S58" s="18">
        <v>10</v>
      </c>
      <c r="T58" s="18">
        <v>23</v>
      </c>
      <c r="U58" s="19"/>
      <c r="V58" s="15">
        <f t="shared" si="26"/>
        <v>33355</v>
      </c>
      <c r="W58" s="14" t="str">
        <f t="shared" si="27"/>
        <v>T150058650</v>
      </c>
      <c r="X58" s="15" t="str">
        <f t="shared" si="28"/>
        <v>PAWAR RITU BALIRAM</v>
      </c>
      <c r="Y58" s="14" t="str">
        <f t="shared" si="29"/>
        <v>72000083B</v>
      </c>
      <c r="Z58" s="16" t="str">
        <f t="shared" ref="Z58:Z83" si="30">F58</f>
        <v>I2K19205172</v>
      </c>
      <c r="AA58" s="14">
        <v>89</v>
      </c>
      <c r="AB58" s="14">
        <v>90</v>
      </c>
      <c r="AC58" s="14">
        <v>88</v>
      </c>
      <c r="AD58" s="14">
        <v>10</v>
      </c>
      <c r="AE58" s="14">
        <v>94</v>
      </c>
      <c r="AF58" s="17"/>
      <c r="AG58" s="14">
        <v>24</v>
      </c>
      <c r="AH58" s="14">
        <v>22</v>
      </c>
      <c r="AI58" s="14">
        <v>46</v>
      </c>
      <c r="AJ58" s="14">
        <v>46</v>
      </c>
      <c r="AK58" s="14">
        <v>22</v>
      </c>
      <c r="AL58" s="14">
        <v>20</v>
      </c>
      <c r="AM58" s="14">
        <v>47</v>
      </c>
      <c r="AN58" s="14">
        <v>10</v>
      </c>
      <c r="AO58" s="14">
        <v>46</v>
      </c>
      <c r="AP58" s="20" t="str">
        <f t="shared" si="18"/>
        <v>PASS</v>
      </c>
      <c r="AQ58" s="20" t="str">
        <f t="shared" si="19"/>
        <v>PASS</v>
      </c>
      <c r="AR58" s="21" t="str">
        <f t="shared" si="20"/>
        <v>PASS</v>
      </c>
      <c r="AS58" s="21" t="str">
        <f t="shared" si="21"/>
        <v>PASS</v>
      </c>
      <c r="AT58" s="7" t="str">
        <f t="shared" si="22"/>
        <v>PASS</v>
      </c>
      <c r="AU58" s="7" t="str">
        <f t="shared" si="23"/>
        <v>PASS</v>
      </c>
      <c r="AV58" s="22" t="str">
        <f t="shared" si="24"/>
        <v>YES</v>
      </c>
      <c r="AW58" s="23" t="str">
        <f t="shared" si="25"/>
        <v>DIST</v>
      </c>
    </row>
    <row r="59" spans="1:49">
      <c r="A59" s="14"/>
      <c r="B59" s="24">
        <v>33356</v>
      </c>
      <c r="C59" s="24" t="s">
        <v>741</v>
      </c>
      <c r="D59" s="25" t="s">
        <v>742</v>
      </c>
      <c r="E59" s="24" t="s">
        <v>743</v>
      </c>
      <c r="F59" s="16" t="s">
        <v>744</v>
      </c>
      <c r="G59" s="14">
        <v>92</v>
      </c>
      <c r="H59" s="14">
        <v>100</v>
      </c>
      <c r="I59" s="14">
        <v>96</v>
      </c>
      <c r="J59" s="14">
        <v>100</v>
      </c>
      <c r="K59" s="14">
        <v>100</v>
      </c>
      <c r="L59" s="17"/>
      <c r="M59" s="14">
        <v>44</v>
      </c>
      <c r="N59" s="14">
        <v>23</v>
      </c>
      <c r="O59" s="14">
        <v>45</v>
      </c>
      <c r="P59" s="14">
        <v>24</v>
      </c>
      <c r="Q59" s="14">
        <v>44</v>
      </c>
      <c r="R59" s="14">
        <v>46</v>
      </c>
      <c r="S59" s="18">
        <v>10</v>
      </c>
      <c r="T59" s="18">
        <v>23</v>
      </c>
      <c r="U59" s="19"/>
      <c r="V59" s="15">
        <f t="shared" si="26"/>
        <v>33356</v>
      </c>
      <c r="W59" s="14" t="str">
        <f t="shared" si="27"/>
        <v>T150058674</v>
      </c>
      <c r="X59" s="15" t="str">
        <f t="shared" si="28"/>
        <v>SALVE POOJA NITIN</v>
      </c>
      <c r="Y59" s="14" t="str">
        <f t="shared" si="29"/>
        <v>71900492G</v>
      </c>
      <c r="Z59" s="16" t="str">
        <f t="shared" si="30"/>
        <v>I2K18102614</v>
      </c>
      <c r="AA59" s="14">
        <v>97</v>
      </c>
      <c r="AB59" s="14">
        <v>96</v>
      </c>
      <c r="AC59" s="14">
        <v>95</v>
      </c>
      <c r="AD59" s="14">
        <v>100</v>
      </c>
      <c r="AE59" s="14">
        <v>97</v>
      </c>
      <c r="AF59" s="17"/>
      <c r="AG59" s="14">
        <v>23</v>
      </c>
      <c r="AH59" s="14">
        <v>22</v>
      </c>
      <c r="AI59" s="14">
        <v>46</v>
      </c>
      <c r="AJ59" s="14">
        <v>46</v>
      </c>
      <c r="AK59" s="14">
        <v>23</v>
      </c>
      <c r="AL59" s="14">
        <v>22</v>
      </c>
      <c r="AM59" s="14">
        <v>41</v>
      </c>
      <c r="AN59" s="14">
        <v>10</v>
      </c>
      <c r="AO59" s="14">
        <v>46</v>
      </c>
      <c r="AP59" s="20" t="str">
        <f t="shared" si="18"/>
        <v>PASS</v>
      </c>
      <c r="AQ59" s="20" t="str">
        <f t="shared" si="19"/>
        <v>PASS</v>
      </c>
      <c r="AR59" s="21" t="str">
        <f t="shared" si="20"/>
        <v>PASS</v>
      </c>
      <c r="AS59" s="21" t="str">
        <f t="shared" si="21"/>
        <v>PASS</v>
      </c>
      <c r="AT59" s="7" t="str">
        <f t="shared" si="22"/>
        <v>PASS</v>
      </c>
      <c r="AU59" s="7" t="str">
        <f t="shared" si="23"/>
        <v>PASS</v>
      </c>
      <c r="AV59" s="22" t="str">
        <f t="shared" si="24"/>
        <v>YES</v>
      </c>
      <c r="AW59" s="23" t="str">
        <f t="shared" si="25"/>
        <v>DIST</v>
      </c>
    </row>
    <row r="60" spans="1:49">
      <c r="A60" s="14"/>
      <c r="B60" s="14">
        <v>33357</v>
      </c>
      <c r="C60" s="14" t="s">
        <v>501</v>
      </c>
      <c r="D60" s="15" t="s">
        <v>502</v>
      </c>
      <c r="E60" s="14" t="s">
        <v>503</v>
      </c>
      <c r="F60" s="16" t="s">
        <v>504</v>
      </c>
      <c r="G60" s="14">
        <v>91</v>
      </c>
      <c r="H60" s="14">
        <v>100</v>
      </c>
      <c r="I60" s="14">
        <v>92</v>
      </c>
      <c r="J60" s="14">
        <v>96</v>
      </c>
      <c r="K60" s="14">
        <v>94</v>
      </c>
      <c r="L60" s="17"/>
      <c r="M60" s="14">
        <v>44</v>
      </c>
      <c r="N60" s="14">
        <v>22</v>
      </c>
      <c r="O60" s="14">
        <v>45</v>
      </c>
      <c r="P60" s="14">
        <v>24</v>
      </c>
      <c r="Q60" s="14">
        <v>44</v>
      </c>
      <c r="R60" s="14">
        <v>43</v>
      </c>
      <c r="S60" s="18">
        <v>10</v>
      </c>
      <c r="T60" s="18">
        <v>23</v>
      </c>
      <c r="U60" s="19"/>
      <c r="V60" s="15">
        <f t="shared" si="26"/>
        <v>33357</v>
      </c>
      <c r="W60" s="14" t="str">
        <f t="shared" si="27"/>
        <v>T150058613</v>
      </c>
      <c r="X60" s="15" t="str">
        <f t="shared" si="28"/>
        <v>MAGDUM PRASAD KUMAR</v>
      </c>
      <c r="Y60" s="14" t="str">
        <f t="shared" si="29"/>
        <v>71900502H</v>
      </c>
      <c r="Z60" s="16" t="str">
        <f t="shared" si="30"/>
        <v>I2K18102519</v>
      </c>
      <c r="AA60" s="14">
        <v>100</v>
      </c>
      <c r="AB60" s="14">
        <v>100</v>
      </c>
      <c r="AC60" s="14">
        <v>100</v>
      </c>
      <c r="AD60" s="14">
        <v>100</v>
      </c>
      <c r="AE60" s="14">
        <v>100</v>
      </c>
      <c r="AF60" s="17"/>
      <c r="AG60" s="14">
        <v>23</v>
      </c>
      <c r="AH60" s="14">
        <v>21</v>
      </c>
      <c r="AI60" s="14">
        <v>46</v>
      </c>
      <c r="AJ60" s="14">
        <v>42</v>
      </c>
      <c r="AK60" s="14">
        <v>23</v>
      </c>
      <c r="AL60" s="14">
        <v>20</v>
      </c>
      <c r="AM60" s="14">
        <v>41</v>
      </c>
      <c r="AN60" s="14">
        <v>10</v>
      </c>
      <c r="AO60" s="14">
        <v>46</v>
      </c>
      <c r="AP60" s="20" t="str">
        <f t="shared" si="18"/>
        <v>PASS</v>
      </c>
      <c r="AQ60" s="20" t="str">
        <f t="shared" si="19"/>
        <v>PASS</v>
      </c>
      <c r="AR60" s="21" t="str">
        <f t="shared" si="20"/>
        <v>PASS</v>
      </c>
      <c r="AS60" s="21" t="str">
        <f t="shared" si="21"/>
        <v>PASS</v>
      </c>
      <c r="AT60" s="7" t="str">
        <f t="shared" si="22"/>
        <v>PASS</v>
      </c>
      <c r="AU60" s="7" t="str">
        <f t="shared" si="23"/>
        <v>PASS</v>
      </c>
      <c r="AV60" s="22" t="str">
        <f t="shared" si="24"/>
        <v>YES</v>
      </c>
      <c r="AW60" s="23" t="str">
        <f t="shared" si="25"/>
        <v>DIST</v>
      </c>
    </row>
    <row r="61" spans="1:49">
      <c r="A61" s="14"/>
      <c r="B61" s="14">
        <v>33358</v>
      </c>
      <c r="C61" s="14" t="s">
        <v>713</v>
      </c>
      <c r="D61" s="15" t="s">
        <v>714</v>
      </c>
      <c r="E61" s="14" t="s">
        <v>715</v>
      </c>
      <c r="F61" s="16" t="s">
        <v>716</v>
      </c>
      <c r="G61" s="14">
        <v>92</v>
      </c>
      <c r="H61" s="14">
        <v>97</v>
      </c>
      <c r="I61" s="14">
        <v>83</v>
      </c>
      <c r="J61" s="14">
        <v>92</v>
      </c>
      <c r="K61" s="14">
        <v>94</v>
      </c>
      <c r="L61" s="17"/>
      <c r="M61" s="14">
        <v>43</v>
      </c>
      <c r="N61" s="14">
        <v>23</v>
      </c>
      <c r="O61" s="14">
        <v>42</v>
      </c>
      <c r="P61" s="14">
        <v>24</v>
      </c>
      <c r="Q61" s="14">
        <v>44</v>
      </c>
      <c r="R61" s="14">
        <v>42</v>
      </c>
      <c r="S61" s="18">
        <v>10</v>
      </c>
      <c r="T61" s="18">
        <v>23</v>
      </c>
      <c r="U61" s="19"/>
      <c r="V61" s="15">
        <f t="shared" si="26"/>
        <v>33358</v>
      </c>
      <c r="W61" s="14" t="str">
        <f t="shared" si="27"/>
        <v>T150058667</v>
      </c>
      <c r="X61" s="15" t="str">
        <f t="shared" si="28"/>
        <v>SAKSHI KISHOR RAJPUT</v>
      </c>
      <c r="Y61" s="14" t="str">
        <f t="shared" si="29"/>
        <v>71900517F</v>
      </c>
      <c r="Z61" s="16" t="str">
        <f t="shared" si="30"/>
        <v>I2K18102428</v>
      </c>
      <c r="AA61" s="14">
        <v>94</v>
      </c>
      <c r="AB61" s="14">
        <v>81</v>
      </c>
      <c r="AC61" s="14">
        <v>97</v>
      </c>
      <c r="AD61" s="14">
        <v>96</v>
      </c>
      <c r="AE61" s="14">
        <v>90</v>
      </c>
      <c r="AF61" s="17"/>
      <c r="AG61" s="14">
        <v>22</v>
      </c>
      <c r="AH61" s="14">
        <v>23</v>
      </c>
      <c r="AI61" s="14">
        <v>46</v>
      </c>
      <c r="AJ61" s="14">
        <v>47</v>
      </c>
      <c r="AK61" s="14">
        <v>23</v>
      </c>
      <c r="AL61" s="14">
        <v>20</v>
      </c>
      <c r="AM61" s="14">
        <v>47</v>
      </c>
      <c r="AN61" s="14">
        <v>10</v>
      </c>
      <c r="AO61" s="14">
        <v>46</v>
      </c>
      <c r="AP61" s="20" t="str">
        <f t="shared" si="18"/>
        <v>PASS</v>
      </c>
      <c r="AQ61" s="20" t="str">
        <f t="shared" si="19"/>
        <v>PASS</v>
      </c>
      <c r="AR61" s="21" t="str">
        <f t="shared" si="20"/>
        <v>PASS</v>
      </c>
      <c r="AS61" s="21" t="str">
        <f t="shared" si="21"/>
        <v>PASS</v>
      </c>
      <c r="AT61" s="7" t="str">
        <f t="shared" si="22"/>
        <v>PASS</v>
      </c>
      <c r="AU61" s="7" t="str">
        <f t="shared" si="23"/>
        <v>PASS</v>
      </c>
      <c r="AV61" s="22" t="str">
        <f t="shared" si="24"/>
        <v>YES</v>
      </c>
      <c r="AW61" s="23" t="str">
        <f t="shared" si="25"/>
        <v>DIST</v>
      </c>
    </row>
    <row r="62" spans="1:49">
      <c r="A62" s="14"/>
      <c r="B62" s="14">
        <v>33359</v>
      </c>
      <c r="C62" s="14" t="s">
        <v>673</v>
      </c>
      <c r="D62" s="15" t="s">
        <v>674</v>
      </c>
      <c r="E62" s="14" t="s">
        <v>675</v>
      </c>
      <c r="F62" s="16" t="s">
        <v>676</v>
      </c>
      <c r="G62" s="14">
        <v>74</v>
      </c>
      <c r="H62" s="14">
        <v>82</v>
      </c>
      <c r="I62" s="14">
        <v>73</v>
      </c>
      <c r="J62" s="14">
        <v>100</v>
      </c>
      <c r="K62" s="14">
        <v>82</v>
      </c>
      <c r="L62" s="17"/>
      <c r="M62" s="14">
        <v>42</v>
      </c>
      <c r="N62" s="14">
        <v>23</v>
      </c>
      <c r="O62" s="14">
        <v>43</v>
      </c>
      <c r="P62" s="14">
        <v>24</v>
      </c>
      <c r="Q62" s="14">
        <v>44</v>
      </c>
      <c r="R62" s="14">
        <v>45</v>
      </c>
      <c r="S62" s="18">
        <v>9.6999999999999993</v>
      </c>
      <c r="T62" s="18">
        <v>23</v>
      </c>
      <c r="U62" s="19"/>
      <c r="V62" s="15">
        <f t="shared" si="26"/>
        <v>33359</v>
      </c>
      <c r="W62" s="14" t="str">
        <f t="shared" si="27"/>
        <v>T150058656</v>
      </c>
      <c r="X62" s="15" t="str">
        <f t="shared" si="28"/>
        <v>RANMALE RASHMI SANTOSH</v>
      </c>
      <c r="Y62" s="14" t="str">
        <f t="shared" si="29"/>
        <v>72000084L</v>
      </c>
      <c r="Z62" s="16" t="str">
        <f t="shared" si="30"/>
        <v>I2K19205175</v>
      </c>
      <c r="AA62" s="14">
        <v>87</v>
      </c>
      <c r="AB62" s="14">
        <v>85</v>
      </c>
      <c r="AC62" s="14">
        <v>69</v>
      </c>
      <c r="AD62" s="14">
        <v>89</v>
      </c>
      <c r="AE62" s="14">
        <v>73</v>
      </c>
      <c r="AF62" s="17"/>
      <c r="AG62" s="14">
        <v>22</v>
      </c>
      <c r="AH62" s="14">
        <v>24</v>
      </c>
      <c r="AI62" s="14">
        <v>46</v>
      </c>
      <c r="AJ62" s="14">
        <v>48</v>
      </c>
      <c r="AK62" s="14">
        <v>24</v>
      </c>
      <c r="AL62" s="14">
        <v>22</v>
      </c>
      <c r="AM62" s="14">
        <v>44</v>
      </c>
      <c r="AN62" s="14">
        <v>9.59</v>
      </c>
      <c r="AO62" s="14">
        <v>46</v>
      </c>
      <c r="AP62" s="20" t="str">
        <f t="shared" si="18"/>
        <v>PASS</v>
      </c>
      <c r="AQ62" s="20" t="str">
        <f t="shared" si="19"/>
        <v>PASS</v>
      </c>
      <c r="AR62" s="21" t="str">
        <f t="shared" si="20"/>
        <v>PASS</v>
      </c>
      <c r="AS62" s="21" t="str">
        <f t="shared" si="21"/>
        <v>PASS</v>
      </c>
      <c r="AT62" s="7" t="str">
        <f t="shared" si="22"/>
        <v>PASS</v>
      </c>
      <c r="AU62" s="7" t="str">
        <f t="shared" si="23"/>
        <v>PASS</v>
      </c>
      <c r="AV62" s="22" t="str">
        <f t="shared" si="24"/>
        <v>YES</v>
      </c>
      <c r="AW62" s="23" t="str">
        <f t="shared" si="25"/>
        <v>DIST</v>
      </c>
    </row>
    <row r="63" spans="1:49">
      <c r="A63" s="14"/>
      <c r="B63" s="14">
        <v>33360</v>
      </c>
      <c r="C63" s="14" t="s">
        <v>137</v>
      </c>
      <c r="D63" s="15" t="s">
        <v>138</v>
      </c>
      <c r="E63" s="14" t="s">
        <v>139</v>
      </c>
      <c r="F63" s="16" t="s">
        <v>140</v>
      </c>
      <c r="G63" s="14">
        <v>76</v>
      </c>
      <c r="H63" s="14">
        <v>100</v>
      </c>
      <c r="I63" s="14">
        <v>92</v>
      </c>
      <c r="J63" s="14">
        <v>100</v>
      </c>
      <c r="K63" s="14">
        <v>89</v>
      </c>
      <c r="L63" s="17"/>
      <c r="M63" s="14">
        <v>43</v>
      </c>
      <c r="N63" s="14">
        <v>23</v>
      </c>
      <c r="O63" s="14">
        <v>45</v>
      </c>
      <c r="P63" s="14">
        <v>24</v>
      </c>
      <c r="Q63" s="14">
        <v>44</v>
      </c>
      <c r="R63" s="14">
        <v>44</v>
      </c>
      <c r="S63" s="18">
        <v>9.83</v>
      </c>
      <c r="T63" s="18">
        <v>23</v>
      </c>
      <c r="U63" s="19"/>
      <c r="V63" s="15">
        <f t="shared" si="26"/>
        <v>33360</v>
      </c>
      <c r="W63" s="14" t="str">
        <f t="shared" si="27"/>
        <v>T150058521</v>
      </c>
      <c r="X63" s="15" t="str">
        <f t="shared" si="28"/>
        <v>AVHAD RANVEER KISHOR</v>
      </c>
      <c r="Y63" s="14" t="str">
        <f t="shared" si="29"/>
        <v>71900527C</v>
      </c>
      <c r="Z63" s="16" t="str">
        <f t="shared" si="30"/>
        <v>I2K18102597</v>
      </c>
      <c r="AA63" s="14">
        <v>99</v>
      </c>
      <c r="AB63" s="14">
        <v>83</v>
      </c>
      <c r="AC63" s="14">
        <v>84</v>
      </c>
      <c r="AD63" s="14">
        <v>97</v>
      </c>
      <c r="AE63" s="14">
        <v>89</v>
      </c>
      <c r="AF63" s="17"/>
      <c r="AG63" s="14">
        <v>22</v>
      </c>
      <c r="AH63" s="14">
        <v>20</v>
      </c>
      <c r="AI63" s="14">
        <v>44</v>
      </c>
      <c r="AJ63" s="14">
        <v>43</v>
      </c>
      <c r="AK63" s="14">
        <v>21</v>
      </c>
      <c r="AL63" s="14">
        <v>20</v>
      </c>
      <c r="AM63" s="14">
        <v>42</v>
      </c>
      <c r="AN63" s="14">
        <v>9.91</v>
      </c>
      <c r="AO63" s="14">
        <v>46</v>
      </c>
      <c r="AP63" s="20" t="str">
        <f t="shared" si="18"/>
        <v>PASS</v>
      </c>
      <c r="AQ63" s="20" t="str">
        <f t="shared" si="19"/>
        <v>PASS</v>
      </c>
      <c r="AR63" s="21" t="str">
        <f t="shared" si="20"/>
        <v>PASS</v>
      </c>
      <c r="AS63" s="21" t="str">
        <f t="shared" si="21"/>
        <v>PASS</v>
      </c>
      <c r="AT63" s="7" t="str">
        <f t="shared" si="22"/>
        <v>PASS</v>
      </c>
      <c r="AU63" s="7" t="str">
        <f t="shared" si="23"/>
        <v>PASS</v>
      </c>
      <c r="AV63" s="22" t="str">
        <f t="shared" si="24"/>
        <v>YES</v>
      </c>
      <c r="AW63" s="23" t="str">
        <f t="shared" si="25"/>
        <v>DIST</v>
      </c>
    </row>
    <row r="64" spans="1:49">
      <c r="A64" s="14"/>
      <c r="B64" s="24">
        <v>33361</v>
      </c>
      <c r="C64" s="24" t="s">
        <v>689</v>
      </c>
      <c r="D64" s="25" t="s">
        <v>690</v>
      </c>
      <c r="E64" s="24" t="s">
        <v>691</v>
      </c>
      <c r="F64" s="16" t="s">
        <v>692</v>
      </c>
      <c r="G64" s="14">
        <v>92</v>
      </c>
      <c r="H64" s="14">
        <v>97</v>
      </c>
      <c r="I64" s="14">
        <v>90</v>
      </c>
      <c r="J64" s="14">
        <v>97</v>
      </c>
      <c r="K64" s="14">
        <v>76</v>
      </c>
      <c r="L64" s="17"/>
      <c r="M64" s="14">
        <v>36</v>
      </c>
      <c r="N64" s="14">
        <v>24</v>
      </c>
      <c r="O64" s="14">
        <v>37</v>
      </c>
      <c r="P64" s="14">
        <v>21</v>
      </c>
      <c r="Q64" s="14">
        <v>43</v>
      </c>
      <c r="R64" s="14">
        <v>43</v>
      </c>
      <c r="S64" s="18">
        <v>9.83</v>
      </c>
      <c r="T64" s="18">
        <v>23</v>
      </c>
      <c r="U64" s="19"/>
      <c r="V64" s="15">
        <f t="shared" si="26"/>
        <v>33361</v>
      </c>
      <c r="W64" s="14" t="str">
        <f t="shared" si="27"/>
        <v>T150058661</v>
      </c>
      <c r="X64" s="15" t="str">
        <f t="shared" si="28"/>
        <v>RATHOD KIRAN ARJUN</v>
      </c>
      <c r="Y64" s="14" t="str">
        <f t="shared" si="29"/>
        <v>71900533H</v>
      </c>
      <c r="Z64" s="16" t="str">
        <f t="shared" si="30"/>
        <v>I2K18102437</v>
      </c>
      <c r="AA64" s="14">
        <v>78</v>
      </c>
      <c r="AB64" s="14">
        <v>86</v>
      </c>
      <c r="AC64" s="14">
        <v>86</v>
      </c>
      <c r="AD64" s="14">
        <v>94</v>
      </c>
      <c r="AE64" s="14">
        <v>94</v>
      </c>
      <c r="AF64" s="17"/>
      <c r="AG64" s="14">
        <v>23</v>
      </c>
      <c r="AH64" s="14">
        <v>23</v>
      </c>
      <c r="AI64" s="14">
        <v>45</v>
      </c>
      <c r="AJ64" s="14">
        <v>43</v>
      </c>
      <c r="AK64" s="14">
        <v>20</v>
      </c>
      <c r="AL64" s="14">
        <v>19</v>
      </c>
      <c r="AM64" s="14">
        <v>44</v>
      </c>
      <c r="AN64" s="14">
        <v>9.83</v>
      </c>
      <c r="AO64" s="14">
        <v>46</v>
      </c>
      <c r="AP64" s="20" t="str">
        <f t="shared" si="18"/>
        <v>PASS</v>
      </c>
      <c r="AQ64" s="20" t="str">
        <f t="shared" si="19"/>
        <v>PASS</v>
      </c>
      <c r="AR64" s="21" t="str">
        <f t="shared" si="20"/>
        <v>PASS</v>
      </c>
      <c r="AS64" s="21" t="str">
        <f t="shared" si="21"/>
        <v>PASS</v>
      </c>
      <c r="AT64" s="7" t="str">
        <f t="shared" si="22"/>
        <v>PASS</v>
      </c>
      <c r="AU64" s="7" t="str">
        <f t="shared" si="23"/>
        <v>PASS</v>
      </c>
      <c r="AV64" s="22" t="str">
        <f t="shared" si="24"/>
        <v>YES</v>
      </c>
      <c r="AW64" s="23" t="str">
        <f t="shared" si="25"/>
        <v>DIST</v>
      </c>
    </row>
    <row r="65" spans="1:49">
      <c r="A65" s="14"/>
      <c r="B65" s="14">
        <v>33362</v>
      </c>
      <c r="C65" s="14" t="s">
        <v>589</v>
      </c>
      <c r="D65" s="15" t="s">
        <v>590</v>
      </c>
      <c r="E65" s="14" t="s">
        <v>591</v>
      </c>
      <c r="F65" s="16" t="s">
        <v>592</v>
      </c>
      <c r="G65" s="14">
        <v>91</v>
      </c>
      <c r="H65" s="14">
        <v>100</v>
      </c>
      <c r="I65" s="14">
        <v>93</v>
      </c>
      <c r="J65" s="14">
        <v>100</v>
      </c>
      <c r="K65" s="14">
        <v>99</v>
      </c>
      <c r="L65" s="17"/>
      <c r="M65" s="14">
        <v>48</v>
      </c>
      <c r="N65" s="14">
        <v>19</v>
      </c>
      <c r="O65" s="14">
        <v>47</v>
      </c>
      <c r="P65" s="14">
        <v>20</v>
      </c>
      <c r="Q65" s="14">
        <v>45</v>
      </c>
      <c r="R65" s="14">
        <v>39</v>
      </c>
      <c r="S65" s="18">
        <v>9.9600000000000009</v>
      </c>
      <c r="T65" s="18">
        <v>23</v>
      </c>
      <c r="U65" s="19"/>
      <c r="V65" s="15">
        <f t="shared" si="26"/>
        <v>33362</v>
      </c>
      <c r="W65" s="14" t="str">
        <f t="shared" si="27"/>
        <v>T150058635</v>
      </c>
      <c r="X65" s="15" t="str">
        <f t="shared" si="28"/>
        <v>PARDESHI ROHIT MILIND</v>
      </c>
      <c r="Y65" s="14" t="str">
        <f t="shared" si="29"/>
        <v>71900540L</v>
      </c>
      <c r="Z65" s="16" t="str">
        <f t="shared" si="30"/>
        <v>I2K18102457</v>
      </c>
      <c r="AA65" s="14">
        <v>93</v>
      </c>
      <c r="AB65" s="14">
        <v>95</v>
      </c>
      <c r="AC65" s="14">
        <v>97</v>
      </c>
      <c r="AD65" s="14">
        <v>100</v>
      </c>
      <c r="AE65" s="14">
        <v>95</v>
      </c>
      <c r="AF65" s="17"/>
      <c r="AG65" s="14">
        <v>23</v>
      </c>
      <c r="AH65" s="14">
        <v>24</v>
      </c>
      <c r="AI65" s="14">
        <v>44</v>
      </c>
      <c r="AJ65" s="14">
        <v>41</v>
      </c>
      <c r="AK65" s="14">
        <v>23</v>
      </c>
      <c r="AL65" s="14">
        <v>23</v>
      </c>
      <c r="AM65" s="14">
        <v>47</v>
      </c>
      <c r="AN65" s="14">
        <v>9.98</v>
      </c>
      <c r="AO65" s="14">
        <v>46</v>
      </c>
      <c r="AP65" s="20" t="str">
        <f t="shared" si="18"/>
        <v>PASS</v>
      </c>
      <c r="AQ65" s="20" t="str">
        <f t="shared" si="19"/>
        <v>PASS</v>
      </c>
      <c r="AR65" s="21" t="str">
        <f t="shared" si="20"/>
        <v>PASS</v>
      </c>
      <c r="AS65" s="21" t="str">
        <f t="shared" si="21"/>
        <v>PASS</v>
      </c>
      <c r="AT65" s="7" t="str">
        <f t="shared" si="22"/>
        <v>PASS</v>
      </c>
      <c r="AU65" s="7" t="str">
        <f t="shared" si="23"/>
        <v>PASS</v>
      </c>
      <c r="AV65" s="22" t="str">
        <f t="shared" si="24"/>
        <v>YES</v>
      </c>
      <c r="AW65" s="23" t="str">
        <f t="shared" si="25"/>
        <v>DIST</v>
      </c>
    </row>
    <row r="66" spans="1:49">
      <c r="A66" s="14"/>
      <c r="B66" s="24">
        <v>33363</v>
      </c>
      <c r="C66" s="24" t="s">
        <v>513</v>
      </c>
      <c r="D66" s="25" t="s">
        <v>514</v>
      </c>
      <c r="E66" s="24" t="s">
        <v>515</v>
      </c>
      <c r="F66" s="16" t="s">
        <v>516</v>
      </c>
      <c r="G66" s="14">
        <v>90</v>
      </c>
      <c r="H66" s="14">
        <v>96</v>
      </c>
      <c r="I66" s="14">
        <v>86</v>
      </c>
      <c r="J66" s="14">
        <v>97</v>
      </c>
      <c r="K66" s="14">
        <v>100</v>
      </c>
      <c r="L66" s="17"/>
      <c r="M66" s="14">
        <v>45</v>
      </c>
      <c r="N66" s="14">
        <v>24</v>
      </c>
      <c r="O66" s="14">
        <v>44</v>
      </c>
      <c r="P66" s="14">
        <v>22</v>
      </c>
      <c r="Q66" s="14">
        <v>46</v>
      </c>
      <c r="R66" s="14">
        <v>42</v>
      </c>
      <c r="S66" s="18">
        <v>10</v>
      </c>
      <c r="T66" s="18">
        <v>23</v>
      </c>
      <c r="U66" s="19"/>
      <c r="V66" s="15">
        <f t="shared" si="26"/>
        <v>33363</v>
      </c>
      <c r="W66" s="14" t="str">
        <f t="shared" si="27"/>
        <v>T150058616</v>
      </c>
      <c r="X66" s="15" t="str">
        <f t="shared" si="28"/>
        <v>MALANI SAKSHI MANISH</v>
      </c>
      <c r="Y66" s="14" t="str">
        <f t="shared" si="29"/>
        <v>71900552D</v>
      </c>
      <c r="Z66" s="16" t="str">
        <f t="shared" si="30"/>
        <v>I2K18102635</v>
      </c>
      <c r="AA66" s="14">
        <v>89</v>
      </c>
      <c r="AB66" s="14">
        <v>90</v>
      </c>
      <c r="AC66" s="14">
        <v>85</v>
      </c>
      <c r="AD66" s="14">
        <v>100</v>
      </c>
      <c r="AE66" s="14">
        <v>86</v>
      </c>
      <c r="AF66" s="17"/>
      <c r="AG66" s="14">
        <v>23</v>
      </c>
      <c r="AH66" s="14">
        <v>23</v>
      </c>
      <c r="AI66" s="14">
        <v>43</v>
      </c>
      <c r="AJ66" s="14">
        <v>47</v>
      </c>
      <c r="AK66" s="14">
        <v>24</v>
      </c>
      <c r="AL66" s="14">
        <v>18</v>
      </c>
      <c r="AM66" s="14">
        <v>40</v>
      </c>
      <c r="AN66" s="14">
        <v>10</v>
      </c>
      <c r="AO66" s="14">
        <v>46</v>
      </c>
      <c r="AP66" s="20" t="str">
        <f t="shared" si="18"/>
        <v>PASS</v>
      </c>
      <c r="AQ66" s="20" t="str">
        <f t="shared" si="19"/>
        <v>PASS</v>
      </c>
      <c r="AR66" s="21" t="str">
        <f t="shared" si="20"/>
        <v>PASS</v>
      </c>
      <c r="AS66" s="21" t="str">
        <f t="shared" si="21"/>
        <v>PASS</v>
      </c>
      <c r="AT66" s="7" t="str">
        <f t="shared" si="22"/>
        <v>PASS</v>
      </c>
      <c r="AU66" s="7" t="str">
        <f t="shared" si="23"/>
        <v>PASS</v>
      </c>
      <c r="AV66" s="22" t="str">
        <f t="shared" si="24"/>
        <v>YES</v>
      </c>
      <c r="AW66" s="23" t="str">
        <f t="shared" si="25"/>
        <v>DIST</v>
      </c>
    </row>
    <row r="67" spans="1:49">
      <c r="A67" s="14"/>
      <c r="B67" s="14">
        <v>33364</v>
      </c>
      <c r="C67" s="14" t="s">
        <v>729</v>
      </c>
      <c r="D67" s="15" t="s">
        <v>730</v>
      </c>
      <c r="E67" s="14" t="s">
        <v>731</v>
      </c>
      <c r="F67" s="16" t="s">
        <v>732</v>
      </c>
      <c r="G67" s="14">
        <v>92</v>
      </c>
      <c r="H67" s="14">
        <v>100</v>
      </c>
      <c r="I67" s="14">
        <v>100</v>
      </c>
      <c r="J67" s="14">
        <v>100</v>
      </c>
      <c r="K67" s="14">
        <v>100</v>
      </c>
      <c r="L67" s="17"/>
      <c r="M67" s="14">
        <v>46</v>
      </c>
      <c r="N67" s="14">
        <v>25</v>
      </c>
      <c r="O67" s="14">
        <v>45</v>
      </c>
      <c r="P67" s="14">
        <v>21</v>
      </c>
      <c r="Q67" s="14">
        <v>43</v>
      </c>
      <c r="R67" s="14">
        <v>44</v>
      </c>
      <c r="S67" s="18">
        <v>10</v>
      </c>
      <c r="T67" s="18">
        <v>23</v>
      </c>
      <c r="U67" s="19"/>
      <c r="V67" s="15">
        <f t="shared" si="26"/>
        <v>33364</v>
      </c>
      <c r="W67" s="14" t="str">
        <f t="shared" si="27"/>
        <v>T150058671</v>
      </c>
      <c r="X67" s="15" t="str">
        <f t="shared" si="28"/>
        <v>SALUNKE SHUBHAM RAJU</v>
      </c>
      <c r="Y67" s="14" t="str">
        <f t="shared" si="29"/>
        <v>71900556G</v>
      </c>
      <c r="Z67" s="16" t="str">
        <f t="shared" si="30"/>
        <v>I2K18102470</v>
      </c>
      <c r="AA67" s="14">
        <v>90</v>
      </c>
      <c r="AB67" s="14">
        <v>96</v>
      </c>
      <c r="AC67" s="14">
        <v>95</v>
      </c>
      <c r="AD67" s="14">
        <v>100</v>
      </c>
      <c r="AE67" s="14">
        <v>94</v>
      </c>
      <c r="AF67" s="17"/>
      <c r="AG67" s="14">
        <v>23</v>
      </c>
      <c r="AH67" s="14">
        <v>23</v>
      </c>
      <c r="AI67" s="14">
        <v>46</v>
      </c>
      <c r="AJ67" s="14">
        <v>41</v>
      </c>
      <c r="AK67" s="14">
        <v>24</v>
      </c>
      <c r="AL67" s="14">
        <v>21</v>
      </c>
      <c r="AM67" s="14">
        <v>43</v>
      </c>
      <c r="AN67" s="14">
        <v>10</v>
      </c>
      <c r="AO67" s="14">
        <v>46</v>
      </c>
      <c r="AP67" s="20" t="str">
        <f t="shared" si="18"/>
        <v>PASS</v>
      </c>
      <c r="AQ67" s="20" t="str">
        <f t="shared" si="19"/>
        <v>PASS</v>
      </c>
      <c r="AR67" s="21" t="str">
        <f t="shared" si="20"/>
        <v>PASS</v>
      </c>
      <c r="AS67" s="21" t="str">
        <f t="shared" si="21"/>
        <v>PASS</v>
      </c>
      <c r="AT67" s="7" t="str">
        <f t="shared" si="22"/>
        <v>PASS</v>
      </c>
      <c r="AU67" s="7" t="str">
        <f t="shared" si="23"/>
        <v>PASS</v>
      </c>
      <c r="AV67" s="22" t="str">
        <f t="shared" si="24"/>
        <v>YES</v>
      </c>
      <c r="AW67" s="23" t="str">
        <f t="shared" si="25"/>
        <v>DIST</v>
      </c>
    </row>
    <row r="68" spans="1:49">
      <c r="A68" s="14"/>
      <c r="B68" s="14">
        <v>33365</v>
      </c>
      <c r="C68" s="14" t="s">
        <v>737</v>
      </c>
      <c r="D68" s="15" t="s">
        <v>738</v>
      </c>
      <c r="E68" s="14" t="s">
        <v>739</v>
      </c>
      <c r="F68" s="16" t="s">
        <v>740</v>
      </c>
      <c r="G68" s="14">
        <v>92</v>
      </c>
      <c r="H68" s="14">
        <v>99</v>
      </c>
      <c r="I68" s="14">
        <v>87</v>
      </c>
      <c r="J68" s="14">
        <v>99</v>
      </c>
      <c r="K68" s="14">
        <v>92</v>
      </c>
      <c r="L68" s="17"/>
      <c r="M68" s="14">
        <v>47</v>
      </c>
      <c r="N68" s="14">
        <v>22</v>
      </c>
      <c r="O68" s="14">
        <v>46</v>
      </c>
      <c r="P68" s="14">
        <v>21</v>
      </c>
      <c r="Q68" s="14">
        <v>42</v>
      </c>
      <c r="R68" s="14">
        <v>43</v>
      </c>
      <c r="S68" s="18">
        <v>10</v>
      </c>
      <c r="T68" s="18">
        <v>23</v>
      </c>
      <c r="U68" s="19"/>
      <c r="V68" s="15">
        <f t="shared" si="26"/>
        <v>33365</v>
      </c>
      <c r="W68" s="14" t="str">
        <f t="shared" si="27"/>
        <v>T150058673</v>
      </c>
      <c r="X68" s="15" t="str">
        <f t="shared" si="28"/>
        <v>SALUNKHE SWAPNA RAMDAS</v>
      </c>
      <c r="Y68" s="14" t="str">
        <f t="shared" si="29"/>
        <v>72000086G</v>
      </c>
      <c r="Z68" s="16" t="str">
        <f t="shared" si="30"/>
        <v>I2K19205168</v>
      </c>
      <c r="AA68" s="14">
        <v>99</v>
      </c>
      <c r="AB68" s="14">
        <v>80</v>
      </c>
      <c r="AC68" s="14">
        <v>78</v>
      </c>
      <c r="AD68" s="14">
        <v>99</v>
      </c>
      <c r="AE68" s="14">
        <v>100</v>
      </c>
      <c r="AF68" s="17"/>
      <c r="AG68" s="14">
        <v>23</v>
      </c>
      <c r="AH68" s="14">
        <v>21</v>
      </c>
      <c r="AI68" s="14">
        <v>44</v>
      </c>
      <c r="AJ68" s="14">
        <v>41</v>
      </c>
      <c r="AK68" s="14">
        <v>23</v>
      </c>
      <c r="AL68" s="14">
        <v>23</v>
      </c>
      <c r="AM68" s="14">
        <v>47</v>
      </c>
      <c r="AN68" s="14">
        <v>9.91</v>
      </c>
      <c r="AO68" s="14">
        <v>46</v>
      </c>
      <c r="AP68" s="20" t="str">
        <f t="shared" ref="AP68:AP83" si="31">IF(COUNTIF(G68:K68,"FF"),"FAIL",IF(COUNTIF(G68:K68,"AB"),"FAIL","PASS"))</f>
        <v>PASS</v>
      </c>
      <c r="AQ68" s="20" t="str">
        <f t="shared" ref="AQ68:AQ83" si="32">IF(COUNTIF(AA68:AE68,"FF"),"FAIL",IF(COUNTIF(AA68:AE68,"AB"),"FAIL","PASS"))</f>
        <v>PASS</v>
      </c>
      <c r="AR68" s="21" t="str">
        <f t="shared" ref="AR68:AR83" si="33">IF(COUNTIF(M68:R68,"FF"),"FAIL",IF(COUNTIF(M68:R68,"AB"),"FAIL","PASS"))</f>
        <v>PASS</v>
      </c>
      <c r="AS68" s="21" t="str">
        <f t="shared" ref="AS68:AS83" si="34">IF(COUNTIF(AG68:AM68,"FF"),"FAIL",IF(COUNTIF(AG68:AM68,"AB"),"FAIL","PASS"))</f>
        <v>PASS</v>
      </c>
      <c r="AT68" s="7" t="str">
        <f t="shared" ref="AT68:AT83" si="35">IF(AND(AP68="PASS",AQ68="PASS"),"PASS","FAIL")</f>
        <v>PASS</v>
      </c>
      <c r="AU68" s="7" t="str">
        <f t="shared" ref="AU68:AU83" si="36">IF(AND(AR68="PASS",AS68="PASS"),"PASS","FAIL")</f>
        <v>PASS</v>
      </c>
      <c r="AV68" s="22" t="str">
        <f t="shared" ref="AV68:AV83" si="37">IF(AW68="ATKT","NO",IF(AW68="FAIL","NO","YES"))</f>
        <v>YES</v>
      </c>
      <c r="AW68" s="23" t="str">
        <f t="shared" ref="AW68:AW83" si="38">IF(AO68=46,IF(AN68&gt;=7.75,"DIST",IF(AN68&gt;=6.75,"FIRST",IF(AN68&gt;=6.25,"HSC",IF(AN68&gt;=5.5,"SC","FAIL")))),IF(AO68&gt;=23,"ATKT","FAIL"))</f>
        <v>DIST</v>
      </c>
    </row>
    <row r="69" spans="1:49">
      <c r="A69" s="14"/>
      <c r="B69" s="24">
        <v>33366</v>
      </c>
      <c r="C69" s="24" t="s">
        <v>753</v>
      </c>
      <c r="D69" s="25" t="s">
        <v>754</v>
      </c>
      <c r="E69" s="24" t="s">
        <v>755</v>
      </c>
      <c r="F69" s="16" t="s">
        <v>756</v>
      </c>
      <c r="G69" s="14">
        <v>89</v>
      </c>
      <c r="H69" s="14">
        <v>100</v>
      </c>
      <c r="I69" s="14">
        <v>100</v>
      </c>
      <c r="J69" s="14">
        <v>100</v>
      </c>
      <c r="K69" s="14">
        <v>100</v>
      </c>
      <c r="L69" s="17"/>
      <c r="M69" s="14">
        <v>46</v>
      </c>
      <c r="N69" s="14">
        <v>21</v>
      </c>
      <c r="O69" s="14">
        <v>47</v>
      </c>
      <c r="P69" s="14">
        <v>22</v>
      </c>
      <c r="Q69" s="14">
        <v>46</v>
      </c>
      <c r="R69" s="14">
        <v>43</v>
      </c>
      <c r="S69" s="18">
        <v>10</v>
      </c>
      <c r="T69" s="18">
        <v>23</v>
      </c>
      <c r="U69" s="19"/>
      <c r="V69" s="15">
        <f t="shared" si="26"/>
        <v>33366</v>
      </c>
      <c r="W69" s="14" t="str">
        <f t="shared" si="27"/>
        <v>T150058677</v>
      </c>
      <c r="X69" s="15" t="str">
        <f t="shared" si="28"/>
        <v>SAVANI SANJAY SURANGLIKAR</v>
      </c>
      <c r="Y69" s="14" t="str">
        <f t="shared" si="29"/>
        <v>71900581H</v>
      </c>
      <c r="Z69" s="16" t="str">
        <f t="shared" si="30"/>
        <v>I2K18102547</v>
      </c>
      <c r="AA69" s="14">
        <v>100</v>
      </c>
      <c r="AB69" s="14">
        <v>100</v>
      </c>
      <c r="AC69" s="14">
        <v>97</v>
      </c>
      <c r="AD69" s="14">
        <v>100</v>
      </c>
      <c r="AE69" s="14">
        <v>99</v>
      </c>
      <c r="AF69" s="17"/>
      <c r="AG69" s="14">
        <v>23</v>
      </c>
      <c r="AH69" s="14">
        <v>24</v>
      </c>
      <c r="AI69" s="14">
        <v>47</v>
      </c>
      <c r="AJ69" s="14">
        <v>48</v>
      </c>
      <c r="AK69" s="14">
        <v>23</v>
      </c>
      <c r="AL69" s="14">
        <v>24</v>
      </c>
      <c r="AM69" s="14">
        <v>44</v>
      </c>
      <c r="AN69" s="14">
        <v>10</v>
      </c>
      <c r="AO69" s="14">
        <v>46</v>
      </c>
      <c r="AP69" s="20" t="str">
        <f t="shared" si="31"/>
        <v>PASS</v>
      </c>
      <c r="AQ69" s="20" t="str">
        <f t="shared" si="32"/>
        <v>PASS</v>
      </c>
      <c r="AR69" s="21" t="str">
        <f t="shared" si="33"/>
        <v>PASS</v>
      </c>
      <c r="AS69" s="21" t="str">
        <f t="shared" si="34"/>
        <v>PASS</v>
      </c>
      <c r="AT69" s="7" t="str">
        <f t="shared" si="35"/>
        <v>PASS</v>
      </c>
      <c r="AU69" s="7" t="str">
        <f t="shared" si="36"/>
        <v>PASS</v>
      </c>
      <c r="AV69" s="22" t="str">
        <f t="shared" si="37"/>
        <v>YES</v>
      </c>
      <c r="AW69" s="23" t="str">
        <f t="shared" si="38"/>
        <v>DIST</v>
      </c>
    </row>
    <row r="70" spans="1:49">
      <c r="A70" s="14"/>
      <c r="B70" s="14">
        <v>33367</v>
      </c>
      <c r="C70" s="14" t="s">
        <v>725</v>
      </c>
      <c r="D70" s="15" t="s">
        <v>726</v>
      </c>
      <c r="E70" s="14" t="s">
        <v>727</v>
      </c>
      <c r="F70" s="16" t="s">
        <v>728</v>
      </c>
      <c r="G70" s="14">
        <v>90</v>
      </c>
      <c r="H70" s="14">
        <v>97</v>
      </c>
      <c r="I70" s="14">
        <v>100</v>
      </c>
      <c r="J70" s="14">
        <v>100</v>
      </c>
      <c r="K70" s="14">
        <v>100</v>
      </c>
      <c r="L70" s="17"/>
      <c r="M70" s="14">
        <v>37</v>
      </c>
      <c r="N70" s="14">
        <v>19</v>
      </c>
      <c r="O70" s="14">
        <v>38</v>
      </c>
      <c r="P70" s="14">
        <v>18</v>
      </c>
      <c r="Q70" s="14">
        <v>42</v>
      </c>
      <c r="R70" s="14">
        <v>46</v>
      </c>
      <c r="S70" s="18">
        <v>9.91</v>
      </c>
      <c r="T70" s="18">
        <v>23</v>
      </c>
      <c r="U70" s="19"/>
      <c r="V70" s="15">
        <f t="shared" si="26"/>
        <v>33367</v>
      </c>
      <c r="W70" s="14" t="str">
        <f t="shared" si="27"/>
        <v>T150058670</v>
      </c>
      <c r="X70" s="15" t="str">
        <f t="shared" si="28"/>
        <v>SALUJA SHARSHDEEP SATBIR</v>
      </c>
      <c r="Y70" s="14" t="str">
        <f t="shared" si="29"/>
        <v>71900595H</v>
      </c>
      <c r="Z70" s="16" t="str">
        <f t="shared" si="30"/>
        <v>I2K18102620</v>
      </c>
      <c r="AA70" s="14">
        <v>86</v>
      </c>
      <c r="AB70" s="14">
        <v>77</v>
      </c>
      <c r="AC70" s="14">
        <v>90</v>
      </c>
      <c r="AD70" s="14">
        <v>93</v>
      </c>
      <c r="AE70" s="14">
        <v>90</v>
      </c>
      <c r="AF70" s="17"/>
      <c r="AG70" s="14">
        <v>22</v>
      </c>
      <c r="AH70" s="14">
        <v>23</v>
      </c>
      <c r="AI70" s="14">
        <v>41</v>
      </c>
      <c r="AJ70" s="14">
        <v>42</v>
      </c>
      <c r="AK70" s="14">
        <v>20</v>
      </c>
      <c r="AL70" s="14">
        <v>21</v>
      </c>
      <c r="AM70" s="14">
        <v>43</v>
      </c>
      <c r="AN70" s="14">
        <v>9.8699999999999992</v>
      </c>
      <c r="AO70" s="14">
        <v>46</v>
      </c>
      <c r="AP70" s="20" t="str">
        <f t="shared" si="31"/>
        <v>PASS</v>
      </c>
      <c r="AQ70" s="20" t="str">
        <f t="shared" si="32"/>
        <v>PASS</v>
      </c>
      <c r="AR70" s="21" t="str">
        <f t="shared" si="33"/>
        <v>PASS</v>
      </c>
      <c r="AS70" s="21" t="str">
        <f t="shared" si="34"/>
        <v>PASS</v>
      </c>
      <c r="AT70" s="7" t="str">
        <f t="shared" si="35"/>
        <v>PASS</v>
      </c>
      <c r="AU70" s="7" t="str">
        <f t="shared" si="36"/>
        <v>PASS</v>
      </c>
      <c r="AV70" s="22" t="str">
        <f t="shared" si="37"/>
        <v>YES</v>
      </c>
      <c r="AW70" s="23" t="str">
        <f t="shared" si="38"/>
        <v>DIST</v>
      </c>
    </row>
    <row r="71" spans="1:49">
      <c r="A71" s="14"/>
      <c r="B71" s="14">
        <v>33368</v>
      </c>
      <c r="C71" s="14" t="s">
        <v>301</v>
      </c>
      <c r="D71" s="15" t="s">
        <v>302</v>
      </c>
      <c r="E71" s="14" t="s">
        <v>303</v>
      </c>
      <c r="F71" s="16" t="s">
        <v>304</v>
      </c>
      <c r="G71" s="14">
        <v>93</v>
      </c>
      <c r="H71" s="14">
        <v>100</v>
      </c>
      <c r="I71" s="14">
        <v>99</v>
      </c>
      <c r="J71" s="14">
        <v>100</v>
      </c>
      <c r="K71" s="14">
        <v>100</v>
      </c>
      <c r="L71" s="17"/>
      <c r="M71" s="14">
        <v>46</v>
      </c>
      <c r="N71" s="14">
        <v>24</v>
      </c>
      <c r="O71" s="14">
        <v>48</v>
      </c>
      <c r="P71" s="14">
        <v>23</v>
      </c>
      <c r="Q71" s="14">
        <v>43</v>
      </c>
      <c r="R71" s="14">
        <v>45</v>
      </c>
      <c r="S71" s="18">
        <v>10</v>
      </c>
      <c r="T71" s="18">
        <v>23</v>
      </c>
      <c r="U71" s="19"/>
      <c r="V71" s="15">
        <f t="shared" si="26"/>
        <v>33368</v>
      </c>
      <c r="W71" s="14" t="str">
        <f t="shared" si="27"/>
        <v>T150058562</v>
      </c>
      <c r="X71" s="15" t="str">
        <f t="shared" si="28"/>
        <v>DHONGDI SHILPA PARSHRAM</v>
      </c>
      <c r="Y71" s="14" t="str">
        <f t="shared" si="29"/>
        <v>72000087E</v>
      </c>
      <c r="Z71" s="16" t="str">
        <f t="shared" si="30"/>
        <v>I2K19205163</v>
      </c>
      <c r="AA71" s="14">
        <v>100</v>
      </c>
      <c r="AB71" s="14">
        <v>97</v>
      </c>
      <c r="AC71" s="14">
        <v>96</v>
      </c>
      <c r="AD71" s="14">
        <v>100</v>
      </c>
      <c r="AE71" s="14">
        <v>99</v>
      </c>
      <c r="AF71" s="17"/>
      <c r="AG71" s="14">
        <v>23</v>
      </c>
      <c r="AH71" s="14">
        <v>23</v>
      </c>
      <c r="AI71" s="14">
        <v>46</v>
      </c>
      <c r="AJ71" s="14">
        <v>42</v>
      </c>
      <c r="AK71" s="14">
        <v>24</v>
      </c>
      <c r="AL71" s="14">
        <v>24</v>
      </c>
      <c r="AM71" s="14">
        <v>47</v>
      </c>
      <c r="AN71" s="14">
        <v>10</v>
      </c>
      <c r="AO71" s="14">
        <v>46</v>
      </c>
      <c r="AP71" s="20" t="str">
        <f t="shared" si="31"/>
        <v>PASS</v>
      </c>
      <c r="AQ71" s="20" t="str">
        <f t="shared" si="32"/>
        <v>PASS</v>
      </c>
      <c r="AR71" s="21" t="str">
        <f t="shared" si="33"/>
        <v>PASS</v>
      </c>
      <c r="AS71" s="21" t="str">
        <f t="shared" si="34"/>
        <v>PASS</v>
      </c>
      <c r="AT71" s="7" t="str">
        <f t="shared" si="35"/>
        <v>PASS</v>
      </c>
      <c r="AU71" s="7" t="str">
        <f t="shared" si="36"/>
        <v>PASS</v>
      </c>
      <c r="AV71" s="22" t="str">
        <f t="shared" si="37"/>
        <v>YES</v>
      </c>
      <c r="AW71" s="23" t="str">
        <f t="shared" si="38"/>
        <v>DIST</v>
      </c>
    </row>
    <row r="72" spans="1:49">
      <c r="A72" s="14"/>
      <c r="B72" s="14">
        <v>33369</v>
      </c>
      <c r="C72" s="14" t="s">
        <v>765</v>
      </c>
      <c r="D72" s="15" t="s">
        <v>766</v>
      </c>
      <c r="E72" s="14" t="s">
        <v>767</v>
      </c>
      <c r="F72" s="16" t="s">
        <v>768</v>
      </c>
      <c r="G72" s="14">
        <v>84</v>
      </c>
      <c r="H72" s="14">
        <v>92</v>
      </c>
      <c r="I72" s="14">
        <v>97</v>
      </c>
      <c r="J72" s="14">
        <v>100</v>
      </c>
      <c r="K72" s="14">
        <v>76</v>
      </c>
      <c r="L72" s="17"/>
      <c r="M72" s="14">
        <v>46</v>
      </c>
      <c r="N72" s="14">
        <v>25</v>
      </c>
      <c r="O72" s="14">
        <v>45</v>
      </c>
      <c r="P72" s="14">
        <v>23</v>
      </c>
      <c r="Q72" s="14">
        <v>44</v>
      </c>
      <c r="R72" s="14">
        <v>46</v>
      </c>
      <c r="S72" s="18">
        <v>9.8699999999999992</v>
      </c>
      <c r="T72" s="18">
        <v>23</v>
      </c>
      <c r="U72" s="19"/>
      <c r="V72" s="15">
        <f t="shared" si="26"/>
        <v>33369</v>
      </c>
      <c r="W72" s="14" t="str">
        <f t="shared" si="27"/>
        <v>T150058680</v>
      </c>
      <c r="X72" s="15" t="str">
        <f t="shared" si="28"/>
        <v>SHINDE MANASI SHAHSIKANT</v>
      </c>
      <c r="Y72" s="14" t="str">
        <f t="shared" si="29"/>
        <v>72000088C</v>
      </c>
      <c r="Z72" s="16" t="str">
        <f t="shared" si="30"/>
        <v>I2K19205162</v>
      </c>
      <c r="AA72" s="14">
        <v>100</v>
      </c>
      <c r="AB72" s="14">
        <v>90</v>
      </c>
      <c r="AC72" s="14">
        <v>75</v>
      </c>
      <c r="AD72" s="14">
        <v>94</v>
      </c>
      <c r="AE72" s="14">
        <v>87</v>
      </c>
      <c r="AF72" s="17"/>
      <c r="AG72" s="14">
        <v>23</v>
      </c>
      <c r="AH72" s="14">
        <v>23</v>
      </c>
      <c r="AI72" s="14">
        <v>45</v>
      </c>
      <c r="AJ72" s="14">
        <v>43</v>
      </c>
      <c r="AK72" s="14">
        <v>24</v>
      </c>
      <c r="AL72" s="14">
        <v>22</v>
      </c>
      <c r="AM72" s="14">
        <v>45</v>
      </c>
      <c r="AN72" s="14">
        <v>9.85</v>
      </c>
      <c r="AO72" s="14">
        <v>46</v>
      </c>
      <c r="AP72" s="20" t="str">
        <f t="shared" si="31"/>
        <v>PASS</v>
      </c>
      <c r="AQ72" s="20" t="str">
        <f t="shared" si="32"/>
        <v>PASS</v>
      </c>
      <c r="AR72" s="21" t="str">
        <f t="shared" si="33"/>
        <v>PASS</v>
      </c>
      <c r="AS72" s="21" t="str">
        <f t="shared" si="34"/>
        <v>PASS</v>
      </c>
      <c r="AT72" s="7" t="str">
        <f t="shared" si="35"/>
        <v>PASS</v>
      </c>
      <c r="AU72" s="7" t="str">
        <f t="shared" si="36"/>
        <v>PASS</v>
      </c>
      <c r="AV72" s="22" t="str">
        <f t="shared" si="37"/>
        <v>YES</v>
      </c>
      <c r="AW72" s="23" t="str">
        <f t="shared" si="38"/>
        <v>DIST</v>
      </c>
    </row>
    <row r="73" spans="1:49">
      <c r="A73" s="14"/>
      <c r="B73" s="14">
        <v>33370</v>
      </c>
      <c r="C73" s="14" t="s">
        <v>777</v>
      </c>
      <c r="D73" s="15" t="s">
        <v>778</v>
      </c>
      <c r="E73" s="14" t="s">
        <v>779</v>
      </c>
      <c r="F73" s="16" t="s">
        <v>780</v>
      </c>
      <c r="G73" s="14">
        <v>83</v>
      </c>
      <c r="H73" s="14">
        <v>89</v>
      </c>
      <c r="I73" s="14">
        <v>82</v>
      </c>
      <c r="J73" s="14">
        <v>78</v>
      </c>
      <c r="K73" s="14">
        <v>85</v>
      </c>
      <c r="L73" s="17"/>
      <c r="M73" s="14">
        <v>38</v>
      </c>
      <c r="N73" s="14">
        <v>24</v>
      </c>
      <c r="O73" s="14">
        <v>37</v>
      </c>
      <c r="P73" s="14">
        <v>21</v>
      </c>
      <c r="Q73" s="14">
        <v>42</v>
      </c>
      <c r="R73" s="14">
        <v>43</v>
      </c>
      <c r="S73" s="18">
        <v>9.7799999999999994</v>
      </c>
      <c r="T73" s="18">
        <v>23</v>
      </c>
      <c r="U73" s="19"/>
      <c r="V73" s="15">
        <f t="shared" si="26"/>
        <v>33370</v>
      </c>
      <c r="W73" s="14" t="str">
        <f t="shared" si="27"/>
        <v>T150058683</v>
      </c>
      <c r="X73" s="15" t="str">
        <f t="shared" si="28"/>
        <v>SHIRNATH KIRTI RAJU</v>
      </c>
      <c r="Y73" s="14" t="str">
        <f t="shared" si="29"/>
        <v>71900610E</v>
      </c>
      <c r="Z73" s="16" t="str">
        <f t="shared" si="30"/>
        <v>I2K18102426</v>
      </c>
      <c r="AA73" s="14">
        <v>92</v>
      </c>
      <c r="AB73" s="14">
        <v>88</v>
      </c>
      <c r="AC73" s="14">
        <v>77</v>
      </c>
      <c r="AD73" s="14">
        <v>89</v>
      </c>
      <c r="AE73" s="14">
        <v>90</v>
      </c>
      <c r="AF73" s="17"/>
      <c r="AG73" s="14">
        <v>23</v>
      </c>
      <c r="AH73" s="14">
        <v>24</v>
      </c>
      <c r="AI73" s="14">
        <v>45</v>
      </c>
      <c r="AJ73" s="14">
        <v>45</v>
      </c>
      <c r="AK73" s="14">
        <v>24</v>
      </c>
      <c r="AL73" s="14">
        <v>19</v>
      </c>
      <c r="AM73" s="14">
        <v>40</v>
      </c>
      <c r="AN73" s="14">
        <v>9.8000000000000007</v>
      </c>
      <c r="AO73" s="14">
        <v>46</v>
      </c>
      <c r="AP73" s="20" t="str">
        <f t="shared" si="31"/>
        <v>PASS</v>
      </c>
      <c r="AQ73" s="20" t="str">
        <f t="shared" si="32"/>
        <v>PASS</v>
      </c>
      <c r="AR73" s="21" t="str">
        <f t="shared" si="33"/>
        <v>PASS</v>
      </c>
      <c r="AS73" s="21" t="str">
        <f t="shared" si="34"/>
        <v>PASS</v>
      </c>
      <c r="AT73" s="7" t="str">
        <f t="shared" si="35"/>
        <v>PASS</v>
      </c>
      <c r="AU73" s="7" t="str">
        <f t="shared" si="36"/>
        <v>PASS</v>
      </c>
      <c r="AV73" s="22" t="str">
        <f t="shared" si="37"/>
        <v>YES</v>
      </c>
      <c r="AW73" s="23" t="str">
        <f t="shared" si="38"/>
        <v>DIST</v>
      </c>
    </row>
    <row r="74" spans="1:49">
      <c r="A74" s="14"/>
      <c r="B74" s="14">
        <v>33371</v>
      </c>
      <c r="C74" s="14" t="s">
        <v>449</v>
      </c>
      <c r="D74" s="15" t="s">
        <v>450</v>
      </c>
      <c r="E74" s="14" t="s">
        <v>451</v>
      </c>
      <c r="F74" s="16" t="s">
        <v>452</v>
      </c>
      <c r="G74" s="14">
        <v>84</v>
      </c>
      <c r="H74" s="14">
        <v>100</v>
      </c>
      <c r="I74" s="14">
        <v>92</v>
      </c>
      <c r="J74" s="14">
        <v>99</v>
      </c>
      <c r="K74" s="14">
        <v>87</v>
      </c>
      <c r="L74" s="17"/>
      <c r="M74" s="14">
        <v>46</v>
      </c>
      <c r="N74" s="14">
        <v>21</v>
      </c>
      <c r="O74" s="14">
        <v>45</v>
      </c>
      <c r="P74" s="14">
        <v>20</v>
      </c>
      <c r="Q74" s="14">
        <v>41</v>
      </c>
      <c r="R74" s="14">
        <v>39</v>
      </c>
      <c r="S74" s="18">
        <v>9.9600000000000009</v>
      </c>
      <c r="T74" s="18">
        <v>23</v>
      </c>
      <c r="U74" s="19"/>
      <c r="V74" s="15">
        <f t="shared" si="26"/>
        <v>33371</v>
      </c>
      <c r="W74" s="14" t="str">
        <f t="shared" si="27"/>
        <v>T150058600</v>
      </c>
      <c r="X74" s="15" t="str">
        <f t="shared" si="28"/>
        <v>KAPRATWAR SHREY CHANDRAKANT</v>
      </c>
      <c r="Y74" s="14" t="str">
        <f t="shared" si="29"/>
        <v>71900618L</v>
      </c>
      <c r="Z74" s="16" t="str">
        <f t="shared" si="30"/>
        <v>I2K18102587</v>
      </c>
      <c r="AA74" s="14">
        <v>97</v>
      </c>
      <c r="AB74" s="14">
        <v>84</v>
      </c>
      <c r="AC74" s="14">
        <v>97</v>
      </c>
      <c r="AD74" s="14">
        <v>94</v>
      </c>
      <c r="AE74" s="14">
        <v>97</v>
      </c>
      <c r="AF74" s="17"/>
      <c r="AG74" s="14">
        <v>22</v>
      </c>
      <c r="AH74" s="14">
        <v>20</v>
      </c>
      <c r="AI74" s="14">
        <v>41</v>
      </c>
      <c r="AJ74" s="14">
        <v>41</v>
      </c>
      <c r="AK74" s="14">
        <v>22</v>
      </c>
      <c r="AL74" s="14">
        <v>20</v>
      </c>
      <c r="AM74" s="14">
        <v>45</v>
      </c>
      <c r="AN74" s="14">
        <v>9.98</v>
      </c>
      <c r="AO74" s="14">
        <v>46</v>
      </c>
      <c r="AP74" s="20" t="str">
        <f t="shared" si="31"/>
        <v>PASS</v>
      </c>
      <c r="AQ74" s="20" t="str">
        <f t="shared" si="32"/>
        <v>PASS</v>
      </c>
      <c r="AR74" s="21" t="str">
        <f t="shared" si="33"/>
        <v>PASS</v>
      </c>
      <c r="AS74" s="21" t="str">
        <f t="shared" si="34"/>
        <v>PASS</v>
      </c>
      <c r="AT74" s="7" t="str">
        <f t="shared" si="35"/>
        <v>PASS</v>
      </c>
      <c r="AU74" s="7" t="str">
        <f t="shared" si="36"/>
        <v>PASS</v>
      </c>
      <c r="AV74" s="22" t="str">
        <f t="shared" si="37"/>
        <v>YES</v>
      </c>
      <c r="AW74" s="23" t="str">
        <f t="shared" si="38"/>
        <v>DIST</v>
      </c>
    </row>
    <row r="75" spans="1:49">
      <c r="A75" s="14"/>
      <c r="B75" s="24">
        <v>33372</v>
      </c>
      <c r="C75" s="24" t="s">
        <v>789</v>
      </c>
      <c r="D75" s="25" t="s">
        <v>790</v>
      </c>
      <c r="E75" s="24" t="s">
        <v>791</v>
      </c>
      <c r="F75" s="16" t="s">
        <v>792</v>
      </c>
      <c r="G75" s="14">
        <v>84</v>
      </c>
      <c r="H75" s="14">
        <v>97</v>
      </c>
      <c r="I75" s="14">
        <v>87</v>
      </c>
      <c r="J75" s="14">
        <v>97</v>
      </c>
      <c r="K75" s="14">
        <v>94</v>
      </c>
      <c r="L75" s="17"/>
      <c r="M75" s="14">
        <v>47</v>
      </c>
      <c r="N75" s="14">
        <v>21</v>
      </c>
      <c r="O75" s="14">
        <v>46</v>
      </c>
      <c r="P75" s="14">
        <v>21</v>
      </c>
      <c r="Q75" s="14">
        <v>44</v>
      </c>
      <c r="R75" s="14">
        <v>40</v>
      </c>
      <c r="S75" s="18">
        <v>10</v>
      </c>
      <c r="T75" s="18">
        <v>23</v>
      </c>
      <c r="U75" s="19"/>
      <c r="V75" s="15">
        <f t="shared" si="26"/>
        <v>33372</v>
      </c>
      <c r="W75" s="14" t="str">
        <f t="shared" si="27"/>
        <v>T150058686</v>
      </c>
      <c r="X75" s="15" t="str">
        <f t="shared" si="28"/>
        <v>SHUBHAM NAVNATH PARKHE</v>
      </c>
      <c r="Y75" s="14" t="str">
        <f t="shared" si="29"/>
        <v>71900625C</v>
      </c>
      <c r="Z75" s="16" t="str">
        <f t="shared" si="30"/>
        <v>I2K18102427</v>
      </c>
      <c r="AA75" s="14">
        <v>85</v>
      </c>
      <c r="AB75" s="14">
        <v>93</v>
      </c>
      <c r="AC75" s="14">
        <v>78</v>
      </c>
      <c r="AD75" s="14">
        <v>100</v>
      </c>
      <c r="AE75" s="14">
        <v>97</v>
      </c>
      <c r="AF75" s="17"/>
      <c r="AG75" s="14">
        <v>24</v>
      </c>
      <c r="AH75" s="14">
        <v>22</v>
      </c>
      <c r="AI75" s="14">
        <v>43</v>
      </c>
      <c r="AJ75" s="14">
        <v>45</v>
      </c>
      <c r="AK75" s="14">
        <v>23</v>
      </c>
      <c r="AL75" s="14">
        <v>22</v>
      </c>
      <c r="AM75" s="14">
        <v>44</v>
      </c>
      <c r="AN75" s="14">
        <v>9.91</v>
      </c>
      <c r="AO75" s="14">
        <v>46</v>
      </c>
      <c r="AP75" s="20" t="str">
        <f t="shared" si="31"/>
        <v>PASS</v>
      </c>
      <c r="AQ75" s="20" t="str">
        <f t="shared" si="32"/>
        <v>PASS</v>
      </c>
      <c r="AR75" s="21" t="str">
        <f t="shared" si="33"/>
        <v>PASS</v>
      </c>
      <c r="AS75" s="21" t="str">
        <f t="shared" si="34"/>
        <v>PASS</v>
      </c>
      <c r="AT75" s="7" t="str">
        <f t="shared" si="35"/>
        <v>PASS</v>
      </c>
      <c r="AU75" s="7" t="str">
        <f t="shared" si="36"/>
        <v>PASS</v>
      </c>
      <c r="AV75" s="22" t="str">
        <f t="shared" si="37"/>
        <v>YES</v>
      </c>
      <c r="AW75" s="23" t="str">
        <f t="shared" si="38"/>
        <v>DIST</v>
      </c>
    </row>
    <row r="76" spans="1:49">
      <c r="A76" s="14"/>
      <c r="B76" s="14">
        <v>33373</v>
      </c>
      <c r="C76" s="14" t="s">
        <v>281</v>
      </c>
      <c r="D76" s="15" t="s">
        <v>282</v>
      </c>
      <c r="E76" s="14" t="s">
        <v>283</v>
      </c>
      <c r="F76" s="16" t="s">
        <v>284</v>
      </c>
      <c r="G76" s="14">
        <v>79</v>
      </c>
      <c r="H76" s="14">
        <v>86</v>
      </c>
      <c r="I76" s="14">
        <v>92</v>
      </c>
      <c r="J76" s="14">
        <v>93</v>
      </c>
      <c r="K76" s="14">
        <v>87</v>
      </c>
      <c r="L76" s="17"/>
      <c r="M76" s="14">
        <v>47</v>
      </c>
      <c r="N76" s="14">
        <v>25</v>
      </c>
      <c r="O76" s="14">
        <v>46</v>
      </c>
      <c r="P76" s="14">
        <v>23</v>
      </c>
      <c r="Q76" s="14">
        <v>40</v>
      </c>
      <c r="R76" s="14">
        <v>46</v>
      </c>
      <c r="S76" s="18">
        <v>9.83</v>
      </c>
      <c r="T76" s="18">
        <v>23</v>
      </c>
      <c r="U76" s="19"/>
      <c r="V76" s="15">
        <f t="shared" si="26"/>
        <v>33373</v>
      </c>
      <c r="W76" s="14" t="str">
        <f t="shared" si="27"/>
        <v>T150058557</v>
      </c>
      <c r="X76" s="15" t="str">
        <f t="shared" si="28"/>
        <v>DHANAVATE SHUBHANGI BALASAHEB</v>
      </c>
      <c r="Y76" s="14" t="str">
        <f t="shared" si="29"/>
        <v>72000072G</v>
      </c>
      <c r="Z76" s="16" t="str">
        <f t="shared" si="30"/>
        <v>I2K19205170</v>
      </c>
      <c r="AA76" s="14">
        <v>94</v>
      </c>
      <c r="AB76" s="14">
        <v>97</v>
      </c>
      <c r="AC76" s="14">
        <v>89</v>
      </c>
      <c r="AD76" s="14">
        <v>100</v>
      </c>
      <c r="AE76" s="14">
        <v>100</v>
      </c>
      <c r="AF76" s="17"/>
      <c r="AG76" s="14">
        <v>22</v>
      </c>
      <c r="AH76" s="14">
        <v>20</v>
      </c>
      <c r="AI76" s="14">
        <v>46</v>
      </c>
      <c r="AJ76" s="14">
        <v>36</v>
      </c>
      <c r="AK76" s="14">
        <v>24</v>
      </c>
      <c r="AL76" s="14">
        <v>24</v>
      </c>
      <c r="AM76" s="14">
        <v>44</v>
      </c>
      <c r="AN76" s="14">
        <v>9.89</v>
      </c>
      <c r="AO76" s="14">
        <v>46</v>
      </c>
      <c r="AP76" s="20" t="str">
        <f t="shared" si="31"/>
        <v>PASS</v>
      </c>
      <c r="AQ76" s="20" t="str">
        <f t="shared" si="32"/>
        <v>PASS</v>
      </c>
      <c r="AR76" s="21" t="str">
        <f t="shared" si="33"/>
        <v>PASS</v>
      </c>
      <c r="AS76" s="21" t="str">
        <f t="shared" si="34"/>
        <v>PASS</v>
      </c>
      <c r="AT76" s="7" t="str">
        <f t="shared" si="35"/>
        <v>PASS</v>
      </c>
      <c r="AU76" s="7" t="str">
        <f t="shared" si="36"/>
        <v>PASS</v>
      </c>
      <c r="AV76" s="22" t="str">
        <f t="shared" si="37"/>
        <v>YES</v>
      </c>
      <c r="AW76" s="23" t="str">
        <f t="shared" si="38"/>
        <v>DIST</v>
      </c>
    </row>
    <row r="77" spans="1:49">
      <c r="A77" s="14"/>
      <c r="B77" s="14">
        <v>33374</v>
      </c>
      <c r="C77" s="14" t="s">
        <v>805</v>
      </c>
      <c r="D77" s="15" t="s">
        <v>806</v>
      </c>
      <c r="E77" s="14" t="s">
        <v>807</v>
      </c>
      <c r="F77" s="16" t="s">
        <v>808</v>
      </c>
      <c r="G77" s="14">
        <v>91</v>
      </c>
      <c r="H77" s="14">
        <v>94</v>
      </c>
      <c r="I77" s="14">
        <v>87</v>
      </c>
      <c r="J77" s="14">
        <v>97</v>
      </c>
      <c r="K77" s="14">
        <v>99</v>
      </c>
      <c r="L77" s="17"/>
      <c r="M77" s="14">
        <v>41</v>
      </c>
      <c r="N77" s="14">
        <v>21</v>
      </c>
      <c r="O77" s="14">
        <v>40</v>
      </c>
      <c r="P77" s="14">
        <v>19</v>
      </c>
      <c r="Q77" s="14">
        <v>44</v>
      </c>
      <c r="R77" s="14">
        <v>37</v>
      </c>
      <c r="S77" s="18">
        <v>9.9600000000000009</v>
      </c>
      <c r="T77" s="18">
        <v>23</v>
      </c>
      <c r="U77" s="19"/>
      <c r="V77" s="15">
        <f t="shared" si="26"/>
        <v>33374</v>
      </c>
      <c r="W77" s="14" t="str">
        <f t="shared" si="27"/>
        <v>T150058690</v>
      </c>
      <c r="X77" s="15" t="str">
        <f t="shared" si="28"/>
        <v>SONAWANE SANDESH CHANDRAKANT</v>
      </c>
      <c r="Y77" s="14" t="str">
        <f t="shared" si="29"/>
        <v>71900643M</v>
      </c>
      <c r="Z77" s="16" t="str">
        <f t="shared" si="30"/>
        <v>I2K18102480</v>
      </c>
      <c r="AA77" s="14">
        <v>89</v>
      </c>
      <c r="AB77" s="14">
        <v>84</v>
      </c>
      <c r="AC77" s="14">
        <v>81</v>
      </c>
      <c r="AD77" s="14">
        <v>90</v>
      </c>
      <c r="AE77" s="14">
        <v>92</v>
      </c>
      <c r="AF77" s="17"/>
      <c r="AG77" s="14">
        <v>23</v>
      </c>
      <c r="AH77" s="14">
        <v>22</v>
      </c>
      <c r="AI77" s="14">
        <v>44</v>
      </c>
      <c r="AJ77" s="14">
        <v>43</v>
      </c>
      <c r="AK77" s="14">
        <v>22</v>
      </c>
      <c r="AL77" s="14">
        <v>19</v>
      </c>
      <c r="AM77" s="14">
        <v>42</v>
      </c>
      <c r="AN77" s="14">
        <v>9.98</v>
      </c>
      <c r="AO77" s="14">
        <v>46</v>
      </c>
      <c r="AP77" s="20" t="str">
        <f t="shared" si="31"/>
        <v>PASS</v>
      </c>
      <c r="AQ77" s="20" t="str">
        <f t="shared" si="32"/>
        <v>PASS</v>
      </c>
      <c r="AR77" s="21" t="str">
        <f t="shared" si="33"/>
        <v>PASS</v>
      </c>
      <c r="AS77" s="21" t="str">
        <f t="shared" si="34"/>
        <v>PASS</v>
      </c>
      <c r="AT77" s="7" t="str">
        <f t="shared" si="35"/>
        <v>PASS</v>
      </c>
      <c r="AU77" s="7" t="str">
        <f t="shared" si="36"/>
        <v>PASS</v>
      </c>
      <c r="AV77" s="22" t="str">
        <f t="shared" si="37"/>
        <v>YES</v>
      </c>
      <c r="AW77" s="23" t="str">
        <f t="shared" si="38"/>
        <v>DIST</v>
      </c>
    </row>
    <row r="78" spans="1:49">
      <c r="A78" s="14"/>
      <c r="B78" s="14">
        <v>33375</v>
      </c>
      <c r="C78" s="14" t="s">
        <v>818</v>
      </c>
      <c r="D78" s="15" t="s">
        <v>819</v>
      </c>
      <c r="E78" s="14" t="s">
        <v>820</v>
      </c>
      <c r="F78" s="16" t="s">
        <v>821</v>
      </c>
      <c r="G78" s="14">
        <v>94</v>
      </c>
      <c r="H78" s="14">
        <v>100</v>
      </c>
      <c r="I78" s="14">
        <v>100</v>
      </c>
      <c r="J78" s="14">
        <v>100</v>
      </c>
      <c r="K78" s="14">
        <v>79</v>
      </c>
      <c r="L78" s="17"/>
      <c r="M78" s="14">
        <v>46</v>
      </c>
      <c r="N78" s="14">
        <v>23</v>
      </c>
      <c r="O78" s="14">
        <v>47</v>
      </c>
      <c r="P78" s="14">
        <v>23</v>
      </c>
      <c r="Q78" s="14">
        <v>46</v>
      </c>
      <c r="R78" s="14">
        <v>45</v>
      </c>
      <c r="S78" s="18">
        <v>9.8699999999999992</v>
      </c>
      <c r="T78" s="18">
        <v>23</v>
      </c>
      <c r="U78" s="19"/>
      <c r="V78" s="15">
        <f t="shared" si="26"/>
        <v>33375</v>
      </c>
      <c r="W78" s="14" t="str">
        <f t="shared" si="27"/>
        <v>T150058693</v>
      </c>
      <c r="X78" s="15" t="str">
        <f t="shared" si="28"/>
        <v>SOUMYA MALGONDE</v>
      </c>
      <c r="Y78" s="14" t="str">
        <f t="shared" si="29"/>
        <v>71900649L</v>
      </c>
      <c r="Z78" s="16" t="str">
        <f t="shared" si="30"/>
        <v>I2K18102525</v>
      </c>
      <c r="AA78" s="14">
        <v>91</v>
      </c>
      <c r="AB78" s="14">
        <v>93</v>
      </c>
      <c r="AC78" s="14">
        <v>95</v>
      </c>
      <c r="AD78" s="14">
        <v>100</v>
      </c>
      <c r="AE78" s="14">
        <v>95</v>
      </c>
      <c r="AF78" s="17"/>
      <c r="AG78" s="14">
        <v>24</v>
      </c>
      <c r="AH78" s="14">
        <v>24</v>
      </c>
      <c r="AI78" s="14">
        <v>45</v>
      </c>
      <c r="AJ78" s="14">
        <v>47</v>
      </c>
      <c r="AK78" s="14">
        <v>24</v>
      </c>
      <c r="AL78" s="14">
        <v>24</v>
      </c>
      <c r="AM78" s="14">
        <v>47</v>
      </c>
      <c r="AN78" s="14">
        <v>9.93</v>
      </c>
      <c r="AO78" s="14">
        <v>46</v>
      </c>
      <c r="AP78" s="20" t="str">
        <f t="shared" si="31"/>
        <v>PASS</v>
      </c>
      <c r="AQ78" s="20" t="str">
        <f t="shared" si="32"/>
        <v>PASS</v>
      </c>
      <c r="AR78" s="21" t="str">
        <f t="shared" si="33"/>
        <v>PASS</v>
      </c>
      <c r="AS78" s="21" t="str">
        <f t="shared" si="34"/>
        <v>PASS</v>
      </c>
      <c r="AT78" s="7" t="str">
        <f t="shared" si="35"/>
        <v>PASS</v>
      </c>
      <c r="AU78" s="7" t="str">
        <f t="shared" si="36"/>
        <v>PASS</v>
      </c>
      <c r="AV78" s="22" t="str">
        <f t="shared" si="37"/>
        <v>YES</v>
      </c>
      <c r="AW78" s="23" t="str">
        <f t="shared" si="38"/>
        <v>DIST</v>
      </c>
    </row>
    <row r="79" spans="1:49">
      <c r="A79" s="14"/>
      <c r="B79" s="14">
        <v>33376</v>
      </c>
      <c r="C79" s="14" t="s">
        <v>826</v>
      </c>
      <c r="D79" s="15" t="s">
        <v>827</v>
      </c>
      <c r="E79" s="14" t="s">
        <v>828</v>
      </c>
      <c r="F79" s="16" t="s">
        <v>829</v>
      </c>
      <c r="G79" s="14">
        <v>94</v>
      </c>
      <c r="H79" s="14">
        <v>100</v>
      </c>
      <c r="I79" s="14">
        <v>100</v>
      </c>
      <c r="J79" s="14">
        <v>100</v>
      </c>
      <c r="K79" s="14">
        <v>94</v>
      </c>
      <c r="L79" s="17"/>
      <c r="M79" s="14">
        <v>47</v>
      </c>
      <c r="N79" s="14">
        <v>21</v>
      </c>
      <c r="O79" s="14">
        <v>46</v>
      </c>
      <c r="P79" s="14">
        <v>22</v>
      </c>
      <c r="Q79" s="14">
        <v>48</v>
      </c>
      <c r="R79" s="14">
        <v>42</v>
      </c>
      <c r="S79" s="18">
        <v>10</v>
      </c>
      <c r="T79" s="18">
        <v>23</v>
      </c>
      <c r="U79" s="19"/>
      <c r="V79" s="15">
        <f t="shared" si="26"/>
        <v>33376</v>
      </c>
      <c r="W79" s="14" t="str">
        <f t="shared" si="27"/>
        <v>T150058695</v>
      </c>
      <c r="X79" s="15" t="str">
        <f t="shared" si="28"/>
        <v>SYED MUJTABA HADI JAFRI</v>
      </c>
      <c r="Y79" s="14" t="str">
        <f t="shared" si="29"/>
        <v>71900658K</v>
      </c>
      <c r="Z79" s="16" t="str">
        <f t="shared" si="30"/>
        <v>I2K18102557</v>
      </c>
      <c r="AA79" s="14">
        <v>97</v>
      </c>
      <c r="AB79" s="14">
        <v>88</v>
      </c>
      <c r="AC79" s="14">
        <v>92</v>
      </c>
      <c r="AD79" s="14">
        <v>100</v>
      </c>
      <c r="AE79" s="14">
        <v>94</v>
      </c>
      <c r="AF79" s="17"/>
      <c r="AG79" s="14">
        <v>24</v>
      </c>
      <c r="AH79" s="14">
        <v>24</v>
      </c>
      <c r="AI79" s="14">
        <v>46</v>
      </c>
      <c r="AJ79" s="14">
        <v>43</v>
      </c>
      <c r="AK79" s="14">
        <v>24</v>
      </c>
      <c r="AL79" s="14">
        <v>23</v>
      </c>
      <c r="AM79" s="14">
        <v>47</v>
      </c>
      <c r="AN79" s="14">
        <v>10</v>
      </c>
      <c r="AO79" s="14">
        <v>46</v>
      </c>
      <c r="AP79" s="20" t="str">
        <f t="shared" si="31"/>
        <v>PASS</v>
      </c>
      <c r="AQ79" s="20" t="str">
        <f t="shared" si="32"/>
        <v>PASS</v>
      </c>
      <c r="AR79" s="21" t="str">
        <f t="shared" si="33"/>
        <v>PASS</v>
      </c>
      <c r="AS79" s="21" t="str">
        <f t="shared" si="34"/>
        <v>PASS</v>
      </c>
      <c r="AT79" s="7" t="str">
        <f t="shared" si="35"/>
        <v>PASS</v>
      </c>
      <c r="AU79" s="7" t="str">
        <f t="shared" si="36"/>
        <v>PASS</v>
      </c>
      <c r="AV79" s="22" t="str">
        <f t="shared" si="37"/>
        <v>YES</v>
      </c>
      <c r="AW79" s="23" t="str">
        <f t="shared" si="38"/>
        <v>DIST</v>
      </c>
    </row>
    <row r="80" spans="1:49">
      <c r="A80" s="14"/>
      <c r="B80" s="14">
        <v>33377</v>
      </c>
      <c r="C80" s="14" t="s">
        <v>834</v>
      </c>
      <c r="D80" s="15" t="s">
        <v>835</v>
      </c>
      <c r="E80" s="14" t="s">
        <v>836</v>
      </c>
      <c r="F80" s="16" t="s">
        <v>837</v>
      </c>
      <c r="G80" s="14">
        <v>91</v>
      </c>
      <c r="H80" s="14">
        <v>94</v>
      </c>
      <c r="I80" s="14">
        <v>100</v>
      </c>
      <c r="J80" s="14">
        <v>100</v>
      </c>
      <c r="K80" s="14">
        <v>89</v>
      </c>
      <c r="L80" s="17"/>
      <c r="M80" s="14">
        <v>45</v>
      </c>
      <c r="N80" s="14">
        <v>21</v>
      </c>
      <c r="O80" s="14">
        <v>46</v>
      </c>
      <c r="P80" s="14">
        <v>21</v>
      </c>
      <c r="Q80" s="14">
        <v>42</v>
      </c>
      <c r="R80" s="14">
        <v>41</v>
      </c>
      <c r="S80" s="18">
        <v>10</v>
      </c>
      <c r="T80" s="18">
        <v>23</v>
      </c>
      <c r="U80" s="19"/>
      <c r="V80" s="15">
        <f t="shared" si="26"/>
        <v>33377</v>
      </c>
      <c r="W80" s="14" t="str">
        <f t="shared" si="27"/>
        <v>T150058697</v>
      </c>
      <c r="X80" s="15" t="str">
        <f t="shared" si="28"/>
        <v>THAKARE ROHIT BHASKAR</v>
      </c>
      <c r="Y80" s="14" t="str">
        <f t="shared" si="29"/>
        <v>71900670J</v>
      </c>
      <c r="Z80" s="16" t="str">
        <f t="shared" si="30"/>
        <v>I2K18102444</v>
      </c>
      <c r="AA80" s="14">
        <v>97</v>
      </c>
      <c r="AB80" s="14">
        <v>89</v>
      </c>
      <c r="AC80" s="14">
        <v>80</v>
      </c>
      <c r="AD80" s="14">
        <v>96</v>
      </c>
      <c r="AE80" s="14">
        <v>96</v>
      </c>
      <c r="AF80" s="17"/>
      <c r="AG80" s="14">
        <v>24</v>
      </c>
      <c r="AH80" s="14">
        <v>23</v>
      </c>
      <c r="AI80" s="14">
        <v>45</v>
      </c>
      <c r="AJ80" s="14">
        <v>47</v>
      </c>
      <c r="AK80" s="14">
        <v>23</v>
      </c>
      <c r="AL80" s="14">
        <v>22</v>
      </c>
      <c r="AM80" s="14">
        <v>47</v>
      </c>
      <c r="AN80" s="14">
        <v>10</v>
      </c>
      <c r="AO80" s="14">
        <v>46</v>
      </c>
      <c r="AP80" s="20" t="str">
        <f t="shared" si="31"/>
        <v>PASS</v>
      </c>
      <c r="AQ80" s="20" t="str">
        <f t="shared" si="32"/>
        <v>PASS</v>
      </c>
      <c r="AR80" s="21" t="str">
        <f t="shared" si="33"/>
        <v>PASS</v>
      </c>
      <c r="AS80" s="21" t="str">
        <f t="shared" si="34"/>
        <v>PASS</v>
      </c>
      <c r="AT80" s="7" t="str">
        <f t="shared" si="35"/>
        <v>PASS</v>
      </c>
      <c r="AU80" s="7" t="str">
        <f t="shared" si="36"/>
        <v>PASS</v>
      </c>
      <c r="AV80" s="22" t="str">
        <f t="shared" si="37"/>
        <v>YES</v>
      </c>
      <c r="AW80" s="23" t="str">
        <f t="shared" si="38"/>
        <v>DIST</v>
      </c>
    </row>
    <row r="81" spans="1:49">
      <c r="A81" s="14"/>
      <c r="B81" s="24">
        <v>33378</v>
      </c>
      <c r="C81" s="24" t="s">
        <v>855</v>
      </c>
      <c r="D81" s="25" t="s">
        <v>856</v>
      </c>
      <c r="E81" s="24" t="s">
        <v>857</v>
      </c>
      <c r="F81" s="16" t="s">
        <v>858</v>
      </c>
      <c r="G81" s="14">
        <v>88</v>
      </c>
      <c r="H81" s="14">
        <v>100</v>
      </c>
      <c r="I81" s="14">
        <v>99</v>
      </c>
      <c r="J81" s="14">
        <v>100</v>
      </c>
      <c r="K81" s="14">
        <v>100</v>
      </c>
      <c r="L81" s="17"/>
      <c r="M81" s="14">
        <v>39</v>
      </c>
      <c r="N81" s="14">
        <v>18</v>
      </c>
      <c r="O81" s="14">
        <v>38</v>
      </c>
      <c r="P81" s="14">
        <v>17</v>
      </c>
      <c r="Q81" s="14">
        <v>42</v>
      </c>
      <c r="R81" s="14">
        <v>40</v>
      </c>
      <c r="S81" s="18">
        <v>9.83</v>
      </c>
      <c r="T81" s="18">
        <v>23</v>
      </c>
      <c r="U81" s="19"/>
      <c r="V81" s="15">
        <f t="shared" si="26"/>
        <v>33378</v>
      </c>
      <c r="W81" s="14" t="str">
        <f t="shared" si="27"/>
        <v>T150058702</v>
      </c>
      <c r="X81" s="15" t="str">
        <f t="shared" si="28"/>
        <v>UPADHYAY VISHAL CHANDRAPRAKASH</v>
      </c>
      <c r="Y81" s="14" t="str">
        <f t="shared" si="29"/>
        <v>72000090E</v>
      </c>
      <c r="Z81" s="16" t="str">
        <f t="shared" si="30"/>
        <v>I2K19205179</v>
      </c>
      <c r="AA81" s="14">
        <v>90</v>
      </c>
      <c r="AB81" s="14">
        <v>90</v>
      </c>
      <c r="AC81" s="14">
        <v>84</v>
      </c>
      <c r="AD81" s="14">
        <v>97</v>
      </c>
      <c r="AE81" s="14">
        <v>99</v>
      </c>
      <c r="AF81" s="17"/>
      <c r="AG81" s="14">
        <v>22</v>
      </c>
      <c r="AH81" s="14">
        <v>22</v>
      </c>
      <c r="AI81" s="14">
        <v>44</v>
      </c>
      <c r="AJ81" s="14">
        <v>42</v>
      </c>
      <c r="AK81" s="14">
        <v>22</v>
      </c>
      <c r="AL81" s="14">
        <v>21</v>
      </c>
      <c r="AM81" s="14">
        <v>47</v>
      </c>
      <c r="AN81" s="14">
        <v>9.91</v>
      </c>
      <c r="AO81" s="14">
        <v>46</v>
      </c>
      <c r="AP81" s="20" t="str">
        <f t="shared" si="31"/>
        <v>PASS</v>
      </c>
      <c r="AQ81" s="20" t="str">
        <f t="shared" si="32"/>
        <v>PASS</v>
      </c>
      <c r="AR81" s="21" t="str">
        <f t="shared" si="33"/>
        <v>PASS</v>
      </c>
      <c r="AS81" s="21" t="str">
        <f t="shared" si="34"/>
        <v>PASS</v>
      </c>
      <c r="AT81" s="7" t="str">
        <f t="shared" si="35"/>
        <v>PASS</v>
      </c>
      <c r="AU81" s="7" t="str">
        <f t="shared" si="36"/>
        <v>PASS</v>
      </c>
      <c r="AV81" s="22" t="str">
        <f t="shared" si="37"/>
        <v>YES</v>
      </c>
      <c r="AW81" s="23" t="str">
        <f t="shared" si="38"/>
        <v>DIST</v>
      </c>
    </row>
    <row r="82" spans="1:49">
      <c r="A82" s="14"/>
      <c r="B82" s="14">
        <v>33379</v>
      </c>
      <c r="C82" s="14" t="s">
        <v>875</v>
      </c>
      <c r="D82" s="15" t="s">
        <v>876</v>
      </c>
      <c r="E82" s="14" t="s">
        <v>877</v>
      </c>
      <c r="F82" s="16" t="s">
        <v>878</v>
      </c>
      <c r="G82" s="14">
        <v>81</v>
      </c>
      <c r="H82" s="14">
        <v>93</v>
      </c>
      <c r="I82" s="14">
        <v>100</v>
      </c>
      <c r="J82" s="14">
        <v>96</v>
      </c>
      <c r="K82" s="14">
        <v>89</v>
      </c>
      <c r="L82" s="17"/>
      <c r="M82" s="14">
        <v>45</v>
      </c>
      <c r="N82" s="14">
        <v>23</v>
      </c>
      <c r="O82" s="14">
        <v>36</v>
      </c>
      <c r="P82" s="14">
        <v>23</v>
      </c>
      <c r="Q82" s="14">
        <v>43</v>
      </c>
      <c r="R82" s="14">
        <v>44</v>
      </c>
      <c r="S82" s="18">
        <v>9.9600000000000009</v>
      </c>
      <c r="T82" s="18">
        <v>23</v>
      </c>
      <c r="U82" s="19"/>
      <c r="V82" s="15">
        <f t="shared" si="26"/>
        <v>33379</v>
      </c>
      <c r="W82" s="14" t="str">
        <f t="shared" si="27"/>
        <v>T150058707</v>
      </c>
      <c r="X82" s="15" t="str">
        <f t="shared" si="28"/>
        <v>WAGHAMARE VAIBHAV RAMKRUSHN</v>
      </c>
      <c r="Y82" s="14" t="str">
        <f t="shared" si="29"/>
        <v>72000091C</v>
      </c>
      <c r="Z82" s="16" t="str">
        <f t="shared" si="30"/>
        <v>I2K19205166</v>
      </c>
      <c r="AA82" s="14">
        <v>94</v>
      </c>
      <c r="AB82" s="14">
        <v>84</v>
      </c>
      <c r="AC82" s="14">
        <v>88</v>
      </c>
      <c r="AD82" s="14">
        <v>97</v>
      </c>
      <c r="AE82" s="14">
        <v>96</v>
      </c>
      <c r="AF82" s="17"/>
      <c r="AG82" s="14">
        <v>23</v>
      </c>
      <c r="AH82" s="14">
        <v>22</v>
      </c>
      <c r="AI82" s="14">
        <v>45</v>
      </c>
      <c r="AJ82" s="14">
        <v>44</v>
      </c>
      <c r="AK82" s="14">
        <v>22</v>
      </c>
      <c r="AL82" s="14">
        <v>23</v>
      </c>
      <c r="AM82" s="14">
        <v>47</v>
      </c>
      <c r="AN82" s="14">
        <v>9.98</v>
      </c>
      <c r="AO82" s="14">
        <v>46</v>
      </c>
      <c r="AP82" s="20" t="str">
        <f t="shared" si="31"/>
        <v>PASS</v>
      </c>
      <c r="AQ82" s="20" t="str">
        <f t="shared" si="32"/>
        <v>PASS</v>
      </c>
      <c r="AR82" s="21" t="str">
        <f t="shared" si="33"/>
        <v>PASS</v>
      </c>
      <c r="AS82" s="21" t="str">
        <f t="shared" si="34"/>
        <v>PASS</v>
      </c>
      <c r="AT82" s="7" t="str">
        <f t="shared" si="35"/>
        <v>PASS</v>
      </c>
      <c r="AU82" s="7" t="str">
        <f t="shared" si="36"/>
        <v>PASS</v>
      </c>
      <c r="AV82" s="22" t="str">
        <f t="shared" si="37"/>
        <v>YES</v>
      </c>
      <c r="AW82" s="23" t="str">
        <f t="shared" si="38"/>
        <v>DIST</v>
      </c>
    </row>
    <row r="83" spans="1:49">
      <c r="A83" s="14"/>
      <c r="B83" s="14">
        <v>33380</v>
      </c>
      <c r="C83" s="14" t="s">
        <v>879</v>
      </c>
      <c r="D83" s="15" t="s">
        <v>880</v>
      </c>
      <c r="E83" s="14" t="s">
        <v>881</v>
      </c>
      <c r="F83" s="16" t="s">
        <v>882</v>
      </c>
      <c r="G83" s="14">
        <v>73</v>
      </c>
      <c r="H83" s="14">
        <v>89</v>
      </c>
      <c r="I83" s="14">
        <v>76</v>
      </c>
      <c r="J83" s="14">
        <v>79</v>
      </c>
      <c r="K83" s="14">
        <v>73</v>
      </c>
      <c r="L83" s="17"/>
      <c r="M83" s="14">
        <v>30</v>
      </c>
      <c r="N83" s="14">
        <v>12</v>
      </c>
      <c r="O83" s="14">
        <v>32</v>
      </c>
      <c r="P83" s="14">
        <v>12</v>
      </c>
      <c r="Q83" s="14">
        <v>42</v>
      </c>
      <c r="R83" s="14">
        <v>20</v>
      </c>
      <c r="S83" s="18">
        <v>8.83</v>
      </c>
      <c r="T83" s="18">
        <v>23</v>
      </c>
      <c r="U83" s="19"/>
      <c r="V83" s="15">
        <f t="shared" si="26"/>
        <v>33380</v>
      </c>
      <c r="W83" s="14" t="str">
        <f t="shared" si="27"/>
        <v>T150058708</v>
      </c>
      <c r="X83" s="15" t="str">
        <f t="shared" si="28"/>
        <v>WAGHMODE SURESH MANIK</v>
      </c>
      <c r="Y83" s="14" t="str">
        <f t="shared" si="29"/>
        <v>72000092M</v>
      </c>
      <c r="Z83" s="16" t="str">
        <f t="shared" si="30"/>
        <v>I2K19205180</v>
      </c>
      <c r="AA83" s="14">
        <v>86</v>
      </c>
      <c r="AB83" s="14">
        <v>84</v>
      </c>
      <c r="AC83" s="14">
        <v>77</v>
      </c>
      <c r="AD83" s="14">
        <v>90</v>
      </c>
      <c r="AE83" s="14">
        <v>87</v>
      </c>
      <c r="AF83" s="17"/>
      <c r="AG83" s="14">
        <v>22</v>
      </c>
      <c r="AH83" s="14">
        <v>22</v>
      </c>
      <c r="AI83" s="14">
        <v>40</v>
      </c>
      <c r="AJ83" s="14">
        <v>41</v>
      </c>
      <c r="AK83" s="14">
        <v>22</v>
      </c>
      <c r="AL83" s="14">
        <v>21</v>
      </c>
      <c r="AM83" s="14">
        <v>44</v>
      </c>
      <c r="AN83" s="14">
        <v>9.33</v>
      </c>
      <c r="AO83" s="14">
        <v>46</v>
      </c>
      <c r="AP83" s="20" t="str">
        <f t="shared" si="31"/>
        <v>PASS</v>
      </c>
      <c r="AQ83" s="20" t="str">
        <f t="shared" si="32"/>
        <v>PASS</v>
      </c>
      <c r="AR83" s="21" t="str">
        <f t="shared" si="33"/>
        <v>PASS</v>
      </c>
      <c r="AS83" s="21" t="str">
        <f t="shared" si="34"/>
        <v>PASS</v>
      </c>
      <c r="AT83" s="7" t="str">
        <f t="shared" si="35"/>
        <v>PASS</v>
      </c>
      <c r="AU83" s="7" t="str">
        <f t="shared" si="36"/>
        <v>PASS</v>
      </c>
      <c r="AV83" s="22" t="str">
        <f t="shared" si="37"/>
        <v>YES</v>
      </c>
      <c r="AW83" s="23" t="str">
        <f t="shared" si="38"/>
        <v>DIST</v>
      </c>
    </row>
    <row r="84" spans="1:49">
      <c r="L84" s="31"/>
      <c r="AF84" s="31"/>
      <c r="AT84" s="1" t="s">
        <v>887</v>
      </c>
      <c r="AU84" s="1" t="s">
        <v>888</v>
      </c>
      <c r="AV84" s="1" t="s">
        <v>28</v>
      </c>
    </row>
    <row r="85" spans="1:49" ht="23.4">
      <c r="B85" s="101" t="s">
        <v>889</v>
      </c>
      <c r="C85" s="101"/>
      <c r="D85" s="101"/>
      <c r="E85" s="101"/>
      <c r="F85" s="101"/>
      <c r="L85" s="31"/>
      <c r="R85" s="32" t="s">
        <v>890</v>
      </c>
      <c r="S85" s="33">
        <f>AVERAGE(S4:S83)</f>
        <v>9.9415000000000031</v>
      </c>
      <c r="AF85" s="31"/>
      <c r="AM85" s="32" t="s">
        <v>890</v>
      </c>
      <c r="AN85" s="33">
        <f>AVERAGE(AN4:AN83)</f>
        <v>9.9286250000000003</v>
      </c>
      <c r="AP85" s="102" t="s">
        <v>891</v>
      </c>
      <c r="AQ85" s="102"/>
      <c r="AR85" s="102"/>
      <c r="AS85" s="102"/>
      <c r="AT85" s="34">
        <f>COUNTIF(AT4:AT83,"PASS")</f>
        <v>80</v>
      </c>
      <c r="AU85" s="34">
        <f>COUNTIF(AU4:AU83,"PASS")</f>
        <v>80</v>
      </c>
      <c r="AV85" s="34">
        <f>COUNTIF(AV4:AV83,"YES")</f>
        <v>80</v>
      </c>
      <c r="AW85"/>
    </row>
    <row r="86" spans="1:49">
      <c r="L86" s="31"/>
      <c r="AF86" s="31"/>
    </row>
    <row r="87" spans="1:49">
      <c r="L87" s="31"/>
      <c r="AF87" s="31"/>
    </row>
    <row r="88" spans="1:49">
      <c r="E88" s="35" t="s">
        <v>892</v>
      </c>
      <c r="F88" s="36"/>
      <c r="G88" s="6">
        <f t="shared" ref="G88:R88" si="39">G2</f>
        <v>314441</v>
      </c>
      <c r="H88" s="6">
        <f t="shared" si="39"/>
        <v>314442</v>
      </c>
      <c r="I88" s="6">
        <f t="shared" si="39"/>
        <v>314443</v>
      </c>
      <c r="J88" s="6">
        <f t="shared" si="39"/>
        <v>314444</v>
      </c>
      <c r="K88" s="6">
        <f t="shared" si="39"/>
        <v>314445</v>
      </c>
      <c r="L88" s="7">
        <f t="shared" si="39"/>
        <v>0</v>
      </c>
      <c r="M88" s="6" t="str">
        <f t="shared" si="39"/>
        <v>314446 PR</v>
      </c>
      <c r="N88" s="6" t="str">
        <f t="shared" si="39"/>
        <v>314446 TW</v>
      </c>
      <c r="O88" s="6" t="str">
        <f t="shared" si="39"/>
        <v>314446 OR</v>
      </c>
      <c r="P88" s="6" t="str">
        <f t="shared" si="39"/>
        <v>314447 TW</v>
      </c>
      <c r="Q88" s="6" t="str">
        <f t="shared" si="39"/>
        <v>314447 PR</v>
      </c>
      <c r="R88" s="6" t="str">
        <f t="shared" si="39"/>
        <v>314448 TW</v>
      </c>
      <c r="T88" s="37"/>
      <c r="Y88" s="35" t="s">
        <v>892</v>
      </c>
      <c r="Z88" s="36"/>
      <c r="AA88" s="6">
        <f t="shared" ref="AA88:AM88" si="40">AA2</f>
        <v>314450</v>
      </c>
      <c r="AB88" s="6">
        <f t="shared" si="40"/>
        <v>314451</v>
      </c>
      <c r="AC88" s="6">
        <f t="shared" si="40"/>
        <v>314452</v>
      </c>
      <c r="AD88" s="6">
        <f t="shared" si="40"/>
        <v>314453</v>
      </c>
      <c r="AE88" s="6">
        <f t="shared" si="40"/>
        <v>314454</v>
      </c>
      <c r="AF88" s="7">
        <f t="shared" si="40"/>
        <v>0</v>
      </c>
      <c r="AG88" s="6" t="str">
        <f t="shared" si="40"/>
        <v>314455 TW</v>
      </c>
      <c r="AH88" s="6" t="str">
        <f t="shared" si="40"/>
        <v>314455 OR</v>
      </c>
      <c r="AI88" s="6" t="str">
        <f t="shared" si="40"/>
        <v>314456 TW</v>
      </c>
      <c r="AJ88" s="6" t="str">
        <f t="shared" si="40"/>
        <v>314456 PR</v>
      </c>
      <c r="AK88" s="6" t="str">
        <f t="shared" si="40"/>
        <v>314457 TW</v>
      </c>
      <c r="AL88" s="6" t="str">
        <f t="shared" si="40"/>
        <v>314457 PR</v>
      </c>
      <c r="AM88" s="6" t="str">
        <f t="shared" si="40"/>
        <v>314458 OR</v>
      </c>
      <c r="AO88" s="38"/>
      <c r="AP88" s="39"/>
      <c r="AQ88" s="39"/>
      <c r="AR88" s="39"/>
      <c r="AS88" s="39"/>
      <c r="AW88" s="40"/>
    </row>
    <row r="89" spans="1:49" ht="16.8">
      <c r="E89" s="41"/>
      <c r="F89" s="36"/>
      <c r="G89" s="6" t="str">
        <f t="shared" ref="G89:R89" si="41">G3</f>
        <v>TOC-TH</v>
      </c>
      <c r="H89" s="6" t="str">
        <f t="shared" si="41"/>
        <v>DBMS-TH</v>
      </c>
      <c r="I89" s="6" t="str">
        <f t="shared" si="41"/>
        <v>SEPM-TH</v>
      </c>
      <c r="J89" s="6" t="str">
        <f t="shared" si="41"/>
        <v>OS-TH</v>
      </c>
      <c r="K89" s="6" t="str">
        <f t="shared" si="41"/>
        <v>HCI-TH</v>
      </c>
      <c r="L89" s="7">
        <f t="shared" si="41"/>
        <v>0</v>
      </c>
      <c r="M89" s="6" t="str">
        <f t="shared" si="41"/>
        <v>SL-1-PR</v>
      </c>
      <c r="N89" s="6" t="str">
        <f t="shared" si="41"/>
        <v>SL-1-TW</v>
      </c>
      <c r="O89" s="6" t="str">
        <f t="shared" si="41"/>
        <v>SL-1-OR</v>
      </c>
      <c r="P89" s="6" t="str">
        <f t="shared" si="41"/>
        <v>SL-2-TW</v>
      </c>
      <c r="Q89" s="6" t="str">
        <f t="shared" si="41"/>
        <v>SL-2-PR</v>
      </c>
      <c r="R89" s="6" t="str">
        <f t="shared" si="41"/>
        <v>SL-3-TW</v>
      </c>
      <c r="T89" s="37"/>
      <c r="Y89" s="41"/>
      <c r="Z89" s="36"/>
      <c r="AA89" s="6" t="str">
        <f t="shared" ref="AA89:AM89" si="42">AA3</f>
        <v>CNT-TH</v>
      </c>
      <c r="AB89" s="6" t="str">
        <f t="shared" si="42"/>
        <v>SP-TH</v>
      </c>
      <c r="AC89" s="6" t="str">
        <f t="shared" si="42"/>
        <v>DAA-TH</v>
      </c>
      <c r="AD89" s="6" t="str">
        <f t="shared" si="42"/>
        <v>CC-TH</v>
      </c>
      <c r="AE89" s="6" t="str">
        <f t="shared" si="42"/>
        <v>DSBDA-TH</v>
      </c>
      <c r="AF89" s="7">
        <f t="shared" si="42"/>
        <v>0</v>
      </c>
      <c r="AG89" s="6" t="str">
        <f t="shared" si="42"/>
        <v>SL-4-TW</v>
      </c>
      <c r="AH89" s="6" t="str">
        <f t="shared" si="42"/>
        <v>SL-4-OR</v>
      </c>
      <c r="AI89" s="6" t="str">
        <f t="shared" si="42"/>
        <v>SL-5-TW</v>
      </c>
      <c r="AJ89" s="6" t="str">
        <f t="shared" si="42"/>
        <v>SL-5-PR</v>
      </c>
      <c r="AK89" s="6" t="str">
        <f t="shared" si="42"/>
        <v>SL-6-TW</v>
      </c>
      <c r="AL89" s="6" t="str">
        <f t="shared" si="42"/>
        <v>SL-6-PR</v>
      </c>
      <c r="AM89" s="6" t="str">
        <f t="shared" si="42"/>
        <v>PBS-OR</v>
      </c>
      <c r="AO89" s="38"/>
      <c r="AP89" s="42"/>
      <c r="AQ89" s="43" t="s">
        <v>893</v>
      </c>
      <c r="AR89" s="43" t="s">
        <v>894</v>
      </c>
      <c r="AS89" s="39"/>
      <c r="AT89" s="40"/>
      <c r="AV89"/>
      <c r="AW89"/>
    </row>
    <row r="90" spans="1:49" ht="16.8">
      <c r="E90" s="41" t="s">
        <v>895</v>
      </c>
      <c r="F90" s="44" t="s">
        <v>896</v>
      </c>
      <c r="G90" s="45">
        <f>COUNTIF(G4:G83,"&gt;90")</f>
        <v>25</v>
      </c>
      <c r="H90" s="45">
        <f>COUNTIF(H4:H83,"&gt;90")</f>
        <v>70</v>
      </c>
      <c r="I90" s="45">
        <f>COUNTIF(I4:I83,"&gt;90")</f>
        <v>54</v>
      </c>
      <c r="J90" s="45">
        <f>COUNTIF(J4:J83,"&gt;90")</f>
        <v>74</v>
      </c>
      <c r="K90" s="45">
        <f>COUNTIF(K4:K83,"&gt;90")</f>
        <v>55</v>
      </c>
      <c r="L90" s="46"/>
      <c r="M90" s="23"/>
      <c r="N90" s="23"/>
      <c r="O90" s="23"/>
      <c r="P90" s="23"/>
      <c r="Q90" s="23"/>
      <c r="R90" s="23"/>
      <c r="T90" s="37"/>
      <c r="Y90" s="41" t="s">
        <v>895</v>
      </c>
      <c r="Z90" s="44" t="s">
        <v>896</v>
      </c>
      <c r="AA90" s="45">
        <f>COUNTIF(AA4:AA83,"&gt;90")</f>
        <v>63</v>
      </c>
      <c r="AB90" s="45">
        <f>COUNTIF(AB4:AB83,"&gt;90")</f>
        <v>41</v>
      </c>
      <c r="AC90" s="45">
        <f>COUNTIF(AC4:AC83,"&gt;90")</f>
        <v>38</v>
      </c>
      <c r="AD90" s="45">
        <f>COUNTIF(AD4:AD83,"&gt;90")</f>
        <v>72</v>
      </c>
      <c r="AE90" s="45">
        <f>COUNTIF(AE4:AE83,"&gt;90")</f>
        <v>58</v>
      </c>
      <c r="AF90" s="46"/>
      <c r="AG90" s="23"/>
      <c r="AH90" s="23"/>
      <c r="AI90" s="23"/>
      <c r="AJ90" s="23"/>
      <c r="AK90" s="23"/>
      <c r="AL90" s="23"/>
      <c r="AM90" s="23"/>
      <c r="AO90" s="38"/>
      <c r="AP90" s="43" t="s">
        <v>897</v>
      </c>
      <c r="AQ90" s="42">
        <f>AV85</f>
        <v>80</v>
      </c>
      <c r="AR90" s="47">
        <f>(AQ90/$AA$98)*100</f>
        <v>100</v>
      </c>
      <c r="AS90" s="39"/>
      <c r="AT90" s="40"/>
      <c r="AU90"/>
      <c r="AV90"/>
      <c r="AW90"/>
    </row>
    <row r="91" spans="1:49" ht="16.8">
      <c r="E91" s="41" t="s">
        <v>898</v>
      </c>
      <c r="F91" s="44" t="s">
        <v>899</v>
      </c>
      <c r="G91" s="45">
        <f>COUNTIFS(G4:G83,"&gt;=80",G4:G83,"&lt;90")</f>
        <v>37</v>
      </c>
      <c r="H91" s="45">
        <f>COUNTIFS(H4:H83,"&gt;=80",H4:H83,"&lt;90")</f>
        <v>8</v>
      </c>
      <c r="I91" s="45">
        <f>COUNTIFS(I4:I83,"&gt;=80",I4:I83,"&lt;90")</f>
        <v>16</v>
      </c>
      <c r="J91" s="45">
        <f>COUNTIFS(J4:J83,"&gt;=80",J4:J83,"&lt;90")</f>
        <v>3</v>
      </c>
      <c r="K91" s="45">
        <f>COUNTIFS(K4:K83,"&gt;=80",K4:K83,"&lt;90")</f>
        <v>16</v>
      </c>
      <c r="L91" s="46"/>
      <c r="M91" s="23"/>
      <c r="N91" s="23"/>
      <c r="O91" s="23"/>
      <c r="P91" s="23"/>
      <c r="Q91" s="23"/>
      <c r="R91" s="23"/>
      <c r="T91" s="37"/>
      <c r="Y91" s="41" t="s">
        <v>898</v>
      </c>
      <c r="Z91" s="44" t="s">
        <v>899</v>
      </c>
      <c r="AA91" s="45">
        <f>COUNTIFS(AA4:AA83,"&gt;=80",AA4:AA83,"&lt;90")</f>
        <v>11</v>
      </c>
      <c r="AB91" s="45">
        <f>COUNTIFS(AB4:AB83,"&gt;=80",AB4:AB83,"&lt;90")</f>
        <v>30</v>
      </c>
      <c r="AC91" s="45">
        <f>COUNTIFS(AC4:AC83,"&gt;=80",AC4:AC83,"&lt;90")</f>
        <v>25</v>
      </c>
      <c r="AD91" s="45">
        <f>COUNTIFS(AD4:AD83,"&gt;=80",AD4:AD83,"&lt;90")</f>
        <v>5</v>
      </c>
      <c r="AE91" s="45">
        <f>COUNTIFS(AE4:AE83,"&gt;=80",AE4:AE83,"&lt;90")</f>
        <v>13</v>
      </c>
      <c r="AF91" s="46"/>
      <c r="AG91" s="23"/>
      <c r="AH91" s="23"/>
      <c r="AI91" s="23"/>
      <c r="AJ91" s="23"/>
      <c r="AK91" s="23"/>
      <c r="AL91" s="23"/>
      <c r="AM91" s="23"/>
      <c r="AO91" s="38"/>
      <c r="AP91" s="43" t="s">
        <v>900</v>
      </c>
      <c r="AQ91" s="42">
        <f>COUNTIF(AW4:AW83,"DIST")</f>
        <v>80</v>
      </c>
      <c r="AR91" s="47">
        <f>(AQ91/$AA$98)*100</f>
        <v>100</v>
      </c>
      <c r="AS91" s="39"/>
      <c r="AT91" s="40"/>
      <c r="AU91"/>
      <c r="AV91"/>
      <c r="AW91"/>
    </row>
    <row r="92" spans="1:49" ht="16.8">
      <c r="E92" s="41" t="s">
        <v>901</v>
      </c>
      <c r="F92" s="44" t="s">
        <v>902</v>
      </c>
      <c r="G92" s="45">
        <f>COUNTIFS(G4:G83,"&gt;=70",G4:G83,"&lt;80")</f>
        <v>9</v>
      </c>
      <c r="H92" s="45">
        <f>COUNTIFS(H4:H83,"&gt;=70",H4:H83,"&lt;80")</f>
        <v>1</v>
      </c>
      <c r="I92" s="45">
        <f>COUNTIFS(I4:I83,"&gt;=70",I4:I83,"&lt;80")</f>
        <v>6</v>
      </c>
      <c r="J92" s="45">
        <f>COUNTIFS(J4:J83,"&gt;=70",J4:J83,"&lt;80")</f>
        <v>2</v>
      </c>
      <c r="K92" s="45">
        <f>COUNTIFS(K4:K83,"&gt;=70",K4:K83,"&lt;80")</f>
        <v>5</v>
      </c>
      <c r="L92" s="46"/>
      <c r="M92" s="23"/>
      <c r="N92" s="23"/>
      <c r="O92" s="23"/>
      <c r="P92" s="23"/>
      <c r="Q92" s="23"/>
      <c r="R92" s="23"/>
      <c r="T92" s="37"/>
      <c r="Y92" s="41" t="s">
        <v>901</v>
      </c>
      <c r="Z92" s="44" t="s">
        <v>902</v>
      </c>
      <c r="AA92" s="45">
        <f>COUNTIFS(AA4:AA83,"&gt;=70",AA4:AA83,"&lt;80")</f>
        <v>2</v>
      </c>
      <c r="AB92" s="45">
        <f>COUNTIFS(AB4:AB83,"&gt;=70",AB4:AB83,"&lt;80")</f>
        <v>3</v>
      </c>
      <c r="AC92" s="45">
        <f>COUNTIFS(AC4:AC83,"&gt;=70",AC4:AC83,"&lt;80")</f>
        <v>11</v>
      </c>
      <c r="AD92" s="45">
        <f>COUNTIFS(AD4:AD83,"&gt;=70",AD4:AD83,"&lt;80")</f>
        <v>0</v>
      </c>
      <c r="AE92" s="45">
        <f>COUNTIFS(AE4:AE83,"&gt;=70",AE4:AE83,"&lt;80")</f>
        <v>3</v>
      </c>
      <c r="AF92" s="46"/>
      <c r="AG92" s="23"/>
      <c r="AH92" s="23"/>
      <c r="AI92" s="23"/>
      <c r="AJ92" s="23"/>
      <c r="AK92" s="23"/>
      <c r="AL92" s="23"/>
      <c r="AM92" s="23"/>
      <c r="AO92" s="38"/>
      <c r="AP92" s="43" t="s">
        <v>903</v>
      </c>
      <c r="AQ92" s="42">
        <f>COUNTIF(AW4:AW83,"FIRST")</f>
        <v>0</v>
      </c>
      <c r="AR92" s="47">
        <f>(AQ92/$AA$98)*100</f>
        <v>0</v>
      </c>
      <c r="AS92" s="39"/>
      <c r="AT92" s="40"/>
      <c r="AU92"/>
      <c r="AV92"/>
      <c r="AW92"/>
    </row>
    <row r="93" spans="1:49" ht="33.6">
      <c r="E93" s="41" t="s">
        <v>904</v>
      </c>
      <c r="F93" s="44" t="s">
        <v>905</v>
      </c>
      <c r="G93" s="45">
        <f>COUNTIFS(G4:G83,"&gt;=60",G4:G83,"&lt;70")</f>
        <v>0</v>
      </c>
      <c r="H93" s="45">
        <f>COUNTIFS(H4:H83,"&gt;=60",H4:H83,"&lt;70")</f>
        <v>0</v>
      </c>
      <c r="I93" s="45">
        <f>COUNTIFS(I4:I83,"&gt;=60",I4:I83,"&lt;70")</f>
        <v>0</v>
      </c>
      <c r="J93" s="45">
        <f>COUNTIFS(J4:J83,"&gt;=60",J4:J83,"&lt;70")</f>
        <v>0</v>
      </c>
      <c r="K93" s="45">
        <f>COUNTIFS(K4:K83,"&gt;=60",K4:K83,"&lt;70")</f>
        <v>0</v>
      </c>
      <c r="L93" s="46"/>
      <c r="M93" s="23"/>
      <c r="N93" s="23"/>
      <c r="O93" s="23"/>
      <c r="P93" s="23"/>
      <c r="Q93" s="23"/>
      <c r="R93" s="23"/>
      <c r="T93" s="37"/>
      <c r="Y93" s="41" t="s">
        <v>904</v>
      </c>
      <c r="Z93" s="44" t="s">
        <v>905</v>
      </c>
      <c r="AA93" s="45">
        <f>COUNTIFS(AA4:AA83,"&gt;=60",AA4:AA83,"&lt;70")</f>
        <v>0</v>
      </c>
      <c r="AB93" s="45">
        <f>COUNTIFS(AB4:AB83,"&gt;=60",AB4:AB83,"&lt;70")</f>
        <v>0</v>
      </c>
      <c r="AC93" s="45">
        <f>COUNTIFS(AC4:AC83,"&gt;=60",AC4:AC83,"&lt;70")</f>
        <v>2</v>
      </c>
      <c r="AD93" s="45">
        <f>COUNTIFS(AD4:AD83,"&gt;=60",AD4:AD83,"&lt;70")</f>
        <v>0</v>
      </c>
      <c r="AE93" s="45">
        <f>COUNTIFS(AE4:AE83,"&gt;=60",AE4:AE83,"&lt;70")</f>
        <v>0</v>
      </c>
      <c r="AF93" s="46"/>
      <c r="AG93" s="23"/>
      <c r="AH93" s="23"/>
      <c r="AI93" s="23"/>
      <c r="AJ93" s="23"/>
      <c r="AK93" s="23"/>
      <c r="AL93" s="23"/>
      <c r="AM93" s="23"/>
      <c r="AO93" s="38"/>
      <c r="AP93" s="48" t="s">
        <v>906</v>
      </c>
      <c r="AQ93" s="42">
        <f>COUNTIF(AW4:AW83,"HSC")</f>
        <v>0</v>
      </c>
      <c r="AR93" s="47">
        <f>(AQ93/$AA$98)*100</f>
        <v>0</v>
      </c>
      <c r="AS93" s="39"/>
      <c r="AT93" s="40"/>
      <c r="AU93"/>
      <c r="AV93"/>
      <c r="AW93"/>
    </row>
    <row r="94" spans="1:49" ht="16.8">
      <c r="E94" s="41" t="s">
        <v>907</v>
      </c>
      <c r="F94" s="44" t="s">
        <v>908</v>
      </c>
      <c r="G94" s="45">
        <f>COUNTIFS(G4:G83,"&gt;=50",G4:G83,"&lt;60")</f>
        <v>0</v>
      </c>
      <c r="H94" s="45">
        <f>COUNTIFS(H4:H83,"&gt;=50",H4:H83,"&lt;60")</f>
        <v>0</v>
      </c>
      <c r="I94" s="45">
        <f>COUNTIFS(I4:I83,"&gt;=50",I4:I83,"&lt;60")</f>
        <v>0</v>
      </c>
      <c r="J94" s="45">
        <f>COUNTIFS(J4:J83,"&gt;=50",J4:J83,"&lt;60")</f>
        <v>0</v>
      </c>
      <c r="K94" s="45">
        <f>COUNTIFS(K4:K83,"&gt;=50",K4:K83,"&lt;60")</f>
        <v>0</v>
      </c>
      <c r="L94" s="46"/>
      <c r="M94" s="23"/>
      <c r="N94" s="23"/>
      <c r="O94" s="23"/>
      <c r="P94" s="23"/>
      <c r="Q94" s="23"/>
      <c r="R94" s="23"/>
      <c r="T94" s="37"/>
      <c r="Y94" s="41" t="s">
        <v>907</v>
      </c>
      <c r="Z94" s="44" t="s">
        <v>908</v>
      </c>
      <c r="AA94" s="45">
        <f>COUNTIFS(AA4:AA83,"&gt;=50",AA4:AA83,"&lt;60")</f>
        <v>0</v>
      </c>
      <c r="AB94" s="45">
        <f>COUNTIFS(AB4:AB83,"&gt;=50",AB4:AB83,"&lt;60")</f>
        <v>0</v>
      </c>
      <c r="AC94" s="45">
        <f>COUNTIFS(AC4:AC83,"&gt;=50",AC4:AC83,"&lt;60")</f>
        <v>0</v>
      </c>
      <c r="AD94" s="45">
        <f>COUNTIFS(AD4:AD83,"&gt;=50",AD4:AD83,"&lt;60")</f>
        <v>0</v>
      </c>
      <c r="AE94" s="45">
        <f>COUNTIFS(AE4:AE83,"&gt;=50",AE4:AE83,"&lt;60")</f>
        <v>0</v>
      </c>
      <c r="AF94" s="46"/>
      <c r="AG94" s="23"/>
      <c r="AH94" s="23"/>
      <c r="AI94" s="23"/>
      <c r="AJ94" s="23"/>
      <c r="AK94" s="23"/>
      <c r="AL94" s="23"/>
      <c r="AM94" s="23"/>
      <c r="AO94" s="38"/>
      <c r="AP94" s="43" t="s">
        <v>909</v>
      </c>
      <c r="AQ94" s="42">
        <f>COUNTIF(AW4:AW83,"SC")</f>
        <v>0</v>
      </c>
      <c r="AR94" s="47">
        <f>(AQ94/$AA$98)*100</f>
        <v>0</v>
      </c>
      <c r="AS94" s="39"/>
      <c r="AT94" s="40"/>
      <c r="AV94"/>
      <c r="AW94"/>
    </row>
    <row r="95" spans="1:49" ht="16.8">
      <c r="E95" s="41" t="s">
        <v>910</v>
      </c>
      <c r="F95" s="44" t="s">
        <v>911</v>
      </c>
      <c r="G95" s="45">
        <f>COUNTIFS(G4:G83,"&gt;=40",G4:G83,"&lt;50")</f>
        <v>0</v>
      </c>
      <c r="H95" s="45">
        <f>COUNTIFS(H4:H83,"&gt;=40",H4:H83,"&lt;50")</f>
        <v>0</v>
      </c>
      <c r="I95" s="45">
        <f>COUNTIFS(I4:I83,"&gt;=40",I4:I83,"&lt;50")</f>
        <v>0</v>
      </c>
      <c r="J95" s="45">
        <f>COUNTIFS(J4:J83,"&gt;=40",J4:J83,"&lt;50")</f>
        <v>0</v>
      </c>
      <c r="K95" s="45">
        <f>COUNTIFS(K4:K83,"&gt;=40",K4:K83,"&lt;50")</f>
        <v>0</v>
      </c>
      <c r="L95" s="46"/>
      <c r="M95" s="23"/>
      <c r="N95" s="23"/>
      <c r="O95" s="23"/>
      <c r="P95" s="23"/>
      <c r="Q95" s="23"/>
      <c r="R95" s="23"/>
      <c r="T95" s="37"/>
      <c r="Y95" s="41" t="s">
        <v>910</v>
      </c>
      <c r="Z95" s="44" t="s">
        <v>911</v>
      </c>
      <c r="AA95" s="45">
        <f>COUNTIFS(AA4:AA83,"&gt;=40",AA4:AA83,"&lt;50")</f>
        <v>0</v>
      </c>
      <c r="AB95" s="45">
        <f>COUNTIFS(AB4:AB83,"&gt;=40",AB4:AB83,"&lt;50")</f>
        <v>0</v>
      </c>
      <c r="AC95" s="45">
        <f>COUNTIFS(AC4:AC83,"&gt;=40",AC4:AC83,"&lt;50")</f>
        <v>0</v>
      </c>
      <c r="AD95" s="45">
        <f>COUNTIFS(AD4:AD83,"&gt;=40",AD4:AD83,"&lt;50")</f>
        <v>0</v>
      </c>
      <c r="AE95" s="45">
        <f>COUNTIFS(AE4:AE83,"&gt;=40",AE4:AE83,"&lt;50")</f>
        <v>0</v>
      </c>
      <c r="AF95" s="46"/>
      <c r="AG95" s="23"/>
      <c r="AH95" s="23"/>
      <c r="AI95" s="23"/>
      <c r="AJ95" s="23"/>
      <c r="AK95" s="23"/>
      <c r="AL95" s="23"/>
      <c r="AM95" s="23"/>
      <c r="AO95" s="38"/>
      <c r="AP95" s="43" t="s">
        <v>912</v>
      </c>
      <c r="AQ95" s="42">
        <f>COUNTIF(AW4:AW83,"ATKT")</f>
        <v>0</v>
      </c>
      <c r="AR95" s="47">
        <f>(AQ95/$R$98)*100</f>
        <v>0</v>
      </c>
      <c r="AS95" s="39"/>
      <c r="AT95" s="40"/>
      <c r="AV95"/>
      <c r="AW95"/>
    </row>
    <row r="96" spans="1:49" ht="16.8">
      <c r="E96" s="41" t="s">
        <v>913</v>
      </c>
      <c r="F96" s="44" t="s">
        <v>914</v>
      </c>
      <c r="G96" s="45">
        <f>COUNTIF(G4:G83,"FF")</f>
        <v>0</v>
      </c>
      <c r="H96" s="45">
        <f>COUNTIF(H4:H83,"FF")</f>
        <v>0</v>
      </c>
      <c r="I96" s="45">
        <f>COUNTIF(I4:I83,"FF")</f>
        <v>0</v>
      </c>
      <c r="J96" s="45">
        <f>COUNTIF(J4:J83,"FF")</f>
        <v>0</v>
      </c>
      <c r="K96" s="45">
        <f>COUNTIF(K4:K83,"FF")</f>
        <v>0</v>
      </c>
      <c r="L96" s="46"/>
      <c r="M96" s="45">
        <f t="shared" ref="M96:R96" si="43">COUNTIF(M4:M83,"FF")</f>
        <v>0</v>
      </c>
      <c r="N96" s="45">
        <f t="shared" si="43"/>
        <v>0</v>
      </c>
      <c r="O96" s="45">
        <f t="shared" si="43"/>
        <v>0</v>
      </c>
      <c r="P96" s="45">
        <f t="shared" si="43"/>
        <v>0</v>
      </c>
      <c r="Q96" s="45">
        <f t="shared" si="43"/>
        <v>0</v>
      </c>
      <c r="R96" s="45">
        <f t="shared" si="43"/>
        <v>0</v>
      </c>
      <c r="T96" s="37"/>
      <c r="Y96" s="41" t="s">
        <v>913</v>
      </c>
      <c r="Z96" s="44" t="s">
        <v>914</v>
      </c>
      <c r="AA96" s="45">
        <f>COUNTIF(AA4:AA83,"FF")</f>
        <v>0</v>
      </c>
      <c r="AB96" s="45">
        <f>COUNTIF(AB4:AB83,"FF")</f>
        <v>0</v>
      </c>
      <c r="AC96" s="45">
        <f>COUNTIF(AC4:AC83,"FF")</f>
        <v>0</v>
      </c>
      <c r="AD96" s="45">
        <f>COUNTIF(AD4:AD83,"FF")</f>
        <v>0</v>
      </c>
      <c r="AE96" s="45">
        <f>COUNTIF(AE4:AE83,"FF")</f>
        <v>0</v>
      </c>
      <c r="AF96" s="46"/>
      <c r="AG96" s="45">
        <f t="shared" ref="AG96:AM96" si="44">COUNTIF(AG4:AG83,"FF")</f>
        <v>0</v>
      </c>
      <c r="AH96" s="45">
        <f t="shared" si="44"/>
        <v>0</v>
      </c>
      <c r="AI96" s="45">
        <f t="shared" si="44"/>
        <v>0</v>
      </c>
      <c r="AJ96" s="45">
        <f t="shared" si="44"/>
        <v>0</v>
      </c>
      <c r="AK96" s="45">
        <f t="shared" si="44"/>
        <v>0</v>
      </c>
      <c r="AL96" s="45">
        <f t="shared" si="44"/>
        <v>0</v>
      </c>
      <c r="AM96" s="45">
        <f t="shared" si="44"/>
        <v>0</v>
      </c>
      <c r="AO96" s="38"/>
      <c r="AP96" s="43" t="s">
        <v>915</v>
      </c>
      <c r="AQ96" s="42">
        <f>COUNTIF(AW4:AW83,"FAIL")</f>
        <v>0</v>
      </c>
      <c r="AR96" s="47">
        <f>(AQ96/$AA$98)*100</f>
        <v>0</v>
      </c>
      <c r="AS96" s="39"/>
      <c r="AT96" s="40"/>
      <c r="AV96"/>
      <c r="AW96"/>
    </row>
    <row r="97" spans="3:49" ht="16.8">
      <c r="E97" s="35"/>
      <c r="F97" s="49" t="s">
        <v>916</v>
      </c>
      <c r="G97" s="50">
        <f>COUNTIF(G4:G83,"AB")</f>
        <v>0</v>
      </c>
      <c r="H97" s="50">
        <f>COUNTIF(H4:H83,"AB")</f>
        <v>0</v>
      </c>
      <c r="I97" s="50">
        <f>COUNTIF(I4:I83,"AB")</f>
        <v>0</v>
      </c>
      <c r="J97" s="50">
        <f>COUNTIF(J4:J83,"AB")</f>
        <v>0</v>
      </c>
      <c r="K97" s="50">
        <f>COUNTIF(K4:K83,"AB")</f>
        <v>0</v>
      </c>
      <c r="L97" s="46"/>
      <c r="M97" s="50">
        <f t="shared" ref="M97:R97" si="45">COUNTIF(M4:M83,"AB")</f>
        <v>0</v>
      </c>
      <c r="N97" s="50">
        <f t="shared" si="45"/>
        <v>0</v>
      </c>
      <c r="O97" s="50">
        <f t="shared" si="45"/>
        <v>0</v>
      </c>
      <c r="P97" s="50">
        <f t="shared" si="45"/>
        <v>0</v>
      </c>
      <c r="Q97" s="50">
        <f t="shared" si="45"/>
        <v>0</v>
      </c>
      <c r="R97" s="50">
        <f t="shared" si="45"/>
        <v>0</v>
      </c>
      <c r="T97" s="37"/>
      <c r="Y97" s="35"/>
      <c r="Z97" s="49" t="s">
        <v>916</v>
      </c>
      <c r="AA97" s="50">
        <f>COUNTIF(AA4:AA83,"AB")</f>
        <v>0</v>
      </c>
      <c r="AB97" s="50">
        <f>COUNTIF(AB4:AB83,"AB")</f>
        <v>0</v>
      </c>
      <c r="AC97" s="50">
        <f>COUNTIF(AC4:AC83,"AB")</f>
        <v>0</v>
      </c>
      <c r="AD97" s="50">
        <f>COUNTIF(AD4:AD83,"AB")</f>
        <v>0</v>
      </c>
      <c r="AE97" s="50">
        <f>COUNTIF(AE4:AE83,"AB")</f>
        <v>0</v>
      </c>
      <c r="AF97" s="46"/>
      <c r="AG97" s="50">
        <f t="shared" ref="AG97:AM97" si="46">COUNTIF(AG4:AG83,"AB")</f>
        <v>0</v>
      </c>
      <c r="AH97" s="50">
        <f t="shared" si="46"/>
        <v>0</v>
      </c>
      <c r="AI97" s="50">
        <f t="shared" si="46"/>
        <v>0</v>
      </c>
      <c r="AJ97" s="50">
        <f t="shared" si="46"/>
        <v>0</v>
      </c>
      <c r="AK97" s="50">
        <f t="shared" si="46"/>
        <v>0</v>
      </c>
      <c r="AL97" s="50">
        <f t="shared" si="46"/>
        <v>0</v>
      </c>
      <c r="AM97" s="50">
        <f t="shared" si="46"/>
        <v>0</v>
      </c>
      <c r="AO97" s="38"/>
      <c r="AP97" s="43" t="s">
        <v>917</v>
      </c>
      <c r="AQ97" s="43">
        <f>AA98</f>
        <v>80</v>
      </c>
      <c r="AR97" s="43"/>
      <c r="AS97" s="38"/>
      <c r="AU97"/>
      <c r="AV97"/>
      <c r="AW97"/>
    </row>
    <row r="98" spans="3:49">
      <c r="E98" s="35"/>
      <c r="F98" s="51" t="s">
        <v>917</v>
      </c>
      <c r="G98" s="52">
        <f>COUNTA(G4:G83)</f>
        <v>80</v>
      </c>
      <c r="H98" s="52">
        <f>COUNTA(H4:H83)</f>
        <v>80</v>
      </c>
      <c r="I98" s="52">
        <f>COUNTA(I4:I83)</f>
        <v>80</v>
      </c>
      <c r="J98" s="52">
        <f>COUNTA(J4:J83)</f>
        <v>80</v>
      </c>
      <c r="K98" s="52">
        <f>COUNTA(K4:K83)</f>
        <v>80</v>
      </c>
      <c r="L98" s="46"/>
      <c r="M98" s="52">
        <f t="shared" ref="M98:R98" si="47">COUNTA(M4:M83)</f>
        <v>80</v>
      </c>
      <c r="N98" s="52">
        <f t="shared" si="47"/>
        <v>80</v>
      </c>
      <c r="O98" s="52">
        <f t="shared" si="47"/>
        <v>80</v>
      </c>
      <c r="P98" s="52">
        <f t="shared" si="47"/>
        <v>80</v>
      </c>
      <c r="Q98" s="52">
        <f t="shared" si="47"/>
        <v>80</v>
      </c>
      <c r="R98" s="52">
        <f t="shared" si="47"/>
        <v>80</v>
      </c>
      <c r="T98" s="37"/>
      <c r="Y98" s="35"/>
      <c r="Z98" s="51" t="s">
        <v>917</v>
      </c>
      <c r="AA98" s="52">
        <f>COUNTA(AA4:AA83)</f>
        <v>80</v>
      </c>
      <c r="AB98" s="52">
        <f>COUNTA(AB4:AB83)</f>
        <v>80</v>
      </c>
      <c r="AC98" s="52">
        <f>COUNTA(AC4:AC83)</f>
        <v>80</v>
      </c>
      <c r="AD98" s="52">
        <f>COUNTA(AD4:AD83)</f>
        <v>80</v>
      </c>
      <c r="AE98" s="52">
        <f>COUNTA(AE4:AE83)</f>
        <v>80</v>
      </c>
      <c r="AF98" s="46"/>
      <c r="AG98" s="52">
        <f t="shared" ref="AG98:AM98" si="48">COUNTA(AG4:AG83)</f>
        <v>80</v>
      </c>
      <c r="AH98" s="52">
        <f t="shared" si="48"/>
        <v>80</v>
      </c>
      <c r="AI98" s="52">
        <f t="shared" si="48"/>
        <v>80</v>
      </c>
      <c r="AJ98" s="52">
        <f t="shared" si="48"/>
        <v>80</v>
      </c>
      <c r="AK98" s="52">
        <f t="shared" si="48"/>
        <v>80</v>
      </c>
      <c r="AL98" s="52">
        <f t="shared" si="48"/>
        <v>80</v>
      </c>
      <c r="AM98" s="52">
        <f t="shared" si="48"/>
        <v>80</v>
      </c>
      <c r="AO98" s="39"/>
      <c r="AP98" s="39"/>
      <c r="AQ98" s="39"/>
      <c r="AR98" s="39"/>
      <c r="AS98" s="39"/>
    </row>
    <row r="99" spans="3:49">
      <c r="E99" s="35"/>
      <c r="F99" s="44" t="s">
        <v>918</v>
      </c>
      <c r="G99" s="45">
        <f>G98-G97</f>
        <v>80</v>
      </c>
      <c r="H99" s="45">
        <f>H98-H97</f>
        <v>80</v>
      </c>
      <c r="I99" s="45">
        <f>I98-I97</f>
        <v>80</v>
      </c>
      <c r="J99" s="45">
        <f>J98-J97</f>
        <v>80</v>
      </c>
      <c r="K99" s="45">
        <f>K98-K97</f>
        <v>80</v>
      </c>
      <c r="L99" s="46"/>
      <c r="M99" s="45">
        <f t="shared" ref="M99:R99" si="49">M98-M97</f>
        <v>80</v>
      </c>
      <c r="N99" s="45">
        <f t="shared" si="49"/>
        <v>80</v>
      </c>
      <c r="O99" s="45">
        <f t="shared" si="49"/>
        <v>80</v>
      </c>
      <c r="P99" s="45">
        <f t="shared" si="49"/>
        <v>80</v>
      </c>
      <c r="Q99" s="45">
        <f t="shared" si="49"/>
        <v>80</v>
      </c>
      <c r="R99" s="45">
        <f t="shared" si="49"/>
        <v>80</v>
      </c>
      <c r="T99" s="37"/>
      <c r="Y99" s="35"/>
      <c r="Z99" s="44" t="s">
        <v>918</v>
      </c>
      <c r="AA99" s="45">
        <f>AA98-AA97</f>
        <v>80</v>
      </c>
      <c r="AB99" s="45">
        <f>AB98-AB97</f>
        <v>80</v>
      </c>
      <c r="AC99" s="45">
        <f>AC98-AC97</f>
        <v>80</v>
      </c>
      <c r="AD99" s="45">
        <f>AD98-AD97</f>
        <v>80</v>
      </c>
      <c r="AE99" s="45">
        <f>AE98-AE97</f>
        <v>80</v>
      </c>
      <c r="AF99" s="46"/>
      <c r="AG99" s="45">
        <f t="shared" ref="AG99:AM99" si="50">AG98-AG97</f>
        <v>80</v>
      </c>
      <c r="AH99" s="45">
        <f t="shared" si="50"/>
        <v>80</v>
      </c>
      <c r="AI99" s="45">
        <f t="shared" si="50"/>
        <v>80</v>
      </c>
      <c r="AJ99" s="45">
        <f t="shared" si="50"/>
        <v>80</v>
      </c>
      <c r="AK99" s="45">
        <f t="shared" si="50"/>
        <v>80</v>
      </c>
      <c r="AL99" s="45">
        <f t="shared" si="50"/>
        <v>80</v>
      </c>
      <c r="AM99" s="45">
        <f t="shared" si="50"/>
        <v>80</v>
      </c>
    </row>
    <row r="100" spans="3:49" ht="15" thickBot="1">
      <c r="E100" s="53"/>
      <c r="F100" s="36" t="s">
        <v>919</v>
      </c>
      <c r="G100" s="6">
        <f>G99-G96</f>
        <v>80</v>
      </c>
      <c r="H100" s="6">
        <f>H99-H96</f>
        <v>80</v>
      </c>
      <c r="I100" s="6">
        <f>I99-I96</f>
        <v>80</v>
      </c>
      <c r="J100" s="6">
        <f>J99-J96</f>
        <v>80</v>
      </c>
      <c r="K100" s="6">
        <f>K99-K96</f>
        <v>80</v>
      </c>
      <c r="L100" s="46"/>
      <c r="M100" s="6">
        <f t="shared" ref="M100:R100" si="51">M99-M96</f>
        <v>80</v>
      </c>
      <c r="N100" s="6">
        <f t="shared" si="51"/>
        <v>80</v>
      </c>
      <c r="O100" s="6">
        <f t="shared" si="51"/>
        <v>80</v>
      </c>
      <c r="P100" s="6">
        <f t="shared" si="51"/>
        <v>80</v>
      </c>
      <c r="Q100" s="6">
        <f t="shared" si="51"/>
        <v>80</v>
      </c>
      <c r="R100" s="6">
        <f t="shared" si="51"/>
        <v>80</v>
      </c>
      <c r="T100" s="37"/>
      <c r="Y100" s="53"/>
      <c r="Z100" s="36" t="s">
        <v>919</v>
      </c>
      <c r="AA100" s="6">
        <f>AA99-AA96</f>
        <v>80</v>
      </c>
      <c r="AB100" s="6">
        <f>AB99-AB96</f>
        <v>80</v>
      </c>
      <c r="AC100" s="6">
        <f>AC99-AC96</f>
        <v>80</v>
      </c>
      <c r="AD100" s="6">
        <f>AD99-AD96</f>
        <v>80</v>
      </c>
      <c r="AE100" s="6">
        <f>AE99-AE96</f>
        <v>80</v>
      </c>
      <c r="AF100" s="46"/>
      <c r="AG100" s="6">
        <f t="shared" ref="AG100:AM100" si="52">AG99-AG96</f>
        <v>80</v>
      </c>
      <c r="AH100" s="6">
        <f t="shared" si="52"/>
        <v>80</v>
      </c>
      <c r="AI100" s="6">
        <f t="shared" si="52"/>
        <v>80</v>
      </c>
      <c r="AJ100" s="6">
        <f t="shared" si="52"/>
        <v>80</v>
      </c>
      <c r="AK100" s="6">
        <f t="shared" si="52"/>
        <v>80</v>
      </c>
      <c r="AL100" s="6">
        <f t="shared" si="52"/>
        <v>80</v>
      </c>
      <c r="AM100" s="6">
        <f t="shared" si="52"/>
        <v>80</v>
      </c>
    </row>
    <row r="101" spans="3:49" ht="15" thickBot="1">
      <c r="E101" s="40"/>
      <c r="F101" s="54" t="s">
        <v>920</v>
      </c>
      <c r="G101" s="55">
        <f>(G100/G99)*100</f>
        <v>100</v>
      </c>
      <c r="H101" s="55">
        <f>(H100/H99)*100</f>
        <v>100</v>
      </c>
      <c r="I101" s="55">
        <f>(I100/I99)*100</f>
        <v>100</v>
      </c>
      <c r="J101" s="55">
        <f>(J100/J99)*100</f>
        <v>100</v>
      </c>
      <c r="K101" s="55">
        <f>(K100/K99)*100</f>
        <v>100</v>
      </c>
      <c r="L101" s="56"/>
      <c r="M101" s="55">
        <f t="shared" ref="M101:R101" si="53">(M100/M99)*100</f>
        <v>100</v>
      </c>
      <c r="N101" s="55">
        <f t="shared" si="53"/>
        <v>100</v>
      </c>
      <c r="O101" s="55">
        <f t="shared" si="53"/>
        <v>100</v>
      </c>
      <c r="P101" s="55">
        <f t="shared" si="53"/>
        <v>100</v>
      </c>
      <c r="Q101" s="55">
        <f t="shared" si="53"/>
        <v>100</v>
      </c>
      <c r="R101" s="55">
        <f t="shared" si="53"/>
        <v>100</v>
      </c>
      <c r="T101" s="37"/>
      <c r="Y101" s="40"/>
      <c r="Z101" s="54" t="s">
        <v>920</v>
      </c>
      <c r="AA101" s="55">
        <f>(AA100/AA99)*100</f>
        <v>100</v>
      </c>
      <c r="AB101" s="55">
        <f>(AB100/AB99)*100</f>
        <v>100</v>
      </c>
      <c r="AC101" s="55">
        <f>(AC100/AC99)*100</f>
        <v>100</v>
      </c>
      <c r="AD101" s="55">
        <f>(AD100/AD99)*100</f>
        <v>100</v>
      </c>
      <c r="AE101" s="55">
        <f>(AE100/AE99)*100</f>
        <v>100</v>
      </c>
      <c r="AF101" s="56"/>
      <c r="AG101" s="55">
        <f t="shared" ref="AG101:AM101" si="54">(AG100/AG99)*100</f>
        <v>100</v>
      </c>
      <c r="AH101" s="55">
        <f t="shared" si="54"/>
        <v>100</v>
      </c>
      <c r="AI101" s="55">
        <f t="shared" si="54"/>
        <v>100</v>
      </c>
      <c r="AJ101" s="55">
        <f t="shared" si="54"/>
        <v>100</v>
      </c>
      <c r="AK101" s="55">
        <f t="shared" si="54"/>
        <v>100</v>
      </c>
      <c r="AL101" s="55">
        <f t="shared" si="54"/>
        <v>100</v>
      </c>
      <c r="AM101" s="55">
        <f t="shared" si="54"/>
        <v>100</v>
      </c>
    </row>
    <row r="102" spans="3:49">
      <c r="L102" s="31"/>
      <c r="T102" s="37"/>
      <c r="AF102" s="31"/>
    </row>
    <row r="103" spans="3:49" ht="15" thickBot="1">
      <c r="L103" s="31"/>
      <c r="T103" s="37"/>
      <c r="AF103" s="31"/>
      <c r="AO103" s="31"/>
      <c r="AP103" s="31"/>
      <c r="AQ103" s="31"/>
      <c r="AR103" s="31"/>
    </row>
    <row r="104" spans="3:49" ht="16.2">
      <c r="T104" s="37"/>
      <c r="AF104" s="31"/>
      <c r="AO104" s="31"/>
      <c r="AP104" s="57"/>
      <c r="AQ104" s="58" t="s">
        <v>921</v>
      </c>
      <c r="AR104" s="31"/>
    </row>
    <row r="105" spans="3:49" ht="16.2">
      <c r="C105" s="96" t="s">
        <v>922</v>
      </c>
      <c r="D105" s="96"/>
      <c r="E105" s="96"/>
      <c r="F105" s="96"/>
      <c r="T105" s="37"/>
      <c r="AO105" s="31"/>
      <c r="AP105" s="60" t="s">
        <v>897</v>
      </c>
      <c r="AQ105" s="61">
        <f>((AV85)/AQ97)*100</f>
        <v>100</v>
      </c>
      <c r="AR105" s="31"/>
    </row>
    <row r="106" spans="3:49" ht="16.2">
      <c r="C106" s="96" t="s">
        <v>923</v>
      </c>
      <c r="D106" s="96"/>
      <c r="E106" s="96"/>
      <c r="F106" s="96"/>
      <c r="T106" s="37"/>
      <c r="AO106" s="31"/>
      <c r="AP106" s="60" t="s">
        <v>924</v>
      </c>
      <c r="AQ106" s="61">
        <f>((AT85)/AQ97)*100</f>
        <v>100</v>
      </c>
      <c r="AR106" s="31"/>
    </row>
    <row r="107" spans="3:49" ht="16.2">
      <c r="C107" s="62"/>
      <c r="D107" s="59" t="s">
        <v>925</v>
      </c>
      <c r="E107" s="96" t="s">
        <v>926</v>
      </c>
      <c r="F107" s="96"/>
      <c r="T107" s="37"/>
      <c r="AO107" s="31"/>
      <c r="AP107" s="63" t="s">
        <v>927</v>
      </c>
      <c r="AQ107" s="64">
        <f>((AU85)/AQ97)*100</f>
        <v>100</v>
      </c>
      <c r="AR107" s="31"/>
    </row>
    <row r="108" spans="3:49" ht="16.2">
      <c r="C108" s="59" t="s">
        <v>928</v>
      </c>
      <c r="D108" s="59" t="s">
        <v>929</v>
      </c>
      <c r="E108" s="96" t="s">
        <v>930</v>
      </c>
      <c r="F108" s="96"/>
      <c r="T108" s="37"/>
      <c r="AO108" s="31"/>
      <c r="AP108" s="63" t="s">
        <v>931</v>
      </c>
      <c r="AQ108" s="64">
        <f>(AQ96)/AQ97*100</f>
        <v>0</v>
      </c>
      <c r="AR108" s="31"/>
    </row>
    <row r="109" spans="3:49" ht="16.2">
      <c r="C109" s="59" t="s">
        <v>912</v>
      </c>
      <c r="D109" s="59" t="s">
        <v>932</v>
      </c>
      <c r="E109" s="96" t="s">
        <v>933</v>
      </c>
      <c r="F109" s="96"/>
      <c r="T109" s="37"/>
      <c r="AO109" s="31"/>
      <c r="AP109" s="63" t="s">
        <v>912</v>
      </c>
      <c r="AQ109" s="64">
        <f>(AQ95)/AQ97*100</f>
        <v>0</v>
      </c>
      <c r="AR109" s="31"/>
    </row>
    <row r="110" spans="3:49" ht="16.2">
      <c r="C110" s="40"/>
      <c r="D110" s="65"/>
      <c r="E110" s="40"/>
      <c r="T110" s="37"/>
      <c r="AO110" s="31"/>
      <c r="AP110" s="66" t="s">
        <v>934</v>
      </c>
      <c r="AQ110" s="67">
        <f>(AQ95+AQ96)/AQ97*100</f>
        <v>0</v>
      </c>
      <c r="AR110" s="31"/>
    </row>
    <row r="111" spans="3:49">
      <c r="C111" s="68" t="s">
        <v>935</v>
      </c>
      <c r="D111" s="69" t="s">
        <v>936</v>
      </c>
      <c r="E111" s="95"/>
      <c r="F111" s="95"/>
      <c r="T111" s="37"/>
      <c r="AO111" s="31"/>
      <c r="AP111" s="31"/>
      <c r="AQ111" s="31"/>
      <c r="AR111" s="31"/>
    </row>
    <row r="112" spans="3:49">
      <c r="C112" s="68">
        <v>1</v>
      </c>
      <c r="D112" s="69" t="s">
        <v>937</v>
      </c>
      <c r="E112" s="95" t="s">
        <v>938</v>
      </c>
      <c r="F112" s="95"/>
      <c r="T112" s="37"/>
    </row>
    <row r="113" spans="1:49">
      <c r="C113" s="68">
        <v>2</v>
      </c>
      <c r="D113" s="69" t="s">
        <v>939</v>
      </c>
      <c r="E113" s="95" t="s">
        <v>903</v>
      </c>
      <c r="F113" s="95"/>
    </row>
    <row r="114" spans="1:49">
      <c r="C114" s="68">
        <v>3</v>
      </c>
      <c r="D114" s="69" t="s">
        <v>940</v>
      </c>
      <c r="E114" s="95" t="s">
        <v>906</v>
      </c>
      <c r="F114" s="95"/>
    </row>
    <row r="115" spans="1:49">
      <c r="C115" s="68">
        <v>4</v>
      </c>
      <c r="D115" s="69" t="s">
        <v>941</v>
      </c>
      <c r="E115" s="95" t="s">
        <v>909</v>
      </c>
      <c r="F115" s="95"/>
    </row>
    <row r="116" spans="1:49">
      <c r="C116" s="40"/>
      <c r="D116" s="65"/>
      <c r="E116" s="40"/>
    </row>
    <row r="117" spans="1:49">
      <c r="C117" s="95" t="s">
        <v>942</v>
      </c>
      <c r="D117" s="95"/>
      <c r="E117" s="95"/>
      <c r="F117" s="95"/>
    </row>
    <row r="118" spans="1:49">
      <c r="C118" s="95" t="s">
        <v>943</v>
      </c>
      <c r="D118" s="95"/>
      <c r="E118" s="95"/>
      <c r="F118" s="95"/>
    </row>
    <row r="122" spans="1:49" hidden="1">
      <c r="D122" s="70" t="s">
        <v>944</v>
      </c>
    </row>
    <row r="124" spans="1:49" ht="26.4" hidden="1">
      <c r="B124" s="6" t="s">
        <v>3</v>
      </c>
      <c r="C124" s="6" t="s">
        <v>4</v>
      </c>
      <c r="D124" s="5" t="s">
        <v>5</v>
      </c>
      <c r="E124" s="6" t="s">
        <v>6</v>
      </c>
      <c r="F124" s="5" t="s">
        <v>7</v>
      </c>
      <c r="G124" s="6">
        <v>314441</v>
      </c>
      <c r="H124" s="6">
        <v>314442</v>
      </c>
      <c r="I124" s="6">
        <v>314443</v>
      </c>
      <c r="J124" s="6">
        <v>314444</v>
      </c>
      <c r="K124" s="6">
        <v>314445</v>
      </c>
      <c r="L124" s="7"/>
      <c r="M124" s="6" t="s">
        <v>8</v>
      </c>
      <c r="N124" s="6" t="s">
        <v>9</v>
      </c>
      <c r="O124" s="6" t="s">
        <v>10</v>
      </c>
      <c r="P124" s="6" t="s">
        <v>11</v>
      </c>
      <c r="Q124" s="6" t="s">
        <v>12</v>
      </c>
      <c r="R124" s="6" t="s">
        <v>13</v>
      </c>
      <c r="S124" s="8" t="s">
        <v>945</v>
      </c>
      <c r="T124" s="8" t="s">
        <v>946</v>
      </c>
      <c r="V124" s="5" t="s">
        <v>3</v>
      </c>
      <c r="W124" s="6" t="s">
        <v>4</v>
      </c>
      <c r="X124" s="5" t="s">
        <v>5</v>
      </c>
      <c r="Y124" s="6" t="s">
        <v>6</v>
      </c>
      <c r="Z124" s="5" t="s">
        <v>7</v>
      </c>
      <c r="AA124" s="6">
        <v>314450</v>
      </c>
      <c r="AB124" s="6">
        <v>314451</v>
      </c>
      <c r="AC124" s="6">
        <v>314452</v>
      </c>
      <c r="AD124" s="6">
        <v>314453</v>
      </c>
      <c r="AE124" s="6">
        <v>314454</v>
      </c>
      <c r="AF124" s="7"/>
      <c r="AG124" s="6" t="s">
        <v>16</v>
      </c>
      <c r="AH124" s="6" t="s">
        <v>17</v>
      </c>
      <c r="AI124" s="6" t="s">
        <v>18</v>
      </c>
      <c r="AJ124" s="6" t="s">
        <v>19</v>
      </c>
      <c r="AK124" s="6" t="s">
        <v>20</v>
      </c>
      <c r="AL124" s="6" t="s">
        <v>21</v>
      </c>
      <c r="AM124" s="6" t="s">
        <v>22</v>
      </c>
      <c r="AN124" s="6" t="s">
        <v>945</v>
      </c>
      <c r="AO124" s="6" t="s">
        <v>946</v>
      </c>
      <c r="AP124" s="93" t="s">
        <v>25</v>
      </c>
      <c r="AQ124" s="93"/>
      <c r="AR124" s="94" t="s">
        <v>26</v>
      </c>
      <c r="AS124" s="94"/>
      <c r="AT124" s="9" t="s">
        <v>27</v>
      </c>
      <c r="AU124" s="9" t="s">
        <v>27</v>
      </c>
      <c r="AV124" s="71" t="s">
        <v>28</v>
      </c>
      <c r="AW124" s="11" t="s">
        <v>29</v>
      </c>
    </row>
    <row r="125" spans="1:49" hidden="1">
      <c r="B125" s="6"/>
      <c r="C125" s="6"/>
      <c r="D125" s="5"/>
      <c r="E125" s="6"/>
      <c r="F125" s="5"/>
      <c r="G125" s="6" t="s">
        <v>30</v>
      </c>
      <c r="H125" s="6" t="s">
        <v>31</v>
      </c>
      <c r="I125" s="6" t="s">
        <v>32</v>
      </c>
      <c r="J125" s="6" t="s">
        <v>33</v>
      </c>
      <c r="K125" s="6" t="s">
        <v>34</v>
      </c>
      <c r="L125" s="7"/>
      <c r="M125" s="6" t="s">
        <v>35</v>
      </c>
      <c r="N125" s="6" t="s">
        <v>36</v>
      </c>
      <c r="O125" s="6" t="s">
        <v>37</v>
      </c>
      <c r="P125" s="6" t="s">
        <v>38</v>
      </c>
      <c r="Q125" s="6" t="s">
        <v>39</v>
      </c>
      <c r="R125" s="6" t="s">
        <v>40</v>
      </c>
      <c r="S125" s="8"/>
      <c r="T125" s="8"/>
      <c r="V125" s="5"/>
      <c r="W125" s="6"/>
      <c r="X125" s="5"/>
      <c r="Y125" s="6"/>
      <c r="Z125" s="5"/>
      <c r="AA125" s="6" t="s">
        <v>41</v>
      </c>
      <c r="AB125" s="6" t="s">
        <v>42</v>
      </c>
      <c r="AC125" s="6" t="s">
        <v>43</v>
      </c>
      <c r="AD125" s="6" t="s">
        <v>44</v>
      </c>
      <c r="AE125" s="6" t="s">
        <v>45</v>
      </c>
      <c r="AF125" s="7"/>
      <c r="AG125" s="6" t="s">
        <v>46</v>
      </c>
      <c r="AH125" s="6" t="s">
        <v>47</v>
      </c>
      <c r="AI125" s="6" t="s">
        <v>48</v>
      </c>
      <c r="AJ125" s="6" t="s">
        <v>49</v>
      </c>
      <c r="AK125" s="6" t="s">
        <v>50</v>
      </c>
      <c r="AL125" s="6" t="s">
        <v>51</v>
      </c>
      <c r="AM125" s="6" t="s">
        <v>52</v>
      </c>
      <c r="AN125" s="6"/>
      <c r="AO125" s="6"/>
      <c r="AP125" s="12" t="s">
        <v>53</v>
      </c>
      <c r="AQ125" s="12" t="s">
        <v>54</v>
      </c>
      <c r="AR125" s="13" t="s">
        <v>53</v>
      </c>
      <c r="AS125" s="13" t="s">
        <v>54</v>
      </c>
      <c r="AT125" s="8" t="s">
        <v>55</v>
      </c>
      <c r="AU125" s="8" t="s">
        <v>56</v>
      </c>
      <c r="AV125" s="6"/>
      <c r="AW125" s="6"/>
    </row>
    <row r="126" spans="1:49" hidden="1">
      <c r="C126" s="1" t="s">
        <v>947</v>
      </c>
      <c r="D126" t="s">
        <v>948</v>
      </c>
      <c r="E126" s="1" t="s">
        <v>949</v>
      </c>
      <c r="G126" s="1" t="s">
        <v>850</v>
      </c>
      <c r="H126" s="1">
        <v>72</v>
      </c>
      <c r="I126" s="1">
        <v>68</v>
      </c>
      <c r="J126" s="1">
        <v>53</v>
      </c>
      <c r="K126" s="1">
        <v>62</v>
      </c>
      <c r="M126" s="1">
        <v>39</v>
      </c>
      <c r="N126" s="1">
        <v>20</v>
      </c>
      <c r="O126" s="1">
        <v>42</v>
      </c>
      <c r="P126" s="1">
        <v>20</v>
      </c>
      <c r="Q126" s="1" t="s">
        <v>817</v>
      </c>
      <c r="R126" s="1">
        <v>41</v>
      </c>
      <c r="T126" s="2">
        <v>40</v>
      </c>
      <c r="W126" s="1" t="s">
        <v>947</v>
      </c>
      <c r="X126" t="s">
        <v>948</v>
      </c>
      <c r="Y126" s="1" t="s">
        <v>949</v>
      </c>
      <c r="AA126" s="1">
        <v>70</v>
      </c>
      <c r="AB126" s="1">
        <v>70</v>
      </c>
      <c r="AC126" s="1">
        <v>50</v>
      </c>
      <c r="AD126" s="1">
        <v>76</v>
      </c>
      <c r="AE126" s="1">
        <v>68</v>
      </c>
      <c r="AG126" s="1">
        <v>21</v>
      </c>
      <c r="AH126" s="1">
        <v>21</v>
      </c>
      <c r="AI126" s="1">
        <v>28</v>
      </c>
      <c r="AJ126" s="1">
        <v>37</v>
      </c>
      <c r="AK126" s="1">
        <v>16</v>
      </c>
      <c r="AL126" s="1">
        <v>17</v>
      </c>
      <c r="AM126" s="1">
        <v>44</v>
      </c>
      <c r="AO126" s="1">
        <v>40</v>
      </c>
    </row>
    <row r="127" spans="1:49" hidden="1">
      <c r="A127" s="23"/>
      <c r="B127" s="14"/>
      <c r="C127" s="14" t="s">
        <v>777</v>
      </c>
      <c r="D127" s="15" t="s">
        <v>950</v>
      </c>
      <c r="E127" s="14" t="s">
        <v>951</v>
      </c>
      <c r="F127" s="72"/>
      <c r="G127" s="14" t="s">
        <v>850</v>
      </c>
      <c r="H127" s="14" t="s">
        <v>850</v>
      </c>
      <c r="I127" s="14">
        <v>40</v>
      </c>
      <c r="J127" s="14" t="s">
        <v>850</v>
      </c>
      <c r="K127" s="14">
        <v>53</v>
      </c>
      <c r="L127" s="17"/>
      <c r="M127" s="14" t="s">
        <v>817</v>
      </c>
      <c r="N127" s="14">
        <v>10</v>
      </c>
      <c r="O127" s="14">
        <v>25</v>
      </c>
      <c r="P127" s="14">
        <v>10</v>
      </c>
      <c r="Q127" s="14" t="s">
        <v>817</v>
      </c>
      <c r="R127" s="14">
        <v>20</v>
      </c>
      <c r="S127" s="18"/>
      <c r="T127" s="18">
        <v>20</v>
      </c>
      <c r="U127" s="19"/>
      <c r="V127" s="15"/>
      <c r="W127" s="14" t="s">
        <v>777</v>
      </c>
      <c r="X127" s="15" t="s">
        <v>950</v>
      </c>
      <c r="Y127" s="14" t="s">
        <v>951</v>
      </c>
      <c r="Z127" s="72"/>
      <c r="AA127" s="14" t="s">
        <v>850</v>
      </c>
      <c r="AB127" s="14">
        <v>42</v>
      </c>
      <c r="AC127" s="14" t="s">
        <v>850</v>
      </c>
      <c r="AD127" s="14">
        <v>44</v>
      </c>
      <c r="AE127" s="14" t="s">
        <v>850</v>
      </c>
      <c r="AF127" s="17"/>
      <c r="AG127" s="14">
        <v>15</v>
      </c>
      <c r="AH127" s="14">
        <v>15</v>
      </c>
      <c r="AI127" s="14">
        <v>25</v>
      </c>
      <c r="AJ127" s="14">
        <v>35</v>
      </c>
      <c r="AK127" s="14">
        <v>10</v>
      </c>
      <c r="AL127" s="14">
        <v>10</v>
      </c>
      <c r="AM127" s="14">
        <v>20</v>
      </c>
      <c r="AN127" s="14"/>
      <c r="AO127" s="14">
        <v>20</v>
      </c>
      <c r="AP127" s="20" t="str">
        <f>IF(COUNTIF(G127:K127,"FF"),"FAIL",IF(COUNTIF(G127:K127,"AB"),"FAIL","PASS"))</f>
        <v>FAIL</v>
      </c>
      <c r="AQ127" s="20" t="str">
        <f>IF(COUNTIF(AA127:AE127,"FF"),"FAIL",IF(COUNTIF(AA127:AE127,"AB"),"FAIL","PASS"))</f>
        <v>FAIL</v>
      </c>
      <c r="AR127" s="21" t="str">
        <f>IF(COUNTIF(M127:U127,"FF"),"FAIL",IF(COUNTIF(M127:U127,"AB"),"FAIL","PASS"))</f>
        <v>FAIL</v>
      </c>
      <c r="AS127" s="21" t="str">
        <f>IF(COUNTIF(AG127:AM127,"FF"),"FAIL",IF(COUNTIF(AG127:AM127,"AB"),"FAIL","PASS"))</f>
        <v>PASS</v>
      </c>
      <c r="AT127" s="7" t="str">
        <f>IF(AND(AP127="PASS",AQ127="PASS"),"PASS","FAIL")</f>
        <v>FAIL</v>
      </c>
      <c r="AU127" s="7" t="str">
        <f>IF(AND(AR127="PASS",AS127="PASS"),"PASS","FAIL")</f>
        <v>FAIL</v>
      </c>
      <c r="AV127" s="22" t="str">
        <f>IF(AW127="ATKT","NO",IF(AW127="FAIL","NO","YES"))</f>
        <v>NO</v>
      </c>
      <c r="AW127" s="23" t="str">
        <f>IF(AO127=46,IF(AN127&gt;=7.75,"DIST",IF(AN127&gt;=6.75,"FIRST",IF(AN127&gt;=6.25,"HSC",IF(AN127&gt;=5.5,"SC","FAIL")))),IF(AO127&gt;=23,"ATKT","FAIL"))</f>
        <v>FAIL</v>
      </c>
    </row>
    <row r="128" spans="1:49" ht="23.4">
      <c r="A128" s="73"/>
      <c r="B128" s="73"/>
      <c r="C128" s="73"/>
      <c r="D128" s="73"/>
      <c r="E128" s="74" t="s">
        <v>952</v>
      </c>
    </row>
    <row r="130" spans="1:49">
      <c r="A130" s="5" t="str">
        <f t="shared" ref="A130:AO130" si="55">A2</f>
        <v xml:space="preserve">Sr. no </v>
      </c>
      <c r="B130" s="6" t="str">
        <f t="shared" si="55"/>
        <v>ROLL NO</v>
      </c>
      <c r="C130" s="6" t="str">
        <f t="shared" si="55"/>
        <v>SEAT NO</v>
      </c>
      <c r="D130" s="5" t="str">
        <f t="shared" si="55"/>
        <v>NAME</v>
      </c>
      <c r="E130" s="6" t="str">
        <f t="shared" si="55"/>
        <v>PRN</v>
      </c>
      <c r="F130" s="5" t="str">
        <f t="shared" si="55"/>
        <v>MIS</v>
      </c>
      <c r="G130" s="6">
        <f t="shared" si="55"/>
        <v>314441</v>
      </c>
      <c r="H130" s="6">
        <f t="shared" si="55"/>
        <v>314442</v>
      </c>
      <c r="I130" s="6">
        <f t="shared" si="55"/>
        <v>314443</v>
      </c>
      <c r="J130" s="6">
        <f t="shared" si="55"/>
        <v>314444</v>
      </c>
      <c r="K130" s="6">
        <f t="shared" si="55"/>
        <v>314445</v>
      </c>
      <c r="L130" s="7">
        <f t="shared" si="55"/>
        <v>0</v>
      </c>
      <c r="M130" s="6" t="str">
        <f t="shared" si="55"/>
        <v>314446 PR</v>
      </c>
      <c r="N130" s="6" t="str">
        <f t="shared" si="55"/>
        <v>314446 TW</v>
      </c>
      <c r="O130" s="6" t="str">
        <f t="shared" si="55"/>
        <v>314446 OR</v>
      </c>
      <c r="P130" s="6" t="str">
        <f t="shared" si="55"/>
        <v>314447 TW</v>
      </c>
      <c r="Q130" s="6" t="str">
        <f t="shared" si="55"/>
        <v>314447 PR</v>
      </c>
      <c r="R130" s="6" t="str">
        <f t="shared" si="55"/>
        <v>314448 TW</v>
      </c>
      <c r="S130" s="8" t="str">
        <f t="shared" si="55"/>
        <v>SGPA-1</v>
      </c>
      <c r="T130" s="8" t="str">
        <f t="shared" si="55"/>
        <v>Credit-1</v>
      </c>
      <c r="U130" s="3">
        <f t="shared" si="55"/>
        <v>0</v>
      </c>
      <c r="V130" s="5" t="str">
        <f t="shared" si="55"/>
        <v>ROLL NO</v>
      </c>
      <c r="W130" s="6" t="str">
        <f t="shared" si="55"/>
        <v>SEAT NO</v>
      </c>
      <c r="X130" s="5" t="str">
        <f t="shared" si="55"/>
        <v>NAME</v>
      </c>
      <c r="Y130" s="6" t="str">
        <f t="shared" si="55"/>
        <v>PRN</v>
      </c>
      <c r="Z130" s="5" t="str">
        <f t="shared" si="55"/>
        <v>MIS</v>
      </c>
      <c r="AA130" s="6">
        <f t="shared" si="55"/>
        <v>314450</v>
      </c>
      <c r="AB130" s="6">
        <f t="shared" si="55"/>
        <v>314451</v>
      </c>
      <c r="AC130" s="6">
        <f t="shared" si="55"/>
        <v>314452</v>
      </c>
      <c r="AD130" s="6">
        <f t="shared" si="55"/>
        <v>314453</v>
      </c>
      <c r="AE130" s="6">
        <f t="shared" si="55"/>
        <v>314454</v>
      </c>
      <c r="AF130" s="7">
        <f t="shared" si="55"/>
        <v>0</v>
      </c>
      <c r="AG130" s="6" t="str">
        <f t="shared" si="55"/>
        <v>314455 TW</v>
      </c>
      <c r="AH130" s="6" t="str">
        <f t="shared" si="55"/>
        <v>314455 OR</v>
      </c>
      <c r="AI130" s="6" t="str">
        <f t="shared" si="55"/>
        <v>314456 TW</v>
      </c>
      <c r="AJ130" s="6" t="str">
        <f t="shared" si="55"/>
        <v>314456 PR</v>
      </c>
      <c r="AK130" s="6" t="str">
        <f t="shared" si="55"/>
        <v>314457 TW</v>
      </c>
      <c r="AL130" s="6" t="str">
        <f t="shared" si="55"/>
        <v>314457 PR</v>
      </c>
      <c r="AM130" s="6" t="str">
        <f t="shared" si="55"/>
        <v>314458 OR</v>
      </c>
      <c r="AN130" s="6" t="str">
        <f t="shared" si="55"/>
        <v>SGPA-2</v>
      </c>
      <c r="AO130" s="6" t="str">
        <f t="shared" si="55"/>
        <v>Credit-2</v>
      </c>
      <c r="AP130"/>
      <c r="AQ130"/>
      <c r="AR130"/>
      <c r="AS130"/>
      <c r="AT130"/>
      <c r="AU130"/>
      <c r="AV130"/>
      <c r="AW130"/>
    </row>
    <row r="131" spans="1:49">
      <c r="A131" s="5">
        <f t="shared" ref="A131:AO131" si="56">A3</f>
        <v>0</v>
      </c>
      <c r="B131" s="6">
        <f t="shared" si="56"/>
        <v>0</v>
      </c>
      <c r="C131" s="6">
        <f t="shared" si="56"/>
        <v>0</v>
      </c>
      <c r="D131" s="5">
        <f t="shared" si="56"/>
        <v>0</v>
      </c>
      <c r="E131" s="6">
        <f t="shared" si="56"/>
        <v>0</v>
      </c>
      <c r="F131" s="5">
        <f t="shared" si="56"/>
        <v>0</v>
      </c>
      <c r="G131" s="6" t="str">
        <f t="shared" si="56"/>
        <v>TOC-TH</v>
      </c>
      <c r="H131" s="6" t="str">
        <f t="shared" si="56"/>
        <v>DBMS-TH</v>
      </c>
      <c r="I131" s="6" t="str">
        <f t="shared" si="56"/>
        <v>SEPM-TH</v>
      </c>
      <c r="J131" s="6" t="str">
        <f t="shared" si="56"/>
        <v>OS-TH</v>
      </c>
      <c r="K131" s="6" t="str">
        <f t="shared" si="56"/>
        <v>HCI-TH</v>
      </c>
      <c r="L131" s="7">
        <f t="shared" si="56"/>
        <v>0</v>
      </c>
      <c r="M131" s="6" t="str">
        <f t="shared" si="56"/>
        <v>SL-1-PR</v>
      </c>
      <c r="N131" s="6" t="str">
        <f t="shared" si="56"/>
        <v>SL-1-TW</v>
      </c>
      <c r="O131" s="6" t="str">
        <f t="shared" si="56"/>
        <v>SL-1-OR</v>
      </c>
      <c r="P131" s="6" t="str">
        <f t="shared" si="56"/>
        <v>SL-2-TW</v>
      </c>
      <c r="Q131" s="6" t="str">
        <f t="shared" si="56"/>
        <v>SL-2-PR</v>
      </c>
      <c r="R131" s="6" t="str">
        <f t="shared" si="56"/>
        <v>SL-3-TW</v>
      </c>
      <c r="S131" s="8">
        <f t="shared" si="56"/>
        <v>0</v>
      </c>
      <c r="T131" s="8">
        <f t="shared" si="56"/>
        <v>0</v>
      </c>
      <c r="U131" s="3">
        <f t="shared" si="56"/>
        <v>0</v>
      </c>
      <c r="V131" s="5">
        <f t="shared" si="56"/>
        <v>0</v>
      </c>
      <c r="W131" s="6">
        <f t="shared" si="56"/>
        <v>0</v>
      </c>
      <c r="X131" s="5">
        <f t="shared" si="56"/>
        <v>0</v>
      </c>
      <c r="Y131" s="6">
        <f t="shared" si="56"/>
        <v>0</v>
      </c>
      <c r="Z131" s="5">
        <f t="shared" si="56"/>
        <v>0</v>
      </c>
      <c r="AA131" s="6" t="str">
        <f t="shared" si="56"/>
        <v>CNT-TH</v>
      </c>
      <c r="AB131" s="6" t="str">
        <f t="shared" si="56"/>
        <v>SP-TH</v>
      </c>
      <c r="AC131" s="6" t="str">
        <f t="shared" si="56"/>
        <v>DAA-TH</v>
      </c>
      <c r="AD131" s="6" t="str">
        <f t="shared" si="56"/>
        <v>CC-TH</v>
      </c>
      <c r="AE131" s="6" t="str">
        <f t="shared" si="56"/>
        <v>DSBDA-TH</v>
      </c>
      <c r="AF131" s="7">
        <f t="shared" si="56"/>
        <v>0</v>
      </c>
      <c r="AG131" s="6" t="str">
        <f t="shared" si="56"/>
        <v>SL-4-TW</v>
      </c>
      <c r="AH131" s="6" t="str">
        <f t="shared" si="56"/>
        <v>SL-4-OR</v>
      </c>
      <c r="AI131" s="6" t="str">
        <f t="shared" si="56"/>
        <v>SL-5-TW</v>
      </c>
      <c r="AJ131" s="6" t="str">
        <f t="shared" si="56"/>
        <v>SL-5-PR</v>
      </c>
      <c r="AK131" s="6" t="str">
        <f t="shared" si="56"/>
        <v>SL-6-TW</v>
      </c>
      <c r="AL131" s="6" t="str">
        <f t="shared" si="56"/>
        <v>SL-6-PR</v>
      </c>
      <c r="AM131" s="6" t="str">
        <f t="shared" si="56"/>
        <v>PBS-OR</v>
      </c>
      <c r="AN131" s="6">
        <f t="shared" si="56"/>
        <v>0</v>
      </c>
      <c r="AO131" s="6">
        <f t="shared" si="56"/>
        <v>0</v>
      </c>
      <c r="AP131"/>
      <c r="AQ131"/>
      <c r="AR131"/>
      <c r="AS131"/>
      <c r="AT131"/>
      <c r="AU131"/>
      <c r="AV131"/>
      <c r="AW131"/>
    </row>
    <row r="132" spans="1:49">
      <c r="A132" s="14"/>
      <c r="B132" s="75"/>
      <c r="C132" s="76" t="s">
        <v>953</v>
      </c>
      <c r="D132" s="77" t="s">
        <v>950</v>
      </c>
      <c r="E132" s="76" t="s">
        <v>951</v>
      </c>
      <c r="F132" s="72"/>
      <c r="G132" s="14">
        <v>71</v>
      </c>
      <c r="H132" s="14">
        <v>79</v>
      </c>
      <c r="I132" s="14">
        <v>40</v>
      </c>
      <c r="J132" s="14">
        <v>72</v>
      </c>
      <c r="K132" s="14">
        <v>53</v>
      </c>
      <c r="L132" s="17"/>
      <c r="M132" s="14">
        <v>24</v>
      </c>
      <c r="N132" s="14">
        <v>10</v>
      </c>
      <c r="O132" s="14">
        <v>25</v>
      </c>
      <c r="P132" s="14">
        <v>10</v>
      </c>
      <c r="Q132" s="14">
        <v>43</v>
      </c>
      <c r="R132" s="14">
        <v>20</v>
      </c>
      <c r="S132" s="18"/>
      <c r="T132" s="18"/>
      <c r="U132" s="19"/>
      <c r="V132" s="15">
        <f t="shared" ref="V132:Y133" si="57">B132</f>
        <v>0</v>
      </c>
      <c r="W132" s="14" t="str">
        <f t="shared" si="57"/>
        <v>T150058660</v>
      </c>
      <c r="X132" s="15" t="str">
        <f t="shared" si="57"/>
        <v>RATHOD DHIRAJ SHIVAJI</v>
      </c>
      <c r="Y132" s="14" t="str">
        <f t="shared" si="57"/>
        <v>71527522E</v>
      </c>
      <c r="Z132" s="72"/>
      <c r="AA132" s="14">
        <v>78</v>
      </c>
      <c r="AB132" s="14">
        <v>42</v>
      </c>
      <c r="AC132" s="14">
        <v>73</v>
      </c>
      <c r="AD132" s="14">
        <v>44</v>
      </c>
      <c r="AE132" s="14">
        <v>80</v>
      </c>
      <c r="AF132" s="17"/>
      <c r="AG132" s="14">
        <v>15</v>
      </c>
      <c r="AH132" s="14">
        <v>15</v>
      </c>
      <c r="AI132" s="14">
        <v>25</v>
      </c>
      <c r="AJ132" s="14">
        <v>35</v>
      </c>
      <c r="AK132" s="14">
        <v>10</v>
      </c>
      <c r="AL132" s="14">
        <v>10</v>
      </c>
      <c r="AM132" s="14">
        <v>20</v>
      </c>
      <c r="AN132" s="14">
        <v>7.22</v>
      </c>
      <c r="AO132" s="14">
        <v>46</v>
      </c>
      <c r="AP132"/>
      <c r="AQ132"/>
      <c r="AR132"/>
      <c r="AS132"/>
      <c r="AT132"/>
      <c r="AU132"/>
      <c r="AV132"/>
      <c r="AW132"/>
    </row>
    <row r="133" spans="1:49">
      <c r="A133" s="14"/>
      <c r="B133" s="29"/>
      <c r="C133" s="29" t="s">
        <v>956</v>
      </c>
      <c r="D133" s="30" t="s">
        <v>957</v>
      </c>
      <c r="E133" s="29" t="s">
        <v>958</v>
      </c>
      <c r="F133" s="72"/>
      <c r="G133" s="14">
        <v>91</v>
      </c>
      <c r="H133" s="14">
        <v>100</v>
      </c>
      <c r="I133" s="14">
        <v>99</v>
      </c>
      <c r="J133" s="14">
        <v>99</v>
      </c>
      <c r="K133" s="14">
        <v>94</v>
      </c>
      <c r="L133" s="17"/>
      <c r="M133" s="14">
        <v>42</v>
      </c>
      <c r="N133" s="14">
        <v>25</v>
      </c>
      <c r="O133" s="14">
        <v>43</v>
      </c>
      <c r="P133" s="14">
        <v>24</v>
      </c>
      <c r="Q133" s="14">
        <v>44</v>
      </c>
      <c r="R133" s="14">
        <v>45</v>
      </c>
      <c r="S133" s="18">
        <v>10</v>
      </c>
      <c r="T133" s="18">
        <v>23</v>
      </c>
      <c r="U133" s="19"/>
      <c r="V133" s="15">
        <f t="shared" si="57"/>
        <v>0</v>
      </c>
      <c r="W133" s="14" t="str">
        <f t="shared" si="57"/>
        <v>T150058597</v>
      </c>
      <c r="X133" s="15" t="str">
        <f t="shared" si="57"/>
        <v>KAMBLE HARSHAD RAJU</v>
      </c>
      <c r="Y133" s="14" t="str">
        <f t="shared" si="57"/>
        <v>71527285D</v>
      </c>
      <c r="Z133" s="72"/>
      <c r="AA133" s="14"/>
      <c r="AB133" s="14"/>
      <c r="AC133" s="14"/>
      <c r="AD133" s="14"/>
      <c r="AE133" s="14"/>
      <c r="AF133" s="17"/>
      <c r="AG133" s="14"/>
      <c r="AH133" s="14"/>
      <c r="AI133" s="14"/>
      <c r="AJ133" s="14"/>
      <c r="AK133" s="14"/>
      <c r="AL133" s="14"/>
      <c r="AM133" s="14"/>
      <c r="AN133" s="14"/>
      <c r="AO133" s="14"/>
      <c r="AP133"/>
      <c r="AQ133"/>
      <c r="AR133"/>
      <c r="AS133"/>
      <c r="AT133"/>
      <c r="AU133"/>
      <c r="AV133"/>
      <c r="AW133"/>
    </row>
  </sheetData>
  <mergeCells count="20">
    <mergeCell ref="E111:F111"/>
    <mergeCell ref="B1:R1"/>
    <mergeCell ref="V1:AO1"/>
    <mergeCell ref="AP2:AQ2"/>
    <mergeCell ref="AR2:AS2"/>
    <mergeCell ref="B85:F85"/>
    <mergeCell ref="AP85:AS85"/>
    <mergeCell ref="C105:F105"/>
    <mergeCell ref="C106:F106"/>
    <mergeCell ref="E107:F107"/>
    <mergeCell ref="E108:F108"/>
    <mergeCell ref="E109:F109"/>
    <mergeCell ref="AP124:AQ124"/>
    <mergeCell ref="AR124:AS124"/>
    <mergeCell ref="E112:F112"/>
    <mergeCell ref="E113:F113"/>
    <mergeCell ref="E114:F114"/>
    <mergeCell ref="E115:F115"/>
    <mergeCell ref="C117:F117"/>
    <mergeCell ref="C118:F118"/>
  </mergeCells>
  <conditionalFormatting sqref="AV127 AV4:AV80">
    <cfRule type="cellIs" dxfId="47" priority="10" stopIfTrue="1" operator="equal">
      <formula>"NO"</formula>
    </cfRule>
  </conditionalFormatting>
  <conditionalFormatting sqref="AW127 AW4:AW80">
    <cfRule type="cellIs" dxfId="46" priority="11" stopIfTrue="1" operator="equal">
      <formula>"FAIL"</formula>
    </cfRule>
  </conditionalFormatting>
  <conditionalFormatting sqref="L41:R41 G127:R127 G42:R80 AA42:AM80 G4:R40 AA4:AM34">
    <cfRule type="cellIs" dxfId="45" priority="12" stopIfTrue="1" operator="equal">
      <formula>"AB"</formula>
    </cfRule>
    <cfRule type="cellIs" dxfId="44" priority="13" stopIfTrue="1" operator="equal">
      <formula>"FF"</formula>
    </cfRule>
  </conditionalFormatting>
  <conditionalFormatting sqref="AA36:AM40 AF41:AM41 G41:K41 AA127:AM127">
    <cfRule type="cellIs" dxfId="43" priority="14" stopIfTrue="1" operator="equal">
      <formula>"AB"</formula>
    </cfRule>
    <cfRule type="cellIs" dxfId="42" priority="15" stopIfTrue="1" operator="equal">
      <formula>"FF"</formula>
    </cfRule>
  </conditionalFormatting>
  <conditionalFormatting sqref="AP127:AU127 AP4:AU80">
    <cfRule type="cellIs" dxfId="41" priority="16" stopIfTrue="1" operator="equal">
      <formula>"FAIL"</formula>
    </cfRule>
  </conditionalFormatting>
  <conditionalFormatting sqref="G132:R132">
    <cfRule type="cellIs" dxfId="40" priority="21" stopIfTrue="1" operator="equal">
      <formula>"AB"</formula>
    </cfRule>
    <cfRule type="cellIs" dxfId="39" priority="22" stopIfTrue="1" operator="equal">
      <formula>"FF"</formula>
    </cfRule>
  </conditionalFormatting>
  <conditionalFormatting sqref="AA132:AM132">
    <cfRule type="cellIs" dxfId="38" priority="23" stopIfTrue="1" operator="equal">
      <formula>"AB"</formula>
    </cfRule>
    <cfRule type="cellIs" dxfId="37" priority="24" stopIfTrue="1" operator="equal">
      <formula>"FF"</formula>
    </cfRule>
  </conditionalFormatting>
  <conditionalFormatting sqref="G133:R133 AA133:AM133">
    <cfRule type="cellIs" dxfId="36" priority="25" stopIfTrue="1" operator="equal">
      <formula>"AB"</formula>
    </cfRule>
    <cfRule type="cellIs" dxfId="35" priority="26" stopIfTrue="1" operator="equal">
      <formula>"FF"</formula>
    </cfRule>
  </conditionalFormatting>
  <conditionalFormatting sqref="AV81:AV83">
    <cfRule type="cellIs" dxfId="34" priority="5" stopIfTrue="1" operator="equal">
      <formula>"NO"</formula>
    </cfRule>
  </conditionalFormatting>
  <conditionalFormatting sqref="AW81:AW83">
    <cfRule type="cellIs" dxfId="33" priority="6" stopIfTrue="1" operator="equal">
      <formula>"FAIL"</formula>
    </cfRule>
  </conditionalFormatting>
  <conditionalFormatting sqref="G81:R82 AA81:AM82">
    <cfRule type="cellIs" dxfId="32" priority="7" stopIfTrue="1" operator="equal">
      <formula>"AB"</formula>
    </cfRule>
    <cfRule type="cellIs" dxfId="31" priority="8" stopIfTrue="1" operator="equal">
      <formula>"FF"</formula>
    </cfRule>
  </conditionalFormatting>
  <conditionalFormatting sqref="AP81:AU83">
    <cfRule type="cellIs" dxfId="30" priority="9" stopIfTrue="1" operator="equal">
      <formula>"FAIL"</formula>
    </cfRule>
  </conditionalFormatting>
  <conditionalFormatting sqref="G83:R83">
    <cfRule type="cellIs" dxfId="29" priority="1" stopIfTrue="1" operator="equal">
      <formula>"AB"</formula>
    </cfRule>
    <cfRule type="cellIs" dxfId="28" priority="2" stopIfTrue="1" operator="equal">
      <formula>"FF"</formula>
    </cfRule>
  </conditionalFormatting>
  <conditionalFormatting sqref="AA83:AM83">
    <cfRule type="cellIs" dxfId="27" priority="3" stopIfTrue="1" operator="equal">
      <formula>"AB"</formula>
    </cfRule>
    <cfRule type="cellIs" dxfId="26" priority="4" stopIfTrue="1" operator="equal">
      <formula>"FF"</formula>
    </cfRule>
  </conditionalFormatting>
  <pageMargins left="0.75" right="0.75" top="1" bottom="1" header="0.51180555555555551" footer="0.51180555555555551"/>
  <pageSetup paperSize="9" firstPageNumber="0" orientation="landscape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261"/>
  <sheetViews>
    <sheetView zoomScale="70" zoomScaleNormal="70" workbookViewId="0">
      <pane xSplit="5" ySplit="3" topLeftCell="F73" activePane="bottomRight" state="frozen"/>
      <selection pane="topRight" activeCell="AB1" sqref="AB1"/>
      <selection pane="bottomLeft" activeCell="A4" sqref="A4"/>
      <selection pane="bottomRight" activeCell="AN4" sqref="AN4:AN33"/>
    </sheetView>
  </sheetViews>
  <sheetFormatPr defaultColWidth="7.33203125" defaultRowHeight="14.4"/>
  <cols>
    <col min="1" max="1" width="5.44140625" style="1" customWidth="1"/>
    <col min="2" max="2" width="8.44140625" style="1" customWidth="1"/>
    <col min="3" max="3" width="12" style="1" customWidth="1"/>
    <col min="4" max="4" width="36.109375" customWidth="1"/>
    <col min="5" max="5" width="11.6640625" style="1" customWidth="1"/>
    <col min="6" max="6" width="21.33203125" customWidth="1"/>
    <col min="7" max="7" width="9.33203125" style="1" customWidth="1"/>
    <col min="8" max="8" width="9" style="1" customWidth="1"/>
    <col min="9" max="9" width="8.6640625" style="1" customWidth="1"/>
    <col min="10" max="10" width="8.5546875" style="1" customWidth="1"/>
    <col min="11" max="11" width="9" style="1" customWidth="1"/>
    <col min="12" max="12" width="0.88671875" style="1" customWidth="1"/>
    <col min="13" max="13" width="10.44140625" style="1" customWidth="1"/>
    <col min="14" max="14" width="11.109375" style="1" customWidth="1"/>
    <col min="15" max="15" width="10.6640625" style="1" customWidth="1"/>
    <col min="16" max="16" width="11.109375" style="1" customWidth="1"/>
    <col min="17" max="17" width="10.44140625" style="1" customWidth="1"/>
    <col min="18" max="18" width="11.109375" style="1" customWidth="1"/>
    <col min="19" max="19" width="7.33203125" style="2" customWidth="1"/>
    <col min="20" max="20" width="8" style="2" customWidth="1"/>
    <col min="21" max="21" width="1" style="3" customWidth="1"/>
    <col min="22" max="26" width="0" style="1" hidden="1" customWidth="1"/>
    <col min="27" max="27" width="9" style="1" customWidth="1"/>
    <col min="28" max="28" width="8.6640625" style="1" customWidth="1"/>
    <col min="29" max="30" width="9" style="1" customWidth="1"/>
    <col min="31" max="31" width="9.6640625" style="1" customWidth="1"/>
    <col min="32" max="32" width="0.88671875" style="1" customWidth="1"/>
    <col min="33" max="33" width="11.109375" style="1" customWidth="1"/>
    <col min="34" max="34" width="10.6640625" style="1" customWidth="1"/>
    <col min="35" max="35" width="11.109375" style="1" customWidth="1"/>
    <col min="36" max="36" width="10.44140625" style="1" customWidth="1"/>
    <col min="37" max="37" width="11.109375" style="1" customWidth="1"/>
    <col min="38" max="38" width="10.44140625" style="1" customWidth="1"/>
    <col min="39" max="39" width="10.6640625" style="1" customWidth="1"/>
    <col min="40" max="40" width="7.6640625" style="1" customWidth="1"/>
    <col min="41" max="41" width="8" style="1" customWidth="1"/>
    <col min="42" max="42" width="17.33203125" style="1" customWidth="1"/>
    <col min="43" max="47" width="11.88671875" style="1" customWidth="1"/>
    <col min="48" max="48" width="14.6640625" style="1" customWidth="1"/>
    <col min="49" max="49" width="9.88671875" style="1" customWidth="1"/>
  </cols>
  <sheetData>
    <row r="1" spans="1:49" ht="21">
      <c r="B1" s="97" t="s">
        <v>0</v>
      </c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4"/>
      <c r="T1" s="4"/>
      <c r="V1" s="98" t="s">
        <v>1</v>
      </c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</row>
    <row r="2" spans="1:49" ht="26.4">
      <c r="A2" s="5" t="s">
        <v>2</v>
      </c>
      <c r="B2" s="6" t="s">
        <v>3</v>
      </c>
      <c r="C2" s="6" t="s">
        <v>4</v>
      </c>
      <c r="D2" s="5" t="s">
        <v>5</v>
      </c>
      <c r="E2" s="6" t="s">
        <v>6</v>
      </c>
      <c r="F2" s="6" t="s">
        <v>7</v>
      </c>
      <c r="G2" s="6">
        <v>314441</v>
      </c>
      <c r="H2" s="6">
        <v>314442</v>
      </c>
      <c r="I2" s="6">
        <v>314443</v>
      </c>
      <c r="J2" s="6">
        <v>314444</v>
      </c>
      <c r="K2" s="6">
        <v>314445</v>
      </c>
      <c r="L2" s="7"/>
      <c r="M2" s="6" t="s">
        <v>8</v>
      </c>
      <c r="N2" s="6" t="s">
        <v>9</v>
      </c>
      <c r="O2" s="6" t="s">
        <v>10</v>
      </c>
      <c r="P2" s="6" t="s">
        <v>11</v>
      </c>
      <c r="Q2" s="6" t="s">
        <v>12</v>
      </c>
      <c r="R2" s="6" t="s">
        <v>13</v>
      </c>
      <c r="S2" s="8" t="s">
        <v>14</v>
      </c>
      <c r="T2" s="8" t="s">
        <v>15</v>
      </c>
      <c r="V2" s="5" t="s">
        <v>3</v>
      </c>
      <c r="W2" s="6" t="s">
        <v>4</v>
      </c>
      <c r="X2" s="5" t="s">
        <v>5</v>
      </c>
      <c r="Y2" s="6" t="s">
        <v>6</v>
      </c>
      <c r="Z2" s="5" t="s">
        <v>7</v>
      </c>
      <c r="AA2" s="6">
        <v>314450</v>
      </c>
      <c r="AB2" s="6">
        <v>314451</v>
      </c>
      <c r="AC2" s="6">
        <v>314452</v>
      </c>
      <c r="AD2" s="6">
        <v>314453</v>
      </c>
      <c r="AE2" s="6">
        <v>314454</v>
      </c>
      <c r="AF2" s="7"/>
      <c r="AG2" s="6" t="s">
        <v>16</v>
      </c>
      <c r="AH2" s="6" t="s">
        <v>17</v>
      </c>
      <c r="AI2" s="6" t="s">
        <v>18</v>
      </c>
      <c r="AJ2" s="6" t="s">
        <v>19</v>
      </c>
      <c r="AK2" s="6" t="s">
        <v>20</v>
      </c>
      <c r="AL2" s="6" t="s">
        <v>21</v>
      </c>
      <c r="AM2" s="6" t="s">
        <v>22</v>
      </c>
      <c r="AN2" s="6" t="s">
        <v>23</v>
      </c>
      <c r="AO2" s="6" t="s">
        <v>24</v>
      </c>
      <c r="AP2" s="99" t="s">
        <v>25</v>
      </c>
      <c r="AQ2" s="99"/>
      <c r="AR2" s="100" t="s">
        <v>26</v>
      </c>
      <c r="AS2" s="100"/>
      <c r="AT2" s="9" t="s">
        <v>27</v>
      </c>
      <c r="AU2" s="9" t="s">
        <v>27</v>
      </c>
      <c r="AV2" s="10" t="s">
        <v>28</v>
      </c>
      <c r="AW2" s="11" t="s">
        <v>29</v>
      </c>
    </row>
    <row r="3" spans="1:49">
      <c r="A3" s="5"/>
      <c r="B3" s="6"/>
      <c r="C3" s="6"/>
      <c r="D3" s="5"/>
      <c r="E3" s="6"/>
      <c r="F3" s="5"/>
      <c r="G3" s="6" t="s">
        <v>30</v>
      </c>
      <c r="H3" s="6" t="s">
        <v>31</v>
      </c>
      <c r="I3" s="6" t="s">
        <v>32</v>
      </c>
      <c r="J3" s="6" t="s">
        <v>33</v>
      </c>
      <c r="K3" s="6" t="s">
        <v>34</v>
      </c>
      <c r="L3" s="7"/>
      <c r="M3" s="6" t="s">
        <v>35</v>
      </c>
      <c r="N3" s="6" t="s">
        <v>36</v>
      </c>
      <c r="O3" s="6" t="s">
        <v>37</v>
      </c>
      <c r="P3" s="6" t="s">
        <v>38</v>
      </c>
      <c r="Q3" s="6" t="s">
        <v>39</v>
      </c>
      <c r="R3" s="6" t="s">
        <v>40</v>
      </c>
      <c r="S3" s="8"/>
      <c r="T3" s="8"/>
      <c r="V3" s="5"/>
      <c r="W3" s="6"/>
      <c r="X3" s="5"/>
      <c r="Y3" s="6"/>
      <c r="Z3" s="5"/>
      <c r="AA3" s="6" t="s">
        <v>41</v>
      </c>
      <c r="AB3" s="6" t="s">
        <v>42</v>
      </c>
      <c r="AC3" s="6" t="s">
        <v>43</v>
      </c>
      <c r="AD3" s="6" t="s">
        <v>44</v>
      </c>
      <c r="AE3" s="6" t="s">
        <v>45</v>
      </c>
      <c r="AF3" s="7"/>
      <c r="AG3" s="6" t="s">
        <v>46</v>
      </c>
      <c r="AH3" s="6" t="s">
        <v>47</v>
      </c>
      <c r="AI3" s="6" t="s">
        <v>48</v>
      </c>
      <c r="AJ3" s="6" t="s">
        <v>49</v>
      </c>
      <c r="AK3" s="6" t="s">
        <v>50</v>
      </c>
      <c r="AL3" s="6" t="s">
        <v>51</v>
      </c>
      <c r="AM3" s="6" t="s">
        <v>52</v>
      </c>
      <c r="AN3" s="6"/>
      <c r="AO3" s="6"/>
      <c r="AP3" s="12" t="s">
        <v>53</v>
      </c>
      <c r="AQ3" s="12" t="s">
        <v>54</v>
      </c>
      <c r="AR3" s="13" t="s">
        <v>53</v>
      </c>
      <c r="AS3" s="13" t="s">
        <v>54</v>
      </c>
      <c r="AT3" s="8" t="s">
        <v>55</v>
      </c>
      <c r="AU3" s="8" t="s">
        <v>56</v>
      </c>
      <c r="AV3" s="6"/>
      <c r="AW3" s="6"/>
    </row>
    <row r="4" spans="1:49">
      <c r="A4" s="14"/>
      <c r="B4" s="24">
        <v>33101</v>
      </c>
      <c r="C4" s="24" t="s">
        <v>61</v>
      </c>
      <c r="D4" s="25" t="s">
        <v>62</v>
      </c>
      <c r="E4" s="24" t="s">
        <v>63</v>
      </c>
      <c r="F4" s="16" t="s">
        <v>64</v>
      </c>
      <c r="G4" s="14">
        <v>88</v>
      </c>
      <c r="H4" s="14">
        <v>100</v>
      </c>
      <c r="I4" s="14">
        <v>100</v>
      </c>
      <c r="J4" s="14">
        <v>100</v>
      </c>
      <c r="K4" s="14">
        <v>93</v>
      </c>
      <c r="L4" s="17"/>
      <c r="M4" s="14">
        <v>42</v>
      </c>
      <c r="N4" s="14">
        <v>24</v>
      </c>
      <c r="O4" s="14">
        <v>42</v>
      </c>
      <c r="P4" s="14">
        <v>24</v>
      </c>
      <c r="Q4" s="14">
        <v>45</v>
      </c>
      <c r="R4" s="14">
        <v>48</v>
      </c>
      <c r="S4" s="18">
        <v>10</v>
      </c>
      <c r="T4" s="18">
        <v>23</v>
      </c>
      <c r="U4" s="19"/>
      <c r="V4" s="15">
        <f t="shared" ref="V4:V35" si="0">B4</f>
        <v>33101</v>
      </c>
      <c r="W4" s="14" t="str">
        <f t="shared" ref="W4:W35" si="1">C4</f>
        <v>T150058502</v>
      </c>
      <c r="X4" s="15" t="str">
        <f t="shared" ref="X4:X35" si="2">D4</f>
        <v>ABHINAV KUMAR THAKUR</v>
      </c>
      <c r="Y4" s="14" t="str">
        <f t="shared" ref="Y4:Y35" si="3">E4</f>
        <v>71900004B</v>
      </c>
      <c r="Z4" s="16" t="str">
        <f t="shared" ref="Z4:Z35" si="4">F4</f>
        <v>I2K18102628</v>
      </c>
      <c r="AA4" s="14">
        <v>100</v>
      </c>
      <c r="AB4" s="14">
        <v>87</v>
      </c>
      <c r="AC4" s="14">
        <v>89</v>
      </c>
      <c r="AD4" s="14">
        <v>99</v>
      </c>
      <c r="AE4" s="14">
        <v>94</v>
      </c>
      <c r="AF4" s="17"/>
      <c r="AG4" s="14">
        <v>22</v>
      </c>
      <c r="AH4" s="14">
        <v>20</v>
      </c>
      <c r="AI4" s="14">
        <v>48</v>
      </c>
      <c r="AJ4" s="14">
        <v>46</v>
      </c>
      <c r="AK4" s="14">
        <v>24</v>
      </c>
      <c r="AL4" s="14">
        <v>24</v>
      </c>
      <c r="AM4" s="14">
        <v>48</v>
      </c>
      <c r="AN4" s="14">
        <v>10</v>
      </c>
      <c r="AO4" s="14">
        <v>46</v>
      </c>
      <c r="AP4" s="20" t="str">
        <f t="shared" ref="AP4:AP67" si="5">IF(COUNTIF(G4:K4,"FF"),"FAIL",IF(COUNTIF(G4:K4,"AB"),"FAIL","PASS"))</f>
        <v>PASS</v>
      </c>
      <c r="AQ4" s="20" t="str">
        <f t="shared" ref="AQ4:AQ67" si="6">IF(COUNTIF(AA4:AE4,"FF"),"FAIL",IF(COUNTIF(AA4:AE4,"AB"),"FAIL","PASS"))</f>
        <v>PASS</v>
      </c>
      <c r="AR4" s="21" t="str">
        <f t="shared" ref="AR4:AR67" si="7">IF(COUNTIF(M4:R4,"FF"),"FAIL",IF(COUNTIF(M4:R4,"AB"),"FAIL","PASS"))</f>
        <v>PASS</v>
      </c>
      <c r="AS4" s="21" t="str">
        <f t="shared" ref="AS4:AS67" si="8">IF(COUNTIF(AG4:AM4,"FF"),"FAIL",IF(COUNTIF(AG4:AM4,"AB"),"FAIL","PASS"))</f>
        <v>PASS</v>
      </c>
      <c r="AT4" s="7" t="str">
        <f t="shared" ref="AT4:AT67" si="9">IF(AND(AP4="PASS",AQ4="PASS"),"PASS","FAIL")</f>
        <v>PASS</v>
      </c>
      <c r="AU4" s="7" t="str">
        <f t="shared" ref="AU4:AU67" si="10">IF(AND(AR4="PASS",AS4="PASS"),"PASS","FAIL")</f>
        <v>PASS</v>
      </c>
      <c r="AV4" s="22" t="str">
        <f t="shared" ref="AV4:AV67" si="11">IF(AW4="ATKT","NO",IF(AW4="FAIL","NO","YES"))</f>
        <v>YES</v>
      </c>
      <c r="AW4" s="23" t="str">
        <f t="shared" ref="AW4:AW67" si="12">IF(AO4=46,IF(AN4&gt;=7.75,"DIST",IF(AN4&gt;=6.75,"FIRST",IF(AN4&gt;=6.25,"HSC",IF(AN4&gt;=5.5,"SC","FAIL")))),IF(AO4&gt;=23,"ATKT","FAIL"))</f>
        <v>DIST</v>
      </c>
    </row>
    <row r="5" spans="1:49">
      <c r="A5" s="14"/>
      <c r="B5" s="14">
        <v>33102</v>
      </c>
      <c r="C5" s="14" t="s">
        <v>153</v>
      </c>
      <c r="D5" s="15" t="s">
        <v>154</v>
      </c>
      <c r="E5" s="14" t="s">
        <v>155</v>
      </c>
      <c r="F5" s="16" t="s">
        <v>156</v>
      </c>
      <c r="G5" s="14">
        <v>84</v>
      </c>
      <c r="H5" s="14">
        <v>99</v>
      </c>
      <c r="I5" s="14">
        <v>80</v>
      </c>
      <c r="J5" s="14">
        <v>100</v>
      </c>
      <c r="K5" s="14">
        <v>94</v>
      </c>
      <c r="L5" s="17"/>
      <c r="M5" s="14">
        <v>40</v>
      </c>
      <c r="N5" s="14">
        <v>22</v>
      </c>
      <c r="O5" s="14">
        <v>42</v>
      </c>
      <c r="P5" s="14">
        <v>22</v>
      </c>
      <c r="Q5" s="14">
        <v>43</v>
      </c>
      <c r="R5" s="14">
        <v>45</v>
      </c>
      <c r="S5" s="18">
        <v>10</v>
      </c>
      <c r="T5" s="18">
        <v>23</v>
      </c>
      <c r="U5" s="19"/>
      <c r="V5" s="15">
        <f t="shared" si="0"/>
        <v>33102</v>
      </c>
      <c r="W5" s="14" t="str">
        <f t="shared" si="1"/>
        <v>T150058525</v>
      </c>
      <c r="X5" s="15" t="str">
        <f t="shared" si="2"/>
        <v>BALDWA ADITYA RAVINDRA</v>
      </c>
      <c r="Y5" s="14" t="str">
        <f t="shared" si="3"/>
        <v>71900014K</v>
      </c>
      <c r="Z5" s="16" t="str">
        <f t="shared" si="4"/>
        <v>I2K18102643</v>
      </c>
      <c r="AA5" s="14">
        <v>99</v>
      </c>
      <c r="AB5" s="14">
        <v>82</v>
      </c>
      <c r="AC5" s="14">
        <v>92</v>
      </c>
      <c r="AD5" s="14">
        <v>100</v>
      </c>
      <c r="AE5" s="14">
        <v>99</v>
      </c>
      <c r="AF5" s="17"/>
      <c r="AG5" s="14">
        <v>23</v>
      </c>
      <c r="AH5" s="14">
        <v>22</v>
      </c>
      <c r="AI5" s="14">
        <v>46</v>
      </c>
      <c r="AJ5" s="14">
        <v>44</v>
      </c>
      <c r="AK5" s="14">
        <v>23</v>
      </c>
      <c r="AL5" s="14">
        <v>23</v>
      </c>
      <c r="AM5" s="14">
        <v>45</v>
      </c>
      <c r="AN5" s="14">
        <v>10</v>
      </c>
      <c r="AO5" s="14">
        <v>46</v>
      </c>
      <c r="AP5" s="20" t="str">
        <f t="shared" si="5"/>
        <v>PASS</v>
      </c>
      <c r="AQ5" s="20" t="str">
        <f t="shared" si="6"/>
        <v>PASS</v>
      </c>
      <c r="AR5" s="21" t="str">
        <f t="shared" si="7"/>
        <v>PASS</v>
      </c>
      <c r="AS5" s="21" t="str">
        <f t="shared" si="8"/>
        <v>PASS</v>
      </c>
      <c r="AT5" s="7" t="str">
        <f t="shared" si="9"/>
        <v>PASS</v>
      </c>
      <c r="AU5" s="7" t="str">
        <f t="shared" si="10"/>
        <v>PASS</v>
      </c>
      <c r="AV5" s="22" t="str">
        <f t="shared" si="11"/>
        <v>YES</v>
      </c>
      <c r="AW5" s="23" t="str">
        <f t="shared" si="12"/>
        <v>DIST</v>
      </c>
    </row>
    <row r="6" spans="1:49">
      <c r="A6" s="14"/>
      <c r="B6" s="14">
        <v>33103</v>
      </c>
      <c r="C6" s="14" t="s">
        <v>77</v>
      </c>
      <c r="D6" s="15" t="s">
        <v>78</v>
      </c>
      <c r="E6" s="14" t="s">
        <v>79</v>
      </c>
      <c r="F6" s="16" t="s">
        <v>80</v>
      </c>
      <c r="G6" s="14">
        <v>94</v>
      </c>
      <c r="H6" s="14">
        <v>100</v>
      </c>
      <c r="I6" s="14">
        <v>93</v>
      </c>
      <c r="J6" s="14">
        <v>100</v>
      </c>
      <c r="K6" s="14">
        <v>89</v>
      </c>
      <c r="L6" s="17"/>
      <c r="M6" s="14">
        <v>43</v>
      </c>
      <c r="N6" s="14">
        <v>22</v>
      </c>
      <c r="O6" s="14">
        <v>41</v>
      </c>
      <c r="P6" s="14">
        <v>20</v>
      </c>
      <c r="Q6" s="14">
        <v>40</v>
      </c>
      <c r="R6" s="14">
        <v>45</v>
      </c>
      <c r="S6" s="18">
        <v>10</v>
      </c>
      <c r="T6" s="18">
        <v>23</v>
      </c>
      <c r="U6" s="19"/>
      <c r="V6" s="15">
        <f t="shared" si="0"/>
        <v>33103</v>
      </c>
      <c r="W6" s="14" t="str">
        <f t="shared" si="1"/>
        <v>T150058506</v>
      </c>
      <c r="X6" s="15" t="str">
        <f t="shared" si="2"/>
        <v>AGASHE ABHISHEK DILIP</v>
      </c>
      <c r="Y6" s="14" t="str">
        <f t="shared" si="3"/>
        <v>71900018B</v>
      </c>
      <c r="Z6" s="16" t="str">
        <f t="shared" si="4"/>
        <v>I2K18102441</v>
      </c>
      <c r="AA6" s="14">
        <v>96</v>
      </c>
      <c r="AB6" s="14">
        <v>93</v>
      </c>
      <c r="AC6" s="14">
        <v>92</v>
      </c>
      <c r="AD6" s="14">
        <v>100</v>
      </c>
      <c r="AE6" s="14">
        <v>89</v>
      </c>
      <c r="AF6" s="17"/>
      <c r="AG6" s="14">
        <v>23</v>
      </c>
      <c r="AH6" s="14">
        <v>22</v>
      </c>
      <c r="AI6" s="14">
        <v>45</v>
      </c>
      <c r="AJ6" s="14">
        <v>40</v>
      </c>
      <c r="AK6" s="14">
        <v>23</v>
      </c>
      <c r="AL6" s="14">
        <v>21</v>
      </c>
      <c r="AM6" s="14">
        <v>46</v>
      </c>
      <c r="AN6" s="14">
        <v>10</v>
      </c>
      <c r="AO6" s="14">
        <v>46</v>
      </c>
      <c r="AP6" s="20" t="str">
        <f t="shared" si="5"/>
        <v>PASS</v>
      </c>
      <c r="AQ6" s="20" t="str">
        <f t="shared" si="6"/>
        <v>PASS</v>
      </c>
      <c r="AR6" s="21" t="str">
        <f t="shared" si="7"/>
        <v>PASS</v>
      </c>
      <c r="AS6" s="21" t="str">
        <f t="shared" si="8"/>
        <v>PASS</v>
      </c>
      <c r="AT6" s="7" t="str">
        <f t="shared" si="9"/>
        <v>PASS</v>
      </c>
      <c r="AU6" s="7" t="str">
        <f t="shared" si="10"/>
        <v>PASS</v>
      </c>
      <c r="AV6" s="22" t="str">
        <f t="shared" si="11"/>
        <v>YES</v>
      </c>
      <c r="AW6" s="23" t="str">
        <f t="shared" si="12"/>
        <v>DIST</v>
      </c>
    </row>
    <row r="7" spans="1:49">
      <c r="A7" s="14"/>
      <c r="B7" s="14">
        <v>33104</v>
      </c>
      <c r="C7" s="14" t="s">
        <v>838</v>
      </c>
      <c r="D7" s="15" t="s">
        <v>839</v>
      </c>
      <c r="E7" s="14" t="s">
        <v>840</v>
      </c>
      <c r="F7" s="16" t="s">
        <v>841</v>
      </c>
      <c r="G7" s="14">
        <v>91</v>
      </c>
      <c r="H7" s="14">
        <v>97</v>
      </c>
      <c r="I7" s="14">
        <v>100</v>
      </c>
      <c r="J7" s="14">
        <v>100</v>
      </c>
      <c r="K7" s="14">
        <v>100</v>
      </c>
      <c r="L7" s="17"/>
      <c r="M7" s="14">
        <v>40</v>
      </c>
      <c r="N7" s="14">
        <v>22</v>
      </c>
      <c r="O7" s="14">
        <v>41</v>
      </c>
      <c r="P7" s="14">
        <v>22</v>
      </c>
      <c r="Q7" s="14">
        <v>43</v>
      </c>
      <c r="R7" s="14">
        <v>46</v>
      </c>
      <c r="S7" s="18">
        <v>10</v>
      </c>
      <c r="T7" s="18">
        <v>23</v>
      </c>
      <c r="U7" s="19"/>
      <c r="V7" s="15">
        <f t="shared" si="0"/>
        <v>33104</v>
      </c>
      <c r="W7" s="14" t="str">
        <f t="shared" si="1"/>
        <v>T150058698</v>
      </c>
      <c r="X7" s="15" t="str">
        <f t="shared" si="2"/>
        <v>TIKHE AJINKYA ANIL</v>
      </c>
      <c r="Y7" s="14" t="str">
        <f t="shared" si="3"/>
        <v>71900026C</v>
      </c>
      <c r="Z7" s="16" t="str">
        <f t="shared" si="4"/>
        <v>I2K18102526</v>
      </c>
      <c r="AA7" s="14">
        <v>100</v>
      </c>
      <c r="AB7" s="14">
        <v>88</v>
      </c>
      <c r="AC7" s="14">
        <v>89</v>
      </c>
      <c r="AD7" s="14">
        <v>99</v>
      </c>
      <c r="AE7" s="14">
        <v>97</v>
      </c>
      <c r="AF7" s="17"/>
      <c r="AG7" s="14">
        <v>23</v>
      </c>
      <c r="AH7" s="14">
        <v>21</v>
      </c>
      <c r="AI7" s="14">
        <v>45</v>
      </c>
      <c r="AJ7" s="14">
        <v>47</v>
      </c>
      <c r="AK7" s="14">
        <v>23</v>
      </c>
      <c r="AL7" s="14">
        <v>20</v>
      </c>
      <c r="AM7" s="14">
        <v>44</v>
      </c>
      <c r="AN7" s="14">
        <v>10</v>
      </c>
      <c r="AO7" s="14">
        <v>46</v>
      </c>
      <c r="AP7" s="20" t="str">
        <f t="shared" si="5"/>
        <v>PASS</v>
      </c>
      <c r="AQ7" s="20" t="str">
        <f t="shared" si="6"/>
        <v>PASS</v>
      </c>
      <c r="AR7" s="21" t="str">
        <f t="shared" si="7"/>
        <v>PASS</v>
      </c>
      <c r="AS7" s="21" t="str">
        <f t="shared" si="8"/>
        <v>PASS</v>
      </c>
      <c r="AT7" s="7" t="str">
        <f t="shared" si="9"/>
        <v>PASS</v>
      </c>
      <c r="AU7" s="7" t="str">
        <f t="shared" si="10"/>
        <v>PASS</v>
      </c>
      <c r="AV7" s="22" t="str">
        <f t="shared" si="11"/>
        <v>YES</v>
      </c>
      <c r="AW7" s="23" t="str">
        <f t="shared" si="12"/>
        <v>DIST</v>
      </c>
    </row>
    <row r="8" spans="1:49">
      <c r="A8" s="14"/>
      <c r="B8" s="14">
        <v>33106</v>
      </c>
      <c r="C8" s="14" t="s">
        <v>121</v>
      </c>
      <c r="D8" s="15" t="s">
        <v>122</v>
      </c>
      <c r="E8" s="14" t="s">
        <v>123</v>
      </c>
      <c r="F8" s="16" t="s">
        <v>124</v>
      </c>
      <c r="G8" s="14">
        <v>91</v>
      </c>
      <c r="H8" s="14">
        <v>92</v>
      </c>
      <c r="I8" s="14">
        <v>90</v>
      </c>
      <c r="J8" s="14">
        <v>95</v>
      </c>
      <c r="K8" s="14">
        <v>99</v>
      </c>
      <c r="L8" s="17"/>
      <c r="M8" s="14">
        <v>43</v>
      </c>
      <c r="N8" s="14">
        <v>22</v>
      </c>
      <c r="O8" s="14">
        <v>43</v>
      </c>
      <c r="P8" s="14">
        <v>20</v>
      </c>
      <c r="Q8" s="14">
        <v>43</v>
      </c>
      <c r="R8" s="14">
        <v>43</v>
      </c>
      <c r="S8" s="18">
        <v>10</v>
      </c>
      <c r="T8" s="18">
        <v>23</v>
      </c>
      <c r="U8" s="19"/>
      <c r="V8" s="15">
        <f t="shared" si="0"/>
        <v>33106</v>
      </c>
      <c r="W8" s="14" t="str">
        <f t="shared" si="1"/>
        <v>T150058517</v>
      </c>
      <c r="X8" s="15" t="str">
        <f t="shared" si="2"/>
        <v>ASUDANI GAURAV RAJESH</v>
      </c>
      <c r="Y8" s="14" t="str">
        <f t="shared" si="3"/>
        <v>71900069G</v>
      </c>
      <c r="Z8" s="16" t="str">
        <f t="shared" si="4"/>
        <v>I2K18102623</v>
      </c>
      <c r="AA8" s="14">
        <v>91</v>
      </c>
      <c r="AB8" s="14">
        <v>89</v>
      </c>
      <c r="AC8" s="14">
        <v>96</v>
      </c>
      <c r="AD8" s="14">
        <v>99</v>
      </c>
      <c r="AE8" s="14">
        <v>93</v>
      </c>
      <c r="AF8" s="17"/>
      <c r="AG8" s="14">
        <v>23</v>
      </c>
      <c r="AH8" s="14">
        <v>22</v>
      </c>
      <c r="AI8" s="14">
        <v>46</v>
      </c>
      <c r="AJ8" s="14">
        <v>44</v>
      </c>
      <c r="AK8" s="14">
        <v>22</v>
      </c>
      <c r="AL8" s="14">
        <v>21</v>
      </c>
      <c r="AM8" s="14">
        <v>43</v>
      </c>
      <c r="AN8" s="14">
        <v>10</v>
      </c>
      <c r="AO8" s="14">
        <v>46</v>
      </c>
      <c r="AP8" s="20" t="str">
        <f t="shared" si="5"/>
        <v>PASS</v>
      </c>
      <c r="AQ8" s="20" t="str">
        <f t="shared" si="6"/>
        <v>PASS</v>
      </c>
      <c r="AR8" s="21" t="str">
        <f t="shared" si="7"/>
        <v>PASS</v>
      </c>
      <c r="AS8" s="21" t="str">
        <f t="shared" si="8"/>
        <v>PASS</v>
      </c>
      <c r="AT8" s="7" t="str">
        <f t="shared" si="9"/>
        <v>PASS</v>
      </c>
      <c r="AU8" s="7" t="str">
        <f t="shared" si="10"/>
        <v>PASS</v>
      </c>
      <c r="AV8" s="22" t="str">
        <f t="shared" si="11"/>
        <v>YES</v>
      </c>
      <c r="AW8" s="23" t="str">
        <f t="shared" si="12"/>
        <v>DIST</v>
      </c>
    </row>
    <row r="9" spans="1:49">
      <c r="A9" s="14"/>
      <c r="B9" s="14">
        <v>33107</v>
      </c>
      <c r="C9" s="14" t="s">
        <v>145</v>
      </c>
      <c r="D9" s="15" t="s">
        <v>146</v>
      </c>
      <c r="E9" s="14" t="s">
        <v>147</v>
      </c>
      <c r="F9" s="16" t="s">
        <v>148</v>
      </c>
      <c r="G9" s="14">
        <v>94</v>
      </c>
      <c r="H9" s="14">
        <v>100</v>
      </c>
      <c r="I9" s="14">
        <v>92</v>
      </c>
      <c r="J9" s="14">
        <v>100</v>
      </c>
      <c r="K9" s="14">
        <v>92</v>
      </c>
      <c r="L9" s="17"/>
      <c r="M9" s="14">
        <v>44</v>
      </c>
      <c r="N9" s="14">
        <v>24</v>
      </c>
      <c r="O9" s="14">
        <v>43</v>
      </c>
      <c r="P9" s="14">
        <v>24</v>
      </c>
      <c r="Q9" s="14">
        <v>45</v>
      </c>
      <c r="R9" s="14">
        <v>48</v>
      </c>
      <c r="S9" s="18">
        <v>10</v>
      </c>
      <c r="T9" s="18">
        <v>23</v>
      </c>
      <c r="U9" s="19"/>
      <c r="V9" s="15">
        <f t="shared" si="0"/>
        <v>33107</v>
      </c>
      <c r="W9" s="14" t="str">
        <f t="shared" si="1"/>
        <v>T150058523</v>
      </c>
      <c r="X9" s="15" t="str">
        <f t="shared" si="2"/>
        <v>BADGUJAR SAURABH RAMESH</v>
      </c>
      <c r="Y9" s="14" t="str">
        <f t="shared" si="3"/>
        <v>71900083B</v>
      </c>
      <c r="Z9" s="16" t="str">
        <f t="shared" si="4"/>
        <v>I2K18102455</v>
      </c>
      <c r="AA9" s="14">
        <v>100</v>
      </c>
      <c r="AB9" s="14">
        <v>97</v>
      </c>
      <c r="AC9" s="14">
        <v>95</v>
      </c>
      <c r="AD9" s="14">
        <v>100</v>
      </c>
      <c r="AE9" s="14">
        <v>100</v>
      </c>
      <c r="AF9" s="17"/>
      <c r="AG9" s="14">
        <v>24</v>
      </c>
      <c r="AH9" s="14">
        <v>24</v>
      </c>
      <c r="AI9" s="14">
        <v>48</v>
      </c>
      <c r="AJ9" s="14">
        <v>46</v>
      </c>
      <c r="AK9" s="14">
        <v>24</v>
      </c>
      <c r="AL9" s="14">
        <v>21</v>
      </c>
      <c r="AM9" s="14">
        <v>43</v>
      </c>
      <c r="AN9" s="14">
        <v>10</v>
      </c>
      <c r="AO9" s="14">
        <v>46</v>
      </c>
      <c r="AP9" s="20" t="str">
        <f t="shared" si="5"/>
        <v>PASS</v>
      </c>
      <c r="AQ9" s="20" t="str">
        <f t="shared" si="6"/>
        <v>PASS</v>
      </c>
      <c r="AR9" s="21" t="str">
        <f t="shared" si="7"/>
        <v>PASS</v>
      </c>
      <c r="AS9" s="21" t="str">
        <f t="shared" si="8"/>
        <v>PASS</v>
      </c>
      <c r="AT9" s="7" t="str">
        <f t="shared" si="9"/>
        <v>PASS</v>
      </c>
      <c r="AU9" s="7" t="str">
        <f t="shared" si="10"/>
        <v>PASS</v>
      </c>
      <c r="AV9" s="22" t="str">
        <f t="shared" si="11"/>
        <v>YES</v>
      </c>
      <c r="AW9" s="23" t="str">
        <f t="shared" si="12"/>
        <v>DIST</v>
      </c>
    </row>
    <row r="10" spans="1:49">
      <c r="A10" s="14"/>
      <c r="B10" s="24">
        <v>33112</v>
      </c>
      <c r="C10" s="24" t="s">
        <v>209</v>
      </c>
      <c r="D10" s="25" t="s">
        <v>210</v>
      </c>
      <c r="E10" s="14" t="s">
        <v>211</v>
      </c>
      <c r="F10" s="16" t="s">
        <v>212</v>
      </c>
      <c r="G10" s="14">
        <v>89</v>
      </c>
      <c r="H10" s="14">
        <v>99</v>
      </c>
      <c r="I10" s="14">
        <v>94</v>
      </c>
      <c r="J10" s="14">
        <v>89</v>
      </c>
      <c r="K10" s="14">
        <v>100</v>
      </c>
      <c r="L10" s="17"/>
      <c r="M10" s="14">
        <v>45</v>
      </c>
      <c r="N10" s="14">
        <v>22</v>
      </c>
      <c r="O10" s="14">
        <v>43</v>
      </c>
      <c r="P10" s="14">
        <v>23</v>
      </c>
      <c r="Q10" s="14">
        <v>43</v>
      </c>
      <c r="R10" s="14">
        <v>45</v>
      </c>
      <c r="S10" s="18">
        <v>10</v>
      </c>
      <c r="T10" s="18">
        <v>23</v>
      </c>
      <c r="U10" s="19"/>
      <c r="V10" s="15">
        <f t="shared" si="0"/>
        <v>33112</v>
      </c>
      <c r="W10" s="14" t="str">
        <f t="shared" si="1"/>
        <v>T150058539</v>
      </c>
      <c r="X10" s="15" t="str">
        <f t="shared" si="2"/>
        <v>BURAD YASH PRAFULLA</v>
      </c>
      <c r="Y10" s="14" t="str">
        <f t="shared" si="3"/>
        <v>71900137E</v>
      </c>
      <c r="Z10" s="16" t="str">
        <f t="shared" si="4"/>
        <v>I2K18102610</v>
      </c>
      <c r="AA10" s="14">
        <v>99</v>
      </c>
      <c r="AB10" s="14">
        <v>87</v>
      </c>
      <c r="AC10" s="14">
        <v>95</v>
      </c>
      <c r="AD10" s="14">
        <v>97</v>
      </c>
      <c r="AE10" s="14">
        <v>93</v>
      </c>
      <c r="AF10" s="17"/>
      <c r="AG10" s="14">
        <v>23</v>
      </c>
      <c r="AH10" s="14">
        <v>23</v>
      </c>
      <c r="AI10" s="14">
        <v>45</v>
      </c>
      <c r="AJ10" s="14">
        <v>46</v>
      </c>
      <c r="AK10" s="14">
        <v>23</v>
      </c>
      <c r="AL10" s="14">
        <v>21</v>
      </c>
      <c r="AM10" s="14">
        <v>43</v>
      </c>
      <c r="AN10" s="14">
        <v>10</v>
      </c>
      <c r="AO10" s="14">
        <v>46</v>
      </c>
      <c r="AP10" s="20" t="str">
        <f t="shared" si="5"/>
        <v>PASS</v>
      </c>
      <c r="AQ10" s="20" t="str">
        <f t="shared" si="6"/>
        <v>PASS</v>
      </c>
      <c r="AR10" s="21" t="str">
        <f t="shared" si="7"/>
        <v>PASS</v>
      </c>
      <c r="AS10" s="21" t="str">
        <f t="shared" si="8"/>
        <v>PASS</v>
      </c>
      <c r="AT10" s="7" t="str">
        <f t="shared" si="9"/>
        <v>PASS</v>
      </c>
      <c r="AU10" s="7" t="str">
        <f t="shared" si="10"/>
        <v>PASS</v>
      </c>
      <c r="AV10" s="22" t="str">
        <f t="shared" si="11"/>
        <v>YES</v>
      </c>
      <c r="AW10" s="23" t="str">
        <f t="shared" si="12"/>
        <v>DIST</v>
      </c>
    </row>
    <row r="11" spans="1:49">
      <c r="A11" s="14"/>
      <c r="B11" s="14">
        <v>33114</v>
      </c>
      <c r="C11" s="14" t="s">
        <v>233</v>
      </c>
      <c r="D11" s="15" t="s">
        <v>234</v>
      </c>
      <c r="E11" s="14" t="s">
        <v>235</v>
      </c>
      <c r="F11" s="16" t="s">
        <v>236</v>
      </c>
      <c r="G11" s="14">
        <v>90</v>
      </c>
      <c r="H11" s="14">
        <v>100</v>
      </c>
      <c r="I11" s="14">
        <v>92</v>
      </c>
      <c r="J11" s="14">
        <v>100</v>
      </c>
      <c r="K11" s="14">
        <v>90</v>
      </c>
      <c r="L11" s="17"/>
      <c r="M11" s="14">
        <v>45</v>
      </c>
      <c r="N11" s="14">
        <v>22</v>
      </c>
      <c r="O11" s="14">
        <v>42</v>
      </c>
      <c r="P11" s="14">
        <v>23</v>
      </c>
      <c r="Q11" s="14">
        <v>41</v>
      </c>
      <c r="R11" s="14">
        <v>46</v>
      </c>
      <c r="S11" s="18">
        <v>10</v>
      </c>
      <c r="T11" s="18">
        <v>23</v>
      </c>
      <c r="U11" s="19"/>
      <c r="V11" s="15">
        <f t="shared" si="0"/>
        <v>33114</v>
      </c>
      <c r="W11" s="14" t="str">
        <f t="shared" si="1"/>
        <v>T150058545</v>
      </c>
      <c r="X11" s="15" t="str">
        <f t="shared" si="2"/>
        <v>CHIRAG AJAY VOHRA</v>
      </c>
      <c r="Y11" s="14" t="str">
        <f t="shared" si="3"/>
        <v>71900159F</v>
      </c>
      <c r="Z11" s="16" t="str">
        <f t="shared" si="4"/>
        <v>I2K18102549</v>
      </c>
      <c r="AA11" s="14">
        <v>96</v>
      </c>
      <c r="AB11" s="14">
        <v>92</v>
      </c>
      <c r="AC11" s="14">
        <v>95</v>
      </c>
      <c r="AD11" s="14">
        <v>100</v>
      </c>
      <c r="AE11" s="14">
        <v>99</v>
      </c>
      <c r="AF11" s="17"/>
      <c r="AG11" s="14">
        <v>24</v>
      </c>
      <c r="AH11" s="14">
        <v>23</v>
      </c>
      <c r="AI11" s="14">
        <v>45</v>
      </c>
      <c r="AJ11" s="14">
        <v>43</v>
      </c>
      <c r="AK11" s="14">
        <v>24</v>
      </c>
      <c r="AL11" s="14">
        <v>23</v>
      </c>
      <c r="AM11" s="14">
        <v>42</v>
      </c>
      <c r="AN11" s="14">
        <v>10</v>
      </c>
      <c r="AO11" s="14">
        <v>46</v>
      </c>
      <c r="AP11" s="20" t="str">
        <f t="shared" si="5"/>
        <v>PASS</v>
      </c>
      <c r="AQ11" s="20" t="str">
        <f t="shared" si="6"/>
        <v>PASS</v>
      </c>
      <c r="AR11" s="21" t="str">
        <f t="shared" si="7"/>
        <v>PASS</v>
      </c>
      <c r="AS11" s="21" t="str">
        <f t="shared" si="8"/>
        <v>PASS</v>
      </c>
      <c r="AT11" s="7" t="str">
        <f t="shared" si="9"/>
        <v>PASS</v>
      </c>
      <c r="AU11" s="7" t="str">
        <f t="shared" si="10"/>
        <v>PASS</v>
      </c>
      <c r="AV11" s="22" t="str">
        <f t="shared" si="11"/>
        <v>YES</v>
      </c>
      <c r="AW11" s="23" t="str">
        <f t="shared" si="12"/>
        <v>DIST</v>
      </c>
    </row>
    <row r="12" spans="1:49">
      <c r="A12" s="14"/>
      <c r="B12" s="24">
        <v>33116</v>
      </c>
      <c r="C12" s="24" t="s">
        <v>405</v>
      </c>
      <c r="D12" s="25" t="s">
        <v>406</v>
      </c>
      <c r="E12" s="24" t="s">
        <v>407</v>
      </c>
      <c r="F12" s="16" t="s">
        <v>408</v>
      </c>
      <c r="G12" s="14">
        <v>88</v>
      </c>
      <c r="H12" s="14">
        <v>100</v>
      </c>
      <c r="I12" s="14">
        <v>100</v>
      </c>
      <c r="J12" s="14">
        <v>100</v>
      </c>
      <c r="K12" s="14">
        <v>97</v>
      </c>
      <c r="L12" s="17"/>
      <c r="M12" s="14">
        <v>40</v>
      </c>
      <c r="N12" s="14">
        <v>22</v>
      </c>
      <c r="O12" s="14">
        <v>43</v>
      </c>
      <c r="P12" s="14">
        <v>22</v>
      </c>
      <c r="Q12" s="14">
        <v>43</v>
      </c>
      <c r="R12" s="14">
        <v>46</v>
      </c>
      <c r="S12" s="18">
        <v>10</v>
      </c>
      <c r="T12" s="18">
        <v>23</v>
      </c>
      <c r="U12" s="19"/>
      <c r="V12" s="15">
        <f t="shared" si="0"/>
        <v>33116</v>
      </c>
      <c r="W12" s="14" t="str">
        <f t="shared" si="1"/>
        <v>T150058588</v>
      </c>
      <c r="X12" s="15" t="str">
        <f t="shared" si="2"/>
        <v>JAIN DARSHAN LALIT</v>
      </c>
      <c r="Y12" s="14" t="str">
        <f t="shared" si="3"/>
        <v>71900172C</v>
      </c>
      <c r="Z12" s="16" t="str">
        <f t="shared" si="4"/>
        <v>I2K18102634</v>
      </c>
      <c r="AA12" s="14">
        <v>96</v>
      </c>
      <c r="AB12" s="14">
        <v>91</v>
      </c>
      <c r="AC12" s="14">
        <v>99</v>
      </c>
      <c r="AD12" s="14">
        <v>100</v>
      </c>
      <c r="AE12" s="14">
        <v>93</v>
      </c>
      <c r="AF12" s="17"/>
      <c r="AG12" s="14">
        <v>23</v>
      </c>
      <c r="AH12" s="14">
        <v>23</v>
      </c>
      <c r="AI12" s="14">
        <v>44</v>
      </c>
      <c r="AJ12" s="14">
        <v>40</v>
      </c>
      <c r="AK12" s="14">
        <v>22</v>
      </c>
      <c r="AL12" s="14">
        <v>24</v>
      </c>
      <c r="AM12" s="14">
        <v>47</v>
      </c>
      <c r="AN12" s="14">
        <v>10</v>
      </c>
      <c r="AO12" s="14">
        <v>46</v>
      </c>
      <c r="AP12" s="20" t="str">
        <f t="shared" si="5"/>
        <v>PASS</v>
      </c>
      <c r="AQ12" s="20" t="str">
        <f t="shared" si="6"/>
        <v>PASS</v>
      </c>
      <c r="AR12" s="21" t="str">
        <f t="shared" si="7"/>
        <v>PASS</v>
      </c>
      <c r="AS12" s="21" t="str">
        <f t="shared" si="8"/>
        <v>PASS</v>
      </c>
      <c r="AT12" s="7" t="str">
        <f t="shared" si="9"/>
        <v>PASS</v>
      </c>
      <c r="AU12" s="7" t="str">
        <f t="shared" si="10"/>
        <v>PASS</v>
      </c>
      <c r="AV12" s="22" t="str">
        <f t="shared" si="11"/>
        <v>YES</v>
      </c>
      <c r="AW12" s="23" t="str">
        <f t="shared" si="12"/>
        <v>DIST</v>
      </c>
    </row>
    <row r="13" spans="1:49">
      <c r="A13" s="14"/>
      <c r="B13" s="24">
        <v>33118</v>
      </c>
      <c r="C13" s="24" t="s">
        <v>277</v>
      </c>
      <c r="D13" s="25" t="s">
        <v>278</v>
      </c>
      <c r="E13" s="24" t="s">
        <v>279</v>
      </c>
      <c r="F13" s="16" t="s">
        <v>280</v>
      </c>
      <c r="G13" s="14">
        <v>89</v>
      </c>
      <c r="H13" s="14">
        <v>100</v>
      </c>
      <c r="I13" s="14">
        <v>100</v>
      </c>
      <c r="J13" s="14">
        <v>100</v>
      </c>
      <c r="K13" s="14">
        <v>100</v>
      </c>
      <c r="L13" s="17"/>
      <c r="M13" s="14">
        <v>43</v>
      </c>
      <c r="N13" s="14">
        <v>22</v>
      </c>
      <c r="O13" s="14">
        <v>46</v>
      </c>
      <c r="P13" s="14">
        <v>23</v>
      </c>
      <c r="Q13" s="14">
        <v>45</v>
      </c>
      <c r="R13" s="14">
        <v>44</v>
      </c>
      <c r="S13" s="18">
        <v>10</v>
      </c>
      <c r="T13" s="18">
        <v>23</v>
      </c>
      <c r="U13" s="19"/>
      <c r="V13" s="15">
        <f t="shared" si="0"/>
        <v>33118</v>
      </c>
      <c r="W13" s="14" t="str">
        <f t="shared" si="1"/>
        <v>T150058556</v>
      </c>
      <c r="X13" s="15" t="str">
        <f t="shared" si="2"/>
        <v>DESHMUKH SOURABH NARESH</v>
      </c>
      <c r="Y13" s="14" t="str">
        <f t="shared" si="3"/>
        <v>71900184G</v>
      </c>
      <c r="Z13" s="16" t="str">
        <f t="shared" si="4"/>
        <v>I2K18102555</v>
      </c>
      <c r="AA13" s="14">
        <v>100</v>
      </c>
      <c r="AB13" s="14">
        <v>100</v>
      </c>
      <c r="AC13" s="14">
        <v>87</v>
      </c>
      <c r="AD13" s="14">
        <v>100</v>
      </c>
      <c r="AE13" s="14">
        <v>94</v>
      </c>
      <c r="AF13" s="17"/>
      <c r="AG13" s="14">
        <v>24</v>
      </c>
      <c r="AH13" s="14">
        <v>24</v>
      </c>
      <c r="AI13" s="14">
        <v>40</v>
      </c>
      <c r="AJ13" s="14">
        <v>44</v>
      </c>
      <c r="AK13" s="14">
        <v>23</v>
      </c>
      <c r="AL13" s="14">
        <v>22</v>
      </c>
      <c r="AM13" s="14">
        <v>43</v>
      </c>
      <c r="AN13" s="14">
        <v>10</v>
      </c>
      <c r="AO13" s="14">
        <v>46</v>
      </c>
      <c r="AP13" s="20" t="str">
        <f t="shared" si="5"/>
        <v>PASS</v>
      </c>
      <c r="AQ13" s="20" t="str">
        <f t="shared" si="6"/>
        <v>PASS</v>
      </c>
      <c r="AR13" s="21" t="str">
        <f t="shared" si="7"/>
        <v>PASS</v>
      </c>
      <c r="AS13" s="21" t="str">
        <f t="shared" si="8"/>
        <v>PASS</v>
      </c>
      <c r="AT13" s="7" t="str">
        <f t="shared" si="9"/>
        <v>PASS</v>
      </c>
      <c r="AU13" s="7" t="str">
        <f t="shared" si="10"/>
        <v>PASS</v>
      </c>
      <c r="AV13" s="22" t="str">
        <f t="shared" si="11"/>
        <v>YES</v>
      </c>
      <c r="AW13" s="23" t="str">
        <f t="shared" si="12"/>
        <v>DIST</v>
      </c>
    </row>
    <row r="14" spans="1:49">
      <c r="A14" s="14"/>
      <c r="B14" s="14">
        <v>33121</v>
      </c>
      <c r="C14" s="14" t="s">
        <v>329</v>
      </c>
      <c r="D14" s="15" t="s">
        <v>330</v>
      </c>
      <c r="E14" s="14" t="s">
        <v>331</v>
      </c>
      <c r="F14" s="16" t="s">
        <v>332</v>
      </c>
      <c r="G14" s="14">
        <v>83</v>
      </c>
      <c r="H14" s="14">
        <v>100</v>
      </c>
      <c r="I14" s="14">
        <v>99</v>
      </c>
      <c r="J14" s="14">
        <v>100</v>
      </c>
      <c r="K14" s="14">
        <v>93</v>
      </c>
      <c r="L14" s="17"/>
      <c r="M14" s="14">
        <v>42</v>
      </c>
      <c r="N14" s="14">
        <v>23</v>
      </c>
      <c r="O14" s="14">
        <v>43</v>
      </c>
      <c r="P14" s="14">
        <v>23</v>
      </c>
      <c r="Q14" s="14">
        <v>43</v>
      </c>
      <c r="R14" s="14">
        <v>46</v>
      </c>
      <c r="S14" s="18">
        <v>10</v>
      </c>
      <c r="T14" s="18">
        <v>23</v>
      </c>
      <c r="U14" s="19"/>
      <c r="V14" s="15">
        <f t="shared" si="0"/>
        <v>33121</v>
      </c>
      <c r="W14" s="14" t="str">
        <f t="shared" si="1"/>
        <v>T150058569</v>
      </c>
      <c r="X14" s="15" t="str">
        <f t="shared" si="2"/>
        <v>GANDHI SEJAL MAHESH</v>
      </c>
      <c r="Y14" s="14" t="str">
        <f t="shared" si="3"/>
        <v>71900216J</v>
      </c>
      <c r="Z14" s="16" t="str">
        <f t="shared" si="4"/>
        <v>I2K18102602</v>
      </c>
      <c r="AA14" s="14">
        <v>85</v>
      </c>
      <c r="AB14" s="14">
        <v>87</v>
      </c>
      <c r="AC14" s="14">
        <v>81</v>
      </c>
      <c r="AD14" s="14">
        <v>99</v>
      </c>
      <c r="AE14" s="14">
        <v>93</v>
      </c>
      <c r="AF14" s="17"/>
      <c r="AG14" s="14">
        <v>23</v>
      </c>
      <c r="AH14" s="14">
        <v>22</v>
      </c>
      <c r="AI14" s="14">
        <v>43</v>
      </c>
      <c r="AJ14" s="14">
        <v>41</v>
      </c>
      <c r="AK14" s="14">
        <v>24</v>
      </c>
      <c r="AL14" s="14">
        <v>22</v>
      </c>
      <c r="AM14" s="14">
        <v>46</v>
      </c>
      <c r="AN14" s="14">
        <v>10</v>
      </c>
      <c r="AO14" s="14">
        <v>46</v>
      </c>
      <c r="AP14" s="20" t="str">
        <f t="shared" si="5"/>
        <v>PASS</v>
      </c>
      <c r="AQ14" s="20" t="str">
        <f t="shared" si="6"/>
        <v>PASS</v>
      </c>
      <c r="AR14" s="21" t="str">
        <f t="shared" si="7"/>
        <v>PASS</v>
      </c>
      <c r="AS14" s="21" t="str">
        <f t="shared" si="8"/>
        <v>PASS</v>
      </c>
      <c r="AT14" s="7" t="str">
        <f t="shared" si="9"/>
        <v>PASS</v>
      </c>
      <c r="AU14" s="7" t="str">
        <f t="shared" si="10"/>
        <v>PASS</v>
      </c>
      <c r="AV14" s="22" t="str">
        <f t="shared" si="11"/>
        <v>YES</v>
      </c>
      <c r="AW14" s="23" t="str">
        <f t="shared" si="12"/>
        <v>DIST</v>
      </c>
    </row>
    <row r="15" spans="1:49">
      <c r="A15" s="14"/>
      <c r="B15" s="24">
        <v>33123</v>
      </c>
      <c r="C15" s="24" t="s">
        <v>349</v>
      </c>
      <c r="D15" s="25" t="s">
        <v>350</v>
      </c>
      <c r="E15" s="24" t="s">
        <v>351</v>
      </c>
      <c r="F15" s="16" t="s">
        <v>352</v>
      </c>
      <c r="G15" s="14">
        <v>90</v>
      </c>
      <c r="H15" s="14">
        <v>100</v>
      </c>
      <c r="I15" s="14">
        <v>98</v>
      </c>
      <c r="J15" s="14">
        <v>96</v>
      </c>
      <c r="K15" s="14">
        <v>100</v>
      </c>
      <c r="L15" s="17"/>
      <c r="M15" s="14">
        <v>43</v>
      </c>
      <c r="N15" s="14">
        <v>22</v>
      </c>
      <c r="O15" s="14">
        <v>46</v>
      </c>
      <c r="P15" s="14">
        <v>23</v>
      </c>
      <c r="Q15" s="14">
        <v>44</v>
      </c>
      <c r="R15" s="14">
        <v>42</v>
      </c>
      <c r="S15" s="18">
        <v>10</v>
      </c>
      <c r="T15" s="18">
        <v>23</v>
      </c>
      <c r="U15" s="19"/>
      <c r="V15" s="15">
        <f t="shared" si="0"/>
        <v>33123</v>
      </c>
      <c r="W15" s="14" t="str">
        <f t="shared" si="1"/>
        <v>T150058574</v>
      </c>
      <c r="X15" s="15" t="str">
        <f t="shared" si="2"/>
        <v>GHAG SHANAY RAJESH</v>
      </c>
      <c r="Y15" s="14" t="str">
        <f t="shared" si="3"/>
        <v>71900230D</v>
      </c>
      <c r="Z15" s="16" t="str">
        <f t="shared" si="4"/>
        <v>I2K18102538</v>
      </c>
      <c r="AA15" s="14">
        <v>99</v>
      </c>
      <c r="AB15" s="14">
        <v>97</v>
      </c>
      <c r="AC15" s="14">
        <v>97</v>
      </c>
      <c r="AD15" s="14">
        <v>100</v>
      </c>
      <c r="AE15" s="14">
        <v>96</v>
      </c>
      <c r="AF15" s="17"/>
      <c r="AG15" s="14">
        <v>23</v>
      </c>
      <c r="AH15" s="14">
        <v>23</v>
      </c>
      <c r="AI15" s="14">
        <v>43</v>
      </c>
      <c r="AJ15" s="14">
        <v>44</v>
      </c>
      <c r="AK15" s="14">
        <v>22</v>
      </c>
      <c r="AL15" s="14">
        <v>23</v>
      </c>
      <c r="AM15" s="14">
        <v>48</v>
      </c>
      <c r="AN15" s="14">
        <v>10</v>
      </c>
      <c r="AO15" s="14">
        <v>46</v>
      </c>
      <c r="AP15" s="20" t="str">
        <f t="shared" si="5"/>
        <v>PASS</v>
      </c>
      <c r="AQ15" s="20" t="str">
        <f t="shared" si="6"/>
        <v>PASS</v>
      </c>
      <c r="AR15" s="21" t="str">
        <f t="shared" si="7"/>
        <v>PASS</v>
      </c>
      <c r="AS15" s="21" t="str">
        <f t="shared" si="8"/>
        <v>PASS</v>
      </c>
      <c r="AT15" s="7" t="str">
        <f t="shared" si="9"/>
        <v>PASS</v>
      </c>
      <c r="AU15" s="7" t="str">
        <f t="shared" si="10"/>
        <v>PASS</v>
      </c>
      <c r="AV15" s="22" t="str">
        <f t="shared" si="11"/>
        <v>YES</v>
      </c>
      <c r="AW15" s="23" t="str">
        <f t="shared" si="12"/>
        <v>DIST</v>
      </c>
    </row>
    <row r="16" spans="1:49">
      <c r="A16" s="14"/>
      <c r="B16" s="14">
        <v>33126</v>
      </c>
      <c r="C16" s="14" t="s">
        <v>385</v>
      </c>
      <c r="D16" s="15" t="s">
        <v>386</v>
      </c>
      <c r="E16" s="14" t="s">
        <v>387</v>
      </c>
      <c r="F16" s="16" t="s">
        <v>388</v>
      </c>
      <c r="G16" s="14">
        <v>92</v>
      </c>
      <c r="H16" s="14">
        <v>100</v>
      </c>
      <c r="I16" s="14">
        <v>99</v>
      </c>
      <c r="J16" s="14">
        <v>100</v>
      </c>
      <c r="K16" s="14">
        <v>100</v>
      </c>
      <c r="L16" s="17"/>
      <c r="M16" s="14">
        <v>44</v>
      </c>
      <c r="N16" s="14">
        <v>24</v>
      </c>
      <c r="O16" s="14">
        <v>46</v>
      </c>
      <c r="P16" s="14">
        <v>24</v>
      </c>
      <c r="Q16" s="14">
        <v>47</v>
      </c>
      <c r="R16" s="14">
        <v>47</v>
      </c>
      <c r="S16" s="18">
        <v>10</v>
      </c>
      <c r="T16" s="18">
        <v>23</v>
      </c>
      <c r="U16" s="19"/>
      <c r="V16" s="15">
        <f t="shared" si="0"/>
        <v>33126</v>
      </c>
      <c r="W16" s="14" t="str">
        <f t="shared" si="1"/>
        <v>T150058583</v>
      </c>
      <c r="X16" s="15" t="str">
        <f t="shared" si="2"/>
        <v>HRITHVIKA BABAR</v>
      </c>
      <c r="Y16" s="14" t="str">
        <f t="shared" si="3"/>
        <v>71900264J</v>
      </c>
      <c r="Z16" s="16" t="str">
        <f t="shared" si="4"/>
        <v>I2K18102529</v>
      </c>
      <c r="AA16" s="14">
        <v>100</v>
      </c>
      <c r="AB16" s="14">
        <v>94</v>
      </c>
      <c r="AC16" s="14">
        <v>93</v>
      </c>
      <c r="AD16" s="14">
        <v>100</v>
      </c>
      <c r="AE16" s="14">
        <v>100</v>
      </c>
      <c r="AF16" s="17"/>
      <c r="AG16" s="14">
        <v>23</v>
      </c>
      <c r="AH16" s="14">
        <v>22</v>
      </c>
      <c r="AI16" s="14">
        <v>40</v>
      </c>
      <c r="AJ16" s="14">
        <v>44</v>
      </c>
      <c r="AK16" s="14">
        <v>24</v>
      </c>
      <c r="AL16" s="14">
        <v>24</v>
      </c>
      <c r="AM16" s="14">
        <v>43</v>
      </c>
      <c r="AN16" s="14">
        <v>10</v>
      </c>
      <c r="AO16" s="14">
        <v>46</v>
      </c>
      <c r="AP16" s="20" t="str">
        <f t="shared" si="5"/>
        <v>PASS</v>
      </c>
      <c r="AQ16" s="20" t="str">
        <f t="shared" si="6"/>
        <v>PASS</v>
      </c>
      <c r="AR16" s="21" t="str">
        <f t="shared" si="7"/>
        <v>PASS</v>
      </c>
      <c r="AS16" s="21" t="str">
        <f t="shared" si="8"/>
        <v>PASS</v>
      </c>
      <c r="AT16" s="7" t="str">
        <f t="shared" si="9"/>
        <v>PASS</v>
      </c>
      <c r="AU16" s="7" t="str">
        <f t="shared" si="10"/>
        <v>PASS</v>
      </c>
      <c r="AV16" s="22" t="str">
        <f t="shared" si="11"/>
        <v>YES</v>
      </c>
      <c r="AW16" s="23" t="str">
        <f t="shared" si="12"/>
        <v>DIST</v>
      </c>
    </row>
    <row r="17" spans="1:49">
      <c r="A17" s="14"/>
      <c r="B17" s="24">
        <v>33128</v>
      </c>
      <c r="C17" s="24" t="s">
        <v>413</v>
      </c>
      <c r="D17" s="25" t="s">
        <v>414</v>
      </c>
      <c r="E17" s="24" t="s">
        <v>415</v>
      </c>
      <c r="F17" s="16" t="s">
        <v>416</v>
      </c>
      <c r="G17" s="14">
        <v>94</v>
      </c>
      <c r="H17" s="14">
        <v>95</v>
      </c>
      <c r="I17" s="14">
        <v>89</v>
      </c>
      <c r="J17" s="14">
        <v>100</v>
      </c>
      <c r="K17" s="14">
        <v>100</v>
      </c>
      <c r="L17" s="17"/>
      <c r="M17" s="14">
        <v>42</v>
      </c>
      <c r="N17" s="14">
        <v>23</v>
      </c>
      <c r="O17" s="14">
        <v>46</v>
      </c>
      <c r="P17" s="14">
        <v>24</v>
      </c>
      <c r="Q17" s="14">
        <v>47</v>
      </c>
      <c r="R17" s="14">
        <v>42</v>
      </c>
      <c r="S17" s="18">
        <v>10</v>
      </c>
      <c r="T17" s="18">
        <v>23</v>
      </c>
      <c r="U17" s="19"/>
      <c r="V17" s="15">
        <f t="shared" si="0"/>
        <v>33128</v>
      </c>
      <c r="W17" s="14" t="str">
        <f t="shared" si="1"/>
        <v>T150058590</v>
      </c>
      <c r="X17" s="15" t="str">
        <f t="shared" si="2"/>
        <v>JAUNJALE PRITHVI SANJAY</v>
      </c>
      <c r="Y17" s="14" t="str">
        <f t="shared" si="3"/>
        <v>71900290H</v>
      </c>
      <c r="Z17" s="16" t="str">
        <f t="shared" si="4"/>
        <v>I2K18102636</v>
      </c>
      <c r="AA17" s="14">
        <v>100</v>
      </c>
      <c r="AB17" s="14">
        <v>90</v>
      </c>
      <c r="AC17" s="14">
        <v>94</v>
      </c>
      <c r="AD17" s="14">
        <v>100</v>
      </c>
      <c r="AE17" s="14">
        <v>100</v>
      </c>
      <c r="AF17" s="17"/>
      <c r="AG17" s="14">
        <v>24</v>
      </c>
      <c r="AH17" s="14">
        <v>24</v>
      </c>
      <c r="AI17" s="14">
        <v>45</v>
      </c>
      <c r="AJ17" s="14">
        <v>47</v>
      </c>
      <c r="AK17" s="14">
        <v>23</v>
      </c>
      <c r="AL17" s="14">
        <v>24</v>
      </c>
      <c r="AM17" s="14">
        <v>48</v>
      </c>
      <c r="AN17" s="14">
        <v>10</v>
      </c>
      <c r="AO17" s="14">
        <v>46</v>
      </c>
      <c r="AP17" s="20" t="str">
        <f t="shared" si="5"/>
        <v>PASS</v>
      </c>
      <c r="AQ17" s="20" t="str">
        <f t="shared" si="6"/>
        <v>PASS</v>
      </c>
      <c r="AR17" s="21" t="str">
        <f t="shared" si="7"/>
        <v>PASS</v>
      </c>
      <c r="AS17" s="21" t="str">
        <f t="shared" si="8"/>
        <v>PASS</v>
      </c>
      <c r="AT17" s="7" t="str">
        <f t="shared" si="9"/>
        <v>PASS</v>
      </c>
      <c r="AU17" s="7" t="str">
        <f t="shared" si="10"/>
        <v>PASS</v>
      </c>
      <c r="AV17" s="22" t="str">
        <f t="shared" si="11"/>
        <v>YES</v>
      </c>
      <c r="AW17" s="23" t="str">
        <f t="shared" si="12"/>
        <v>DIST</v>
      </c>
    </row>
    <row r="18" spans="1:49">
      <c r="A18" s="14"/>
      <c r="B18" s="24">
        <v>33132</v>
      </c>
      <c r="C18" s="24" t="s">
        <v>481</v>
      </c>
      <c r="D18" s="25" t="s">
        <v>482</v>
      </c>
      <c r="E18" s="24" t="s">
        <v>483</v>
      </c>
      <c r="F18" s="16" t="s">
        <v>484</v>
      </c>
      <c r="G18" s="14">
        <v>91</v>
      </c>
      <c r="H18" s="14">
        <v>100</v>
      </c>
      <c r="I18" s="14">
        <v>100</v>
      </c>
      <c r="J18" s="14">
        <v>100</v>
      </c>
      <c r="K18" s="14">
        <v>100</v>
      </c>
      <c r="L18" s="17"/>
      <c r="M18" s="14">
        <v>41</v>
      </c>
      <c r="N18" s="14">
        <v>24</v>
      </c>
      <c r="O18" s="14">
        <v>43</v>
      </c>
      <c r="P18" s="14">
        <v>25</v>
      </c>
      <c r="Q18" s="14">
        <v>45</v>
      </c>
      <c r="R18" s="14">
        <v>48</v>
      </c>
      <c r="S18" s="18">
        <v>10</v>
      </c>
      <c r="T18" s="18">
        <v>23</v>
      </c>
      <c r="U18" s="19"/>
      <c r="V18" s="15">
        <f t="shared" si="0"/>
        <v>33132</v>
      </c>
      <c r="W18" s="14" t="str">
        <f t="shared" si="1"/>
        <v>T150058608</v>
      </c>
      <c r="X18" s="15" t="str">
        <f t="shared" si="2"/>
        <v>KULKARNI MIHIR RAJENDRA</v>
      </c>
      <c r="Y18" s="14" t="str">
        <f t="shared" si="3"/>
        <v>71900359J</v>
      </c>
      <c r="Z18" s="16" t="str">
        <f t="shared" si="4"/>
        <v>I2K18102588</v>
      </c>
      <c r="AA18" s="14">
        <v>100</v>
      </c>
      <c r="AB18" s="14">
        <v>93</v>
      </c>
      <c r="AC18" s="14">
        <v>88</v>
      </c>
      <c r="AD18" s="14">
        <v>100</v>
      </c>
      <c r="AE18" s="14">
        <v>100</v>
      </c>
      <c r="AF18" s="17"/>
      <c r="AG18" s="14">
        <v>24</v>
      </c>
      <c r="AH18" s="14">
        <v>22</v>
      </c>
      <c r="AI18" s="14">
        <v>45</v>
      </c>
      <c r="AJ18" s="14">
        <v>44</v>
      </c>
      <c r="AK18" s="14">
        <v>24</v>
      </c>
      <c r="AL18" s="14">
        <v>23</v>
      </c>
      <c r="AM18" s="14">
        <v>44</v>
      </c>
      <c r="AN18" s="14">
        <v>10</v>
      </c>
      <c r="AO18" s="14">
        <v>46</v>
      </c>
      <c r="AP18" s="20" t="str">
        <f t="shared" si="5"/>
        <v>PASS</v>
      </c>
      <c r="AQ18" s="20" t="str">
        <f t="shared" si="6"/>
        <v>PASS</v>
      </c>
      <c r="AR18" s="21" t="str">
        <f t="shared" si="7"/>
        <v>PASS</v>
      </c>
      <c r="AS18" s="21" t="str">
        <f t="shared" si="8"/>
        <v>PASS</v>
      </c>
      <c r="AT18" s="7" t="str">
        <f t="shared" si="9"/>
        <v>PASS</v>
      </c>
      <c r="AU18" s="7" t="str">
        <f t="shared" si="10"/>
        <v>PASS</v>
      </c>
      <c r="AV18" s="22" t="str">
        <f t="shared" si="11"/>
        <v>YES</v>
      </c>
      <c r="AW18" s="23" t="str">
        <f t="shared" si="12"/>
        <v>DIST</v>
      </c>
    </row>
    <row r="19" spans="1:49">
      <c r="A19" s="14"/>
      <c r="B19" s="24">
        <v>33137</v>
      </c>
      <c r="C19" s="24" t="s">
        <v>561</v>
      </c>
      <c r="D19" s="25" t="s">
        <v>562</v>
      </c>
      <c r="E19" s="24" t="s">
        <v>563</v>
      </c>
      <c r="F19" s="16" t="s">
        <v>564</v>
      </c>
      <c r="G19" s="14">
        <v>87</v>
      </c>
      <c r="H19" s="14">
        <v>100</v>
      </c>
      <c r="I19" s="14">
        <v>89</v>
      </c>
      <c r="J19" s="14">
        <v>100</v>
      </c>
      <c r="K19" s="14">
        <v>100</v>
      </c>
      <c r="L19" s="17"/>
      <c r="M19" s="14">
        <v>44</v>
      </c>
      <c r="N19" s="14">
        <v>21</v>
      </c>
      <c r="O19" s="14">
        <v>46</v>
      </c>
      <c r="P19" s="14">
        <v>22</v>
      </c>
      <c r="Q19" s="14">
        <v>47</v>
      </c>
      <c r="R19" s="14">
        <v>46</v>
      </c>
      <c r="S19" s="18">
        <v>10</v>
      </c>
      <c r="T19" s="18">
        <v>23</v>
      </c>
      <c r="U19" s="19"/>
      <c r="V19" s="15">
        <f t="shared" si="0"/>
        <v>33137</v>
      </c>
      <c r="W19" s="14" t="str">
        <f t="shared" si="1"/>
        <v>T150058628</v>
      </c>
      <c r="X19" s="15" t="str">
        <f t="shared" si="2"/>
        <v>NAIR VINAY PREMCHANDRAN</v>
      </c>
      <c r="Y19" s="14" t="str">
        <f t="shared" si="3"/>
        <v>71900429C</v>
      </c>
      <c r="Z19" s="16" t="str">
        <f t="shared" si="4"/>
        <v>I2K18102537</v>
      </c>
      <c r="AA19" s="14">
        <v>100</v>
      </c>
      <c r="AB19" s="14">
        <v>87</v>
      </c>
      <c r="AC19" s="14">
        <v>91</v>
      </c>
      <c r="AD19" s="14">
        <v>100</v>
      </c>
      <c r="AE19" s="14">
        <v>100</v>
      </c>
      <c r="AF19" s="17"/>
      <c r="AG19" s="14">
        <v>22</v>
      </c>
      <c r="AH19" s="14">
        <v>23</v>
      </c>
      <c r="AI19" s="14">
        <v>47</v>
      </c>
      <c r="AJ19" s="14">
        <v>41</v>
      </c>
      <c r="AK19" s="14">
        <v>22</v>
      </c>
      <c r="AL19" s="14">
        <v>24</v>
      </c>
      <c r="AM19" s="14">
        <v>45</v>
      </c>
      <c r="AN19" s="14">
        <v>10</v>
      </c>
      <c r="AO19" s="14">
        <v>46</v>
      </c>
      <c r="AP19" s="20" t="str">
        <f t="shared" si="5"/>
        <v>PASS</v>
      </c>
      <c r="AQ19" s="20" t="str">
        <f t="shared" si="6"/>
        <v>PASS</v>
      </c>
      <c r="AR19" s="21" t="str">
        <f t="shared" si="7"/>
        <v>PASS</v>
      </c>
      <c r="AS19" s="21" t="str">
        <f t="shared" si="8"/>
        <v>PASS</v>
      </c>
      <c r="AT19" s="7" t="str">
        <f t="shared" si="9"/>
        <v>PASS</v>
      </c>
      <c r="AU19" s="7" t="str">
        <f t="shared" si="10"/>
        <v>PASS</v>
      </c>
      <c r="AV19" s="22" t="str">
        <f t="shared" si="11"/>
        <v>YES</v>
      </c>
      <c r="AW19" s="23" t="str">
        <f t="shared" si="12"/>
        <v>DIST</v>
      </c>
    </row>
    <row r="20" spans="1:49">
      <c r="A20" s="14"/>
      <c r="B20" s="14">
        <v>33140</v>
      </c>
      <c r="C20" s="14" t="s">
        <v>609</v>
      </c>
      <c r="D20" s="15" t="s">
        <v>610</v>
      </c>
      <c r="E20" s="14" t="s">
        <v>611</v>
      </c>
      <c r="F20" s="16" t="s">
        <v>612</v>
      </c>
      <c r="G20" s="14">
        <v>84</v>
      </c>
      <c r="H20" s="14">
        <v>98</v>
      </c>
      <c r="I20" s="14">
        <v>84</v>
      </c>
      <c r="J20" s="14">
        <v>97</v>
      </c>
      <c r="K20" s="14">
        <v>88</v>
      </c>
      <c r="L20" s="17"/>
      <c r="M20" s="14">
        <v>42</v>
      </c>
      <c r="N20" s="14">
        <v>23</v>
      </c>
      <c r="O20" s="14">
        <v>45</v>
      </c>
      <c r="P20" s="14">
        <v>24</v>
      </c>
      <c r="Q20" s="14">
        <v>46</v>
      </c>
      <c r="R20" s="14">
        <v>47</v>
      </c>
      <c r="S20" s="18">
        <v>10</v>
      </c>
      <c r="T20" s="18">
        <v>23</v>
      </c>
      <c r="U20" s="19"/>
      <c r="V20" s="15">
        <f t="shared" si="0"/>
        <v>33140</v>
      </c>
      <c r="W20" s="14" t="str">
        <f t="shared" si="1"/>
        <v>T150058640</v>
      </c>
      <c r="X20" s="15" t="str">
        <f t="shared" si="2"/>
        <v>PATIL HRUSHIKESH SUBHASH</v>
      </c>
      <c r="Y20" s="14" t="str">
        <f t="shared" si="3"/>
        <v>71900466H</v>
      </c>
      <c r="Z20" s="16" t="str">
        <f t="shared" si="4"/>
        <v>I2K18102505</v>
      </c>
      <c r="AA20" s="14">
        <v>96</v>
      </c>
      <c r="AB20" s="14">
        <v>91</v>
      </c>
      <c r="AC20" s="14">
        <v>86</v>
      </c>
      <c r="AD20" s="14">
        <v>90</v>
      </c>
      <c r="AE20" s="14">
        <v>88</v>
      </c>
      <c r="AF20" s="17"/>
      <c r="AG20" s="14">
        <v>23</v>
      </c>
      <c r="AH20" s="14">
        <v>22</v>
      </c>
      <c r="AI20" s="14">
        <v>48</v>
      </c>
      <c r="AJ20" s="14">
        <v>46</v>
      </c>
      <c r="AK20" s="14">
        <v>24</v>
      </c>
      <c r="AL20" s="14">
        <v>22</v>
      </c>
      <c r="AM20" s="14">
        <v>44</v>
      </c>
      <c r="AN20" s="14">
        <v>10</v>
      </c>
      <c r="AO20" s="14">
        <v>46</v>
      </c>
      <c r="AP20" s="20" t="str">
        <f t="shared" si="5"/>
        <v>PASS</v>
      </c>
      <c r="AQ20" s="20" t="str">
        <f t="shared" si="6"/>
        <v>PASS</v>
      </c>
      <c r="AR20" s="21" t="str">
        <f t="shared" si="7"/>
        <v>PASS</v>
      </c>
      <c r="AS20" s="21" t="str">
        <f t="shared" si="8"/>
        <v>PASS</v>
      </c>
      <c r="AT20" s="7" t="str">
        <f t="shared" si="9"/>
        <v>PASS</v>
      </c>
      <c r="AU20" s="7" t="str">
        <f t="shared" si="10"/>
        <v>PASS</v>
      </c>
      <c r="AV20" s="22" t="str">
        <f t="shared" si="11"/>
        <v>YES</v>
      </c>
      <c r="AW20" s="23" t="str">
        <f t="shared" si="12"/>
        <v>DIST</v>
      </c>
    </row>
    <row r="21" spans="1:49">
      <c r="A21" s="14"/>
      <c r="B21" s="14">
        <v>33142</v>
      </c>
      <c r="C21" s="14" t="s">
        <v>637</v>
      </c>
      <c r="D21" s="15" t="s">
        <v>638</v>
      </c>
      <c r="E21" s="14" t="s">
        <v>639</v>
      </c>
      <c r="F21" s="16" t="s">
        <v>640</v>
      </c>
      <c r="G21" s="14">
        <v>88</v>
      </c>
      <c r="H21" s="14">
        <v>100</v>
      </c>
      <c r="I21" s="14">
        <v>87</v>
      </c>
      <c r="J21" s="14">
        <v>96</v>
      </c>
      <c r="K21" s="14">
        <v>97</v>
      </c>
      <c r="L21" s="17"/>
      <c r="M21" s="14">
        <v>41</v>
      </c>
      <c r="N21" s="14">
        <v>20</v>
      </c>
      <c r="O21" s="14">
        <v>43</v>
      </c>
      <c r="P21" s="14">
        <v>20</v>
      </c>
      <c r="Q21" s="14">
        <v>43</v>
      </c>
      <c r="R21" s="14">
        <v>43</v>
      </c>
      <c r="S21" s="18">
        <v>10</v>
      </c>
      <c r="T21" s="18">
        <v>23</v>
      </c>
      <c r="U21" s="19"/>
      <c r="V21" s="15">
        <f t="shared" si="0"/>
        <v>33142</v>
      </c>
      <c r="W21" s="14" t="str">
        <f t="shared" si="1"/>
        <v>T150058647</v>
      </c>
      <c r="X21" s="15" t="str">
        <f t="shared" si="2"/>
        <v>PATIL SAURABH VITTHAL</v>
      </c>
      <c r="Y21" s="14" t="str">
        <f t="shared" si="3"/>
        <v>71900477C</v>
      </c>
      <c r="Z21" s="16" t="str">
        <f t="shared" si="4"/>
        <v>I2K18102433</v>
      </c>
      <c r="AA21" s="14">
        <v>100</v>
      </c>
      <c r="AB21" s="14">
        <v>96</v>
      </c>
      <c r="AC21" s="14">
        <v>87</v>
      </c>
      <c r="AD21" s="14">
        <v>93</v>
      </c>
      <c r="AE21" s="14">
        <v>89</v>
      </c>
      <c r="AF21" s="17"/>
      <c r="AG21" s="14">
        <v>23</v>
      </c>
      <c r="AH21" s="14">
        <v>24</v>
      </c>
      <c r="AI21" s="14">
        <v>44</v>
      </c>
      <c r="AJ21" s="14">
        <v>44</v>
      </c>
      <c r="AK21" s="14">
        <v>21</v>
      </c>
      <c r="AL21" s="14">
        <v>19</v>
      </c>
      <c r="AM21" s="14">
        <v>43</v>
      </c>
      <c r="AN21" s="14">
        <v>10</v>
      </c>
      <c r="AO21" s="14">
        <v>46</v>
      </c>
      <c r="AP21" s="20" t="str">
        <f t="shared" si="5"/>
        <v>PASS</v>
      </c>
      <c r="AQ21" s="20" t="str">
        <f t="shared" si="6"/>
        <v>PASS</v>
      </c>
      <c r="AR21" s="21" t="str">
        <f t="shared" si="7"/>
        <v>PASS</v>
      </c>
      <c r="AS21" s="21" t="str">
        <f t="shared" si="8"/>
        <v>PASS</v>
      </c>
      <c r="AT21" s="7" t="str">
        <f t="shared" si="9"/>
        <v>PASS</v>
      </c>
      <c r="AU21" s="7" t="str">
        <f t="shared" si="10"/>
        <v>PASS</v>
      </c>
      <c r="AV21" s="22" t="str">
        <f t="shared" si="11"/>
        <v>YES</v>
      </c>
      <c r="AW21" s="23" t="str">
        <f t="shared" si="12"/>
        <v>DIST</v>
      </c>
    </row>
    <row r="22" spans="1:49">
      <c r="A22" s="14"/>
      <c r="B22" s="14">
        <v>33144</v>
      </c>
      <c r="C22" s="14" t="s">
        <v>801</v>
      </c>
      <c r="D22" s="15" t="s">
        <v>802</v>
      </c>
      <c r="E22" s="14" t="s">
        <v>803</v>
      </c>
      <c r="F22" s="16" t="s">
        <v>804</v>
      </c>
      <c r="G22" s="14">
        <v>96</v>
      </c>
      <c r="H22" s="14">
        <v>100</v>
      </c>
      <c r="I22" s="14">
        <v>92</v>
      </c>
      <c r="J22" s="14">
        <v>100</v>
      </c>
      <c r="K22" s="14">
        <v>97</v>
      </c>
      <c r="L22" s="17"/>
      <c r="M22" s="14">
        <v>40</v>
      </c>
      <c r="N22" s="14">
        <v>21</v>
      </c>
      <c r="O22" s="14">
        <v>45</v>
      </c>
      <c r="P22" s="14">
        <v>22</v>
      </c>
      <c r="Q22" s="14">
        <v>46</v>
      </c>
      <c r="R22" s="14">
        <v>46</v>
      </c>
      <c r="S22" s="18">
        <v>10</v>
      </c>
      <c r="T22" s="18">
        <v>23</v>
      </c>
      <c r="U22" s="19"/>
      <c r="V22" s="15">
        <f t="shared" si="0"/>
        <v>33144</v>
      </c>
      <c r="W22" s="14" t="str">
        <f t="shared" si="1"/>
        <v>T150058689</v>
      </c>
      <c r="X22" s="15" t="str">
        <f t="shared" si="2"/>
        <v>SONAWANE PRAJWAL JANARDHAN</v>
      </c>
      <c r="Y22" s="14" t="str">
        <f t="shared" si="3"/>
        <v>71900495M</v>
      </c>
      <c r="Z22" s="16" t="str">
        <f t="shared" si="4"/>
        <v>I2K18102596</v>
      </c>
      <c r="AA22" s="14">
        <v>99</v>
      </c>
      <c r="AB22" s="14">
        <v>92</v>
      </c>
      <c r="AC22" s="14">
        <v>90</v>
      </c>
      <c r="AD22" s="14">
        <v>100</v>
      </c>
      <c r="AE22" s="14">
        <v>99</v>
      </c>
      <c r="AF22" s="17"/>
      <c r="AG22" s="14">
        <v>24</v>
      </c>
      <c r="AH22" s="14">
        <v>22</v>
      </c>
      <c r="AI22" s="14">
        <v>46</v>
      </c>
      <c r="AJ22" s="14">
        <v>45</v>
      </c>
      <c r="AK22" s="14">
        <v>23</v>
      </c>
      <c r="AL22" s="14">
        <v>22</v>
      </c>
      <c r="AM22" s="14">
        <v>43</v>
      </c>
      <c r="AN22" s="14">
        <v>10</v>
      </c>
      <c r="AO22" s="14">
        <v>46</v>
      </c>
      <c r="AP22" s="20" t="str">
        <f t="shared" si="5"/>
        <v>PASS</v>
      </c>
      <c r="AQ22" s="20" t="str">
        <f t="shared" si="6"/>
        <v>PASS</v>
      </c>
      <c r="AR22" s="21" t="str">
        <f t="shared" si="7"/>
        <v>PASS</v>
      </c>
      <c r="AS22" s="21" t="str">
        <f t="shared" si="8"/>
        <v>PASS</v>
      </c>
      <c r="AT22" s="7" t="str">
        <f t="shared" si="9"/>
        <v>PASS</v>
      </c>
      <c r="AU22" s="7" t="str">
        <f t="shared" si="10"/>
        <v>PASS</v>
      </c>
      <c r="AV22" s="22" t="str">
        <f t="shared" si="11"/>
        <v>YES</v>
      </c>
      <c r="AW22" s="23" t="str">
        <f t="shared" si="12"/>
        <v>DIST</v>
      </c>
    </row>
    <row r="23" spans="1:49">
      <c r="A23" s="14"/>
      <c r="B23" s="14">
        <v>33146</v>
      </c>
      <c r="C23" s="14" t="s">
        <v>665</v>
      </c>
      <c r="D23" s="15" t="s">
        <v>666</v>
      </c>
      <c r="E23" s="14" t="s">
        <v>667</v>
      </c>
      <c r="F23" s="16" t="s">
        <v>668</v>
      </c>
      <c r="G23" s="14">
        <v>86</v>
      </c>
      <c r="H23" s="14">
        <v>99</v>
      </c>
      <c r="I23" s="14">
        <v>84</v>
      </c>
      <c r="J23" s="14">
        <v>100</v>
      </c>
      <c r="K23" s="14">
        <v>93</v>
      </c>
      <c r="L23" s="17"/>
      <c r="M23" s="14">
        <v>42</v>
      </c>
      <c r="N23" s="14">
        <v>21</v>
      </c>
      <c r="O23" s="14">
        <v>46</v>
      </c>
      <c r="P23" s="14">
        <v>22</v>
      </c>
      <c r="Q23" s="14">
        <v>44</v>
      </c>
      <c r="R23" s="14">
        <v>46</v>
      </c>
      <c r="S23" s="18">
        <v>10</v>
      </c>
      <c r="T23" s="18">
        <v>23</v>
      </c>
      <c r="U23" s="19"/>
      <c r="V23" s="15">
        <f t="shared" si="0"/>
        <v>33146</v>
      </c>
      <c r="W23" s="14" t="str">
        <f t="shared" si="1"/>
        <v>T150058654</v>
      </c>
      <c r="X23" s="15" t="str">
        <f t="shared" si="2"/>
        <v>RANBHARE ROHIT SUBHASH</v>
      </c>
      <c r="Y23" s="14" t="str">
        <f t="shared" si="3"/>
        <v>71900523L</v>
      </c>
      <c r="Z23" s="16" t="str">
        <f t="shared" si="4"/>
        <v>I2K18102611</v>
      </c>
      <c r="AA23" s="14">
        <v>97</v>
      </c>
      <c r="AB23" s="14">
        <v>81</v>
      </c>
      <c r="AC23" s="14">
        <v>87</v>
      </c>
      <c r="AD23" s="14">
        <v>99</v>
      </c>
      <c r="AE23" s="14">
        <v>90</v>
      </c>
      <c r="AF23" s="17"/>
      <c r="AG23" s="14">
        <v>22</v>
      </c>
      <c r="AH23" s="14">
        <v>23</v>
      </c>
      <c r="AI23" s="14">
        <v>42</v>
      </c>
      <c r="AJ23" s="14">
        <v>44</v>
      </c>
      <c r="AK23" s="14">
        <v>22</v>
      </c>
      <c r="AL23" s="14">
        <v>20</v>
      </c>
      <c r="AM23" s="14">
        <v>42</v>
      </c>
      <c r="AN23" s="14">
        <v>10</v>
      </c>
      <c r="AO23" s="14">
        <v>46</v>
      </c>
      <c r="AP23" s="20" t="str">
        <f t="shared" si="5"/>
        <v>PASS</v>
      </c>
      <c r="AQ23" s="20" t="str">
        <f t="shared" si="6"/>
        <v>PASS</v>
      </c>
      <c r="AR23" s="21" t="str">
        <f t="shared" si="7"/>
        <v>PASS</v>
      </c>
      <c r="AS23" s="21" t="str">
        <f t="shared" si="8"/>
        <v>PASS</v>
      </c>
      <c r="AT23" s="7" t="str">
        <f t="shared" si="9"/>
        <v>PASS</v>
      </c>
      <c r="AU23" s="7" t="str">
        <f t="shared" si="10"/>
        <v>PASS</v>
      </c>
      <c r="AV23" s="22" t="str">
        <f t="shared" si="11"/>
        <v>YES</v>
      </c>
      <c r="AW23" s="23" t="str">
        <f t="shared" si="12"/>
        <v>DIST</v>
      </c>
    </row>
    <row r="24" spans="1:49">
      <c r="A24" s="14"/>
      <c r="B24" s="24">
        <v>33149</v>
      </c>
      <c r="C24" s="24" t="s">
        <v>701</v>
      </c>
      <c r="D24" s="25" t="s">
        <v>702</v>
      </c>
      <c r="E24" s="24" t="s">
        <v>703</v>
      </c>
      <c r="F24" s="16" t="s">
        <v>704</v>
      </c>
      <c r="G24" s="14">
        <v>87</v>
      </c>
      <c r="H24" s="14">
        <v>100</v>
      </c>
      <c r="I24" s="14">
        <v>100</v>
      </c>
      <c r="J24" s="14">
        <v>100</v>
      </c>
      <c r="K24" s="14">
        <v>100</v>
      </c>
      <c r="L24" s="17"/>
      <c r="M24" s="14">
        <v>46</v>
      </c>
      <c r="N24" s="14">
        <v>24</v>
      </c>
      <c r="O24" s="14">
        <v>47</v>
      </c>
      <c r="P24" s="14">
        <v>25</v>
      </c>
      <c r="Q24" s="14">
        <v>48</v>
      </c>
      <c r="R24" s="14">
        <v>45</v>
      </c>
      <c r="S24" s="18">
        <v>10</v>
      </c>
      <c r="T24" s="18">
        <v>23</v>
      </c>
      <c r="U24" s="19"/>
      <c r="V24" s="15">
        <f t="shared" si="0"/>
        <v>33149</v>
      </c>
      <c r="W24" s="14" t="str">
        <f t="shared" si="1"/>
        <v>T150058664</v>
      </c>
      <c r="X24" s="15" t="str">
        <f t="shared" si="2"/>
        <v>SAARTH DESHPANDE</v>
      </c>
      <c r="Y24" s="14" t="str">
        <f t="shared" si="3"/>
        <v>71900545M</v>
      </c>
      <c r="Z24" s="16" t="str">
        <f t="shared" si="4"/>
        <v>I2K18102551</v>
      </c>
      <c r="AA24" s="14">
        <v>100</v>
      </c>
      <c r="AB24" s="14">
        <v>100</v>
      </c>
      <c r="AC24" s="14">
        <v>100</v>
      </c>
      <c r="AD24" s="14">
        <v>100</v>
      </c>
      <c r="AE24" s="14">
        <v>100</v>
      </c>
      <c r="AF24" s="17"/>
      <c r="AG24" s="14">
        <v>24</v>
      </c>
      <c r="AH24" s="14">
        <v>24</v>
      </c>
      <c r="AI24" s="14">
        <v>47</v>
      </c>
      <c r="AJ24" s="14">
        <v>48</v>
      </c>
      <c r="AK24" s="14">
        <v>24</v>
      </c>
      <c r="AL24" s="14">
        <v>24</v>
      </c>
      <c r="AM24" s="14">
        <v>48</v>
      </c>
      <c r="AN24" s="14">
        <v>10</v>
      </c>
      <c r="AO24" s="14">
        <v>46</v>
      </c>
      <c r="AP24" s="20" t="str">
        <f t="shared" si="5"/>
        <v>PASS</v>
      </c>
      <c r="AQ24" s="20" t="str">
        <f t="shared" si="6"/>
        <v>PASS</v>
      </c>
      <c r="AR24" s="21" t="str">
        <f t="shared" si="7"/>
        <v>PASS</v>
      </c>
      <c r="AS24" s="21" t="str">
        <f t="shared" si="8"/>
        <v>PASS</v>
      </c>
      <c r="AT24" s="7" t="str">
        <f t="shared" si="9"/>
        <v>PASS</v>
      </c>
      <c r="AU24" s="7" t="str">
        <f t="shared" si="10"/>
        <v>PASS</v>
      </c>
      <c r="AV24" s="22" t="str">
        <f t="shared" si="11"/>
        <v>YES</v>
      </c>
      <c r="AW24" s="23" t="str">
        <f t="shared" si="12"/>
        <v>DIST</v>
      </c>
    </row>
    <row r="25" spans="1:49">
      <c r="A25" s="14"/>
      <c r="B25" s="14">
        <v>33158</v>
      </c>
      <c r="C25" s="14" t="s">
        <v>842</v>
      </c>
      <c r="D25" s="15" t="s">
        <v>843</v>
      </c>
      <c r="E25" s="14" t="s">
        <v>844</v>
      </c>
      <c r="F25" s="16" t="s">
        <v>845</v>
      </c>
      <c r="G25" s="14">
        <v>89</v>
      </c>
      <c r="H25" s="14">
        <v>96</v>
      </c>
      <c r="I25" s="14">
        <v>94</v>
      </c>
      <c r="J25" s="14">
        <v>85</v>
      </c>
      <c r="K25" s="14">
        <v>93</v>
      </c>
      <c r="L25" s="17"/>
      <c r="M25" s="14">
        <v>41</v>
      </c>
      <c r="N25" s="14">
        <v>21</v>
      </c>
      <c r="O25" s="14">
        <v>44</v>
      </c>
      <c r="P25" s="14">
        <v>22</v>
      </c>
      <c r="Q25" s="14">
        <v>46</v>
      </c>
      <c r="R25" s="14">
        <v>42</v>
      </c>
      <c r="S25" s="18">
        <v>10</v>
      </c>
      <c r="T25" s="18">
        <v>23</v>
      </c>
      <c r="U25" s="19"/>
      <c r="V25" s="15">
        <f t="shared" si="0"/>
        <v>33158</v>
      </c>
      <c r="W25" s="14" t="str">
        <f t="shared" si="1"/>
        <v>T150058699</v>
      </c>
      <c r="X25" s="15" t="str">
        <f t="shared" si="2"/>
        <v>TODMAL PRIYADARSHAN SATISH</v>
      </c>
      <c r="Y25" s="14" t="str">
        <f t="shared" si="3"/>
        <v>71900675K</v>
      </c>
      <c r="Z25" s="16" t="str">
        <f t="shared" si="4"/>
        <v>I2K18102600</v>
      </c>
      <c r="AA25" s="14">
        <v>100</v>
      </c>
      <c r="AB25" s="14">
        <v>93</v>
      </c>
      <c r="AC25" s="14">
        <v>84</v>
      </c>
      <c r="AD25" s="14">
        <v>86</v>
      </c>
      <c r="AE25" s="14">
        <v>98</v>
      </c>
      <c r="AF25" s="17"/>
      <c r="AG25" s="14">
        <v>24</v>
      </c>
      <c r="AH25" s="14">
        <v>22</v>
      </c>
      <c r="AI25" s="14">
        <v>47</v>
      </c>
      <c r="AJ25" s="14">
        <v>48</v>
      </c>
      <c r="AK25" s="14">
        <v>24</v>
      </c>
      <c r="AL25" s="14">
        <v>23</v>
      </c>
      <c r="AM25" s="14">
        <v>48</v>
      </c>
      <c r="AN25" s="14">
        <v>10</v>
      </c>
      <c r="AO25" s="14">
        <v>46</v>
      </c>
      <c r="AP25" s="20" t="str">
        <f t="shared" si="5"/>
        <v>PASS</v>
      </c>
      <c r="AQ25" s="20" t="str">
        <f t="shared" si="6"/>
        <v>PASS</v>
      </c>
      <c r="AR25" s="21" t="str">
        <f t="shared" si="7"/>
        <v>PASS</v>
      </c>
      <c r="AS25" s="21" t="str">
        <f t="shared" si="8"/>
        <v>PASS</v>
      </c>
      <c r="AT25" s="7" t="str">
        <f t="shared" si="9"/>
        <v>PASS</v>
      </c>
      <c r="AU25" s="7" t="str">
        <f t="shared" si="10"/>
        <v>PASS</v>
      </c>
      <c r="AV25" s="22" t="str">
        <f t="shared" si="11"/>
        <v>YES</v>
      </c>
      <c r="AW25" s="23" t="str">
        <f t="shared" si="12"/>
        <v>DIST</v>
      </c>
    </row>
    <row r="26" spans="1:49">
      <c r="A26" s="14"/>
      <c r="B26" s="24">
        <v>33161</v>
      </c>
      <c r="C26" s="24" t="s">
        <v>863</v>
      </c>
      <c r="D26" s="25" t="s">
        <v>864</v>
      </c>
      <c r="E26" s="24" t="s">
        <v>865</v>
      </c>
      <c r="F26" s="16" t="s">
        <v>866</v>
      </c>
      <c r="G26" s="14">
        <v>92</v>
      </c>
      <c r="H26" s="14">
        <v>100</v>
      </c>
      <c r="I26" s="14">
        <v>99</v>
      </c>
      <c r="J26" s="14">
        <v>97</v>
      </c>
      <c r="K26" s="14">
        <v>86</v>
      </c>
      <c r="L26" s="17"/>
      <c r="M26" s="14">
        <v>40</v>
      </c>
      <c r="N26" s="14">
        <v>21</v>
      </c>
      <c r="O26" s="14">
        <v>45</v>
      </c>
      <c r="P26" s="14">
        <v>23</v>
      </c>
      <c r="Q26" s="14">
        <v>44</v>
      </c>
      <c r="R26" s="14">
        <v>48</v>
      </c>
      <c r="S26" s="18">
        <v>10</v>
      </c>
      <c r="T26" s="18">
        <v>23</v>
      </c>
      <c r="U26" s="19"/>
      <c r="V26" s="15">
        <f t="shared" si="0"/>
        <v>33161</v>
      </c>
      <c r="W26" s="14" t="str">
        <f t="shared" si="1"/>
        <v>T150058704</v>
      </c>
      <c r="X26" s="15" t="str">
        <f t="shared" si="2"/>
        <v>VELANKAR ABHISHEK VISHWAS</v>
      </c>
      <c r="Y26" s="14" t="str">
        <f t="shared" si="3"/>
        <v>71900692K</v>
      </c>
      <c r="Z26" s="16" t="str">
        <f t="shared" si="4"/>
        <v>I2K18102430</v>
      </c>
      <c r="AA26" s="14">
        <v>87</v>
      </c>
      <c r="AB26" s="14">
        <v>97</v>
      </c>
      <c r="AC26" s="14">
        <v>89</v>
      </c>
      <c r="AD26" s="14">
        <v>87</v>
      </c>
      <c r="AE26" s="14">
        <v>88</v>
      </c>
      <c r="AF26" s="17"/>
      <c r="AG26" s="14">
        <v>24</v>
      </c>
      <c r="AH26" s="14">
        <v>24</v>
      </c>
      <c r="AI26" s="14">
        <v>48</v>
      </c>
      <c r="AJ26" s="14">
        <v>45</v>
      </c>
      <c r="AK26" s="14">
        <v>23</v>
      </c>
      <c r="AL26" s="14">
        <v>21</v>
      </c>
      <c r="AM26" s="14">
        <v>43</v>
      </c>
      <c r="AN26" s="14">
        <v>10</v>
      </c>
      <c r="AO26" s="14">
        <v>46</v>
      </c>
      <c r="AP26" s="20" t="str">
        <f t="shared" si="5"/>
        <v>PASS</v>
      </c>
      <c r="AQ26" s="20" t="str">
        <f t="shared" si="6"/>
        <v>PASS</v>
      </c>
      <c r="AR26" s="21" t="str">
        <f t="shared" si="7"/>
        <v>PASS</v>
      </c>
      <c r="AS26" s="21" t="str">
        <f t="shared" si="8"/>
        <v>PASS</v>
      </c>
      <c r="AT26" s="7" t="str">
        <f t="shared" si="9"/>
        <v>PASS</v>
      </c>
      <c r="AU26" s="7" t="str">
        <f t="shared" si="10"/>
        <v>PASS</v>
      </c>
      <c r="AV26" s="22" t="str">
        <f t="shared" si="11"/>
        <v>YES</v>
      </c>
      <c r="AW26" s="23" t="str">
        <f t="shared" si="12"/>
        <v>DIST</v>
      </c>
    </row>
    <row r="27" spans="1:49">
      <c r="A27" s="14"/>
      <c r="B27" s="14">
        <v>33201</v>
      </c>
      <c r="C27" s="14" t="s">
        <v>549</v>
      </c>
      <c r="D27" s="15" t="s">
        <v>550</v>
      </c>
      <c r="E27" s="14" t="s">
        <v>551</v>
      </c>
      <c r="F27" s="16" t="s">
        <v>552</v>
      </c>
      <c r="G27" s="14">
        <v>92</v>
      </c>
      <c r="H27" s="14">
        <v>100</v>
      </c>
      <c r="I27" s="14">
        <v>100</v>
      </c>
      <c r="J27" s="14">
        <v>100</v>
      </c>
      <c r="K27" s="14">
        <v>98</v>
      </c>
      <c r="L27" s="17"/>
      <c r="M27" s="14">
        <v>44</v>
      </c>
      <c r="N27" s="14">
        <v>23</v>
      </c>
      <c r="O27" s="14">
        <v>45</v>
      </c>
      <c r="P27" s="14">
        <v>24</v>
      </c>
      <c r="Q27" s="14">
        <v>44</v>
      </c>
      <c r="R27" s="14">
        <v>45</v>
      </c>
      <c r="S27" s="18">
        <v>10</v>
      </c>
      <c r="T27" s="18">
        <v>23</v>
      </c>
      <c r="U27" s="19"/>
      <c r="V27" s="15">
        <f t="shared" si="0"/>
        <v>33201</v>
      </c>
      <c r="W27" s="14" t="str">
        <f t="shared" si="1"/>
        <v>T150058625</v>
      </c>
      <c r="X27" s="15" t="str">
        <f t="shared" si="2"/>
        <v>MUNDADA ABHISHEK ATULKUMAR</v>
      </c>
      <c r="Y27" s="14" t="str">
        <f t="shared" si="3"/>
        <v>71900005L</v>
      </c>
      <c r="Z27" s="16" t="str">
        <f t="shared" si="4"/>
        <v>I2K18102638</v>
      </c>
      <c r="AA27" s="14">
        <v>100</v>
      </c>
      <c r="AB27" s="14">
        <v>90</v>
      </c>
      <c r="AC27" s="14">
        <v>91</v>
      </c>
      <c r="AD27" s="14">
        <v>100</v>
      </c>
      <c r="AE27" s="14">
        <v>97</v>
      </c>
      <c r="AF27" s="17"/>
      <c r="AG27" s="14">
        <v>23</v>
      </c>
      <c r="AH27" s="14">
        <v>24</v>
      </c>
      <c r="AI27" s="14">
        <v>47</v>
      </c>
      <c r="AJ27" s="14">
        <v>48</v>
      </c>
      <c r="AK27" s="14">
        <v>22</v>
      </c>
      <c r="AL27" s="14">
        <v>21</v>
      </c>
      <c r="AM27" s="14">
        <v>47</v>
      </c>
      <c r="AN27" s="14">
        <v>10</v>
      </c>
      <c r="AO27" s="14">
        <v>46</v>
      </c>
      <c r="AP27" s="20" t="str">
        <f t="shared" si="5"/>
        <v>PASS</v>
      </c>
      <c r="AQ27" s="20" t="str">
        <f t="shared" si="6"/>
        <v>PASS</v>
      </c>
      <c r="AR27" s="21" t="str">
        <f t="shared" si="7"/>
        <v>PASS</v>
      </c>
      <c r="AS27" s="21" t="str">
        <f t="shared" si="8"/>
        <v>PASS</v>
      </c>
      <c r="AT27" s="7" t="str">
        <f t="shared" si="9"/>
        <v>PASS</v>
      </c>
      <c r="AU27" s="7" t="str">
        <f t="shared" si="10"/>
        <v>PASS</v>
      </c>
      <c r="AV27" s="22" t="str">
        <f t="shared" si="11"/>
        <v>YES</v>
      </c>
      <c r="AW27" s="23" t="str">
        <f t="shared" si="12"/>
        <v>DIST</v>
      </c>
    </row>
    <row r="28" spans="1:49">
      <c r="A28" s="14"/>
      <c r="B28" s="14">
        <v>33203</v>
      </c>
      <c r="C28" s="14" t="s">
        <v>81</v>
      </c>
      <c r="D28" s="15" t="s">
        <v>82</v>
      </c>
      <c r="E28" s="14" t="s">
        <v>83</v>
      </c>
      <c r="F28" s="16" t="s">
        <v>84</v>
      </c>
      <c r="G28" s="14">
        <v>91</v>
      </c>
      <c r="H28" s="14">
        <v>100</v>
      </c>
      <c r="I28" s="14">
        <v>82</v>
      </c>
      <c r="J28" s="14">
        <v>100</v>
      </c>
      <c r="K28" s="14">
        <v>96</v>
      </c>
      <c r="L28" s="17"/>
      <c r="M28" s="14">
        <v>40</v>
      </c>
      <c r="N28" s="14">
        <v>20</v>
      </c>
      <c r="O28" s="14">
        <v>44</v>
      </c>
      <c r="P28" s="14">
        <v>21</v>
      </c>
      <c r="Q28" s="14">
        <v>44</v>
      </c>
      <c r="R28" s="14">
        <v>43</v>
      </c>
      <c r="S28" s="18">
        <v>10</v>
      </c>
      <c r="T28" s="18">
        <v>23</v>
      </c>
      <c r="U28" s="19"/>
      <c r="V28" s="15">
        <f t="shared" si="0"/>
        <v>33203</v>
      </c>
      <c r="W28" s="14" t="str">
        <f t="shared" si="1"/>
        <v>T150058507</v>
      </c>
      <c r="X28" s="15" t="str">
        <f t="shared" si="2"/>
        <v>AGRAWAL AKSHAD GOPAL</v>
      </c>
      <c r="Y28" s="14" t="str">
        <f t="shared" si="3"/>
        <v>71900019L</v>
      </c>
      <c r="Z28" s="16" t="str">
        <f t="shared" si="4"/>
        <v>I2K18102447</v>
      </c>
      <c r="AA28" s="14">
        <v>93</v>
      </c>
      <c r="AB28" s="14">
        <v>84</v>
      </c>
      <c r="AC28" s="14">
        <v>98</v>
      </c>
      <c r="AD28" s="14">
        <v>99</v>
      </c>
      <c r="AE28" s="14">
        <v>94</v>
      </c>
      <c r="AF28" s="17"/>
      <c r="AG28" s="14">
        <v>23</v>
      </c>
      <c r="AH28" s="14">
        <v>22</v>
      </c>
      <c r="AI28" s="14">
        <v>45</v>
      </c>
      <c r="AJ28" s="14">
        <v>41</v>
      </c>
      <c r="AK28" s="14">
        <v>21</v>
      </c>
      <c r="AL28" s="14">
        <v>20</v>
      </c>
      <c r="AM28" s="14">
        <v>46</v>
      </c>
      <c r="AN28" s="14">
        <v>10</v>
      </c>
      <c r="AO28" s="14">
        <v>46</v>
      </c>
      <c r="AP28" s="20" t="str">
        <f t="shared" si="5"/>
        <v>PASS</v>
      </c>
      <c r="AQ28" s="20" t="str">
        <f t="shared" si="6"/>
        <v>PASS</v>
      </c>
      <c r="AR28" s="21" t="str">
        <f t="shared" si="7"/>
        <v>PASS</v>
      </c>
      <c r="AS28" s="21" t="str">
        <f t="shared" si="8"/>
        <v>PASS</v>
      </c>
      <c r="AT28" s="7" t="str">
        <f t="shared" si="9"/>
        <v>PASS</v>
      </c>
      <c r="AU28" s="7" t="str">
        <f t="shared" si="10"/>
        <v>PASS</v>
      </c>
      <c r="AV28" s="22" t="str">
        <f t="shared" si="11"/>
        <v>YES</v>
      </c>
      <c r="AW28" s="23" t="str">
        <f t="shared" si="12"/>
        <v>DIST</v>
      </c>
    </row>
    <row r="29" spans="1:49">
      <c r="A29" s="14"/>
      <c r="B29" s="14">
        <v>33204</v>
      </c>
      <c r="C29" s="14" t="s">
        <v>205</v>
      </c>
      <c r="D29" s="15" t="s">
        <v>206</v>
      </c>
      <c r="E29" s="14" t="s">
        <v>207</v>
      </c>
      <c r="F29" s="16" t="s">
        <v>208</v>
      </c>
      <c r="G29" s="14">
        <v>89</v>
      </c>
      <c r="H29" s="14">
        <v>100</v>
      </c>
      <c r="I29" s="14">
        <v>99</v>
      </c>
      <c r="J29" s="14">
        <v>100</v>
      </c>
      <c r="K29" s="14">
        <v>94</v>
      </c>
      <c r="L29" s="17"/>
      <c r="M29" s="14">
        <v>42</v>
      </c>
      <c r="N29" s="14">
        <v>22</v>
      </c>
      <c r="O29" s="14">
        <v>43</v>
      </c>
      <c r="P29" s="14">
        <v>23</v>
      </c>
      <c r="Q29" s="14">
        <v>43</v>
      </c>
      <c r="R29" s="14">
        <v>44</v>
      </c>
      <c r="S29" s="18">
        <v>10</v>
      </c>
      <c r="T29" s="18">
        <v>23</v>
      </c>
      <c r="U29" s="19"/>
      <c r="V29" s="15">
        <f t="shared" si="0"/>
        <v>33204</v>
      </c>
      <c r="W29" s="14" t="str">
        <f t="shared" si="1"/>
        <v>T150058538</v>
      </c>
      <c r="X29" s="15" t="str">
        <f t="shared" si="2"/>
        <v>BRAHMANKAR AJINKYA SOMESHWAR</v>
      </c>
      <c r="Y29" s="14" t="str">
        <f t="shared" si="3"/>
        <v>71900027M</v>
      </c>
      <c r="Z29" s="16" t="str">
        <f t="shared" si="4"/>
        <v>I2K18102484</v>
      </c>
      <c r="AA29" s="14">
        <v>100</v>
      </c>
      <c r="AB29" s="14">
        <v>96</v>
      </c>
      <c r="AC29" s="14">
        <v>94</v>
      </c>
      <c r="AD29" s="14">
        <v>99</v>
      </c>
      <c r="AE29" s="14">
        <v>83</v>
      </c>
      <c r="AF29" s="17"/>
      <c r="AG29" s="14">
        <v>23</v>
      </c>
      <c r="AH29" s="14">
        <v>22</v>
      </c>
      <c r="AI29" s="14">
        <v>47</v>
      </c>
      <c r="AJ29" s="14">
        <v>43</v>
      </c>
      <c r="AK29" s="14">
        <v>23</v>
      </c>
      <c r="AL29" s="14">
        <v>21</v>
      </c>
      <c r="AM29" s="14">
        <v>44</v>
      </c>
      <c r="AN29" s="14">
        <v>10</v>
      </c>
      <c r="AO29" s="14">
        <v>46</v>
      </c>
      <c r="AP29" s="20" t="str">
        <f t="shared" si="5"/>
        <v>PASS</v>
      </c>
      <c r="AQ29" s="20" t="str">
        <f t="shared" si="6"/>
        <v>PASS</v>
      </c>
      <c r="AR29" s="21" t="str">
        <f t="shared" si="7"/>
        <v>PASS</v>
      </c>
      <c r="AS29" s="21" t="str">
        <f t="shared" si="8"/>
        <v>PASS</v>
      </c>
      <c r="AT29" s="7" t="str">
        <f t="shared" si="9"/>
        <v>PASS</v>
      </c>
      <c r="AU29" s="7" t="str">
        <f t="shared" si="10"/>
        <v>PASS</v>
      </c>
      <c r="AV29" s="22" t="str">
        <f t="shared" si="11"/>
        <v>YES</v>
      </c>
      <c r="AW29" s="23" t="str">
        <f t="shared" si="12"/>
        <v>DIST</v>
      </c>
    </row>
    <row r="30" spans="1:49">
      <c r="A30" s="14"/>
      <c r="B30" s="24">
        <v>33205</v>
      </c>
      <c r="C30" s="24" t="s">
        <v>85</v>
      </c>
      <c r="D30" s="25" t="s">
        <v>86</v>
      </c>
      <c r="E30" s="24" t="s">
        <v>87</v>
      </c>
      <c r="F30" s="16" t="s">
        <v>88</v>
      </c>
      <c r="G30" s="14">
        <v>85</v>
      </c>
      <c r="H30" s="14">
        <v>100</v>
      </c>
      <c r="I30" s="14">
        <v>99</v>
      </c>
      <c r="J30" s="14">
        <v>100</v>
      </c>
      <c r="K30" s="14">
        <v>99</v>
      </c>
      <c r="L30" s="17"/>
      <c r="M30" s="14">
        <v>41</v>
      </c>
      <c r="N30" s="14">
        <v>22</v>
      </c>
      <c r="O30" s="14">
        <v>45</v>
      </c>
      <c r="P30" s="14">
        <v>23</v>
      </c>
      <c r="Q30" s="14">
        <v>45</v>
      </c>
      <c r="R30" s="14">
        <v>47</v>
      </c>
      <c r="S30" s="18">
        <v>10</v>
      </c>
      <c r="T30" s="18">
        <v>23</v>
      </c>
      <c r="U30" s="19"/>
      <c r="V30" s="15">
        <f t="shared" si="0"/>
        <v>33205</v>
      </c>
      <c r="W30" s="14" t="str">
        <f t="shared" si="1"/>
        <v>T150058508</v>
      </c>
      <c r="X30" s="15" t="str">
        <f t="shared" si="2"/>
        <v>AGRAWAL AMISHA ANUPKUMAR</v>
      </c>
      <c r="Y30" s="14" t="str">
        <f t="shared" si="3"/>
        <v>71900036L</v>
      </c>
      <c r="Z30" s="16" t="str">
        <f t="shared" si="4"/>
        <v>E2K18103195</v>
      </c>
      <c r="AA30" s="14">
        <v>100</v>
      </c>
      <c r="AB30" s="14">
        <v>95</v>
      </c>
      <c r="AC30" s="14">
        <v>100</v>
      </c>
      <c r="AD30" s="14">
        <v>100</v>
      </c>
      <c r="AE30" s="14">
        <v>100</v>
      </c>
      <c r="AF30" s="17"/>
      <c r="AG30" s="14">
        <v>24</v>
      </c>
      <c r="AH30" s="14">
        <v>24</v>
      </c>
      <c r="AI30" s="14">
        <v>47</v>
      </c>
      <c r="AJ30" s="14">
        <v>42</v>
      </c>
      <c r="AK30" s="14">
        <v>22</v>
      </c>
      <c r="AL30" s="14">
        <v>20</v>
      </c>
      <c r="AM30" s="14">
        <v>41</v>
      </c>
      <c r="AN30" s="14">
        <v>10</v>
      </c>
      <c r="AO30" s="14">
        <v>46</v>
      </c>
      <c r="AP30" s="20" t="str">
        <f t="shared" si="5"/>
        <v>PASS</v>
      </c>
      <c r="AQ30" s="20" t="str">
        <f t="shared" si="6"/>
        <v>PASS</v>
      </c>
      <c r="AR30" s="21" t="str">
        <f t="shared" si="7"/>
        <v>PASS</v>
      </c>
      <c r="AS30" s="21" t="str">
        <f t="shared" si="8"/>
        <v>PASS</v>
      </c>
      <c r="AT30" s="7" t="str">
        <f t="shared" si="9"/>
        <v>PASS</v>
      </c>
      <c r="AU30" s="7" t="str">
        <f t="shared" si="10"/>
        <v>PASS</v>
      </c>
      <c r="AV30" s="22" t="str">
        <f t="shared" si="11"/>
        <v>YES</v>
      </c>
      <c r="AW30" s="23" t="str">
        <f t="shared" si="12"/>
        <v>DIST</v>
      </c>
    </row>
    <row r="31" spans="1:49">
      <c r="A31" s="14"/>
      <c r="B31" s="14">
        <v>33206</v>
      </c>
      <c r="C31" s="14" t="s">
        <v>105</v>
      </c>
      <c r="D31" s="15" t="s">
        <v>106</v>
      </c>
      <c r="E31" s="14" t="s">
        <v>107</v>
      </c>
      <c r="F31" s="16" t="s">
        <v>108</v>
      </c>
      <c r="G31" s="14">
        <v>90</v>
      </c>
      <c r="H31" s="14">
        <v>99</v>
      </c>
      <c r="I31" s="14">
        <v>97</v>
      </c>
      <c r="J31" s="14">
        <v>100</v>
      </c>
      <c r="K31" s="14">
        <v>100</v>
      </c>
      <c r="L31" s="17"/>
      <c r="M31" s="14">
        <v>44</v>
      </c>
      <c r="N31" s="14">
        <v>23</v>
      </c>
      <c r="O31" s="14">
        <v>44</v>
      </c>
      <c r="P31" s="14">
        <v>24</v>
      </c>
      <c r="Q31" s="14">
        <v>44</v>
      </c>
      <c r="R31" s="14">
        <v>45</v>
      </c>
      <c r="S31" s="18">
        <v>10</v>
      </c>
      <c r="T31" s="18">
        <v>23</v>
      </c>
      <c r="U31" s="19"/>
      <c r="V31" s="15">
        <f t="shared" si="0"/>
        <v>33206</v>
      </c>
      <c r="W31" s="14" t="str">
        <f t="shared" si="1"/>
        <v>T150058513</v>
      </c>
      <c r="X31" s="15" t="str">
        <f t="shared" si="2"/>
        <v>ANANT KHANDELWAL</v>
      </c>
      <c r="Y31" s="14" t="str">
        <f t="shared" si="3"/>
        <v>71900038G</v>
      </c>
      <c r="Z31" s="16" t="str">
        <f t="shared" si="4"/>
        <v>I2K18102497</v>
      </c>
      <c r="AA31" s="14">
        <v>92</v>
      </c>
      <c r="AB31" s="14">
        <v>90</v>
      </c>
      <c r="AC31" s="14">
        <v>89</v>
      </c>
      <c r="AD31" s="14">
        <v>99</v>
      </c>
      <c r="AE31" s="14">
        <v>94</v>
      </c>
      <c r="AF31" s="17"/>
      <c r="AG31" s="14">
        <v>23</v>
      </c>
      <c r="AH31" s="14">
        <v>22</v>
      </c>
      <c r="AI31" s="14">
        <v>46</v>
      </c>
      <c r="AJ31" s="14">
        <v>43</v>
      </c>
      <c r="AK31" s="14">
        <v>22</v>
      </c>
      <c r="AL31" s="14">
        <v>21</v>
      </c>
      <c r="AM31" s="14">
        <v>46</v>
      </c>
      <c r="AN31" s="14">
        <v>10</v>
      </c>
      <c r="AO31" s="14">
        <v>46</v>
      </c>
      <c r="AP31" s="20" t="str">
        <f t="shared" si="5"/>
        <v>PASS</v>
      </c>
      <c r="AQ31" s="20" t="str">
        <f t="shared" si="6"/>
        <v>PASS</v>
      </c>
      <c r="AR31" s="21" t="str">
        <f t="shared" si="7"/>
        <v>PASS</v>
      </c>
      <c r="AS31" s="21" t="str">
        <f t="shared" si="8"/>
        <v>PASS</v>
      </c>
      <c r="AT31" s="7" t="str">
        <f t="shared" si="9"/>
        <v>PASS</v>
      </c>
      <c r="AU31" s="7" t="str">
        <f t="shared" si="10"/>
        <v>PASS</v>
      </c>
      <c r="AV31" s="22" t="str">
        <f t="shared" si="11"/>
        <v>YES</v>
      </c>
      <c r="AW31" s="23" t="str">
        <f t="shared" si="12"/>
        <v>DIST</v>
      </c>
    </row>
    <row r="32" spans="1:49">
      <c r="A32" s="14"/>
      <c r="B32" s="24">
        <v>33207</v>
      </c>
      <c r="C32" s="24" t="s">
        <v>125</v>
      </c>
      <c r="D32" s="25" t="s">
        <v>126</v>
      </c>
      <c r="E32" s="24" t="s">
        <v>127</v>
      </c>
      <c r="F32" s="16" t="s">
        <v>128</v>
      </c>
      <c r="G32" s="14">
        <v>95</v>
      </c>
      <c r="H32" s="14">
        <v>100</v>
      </c>
      <c r="I32" s="14">
        <v>97</v>
      </c>
      <c r="J32" s="14">
        <v>100</v>
      </c>
      <c r="K32" s="14">
        <v>97</v>
      </c>
      <c r="L32" s="17"/>
      <c r="M32" s="14">
        <v>44</v>
      </c>
      <c r="N32" s="14">
        <v>21</v>
      </c>
      <c r="O32" s="14">
        <v>46</v>
      </c>
      <c r="P32" s="14">
        <v>22</v>
      </c>
      <c r="Q32" s="14">
        <v>44</v>
      </c>
      <c r="R32" s="14">
        <v>42</v>
      </c>
      <c r="S32" s="18">
        <v>10</v>
      </c>
      <c r="T32" s="18">
        <v>23</v>
      </c>
      <c r="U32" s="19"/>
      <c r="V32" s="15">
        <f t="shared" si="0"/>
        <v>33207</v>
      </c>
      <c r="W32" s="14" t="str">
        <f t="shared" si="1"/>
        <v>T150058518</v>
      </c>
      <c r="X32" s="15" t="str">
        <f t="shared" si="2"/>
        <v>ATHARV CHAVAN</v>
      </c>
      <c r="Y32" s="14" t="str">
        <f t="shared" si="3"/>
        <v>71900071J</v>
      </c>
      <c r="Z32" s="16" t="str">
        <f t="shared" si="4"/>
        <v>I2K18102524</v>
      </c>
      <c r="AA32" s="14">
        <v>100</v>
      </c>
      <c r="AB32" s="14">
        <v>95</v>
      </c>
      <c r="AC32" s="14">
        <v>81</v>
      </c>
      <c r="AD32" s="14">
        <v>100</v>
      </c>
      <c r="AE32" s="14">
        <v>97</v>
      </c>
      <c r="AF32" s="17"/>
      <c r="AG32" s="14">
        <v>22</v>
      </c>
      <c r="AH32" s="14">
        <v>21</v>
      </c>
      <c r="AI32" s="14">
        <v>47</v>
      </c>
      <c r="AJ32" s="14">
        <v>45</v>
      </c>
      <c r="AK32" s="14">
        <v>21</v>
      </c>
      <c r="AL32" s="14">
        <v>21</v>
      </c>
      <c r="AM32" s="14">
        <v>46</v>
      </c>
      <c r="AN32" s="14">
        <v>10</v>
      </c>
      <c r="AO32" s="14">
        <v>46</v>
      </c>
      <c r="AP32" s="20" t="str">
        <f t="shared" si="5"/>
        <v>PASS</v>
      </c>
      <c r="AQ32" s="20" t="str">
        <f t="shared" si="6"/>
        <v>PASS</v>
      </c>
      <c r="AR32" s="21" t="str">
        <f t="shared" si="7"/>
        <v>PASS</v>
      </c>
      <c r="AS32" s="21" t="str">
        <f t="shared" si="8"/>
        <v>PASS</v>
      </c>
      <c r="AT32" s="7" t="str">
        <f t="shared" si="9"/>
        <v>PASS</v>
      </c>
      <c r="AU32" s="7" t="str">
        <f t="shared" si="10"/>
        <v>PASS</v>
      </c>
      <c r="AV32" s="22" t="str">
        <f t="shared" si="11"/>
        <v>YES</v>
      </c>
      <c r="AW32" s="23" t="str">
        <f t="shared" si="12"/>
        <v>DIST</v>
      </c>
    </row>
    <row r="33" spans="1:49">
      <c r="A33" s="14"/>
      <c r="B33" s="24">
        <v>33210</v>
      </c>
      <c r="C33" s="24" t="s">
        <v>189</v>
      </c>
      <c r="D33" s="25" t="s">
        <v>190</v>
      </c>
      <c r="E33" s="24" t="s">
        <v>191</v>
      </c>
      <c r="F33" s="16" t="s">
        <v>192</v>
      </c>
      <c r="G33" s="14">
        <v>95</v>
      </c>
      <c r="H33" s="14">
        <v>100</v>
      </c>
      <c r="I33" s="14">
        <v>100</v>
      </c>
      <c r="J33" s="14">
        <v>100</v>
      </c>
      <c r="K33" s="14">
        <v>100</v>
      </c>
      <c r="L33" s="17"/>
      <c r="M33" s="14">
        <v>40</v>
      </c>
      <c r="N33" s="14">
        <v>23</v>
      </c>
      <c r="O33" s="14">
        <v>44</v>
      </c>
      <c r="P33" s="14">
        <v>24</v>
      </c>
      <c r="Q33" s="14">
        <v>46</v>
      </c>
      <c r="R33" s="14">
        <v>46</v>
      </c>
      <c r="S33" s="18">
        <v>10</v>
      </c>
      <c r="T33" s="18">
        <v>23</v>
      </c>
      <c r="U33" s="19"/>
      <c r="V33" s="15">
        <f t="shared" si="0"/>
        <v>33210</v>
      </c>
      <c r="W33" s="14" t="str">
        <f t="shared" si="1"/>
        <v>T150058534</v>
      </c>
      <c r="X33" s="15" t="str">
        <f t="shared" si="2"/>
        <v>BHOPE OMKAR SANDEEP</v>
      </c>
      <c r="Y33" s="14" t="str">
        <f t="shared" si="3"/>
        <v>71900117L</v>
      </c>
      <c r="Z33" s="16" t="str">
        <f t="shared" si="4"/>
        <v>I2K18102567</v>
      </c>
      <c r="AA33" s="14">
        <v>100</v>
      </c>
      <c r="AB33" s="14">
        <v>95</v>
      </c>
      <c r="AC33" s="14">
        <v>91</v>
      </c>
      <c r="AD33" s="14">
        <v>100</v>
      </c>
      <c r="AE33" s="14">
        <v>100</v>
      </c>
      <c r="AF33" s="17"/>
      <c r="AG33" s="14">
        <v>23</v>
      </c>
      <c r="AH33" s="14">
        <v>22</v>
      </c>
      <c r="AI33" s="14">
        <v>46</v>
      </c>
      <c r="AJ33" s="14">
        <v>48</v>
      </c>
      <c r="AK33" s="14">
        <v>23</v>
      </c>
      <c r="AL33" s="14">
        <v>24</v>
      </c>
      <c r="AM33" s="14">
        <v>45</v>
      </c>
      <c r="AN33" s="14">
        <v>10</v>
      </c>
      <c r="AO33" s="14">
        <v>46</v>
      </c>
      <c r="AP33" s="20" t="str">
        <f t="shared" si="5"/>
        <v>PASS</v>
      </c>
      <c r="AQ33" s="20" t="str">
        <f t="shared" si="6"/>
        <v>PASS</v>
      </c>
      <c r="AR33" s="21" t="str">
        <f t="shared" si="7"/>
        <v>PASS</v>
      </c>
      <c r="AS33" s="21" t="str">
        <f t="shared" si="8"/>
        <v>PASS</v>
      </c>
      <c r="AT33" s="7" t="str">
        <f t="shared" si="9"/>
        <v>PASS</v>
      </c>
      <c r="AU33" s="7" t="str">
        <f t="shared" si="10"/>
        <v>PASS</v>
      </c>
      <c r="AV33" s="22" t="str">
        <f t="shared" si="11"/>
        <v>YES</v>
      </c>
      <c r="AW33" s="23" t="str">
        <f t="shared" si="12"/>
        <v>DIST</v>
      </c>
    </row>
    <row r="34" spans="1:49">
      <c r="A34" s="14"/>
      <c r="B34" s="14">
        <v>33213</v>
      </c>
      <c r="C34" s="14" t="s">
        <v>229</v>
      </c>
      <c r="D34" s="15" t="s">
        <v>230</v>
      </c>
      <c r="E34" s="14" t="s">
        <v>231</v>
      </c>
      <c r="F34" s="16" t="s">
        <v>232</v>
      </c>
      <c r="G34" s="14">
        <v>97</v>
      </c>
      <c r="H34" s="14">
        <v>100</v>
      </c>
      <c r="I34" s="14">
        <v>100</v>
      </c>
      <c r="J34" s="14">
        <v>100</v>
      </c>
      <c r="K34" s="14">
        <v>99</v>
      </c>
      <c r="L34" s="17"/>
      <c r="M34" s="14">
        <v>42</v>
      </c>
      <c r="N34" s="14">
        <v>23</v>
      </c>
      <c r="O34" s="14">
        <v>45</v>
      </c>
      <c r="P34" s="14">
        <v>24</v>
      </c>
      <c r="Q34" s="14">
        <v>41</v>
      </c>
      <c r="R34" s="14">
        <v>46</v>
      </c>
      <c r="S34" s="18">
        <v>10</v>
      </c>
      <c r="T34" s="18">
        <v>23</v>
      </c>
      <c r="U34" s="19"/>
      <c r="V34" s="15">
        <f t="shared" si="0"/>
        <v>33213</v>
      </c>
      <c r="W34" s="14" t="str">
        <f t="shared" si="1"/>
        <v>T150058544</v>
      </c>
      <c r="X34" s="15" t="str">
        <f t="shared" si="2"/>
        <v>CHAWAK PRADYUMNA MILIND</v>
      </c>
      <c r="Y34" s="14" t="str">
        <f t="shared" si="3"/>
        <v>71900156M</v>
      </c>
      <c r="Z34" s="16" t="str">
        <f t="shared" si="4"/>
        <v>I2K18102548</v>
      </c>
      <c r="AA34" s="14">
        <v>100</v>
      </c>
      <c r="AB34" s="14">
        <v>96</v>
      </c>
      <c r="AC34" s="14">
        <v>87</v>
      </c>
      <c r="AD34" s="14">
        <v>100</v>
      </c>
      <c r="AE34" s="14">
        <v>100</v>
      </c>
      <c r="AF34" s="17"/>
      <c r="AG34" s="14">
        <v>24</v>
      </c>
      <c r="AH34" s="14">
        <v>23</v>
      </c>
      <c r="AI34" s="14">
        <v>48</v>
      </c>
      <c r="AJ34" s="14">
        <v>43</v>
      </c>
      <c r="AK34" s="14">
        <v>24</v>
      </c>
      <c r="AL34" s="14">
        <v>22</v>
      </c>
      <c r="AM34" s="14">
        <v>45</v>
      </c>
      <c r="AN34" s="14">
        <v>10</v>
      </c>
      <c r="AO34" s="14">
        <v>46</v>
      </c>
      <c r="AP34" s="20" t="str">
        <f t="shared" si="5"/>
        <v>PASS</v>
      </c>
      <c r="AQ34" s="20" t="str">
        <f t="shared" si="6"/>
        <v>PASS</v>
      </c>
      <c r="AR34" s="21" t="str">
        <f t="shared" si="7"/>
        <v>PASS</v>
      </c>
      <c r="AS34" s="21" t="str">
        <f t="shared" si="8"/>
        <v>PASS</v>
      </c>
      <c r="AT34" s="7" t="str">
        <f t="shared" si="9"/>
        <v>PASS</v>
      </c>
      <c r="AU34" s="7" t="str">
        <f t="shared" si="10"/>
        <v>PASS</v>
      </c>
      <c r="AV34" s="22" t="str">
        <f t="shared" si="11"/>
        <v>YES</v>
      </c>
      <c r="AW34" s="23" t="str">
        <f t="shared" si="12"/>
        <v>DIST</v>
      </c>
    </row>
    <row r="35" spans="1:49">
      <c r="A35" s="14"/>
      <c r="B35" s="14">
        <v>33215</v>
      </c>
      <c r="C35" s="14" t="s">
        <v>253</v>
      </c>
      <c r="D35" s="15" t="s">
        <v>254</v>
      </c>
      <c r="E35" s="14" t="s">
        <v>255</v>
      </c>
      <c r="F35" s="16" t="s">
        <v>256</v>
      </c>
      <c r="G35" s="14">
        <v>95</v>
      </c>
      <c r="H35" s="14">
        <v>100</v>
      </c>
      <c r="I35" s="14">
        <v>100</v>
      </c>
      <c r="J35" s="14">
        <v>100</v>
      </c>
      <c r="K35" s="14">
        <v>99</v>
      </c>
      <c r="L35" s="17"/>
      <c r="M35" s="14">
        <v>40</v>
      </c>
      <c r="N35" s="14">
        <v>23</v>
      </c>
      <c r="O35" s="14">
        <v>46</v>
      </c>
      <c r="P35" s="14">
        <v>23</v>
      </c>
      <c r="Q35" s="14">
        <v>43</v>
      </c>
      <c r="R35" s="14">
        <v>45</v>
      </c>
      <c r="S35" s="18">
        <v>10</v>
      </c>
      <c r="T35" s="18">
        <v>23</v>
      </c>
      <c r="U35" s="19"/>
      <c r="V35" s="15">
        <f t="shared" si="0"/>
        <v>33215</v>
      </c>
      <c r="W35" s="14" t="str">
        <f t="shared" si="1"/>
        <v>T150058550</v>
      </c>
      <c r="X35" s="15" t="str">
        <f t="shared" si="2"/>
        <v>DAIGAVANE PRATIK KISHOR</v>
      </c>
      <c r="Y35" s="14" t="str">
        <f t="shared" si="3"/>
        <v>71900167G</v>
      </c>
      <c r="Z35" s="16" t="str">
        <f t="shared" si="4"/>
        <v>I2K18102642</v>
      </c>
      <c r="AA35" s="14">
        <v>100</v>
      </c>
      <c r="AB35" s="14">
        <v>97</v>
      </c>
      <c r="AC35" s="14">
        <v>92</v>
      </c>
      <c r="AD35" s="14">
        <v>100</v>
      </c>
      <c r="AE35" s="14">
        <v>97</v>
      </c>
      <c r="AF35" s="17"/>
      <c r="AG35" s="14">
        <v>23</v>
      </c>
      <c r="AH35" s="14">
        <v>22</v>
      </c>
      <c r="AI35" s="14">
        <v>46</v>
      </c>
      <c r="AJ35" s="14">
        <v>42</v>
      </c>
      <c r="AK35" s="14">
        <v>21</v>
      </c>
      <c r="AL35" s="14">
        <v>20</v>
      </c>
      <c r="AM35" s="14">
        <v>47</v>
      </c>
      <c r="AN35" s="14">
        <v>10</v>
      </c>
      <c r="AO35" s="14">
        <v>46</v>
      </c>
      <c r="AP35" s="20" t="str">
        <f t="shared" si="5"/>
        <v>PASS</v>
      </c>
      <c r="AQ35" s="20" t="str">
        <f t="shared" si="6"/>
        <v>PASS</v>
      </c>
      <c r="AR35" s="21" t="str">
        <f t="shared" si="7"/>
        <v>PASS</v>
      </c>
      <c r="AS35" s="21" t="str">
        <f t="shared" si="8"/>
        <v>PASS</v>
      </c>
      <c r="AT35" s="7" t="str">
        <f t="shared" si="9"/>
        <v>PASS</v>
      </c>
      <c r="AU35" s="7" t="str">
        <f t="shared" si="10"/>
        <v>PASS</v>
      </c>
      <c r="AV35" s="22" t="str">
        <f t="shared" si="11"/>
        <v>YES</v>
      </c>
      <c r="AW35" s="23" t="str">
        <f t="shared" si="12"/>
        <v>DIST</v>
      </c>
    </row>
    <row r="36" spans="1:49">
      <c r="A36" s="14"/>
      <c r="B36" s="24">
        <v>33217</v>
      </c>
      <c r="C36" s="24" t="s">
        <v>709</v>
      </c>
      <c r="D36" s="25" t="s">
        <v>710</v>
      </c>
      <c r="E36" s="24" t="s">
        <v>711</v>
      </c>
      <c r="F36" s="16" t="s">
        <v>712</v>
      </c>
      <c r="G36" s="14">
        <v>93</v>
      </c>
      <c r="H36" s="14">
        <v>100</v>
      </c>
      <c r="I36" s="14">
        <v>100</v>
      </c>
      <c r="J36" s="14">
        <v>100</v>
      </c>
      <c r="K36" s="14">
        <v>100</v>
      </c>
      <c r="L36" s="17"/>
      <c r="M36" s="14">
        <v>41</v>
      </c>
      <c r="N36" s="14">
        <v>24</v>
      </c>
      <c r="O36" s="14">
        <v>45</v>
      </c>
      <c r="P36" s="14">
        <v>24</v>
      </c>
      <c r="Q36" s="14">
        <v>46</v>
      </c>
      <c r="R36" s="14">
        <v>45</v>
      </c>
      <c r="S36" s="18">
        <v>10</v>
      </c>
      <c r="T36" s="18">
        <v>23</v>
      </c>
      <c r="U36" s="19"/>
      <c r="V36" s="15">
        <f t="shared" ref="V36:V67" si="13">B36</f>
        <v>33217</v>
      </c>
      <c r="W36" s="14" t="str">
        <f t="shared" ref="W36:W67" si="14">C36</f>
        <v>T150058666</v>
      </c>
      <c r="X36" s="15" t="str">
        <f t="shared" ref="X36:X67" si="15">D36</f>
        <v>SAKSHI DINESH DEORE</v>
      </c>
      <c r="Y36" s="14" t="str">
        <f t="shared" ref="Y36:Y67" si="16">E36</f>
        <v>71900178B</v>
      </c>
      <c r="Z36" s="16" t="str">
        <f t="shared" ref="Z36:Z67" si="17">F36</f>
        <v>E2K18103231</v>
      </c>
      <c r="AA36" s="14">
        <v>96</v>
      </c>
      <c r="AB36" s="14">
        <v>90</v>
      </c>
      <c r="AC36" s="14">
        <v>93</v>
      </c>
      <c r="AD36" s="14">
        <v>100</v>
      </c>
      <c r="AE36" s="14">
        <v>99</v>
      </c>
      <c r="AF36" s="17"/>
      <c r="AG36" s="14">
        <v>22</v>
      </c>
      <c r="AH36" s="14">
        <v>22</v>
      </c>
      <c r="AI36" s="14">
        <v>48</v>
      </c>
      <c r="AJ36" s="14">
        <v>46</v>
      </c>
      <c r="AK36" s="14">
        <v>24</v>
      </c>
      <c r="AL36" s="14">
        <v>22</v>
      </c>
      <c r="AM36" s="14">
        <v>47</v>
      </c>
      <c r="AN36" s="14">
        <v>10</v>
      </c>
      <c r="AO36" s="14">
        <v>46</v>
      </c>
      <c r="AP36" s="20" t="str">
        <f t="shared" si="5"/>
        <v>PASS</v>
      </c>
      <c r="AQ36" s="20" t="str">
        <f t="shared" si="6"/>
        <v>PASS</v>
      </c>
      <c r="AR36" s="21" t="str">
        <f t="shared" si="7"/>
        <v>PASS</v>
      </c>
      <c r="AS36" s="21" t="str">
        <f t="shared" si="8"/>
        <v>PASS</v>
      </c>
      <c r="AT36" s="7" t="str">
        <f t="shared" si="9"/>
        <v>PASS</v>
      </c>
      <c r="AU36" s="7" t="str">
        <f t="shared" si="10"/>
        <v>PASS</v>
      </c>
      <c r="AV36" s="22" t="str">
        <f t="shared" si="11"/>
        <v>YES</v>
      </c>
      <c r="AW36" s="23" t="str">
        <f t="shared" si="12"/>
        <v>DIST</v>
      </c>
    </row>
    <row r="37" spans="1:49">
      <c r="A37" s="14"/>
      <c r="B37" s="24">
        <v>33218</v>
      </c>
      <c r="C37" s="24" t="s">
        <v>269</v>
      </c>
      <c r="D37" s="25" t="s">
        <v>270</v>
      </c>
      <c r="E37" s="24" t="s">
        <v>271</v>
      </c>
      <c r="F37" s="16" t="s">
        <v>272</v>
      </c>
      <c r="G37" s="14">
        <v>90</v>
      </c>
      <c r="H37" s="14">
        <v>100</v>
      </c>
      <c r="I37" s="14">
        <v>99</v>
      </c>
      <c r="J37" s="14">
        <v>100</v>
      </c>
      <c r="K37" s="14">
        <v>90</v>
      </c>
      <c r="L37" s="17"/>
      <c r="M37" s="14">
        <v>40</v>
      </c>
      <c r="N37" s="14">
        <v>24</v>
      </c>
      <c r="O37" s="14">
        <v>44</v>
      </c>
      <c r="P37" s="14">
        <v>24</v>
      </c>
      <c r="Q37" s="14">
        <v>44</v>
      </c>
      <c r="R37" s="14">
        <v>45</v>
      </c>
      <c r="S37" s="18">
        <v>10</v>
      </c>
      <c r="T37" s="18">
        <v>23</v>
      </c>
      <c r="U37" s="19"/>
      <c r="V37" s="15">
        <f t="shared" si="13"/>
        <v>33218</v>
      </c>
      <c r="W37" s="14" t="str">
        <f t="shared" si="14"/>
        <v>T150058554</v>
      </c>
      <c r="X37" s="15" t="str">
        <f t="shared" si="15"/>
        <v>DESHMANE JANHAVI SUDHIR</v>
      </c>
      <c r="Y37" s="14" t="str">
        <f t="shared" si="16"/>
        <v>71900179L</v>
      </c>
      <c r="Z37" s="16" t="str">
        <f t="shared" si="17"/>
        <v>I2K18102431</v>
      </c>
      <c r="AA37" s="14">
        <v>94</v>
      </c>
      <c r="AB37" s="14">
        <v>95</v>
      </c>
      <c r="AC37" s="14">
        <v>96</v>
      </c>
      <c r="AD37" s="14">
        <v>100</v>
      </c>
      <c r="AE37" s="14">
        <v>100</v>
      </c>
      <c r="AF37" s="17"/>
      <c r="AG37" s="14">
        <v>24</v>
      </c>
      <c r="AH37" s="14">
        <v>24</v>
      </c>
      <c r="AI37" s="14">
        <v>46</v>
      </c>
      <c r="AJ37" s="14">
        <v>47</v>
      </c>
      <c r="AK37" s="14">
        <v>23</v>
      </c>
      <c r="AL37" s="14">
        <v>20</v>
      </c>
      <c r="AM37" s="14">
        <v>42</v>
      </c>
      <c r="AN37" s="14">
        <v>10</v>
      </c>
      <c r="AO37" s="14">
        <v>46</v>
      </c>
      <c r="AP37" s="20" t="str">
        <f t="shared" si="5"/>
        <v>PASS</v>
      </c>
      <c r="AQ37" s="20" t="str">
        <f t="shared" si="6"/>
        <v>PASS</v>
      </c>
      <c r="AR37" s="21" t="str">
        <f t="shared" si="7"/>
        <v>PASS</v>
      </c>
      <c r="AS37" s="21" t="str">
        <f t="shared" si="8"/>
        <v>PASS</v>
      </c>
      <c r="AT37" s="7" t="str">
        <f t="shared" si="9"/>
        <v>PASS</v>
      </c>
      <c r="AU37" s="7" t="str">
        <f t="shared" si="10"/>
        <v>PASS</v>
      </c>
      <c r="AV37" s="22" t="str">
        <f t="shared" si="11"/>
        <v>YES</v>
      </c>
      <c r="AW37" s="23" t="str">
        <f t="shared" si="12"/>
        <v>DIST</v>
      </c>
    </row>
    <row r="38" spans="1:49">
      <c r="A38" s="14"/>
      <c r="B38" s="24">
        <v>33219</v>
      </c>
      <c r="C38" s="24" t="s">
        <v>285</v>
      </c>
      <c r="D38" s="25" t="s">
        <v>286</v>
      </c>
      <c r="E38" s="24" t="s">
        <v>287</v>
      </c>
      <c r="F38" s="16" t="s">
        <v>288</v>
      </c>
      <c r="G38" s="14">
        <v>87</v>
      </c>
      <c r="H38" s="14">
        <v>100</v>
      </c>
      <c r="I38" s="14">
        <v>90</v>
      </c>
      <c r="J38" s="14">
        <v>100</v>
      </c>
      <c r="K38" s="14">
        <v>94</v>
      </c>
      <c r="L38" s="17"/>
      <c r="M38" s="14">
        <v>43</v>
      </c>
      <c r="N38" s="14">
        <v>23</v>
      </c>
      <c r="O38" s="14">
        <v>45</v>
      </c>
      <c r="P38" s="14">
        <v>24</v>
      </c>
      <c r="Q38" s="14">
        <v>45</v>
      </c>
      <c r="R38" s="14">
        <v>45</v>
      </c>
      <c r="S38" s="18">
        <v>10</v>
      </c>
      <c r="T38" s="18">
        <v>23</v>
      </c>
      <c r="U38" s="19"/>
      <c r="V38" s="15">
        <f t="shared" si="13"/>
        <v>33219</v>
      </c>
      <c r="W38" s="14" t="str">
        <f t="shared" si="14"/>
        <v>T150058558</v>
      </c>
      <c r="X38" s="15" t="str">
        <f t="shared" si="15"/>
        <v>DHANUKA PUNEET SHAILESH</v>
      </c>
      <c r="Y38" s="14" t="str">
        <f t="shared" si="16"/>
        <v>71900192H</v>
      </c>
      <c r="Z38" s="16" t="str">
        <f t="shared" si="17"/>
        <v>I2K18102553</v>
      </c>
      <c r="AA38" s="14">
        <v>96</v>
      </c>
      <c r="AB38" s="14">
        <v>98</v>
      </c>
      <c r="AC38" s="14">
        <v>88</v>
      </c>
      <c r="AD38" s="14">
        <v>100</v>
      </c>
      <c r="AE38" s="14">
        <v>100</v>
      </c>
      <c r="AF38" s="17"/>
      <c r="AG38" s="14">
        <v>23</v>
      </c>
      <c r="AH38" s="14">
        <v>22</v>
      </c>
      <c r="AI38" s="14">
        <v>46</v>
      </c>
      <c r="AJ38" s="14">
        <v>46</v>
      </c>
      <c r="AK38" s="14">
        <v>22</v>
      </c>
      <c r="AL38" s="14">
        <v>21</v>
      </c>
      <c r="AM38" s="14">
        <v>43</v>
      </c>
      <c r="AN38" s="14">
        <v>10</v>
      </c>
      <c r="AO38" s="14">
        <v>46</v>
      </c>
      <c r="AP38" s="20" t="str">
        <f t="shared" si="5"/>
        <v>PASS</v>
      </c>
      <c r="AQ38" s="20" t="str">
        <f t="shared" si="6"/>
        <v>PASS</v>
      </c>
      <c r="AR38" s="21" t="str">
        <f t="shared" si="7"/>
        <v>PASS</v>
      </c>
      <c r="AS38" s="21" t="str">
        <f t="shared" si="8"/>
        <v>PASS</v>
      </c>
      <c r="AT38" s="7" t="str">
        <f t="shared" si="9"/>
        <v>PASS</v>
      </c>
      <c r="AU38" s="7" t="str">
        <f t="shared" si="10"/>
        <v>PASS</v>
      </c>
      <c r="AV38" s="22" t="str">
        <f t="shared" si="11"/>
        <v>YES</v>
      </c>
      <c r="AW38" s="23" t="str">
        <f t="shared" si="12"/>
        <v>DIST</v>
      </c>
    </row>
    <row r="39" spans="1:49">
      <c r="A39" s="14"/>
      <c r="B39" s="14">
        <v>33220</v>
      </c>
      <c r="C39" s="14" t="s">
        <v>297</v>
      </c>
      <c r="D39" s="15" t="s">
        <v>298</v>
      </c>
      <c r="E39" s="14" t="s">
        <v>299</v>
      </c>
      <c r="F39" s="16" t="s">
        <v>300</v>
      </c>
      <c r="G39" s="14">
        <v>90</v>
      </c>
      <c r="H39" s="14">
        <v>100</v>
      </c>
      <c r="I39" s="14">
        <v>89</v>
      </c>
      <c r="J39" s="14">
        <v>100</v>
      </c>
      <c r="K39" s="14">
        <v>100</v>
      </c>
      <c r="L39" s="17"/>
      <c r="M39" s="14">
        <v>42</v>
      </c>
      <c r="N39" s="14">
        <v>24</v>
      </c>
      <c r="O39" s="14">
        <v>45</v>
      </c>
      <c r="P39" s="14">
        <v>24</v>
      </c>
      <c r="Q39" s="14">
        <v>44</v>
      </c>
      <c r="R39" s="14">
        <v>45</v>
      </c>
      <c r="S39" s="18">
        <v>10</v>
      </c>
      <c r="T39" s="18">
        <v>23</v>
      </c>
      <c r="U39" s="19"/>
      <c r="V39" s="15">
        <f t="shared" si="13"/>
        <v>33220</v>
      </c>
      <c r="W39" s="14" t="str">
        <f t="shared" si="14"/>
        <v>T150058561</v>
      </c>
      <c r="X39" s="15" t="str">
        <f t="shared" si="15"/>
        <v>DHOLE RUSHIKESH ARVIND</v>
      </c>
      <c r="Y39" s="14" t="str">
        <f t="shared" si="16"/>
        <v>71900198G</v>
      </c>
      <c r="Z39" s="16" t="str">
        <f t="shared" si="17"/>
        <v>I2K18102492</v>
      </c>
      <c r="AA39" s="14">
        <v>99</v>
      </c>
      <c r="AB39" s="14">
        <v>95</v>
      </c>
      <c r="AC39" s="14">
        <v>84</v>
      </c>
      <c r="AD39" s="14">
        <v>100</v>
      </c>
      <c r="AE39" s="14">
        <v>94</v>
      </c>
      <c r="AF39" s="17"/>
      <c r="AG39" s="14">
        <v>24</v>
      </c>
      <c r="AH39" s="14">
        <v>24</v>
      </c>
      <c r="AI39" s="14">
        <v>47</v>
      </c>
      <c r="AJ39" s="14">
        <v>46</v>
      </c>
      <c r="AK39" s="14">
        <v>24</v>
      </c>
      <c r="AL39" s="14">
        <v>22</v>
      </c>
      <c r="AM39" s="14">
        <v>42</v>
      </c>
      <c r="AN39" s="14">
        <v>10</v>
      </c>
      <c r="AO39" s="14">
        <v>46</v>
      </c>
      <c r="AP39" s="20" t="str">
        <f t="shared" si="5"/>
        <v>PASS</v>
      </c>
      <c r="AQ39" s="20" t="str">
        <f t="shared" si="6"/>
        <v>PASS</v>
      </c>
      <c r="AR39" s="21" t="str">
        <f t="shared" si="7"/>
        <v>PASS</v>
      </c>
      <c r="AS39" s="21" t="str">
        <f t="shared" si="8"/>
        <v>PASS</v>
      </c>
      <c r="AT39" s="7" t="str">
        <f t="shared" si="9"/>
        <v>PASS</v>
      </c>
      <c r="AU39" s="7" t="str">
        <f t="shared" si="10"/>
        <v>PASS</v>
      </c>
      <c r="AV39" s="22" t="str">
        <f t="shared" si="11"/>
        <v>YES</v>
      </c>
      <c r="AW39" s="23" t="str">
        <f t="shared" si="12"/>
        <v>DIST</v>
      </c>
    </row>
    <row r="40" spans="1:49">
      <c r="A40" s="14"/>
      <c r="B40" s="24">
        <v>33221</v>
      </c>
      <c r="C40" s="24" t="s">
        <v>317</v>
      </c>
      <c r="D40" s="25" t="s">
        <v>318</v>
      </c>
      <c r="E40" s="24" t="s">
        <v>319</v>
      </c>
      <c r="F40" s="16" t="s">
        <v>320</v>
      </c>
      <c r="G40" s="14">
        <v>89</v>
      </c>
      <c r="H40" s="14">
        <v>100</v>
      </c>
      <c r="I40" s="14">
        <v>90</v>
      </c>
      <c r="J40" s="14">
        <v>94</v>
      </c>
      <c r="K40" s="14">
        <v>96</v>
      </c>
      <c r="L40" s="17"/>
      <c r="M40" s="14">
        <v>42</v>
      </c>
      <c r="N40" s="14">
        <v>24</v>
      </c>
      <c r="O40" s="14">
        <v>44</v>
      </c>
      <c r="P40" s="14">
        <v>24</v>
      </c>
      <c r="Q40" s="14">
        <v>43</v>
      </c>
      <c r="R40" s="14">
        <v>45</v>
      </c>
      <c r="S40" s="18">
        <v>10</v>
      </c>
      <c r="T40" s="18">
        <v>23</v>
      </c>
      <c r="U40" s="19"/>
      <c r="V40" s="15">
        <f t="shared" si="13"/>
        <v>33221</v>
      </c>
      <c r="W40" s="14" t="str">
        <f t="shared" si="14"/>
        <v>T150058566</v>
      </c>
      <c r="X40" s="15" t="str">
        <f t="shared" si="15"/>
        <v>ELLIKA MISHRA</v>
      </c>
      <c r="Y40" s="14" t="str">
        <f t="shared" si="16"/>
        <v>71900209F</v>
      </c>
      <c r="Z40" s="16" t="str">
        <f t="shared" si="17"/>
        <v>I2K18102493</v>
      </c>
      <c r="AA40" s="14">
        <v>93</v>
      </c>
      <c r="AB40" s="14">
        <v>89</v>
      </c>
      <c r="AC40" s="14">
        <v>86</v>
      </c>
      <c r="AD40" s="14">
        <v>100</v>
      </c>
      <c r="AE40" s="14">
        <v>93</v>
      </c>
      <c r="AF40" s="17"/>
      <c r="AG40" s="14">
        <v>24</v>
      </c>
      <c r="AH40" s="14">
        <v>23</v>
      </c>
      <c r="AI40" s="14">
        <v>47</v>
      </c>
      <c r="AJ40" s="14">
        <v>44</v>
      </c>
      <c r="AK40" s="14">
        <v>24</v>
      </c>
      <c r="AL40" s="14">
        <v>21</v>
      </c>
      <c r="AM40" s="14">
        <v>47</v>
      </c>
      <c r="AN40" s="14">
        <v>10</v>
      </c>
      <c r="AO40" s="14">
        <v>46</v>
      </c>
      <c r="AP40" s="20" t="str">
        <f t="shared" si="5"/>
        <v>PASS</v>
      </c>
      <c r="AQ40" s="20" t="str">
        <f t="shared" si="6"/>
        <v>PASS</v>
      </c>
      <c r="AR40" s="21" t="str">
        <f t="shared" si="7"/>
        <v>PASS</v>
      </c>
      <c r="AS40" s="21" t="str">
        <f t="shared" si="8"/>
        <v>PASS</v>
      </c>
      <c r="AT40" s="7" t="str">
        <f t="shared" si="9"/>
        <v>PASS</v>
      </c>
      <c r="AU40" s="7" t="str">
        <f t="shared" si="10"/>
        <v>PASS</v>
      </c>
      <c r="AV40" s="22" t="str">
        <f t="shared" si="11"/>
        <v>YES</v>
      </c>
      <c r="AW40" s="23" t="str">
        <f t="shared" si="12"/>
        <v>DIST</v>
      </c>
    </row>
    <row r="41" spans="1:49">
      <c r="A41" s="14"/>
      <c r="B41" s="24">
        <v>33223</v>
      </c>
      <c r="C41" s="24" t="s">
        <v>341</v>
      </c>
      <c r="D41" s="25" t="s">
        <v>342</v>
      </c>
      <c r="E41" s="24" t="s">
        <v>343</v>
      </c>
      <c r="F41" s="16" t="s">
        <v>344</v>
      </c>
      <c r="G41" s="14">
        <v>86</v>
      </c>
      <c r="H41" s="14">
        <v>94</v>
      </c>
      <c r="I41" s="14">
        <v>93</v>
      </c>
      <c r="J41" s="14">
        <v>100</v>
      </c>
      <c r="K41" s="14">
        <v>88</v>
      </c>
      <c r="L41" s="17"/>
      <c r="M41" s="14">
        <v>41</v>
      </c>
      <c r="N41" s="14">
        <v>23</v>
      </c>
      <c r="O41" s="14">
        <v>44</v>
      </c>
      <c r="P41" s="14">
        <v>23</v>
      </c>
      <c r="Q41" s="14">
        <v>45</v>
      </c>
      <c r="R41" s="14">
        <v>42</v>
      </c>
      <c r="S41" s="18">
        <v>10</v>
      </c>
      <c r="T41" s="18">
        <v>23</v>
      </c>
      <c r="U41" s="19"/>
      <c r="V41" s="15">
        <f t="shared" si="13"/>
        <v>33223</v>
      </c>
      <c r="W41" s="14" t="str">
        <f t="shared" si="14"/>
        <v>T150058572</v>
      </c>
      <c r="X41" s="15" t="str">
        <f t="shared" si="15"/>
        <v>GAURAV K GHATI</v>
      </c>
      <c r="Y41" s="14" t="str">
        <f t="shared" si="16"/>
        <v>71900224K</v>
      </c>
      <c r="Z41" s="16" t="str">
        <f t="shared" si="17"/>
        <v>I2K18102416</v>
      </c>
      <c r="AA41" s="14">
        <v>98</v>
      </c>
      <c r="AB41" s="14">
        <v>87</v>
      </c>
      <c r="AC41" s="14">
        <v>96</v>
      </c>
      <c r="AD41" s="14">
        <v>100</v>
      </c>
      <c r="AE41" s="14">
        <v>95</v>
      </c>
      <c r="AF41" s="17"/>
      <c r="AG41" s="14">
        <v>23</v>
      </c>
      <c r="AH41" s="14">
        <v>21</v>
      </c>
      <c r="AI41" s="14">
        <v>44</v>
      </c>
      <c r="AJ41" s="14">
        <v>44</v>
      </c>
      <c r="AK41" s="14">
        <v>22</v>
      </c>
      <c r="AL41" s="14">
        <v>21</v>
      </c>
      <c r="AM41" s="14">
        <v>45</v>
      </c>
      <c r="AN41" s="14">
        <v>10</v>
      </c>
      <c r="AO41" s="14">
        <v>46</v>
      </c>
      <c r="AP41" s="20" t="str">
        <f t="shared" si="5"/>
        <v>PASS</v>
      </c>
      <c r="AQ41" s="20" t="str">
        <f t="shared" si="6"/>
        <v>PASS</v>
      </c>
      <c r="AR41" s="21" t="str">
        <f t="shared" si="7"/>
        <v>PASS</v>
      </c>
      <c r="AS41" s="21" t="str">
        <f t="shared" si="8"/>
        <v>PASS</v>
      </c>
      <c r="AT41" s="7" t="str">
        <f t="shared" si="9"/>
        <v>PASS</v>
      </c>
      <c r="AU41" s="7" t="str">
        <f t="shared" si="10"/>
        <v>PASS</v>
      </c>
      <c r="AV41" s="22" t="str">
        <f t="shared" si="11"/>
        <v>YES</v>
      </c>
      <c r="AW41" s="23" t="str">
        <f t="shared" si="12"/>
        <v>DIST</v>
      </c>
    </row>
    <row r="42" spans="1:49">
      <c r="A42" s="14"/>
      <c r="B42" s="24">
        <v>33226</v>
      </c>
      <c r="C42" s="24" t="s">
        <v>389</v>
      </c>
      <c r="D42" s="25" t="s">
        <v>390</v>
      </c>
      <c r="E42" s="24" t="s">
        <v>391</v>
      </c>
      <c r="F42" s="16" t="s">
        <v>392</v>
      </c>
      <c r="G42" s="14">
        <v>94</v>
      </c>
      <c r="H42" s="14">
        <v>94</v>
      </c>
      <c r="I42" s="14">
        <v>95</v>
      </c>
      <c r="J42" s="14">
        <v>100</v>
      </c>
      <c r="K42" s="14">
        <v>92</v>
      </c>
      <c r="L42" s="17"/>
      <c r="M42" s="14">
        <v>43</v>
      </c>
      <c r="N42" s="14">
        <v>24</v>
      </c>
      <c r="O42" s="14">
        <v>45</v>
      </c>
      <c r="P42" s="14">
        <v>24</v>
      </c>
      <c r="Q42" s="14">
        <v>47</v>
      </c>
      <c r="R42" s="14">
        <v>46</v>
      </c>
      <c r="S42" s="18">
        <v>10</v>
      </c>
      <c r="T42" s="18">
        <v>23</v>
      </c>
      <c r="U42" s="19"/>
      <c r="V42" s="15">
        <f t="shared" si="13"/>
        <v>33226</v>
      </c>
      <c r="W42" s="14" t="str">
        <f t="shared" si="14"/>
        <v>T150058584</v>
      </c>
      <c r="X42" s="15" t="str">
        <f t="shared" si="15"/>
        <v>HUSAIN MURTUZA NADEEM</v>
      </c>
      <c r="Y42" s="14" t="str">
        <f t="shared" si="16"/>
        <v>71900265G</v>
      </c>
      <c r="Z42" s="16" t="str">
        <f t="shared" si="17"/>
        <v>I2K18102640</v>
      </c>
      <c r="AA42" s="14">
        <v>100</v>
      </c>
      <c r="AB42" s="14">
        <v>94</v>
      </c>
      <c r="AC42" s="14">
        <v>88</v>
      </c>
      <c r="AD42" s="14">
        <v>97</v>
      </c>
      <c r="AE42" s="14">
        <v>99</v>
      </c>
      <c r="AF42" s="17"/>
      <c r="AG42" s="14">
        <v>24</v>
      </c>
      <c r="AH42" s="14">
        <v>24</v>
      </c>
      <c r="AI42" s="14">
        <v>48</v>
      </c>
      <c r="AJ42" s="14">
        <v>47</v>
      </c>
      <c r="AK42" s="14">
        <v>24</v>
      </c>
      <c r="AL42" s="14">
        <v>24</v>
      </c>
      <c r="AM42" s="14">
        <v>47</v>
      </c>
      <c r="AN42" s="14">
        <v>10</v>
      </c>
      <c r="AO42" s="14">
        <v>46</v>
      </c>
      <c r="AP42" s="20" t="str">
        <f t="shared" si="5"/>
        <v>PASS</v>
      </c>
      <c r="AQ42" s="20" t="str">
        <f t="shared" si="6"/>
        <v>PASS</v>
      </c>
      <c r="AR42" s="21" t="str">
        <f t="shared" si="7"/>
        <v>PASS</v>
      </c>
      <c r="AS42" s="21" t="str">
        <f t="shared" si="8"/>
        <v>PASS</v>
      </c>
      <c r="AT42" s="7" t="str">
        <f t="shared" si="9"/>
        <v>PASS</v>
      </c>
      <c r="AU42" s="7" t="str">
        <f t="shared" si="10"/>
        <v>PASS</v>
      </c>
      <c r="AV42" s="22" t="str">
        <f t="shared" si="11"/>
        <v>YES</v>
      </c>
      <c r="AW42" s="23" t="str">
        <f t="shared" si="12"/>
        <v>DIST</v>
      </c>
    </row>
    <row r="43" spans="1:49">
      <c r="A43" s="14"/>
      <c r="B43" s="14">
        <v>33227</v>
      </c>
      <c r="C43" s="14" t="s">
        <v>401</v>
      </c>
      <c r="D43" s="15" t="s">
        <v>402</v>
      </c>
      <c r="E43" s="14" t="s">
        <v>403</v>
      </c>
      <c r="F43" s="16" t="s">
        <v>404</v>
      </c>
      <c r="G43" s="14">
        <v>90</v>
      </c>
      <c r="H43" s="14">
        <v>100</v>
      </c>
      <c r="I43" s="14">
        <v>97</v>
      </c>
      <c r="J43" s="14">
        <v>100</v>
      </c>
      <c r="K43" s="14">
        <v>100</v>
      </c>
      <c r="L43" s="17"/>
      <c r="M43" s="14">
        <v>40</v>
      </c>
      <c r="N43" s="14">
        <v>23</v>
      </c>
      <c r="O43" s="14">
        <v>43</v>
      </c>
      <c r="P43" s="14">
        <v>22</v>
      </c>
      <c r="Q43" s="14">
        <v>42</v>
      </c>
      <c r="R43" s="14">
        <v>40</v>
      </c>
      <c r="S43" s="18">
        <v>10</v>
      </c>
      <c r="T43" s="18">
        <v>23</v>
      </c>
      <c r="U43" s="19"/>
      <c r="V43" s="15">
        <f t="shared" si="13"/>
        <v>33227</v>
      </c>
      <c r="W43" s="14" t="str">
        <f t="shared" si="14"/>
        <v>T150058587</v>
      </c>
      <c r="X43" s="15" t="str">
        <f t="shared" si="15"/>
        <v>JADHAV SAHIL SANJEEV</v>
      </c>
      <c r="Y43" s="14" t="str">
        <f t="shared" si="16"/>
        <v>71900276B</v>
      </c>
      <c r="Z43" s="16" t="str">
        <f t="shared" si="17"/>
        <v>I2K18102413</v>
      </c>
      <c r="AA43" s="14">
        <v>100</v>
      </c>
      <c r="AB43" s="14">
        <v>98</v>
      </c>
      <c r="AC43" s="14">
        <v>95</v>
      </c>
      <c r="AD43" s="14">
        <v>100</v>
      </c>
      <c r="AE43" s="14">
        <v>94</v>
      </c>
      <c r="AF43" s="17"/>
      <c r="AG43" s="14">
        <v>23</v>
      </c>
      <c r="AH43" s="14">
        <v>22</v>
      </c>
      <c r="AI43" s="14">
        <v>43</v>
      </c>
      <c r="AJ43" s="14">
        <v>42</v>
      </c>
      <c r="AK43" s="14">
        <v>22</v>
      </c>
      <c r="AL43" s="14">
        <v>20</v>
      </c>
      <c r="AM43" s="14">
        <v>42</v>
      </c>
      <c r="AN43" s="14">
        <v>10</v>
      </c>
      <c r="AO43" s="14">
        <v>46</v>
      </c>
      <c r="AP43" s="20" t="str">
        <f t="shared" si="5"/>
        <v>PASS</v>
      </c>
      <c r="AQ43" s="20" t="str">
        <f t="shared" si="6"/>
        <v>PASS</v>
      </c>
      <c r="AR43" s="21" t="str">
        <f t="shared" si="7"/>
        <v>PASS</v>
      </c>
      <c r="AS43" s="21" t="str">
        <f t="shared" si="8"/>
        <v>PASS</v>
      </c>
      <c r="AT43" s="7" t="str">
        <f t="shared" si="9"/>
        <v>PASS</v>
      </c>
      <c r="AU43" s="7" t="str">
        <f t="shared" si="10"/>
        <v>PASS</v>
      </c>
      <c r="AV43" s="22" t="str">
        <f t="shared" si="11"/>
        <v>YES</v>
      </c>
      <c r="AW43" s="23" t="str">
        <f t="shared" si="12"/>
        <v>DIST</v>
      </c>
    </row>
    <row r="44" spans="1:49">
      <c r="A44" s="14"/>
      <c r="B44" s="14">
        <v>33229</v>
      </c>
      <c r="C44" s="14" t="s">
        <v>433</v>
      </c>
      <c r="D44" s="15" t="s">
        <v>434</v>
      </c>
      <c r="E44" s="14" t="s">
        <v>435</v>
      </c>
      <c r="F44" s="16" t="s">
        <v>436</v>
      </c>
      <c r="G44" s="14">
        <v>91</v>
      </c>
      <c r="H44" s="14">
        <v>96</v>
      </c>
      <c r="I44" s="14">
        <v>87</v>
      </c>
      <c r="J44" s="14">
        <v>100</v>
      </c>
      <c r="K44" s="14">
        <v>93</v>
      </c>
      <c r="L44" s="17"/>
      <c r="M44" s="14">
        <v>40</v>
      </c>
      <c r="N44" s="14">
        <v>22</v>
      </c>
      <c r="O44" s="14">
        <v>45</v>
      </c>
      <c r="P44" s="14">
        <v>22</v>
      </c>
      <c r="Q44" s="14">
        <v>41</v>
      </c>
      <c r="R44" s="14">
        <v>44</v>
      </c>
      <c r="S44" s="18">
        <v>10</v>
      </c>
      <c r="T44" s="18">
        <v>23</v>
      </c>
      <c r="U44" s="19"/>
      <c r="V44" s="15">
        <f t="shared" si="13"/>
        <v>33229</v>
      </c>
      <c r="W44" s="14" t="str">
        <f t="shared" si="14"/>
        <v>T150058595</v>
      </c>
      <c r="X44" s="15" t="str">
        <f t="shared" si="15"/>
        <v>KADAM DHANSHREE GOVINDRAO</v>
      </c>
      <c r="Y44" s="14" t="str">
        <f t="shared" si="16"/>
        <v>71900303C</v>
      </c>
      <c r="Z44" s="16" t="str">
        <f t="shared" si="17"/>
        <v>I2K18102568</v>
      </c>
      <c r="AA44" s="14">
        <v>89</v>
      </c>
      <c r="AB44" s="14">
        <v>90</v>
      </c>
      <c r="AC44" s="14">
        <v>89</v>
      </c>
      <c r="AD44" s="14">
        <v>97</v>
      </c>
      <c r="AE44" s="14">
        <v>100</v>
      </c>
      <c r="AF44" s="17"/>
      <c r="AG44" s="14">
        <v>22</v>
      </c>
      <c r="AH44" s="14">
        <v>20</v>
      </c>
      <c r="AI44" s="14">
        <v>45</v>
      </c>
      <c r="AJ44" s="14">
        <v>40</v>
      </c>
      <c r="AK44" s="14">
        <v>23</v>
      </c>
      <c r="AL44" s="14">
        <v>22</v>
      </c>
      <c r="AM44" s="14">
        <v>42</v>
      </c>
      <c r="AN44" s="14">
        <v>10</v>
      </c>
      <c r="AO44" s="14">
        <v>46</v>
      </c>
      <c r="AP44" s="20" t="str">
        <f t="shared" si="5"/>
        <v>PASS</v>
      </c>
      <c r="AQ44" s="20" t="str">
        <f t="shared" si="6"/>
        <v>PASS</v>
      </c>
      <c r="AR44" s="21" t="str">
        <f t="shared" si="7"/>
        <v>PASS</v>
      </c>
      <c r="AS44" s="21" t="str">
        <f t="shared" si="8"/>
        <v>PASS</v>
      </c>
      <c r="AT44" s="7" t="str">
        <f t="shared" si="9"/>
        <v>PASS</v>
      </c>
      <c r="AU44" s="7" t="str">
        <f t="shared" si="10"/>
        <v>PASS</v>
      </c>
      <c r="AV44" s="22" t="str">
        <f t="shared" si="11"/>
        <v>YES</v>
      </c>
      <c r="AW44" s="23" t="str">
        <f t="shared" si="12"/>
        <v>DIST</v>
      </c>
    </row>
    <row r="45" spans="1:49">
      <c r="A45" s="14"/>
      <c r="B45" s="14">
        <v>33230</v>
      </c>
      <c r="C45" s="14" t="s">
        <v>453</v>
      </c>
      <c r="D45" s="15" t="s">
        <v>454</v>
      </c>
      <c r="E45" s="14" t="s">
        <v>455</v>
      </c>
      <c r="F45" s="16" t="s">
        <v>456</v>
      </c>
      <c r="G45" s="14">
        <v>94</v>
      </c>
      <c r="H45" s="14">
        <v>100</v>
      </c>
      <c r="I45" s="14">
        <v>100</v>
      </c>
      <c r="J45" s="14">
        <v>100</v>
      </c>
      <c r="K45" s="14">
        <v>100</v>
      </c>
      <c r="L45" s="17"/>
      <c r="M45" s="14">
        <v>40</v>
      </c>
      <c r="N45" s="14">
        <v>24</v>
      </c>
      <c r="O45" s="14">
        <v>43</v>
      </c>
      <c r="P45" s="14">
        <v>24</v>
      </c>
      <c r="Q45" s="14">
        <v>44</v>
      </c>
      <c r="R45" s="14">
        <v>45</v>
      </c>
      <c r="S45" s="18">
        <v>10</v>
      </c>
      <c r="T45" s="18">
        <v>23</v>
      </c>
      <c r="U45" s="19"/>
      <c r="V45" s="15">
        <f t="shared" si="13"/>
        <v>33230</v>
      </c>
      <c r="W45" s="14" t="str">
        <f t="shared" si="14"/>
        <v>T150058601</v>
      </c>
      <c r="X45" s="15" t="str">
        <f t="shared" si="15"/>
        <v>KAVHALE DEEPAK ANKUSH</v>
      </c>
      <c r="Y45" s="14" t="str">
        <f t="shared" si="16"/>
        <v>71900324F</v>
      </c>
      <c r="Z45" s="16" t="str">
        <f t="shared" si="17"/>
        <v>I2K18102456</v>
      </c>
      <c r="AA45" s="14">
        <v>100</v>
      </c>
      <c r="AB45" s="14">
        <v>93</v>
      </c>
      <c r="AC45" s="14">
        <v>96</v>
      </c>
      <c r="AD45" s="14">
        <v>100</v>
      </c>
      <c r="AE45" s="14">
        <v>100</v>
      </c>
      <c r="AF45" s="17"/>
      <c r="AG45" s="14">
        <v>23</v>
      </c>
      <c r="AH45" s="14">
        <v>22</v>
      </c>
      <c r="AI45" s="14">
        <v>47</v>
      </c>
      <c r="AJ45" s="14">
        <v>41</v>
      </c>
      <c r="AK45" s="14">
        <v>23</v>
      </c>
      <c r="AL45" s="14">
        <v>22</v>
      </c>
      <c r="AM45" s="14">
        <v>42</v>
      </c>
      <c r="AN45" s="14">
        <v>10</v>
      </c>
      <c r="AO45" s="14">
        <v>46</v>
      </c>
      <c r="AP45" s="20" t="str">
        <f t="shared" si="5"/>
        <v>PASS</v>
      </c>
      <c r="AQ45" s="20" t="str">
        <f t="shared" si="6"/>
        <v>PASS</v>
      </c>
      <c r="AR45" s="21" t="str">
        <f t="shared" si="7"/>
        <v>PASS</v>
      </c>
      <c r="AS45" s="21" t="str">
        <f t="shared" si="8"/>
        <v>PASS</v>
      </c>
      <c r="AT45" s="7" t="str">
        <f t="shared" si="9"/>
        <v>PASS</v>
      </c>
      <c r="AU45" s="7" t="str">
        <f t="shared" si="10"/>
        <v>PASS</v>
      </c>
      <c r="AV45" s="22" t="str">
        <f t="shared" si="11"/>
        <v>YES</v>
      </c>
      <c r="AW45" s="23" t="str">
        <f t="shared" si="12"/>
        <v>DIST</v>
      </c>
    </row>
    <row r="46" spans="1:49">
      <c r="A46" s="14"/>
      <c r="B46" s="24">
        <v>33231</v>
      </c>
      <c r="C46" s="24" t="s">
        <v>457</v>
      </c>
      <c r="D46" s="25" t="s">
        <v>458</v>
      </c>
      <c r="E46" s="24" t="s">
        <v>459</v>
      </c>
      <c r="F46" s="16" t="s">
        <v>460</v>
      </c>
      <c r="G46" s="14">
        <v>94</v>
      </c>
      <c r="H46" s="14">
        <v>100</v>
      </c>
      <c r="I46" s="14">
        <v>86</v>
      </c>
      <c r="J46" s="14">
        <v>100</v>
      </c>
      <c r="K46" s="14">
        <v>100</v>
      </c>
      <c r="L46" s="17"/>
      <c r="M46" s="14">
        <v>43</v>
      </c>
      <c r="N46" s="14">
        <v>23</v>
      </c>
      <c r="O46" s="14">
        <v>45</v>
      </c>
      <c r="P46" s="14">
        <v>25</v>
      </c>
      <c r="Q46" s="14">
        <v>46</v>
      </c>
      <c r="R46" s="14">
        <v>45</v>
      </c>
      <c r="S46" s="18">
        <v>10</v>
      </c>
      <c r="T46" s="18">
        <v>23</v>
      </c>
      <c r="U46" s="19"/>
      <c r="V46" s="15">
        <f t="shared" si="13"/>
        <v>33231</v>
      </c>
      <c r="W46" s="14" t="str">
        <f t="shared" si="14"/>
        <v>T150058602</v>
      </c>
      <c r="X46" s="15" t="str">
        <f t="shared" si="15"/>
        <v>KEER PRAJAKTA CHANDRASHEKHAR</v>
      </c>
      <c r="Y46" s="14" t="str">
        <f t="shared" si="16"/>
        <v>71900328J</v>
      </c>
      <c r="Z46" s="16" t="str">
        <f t="shared" si="17"/>
        <v>E2K18103274</v>
      </c>
      <c r="AA46" s="14">
        <v>100</v>
      </c>
      <c r="AB46" s="14">
        <v>97</v>
      </c>
      <c r="AC46" s="14">
        <v>89</v>
      </c>
      <c r="AD46" s="14">
        <v>100</v>
      </c>
      <c r="AE46" s="14">
        <v>98</v>
      </c>
      <c r="AF46" s="17"/>
      <c r="AG46" s="14">
        <v>23</v>
      </c>
      <c r="AH46" s="14">
        <v>20</v>
      </c>
      <c r="AI46" s="14">
        <v>48</v>
      </c>
      <c r="AJ46" s="14">
        <v>42</v>
      </c>
      <c r="AK46" s="14">
        <v>24</v>
      </c>
      <c r="AL46" s="14">
        <v>23</v>
      </c>
      <c r="AM46" s="14">
        <v>48</v>
      </c>
      <c r="AN46" s="14">
        <v>10</v>
      </c>
      <c r="AO46" s="14">
        <v>46</v>
      </c>
      <c r="AP46" s="20" t="str">
        <f t="shared" si="5"/>
        <v>PASS</v>
      </c>
      <c r="AQ46" s="20" t="str">
        <f t="shared" si="6"/>
        <v>PASS</v>
      </c>
      <c r="AR46" s="21" t="str">
        <f t="shared" si="7"/>
        <v>PASS</v>
      </c>
      <c r="AS46" s="21" t="str">
        <f t="shared" si="8"/>
        <v>PASS</v>
      </c>
      <c r="AT46" s="7" t="str">
        <f t="shared" si="9"/>
        <v>PASS</v>
      </c>
      <c r="AU46" s="7" t="str">
        <f t="shared" si="10"/>
        <v>PASS</v>
      </c>
      <c r="AV46" s="22" t="str">
        <f t="shared" si="11"/>
        <v>YES</v>
      </c>
      <c r="AW46" s="23" t="str">
        <f t="shared" si="12"/>
        <v>DIST</v>
      </c>
    </row>
    <row r="47" spans="1:49">
      <c r="A47" s="14"/>
      <c r="B47" s="14">
        <v>33237</v>
      </c>
      <c r="C47" s="14" t="s">
        <v>553</v>
      </c>
      <c r="D47" s="15" t="s">
        <v>554</v>
      </c>
      <c r="E47" s="14" t="s">
        <v>555</v>
      </c>
      <c r="F47" s="16" t="s">
        <v>556</v>
      </c>
      <c r="G47" s="14">
        <v>93</v>
      </c>
      <c r="H47" s="14">
        <v>100</v>
      </c>
      <c r="I47" s="14">
        <v>97</v>
      </c>
      <c r="J47" s="14">
        <v>100</v>
      </c>
      <c r="K47" s="14">
        <v>100</v>
      </c>
      <c r="L47" s="17"/>
      <c r="M47" s="14">
        <v>40</v>
      </c>
      <c r="N47" s="14">
        <v>24</v>
      </c>
      <c r="O47" s="14">
        <v>41</v>
      </c>
      <c r="P47" s="14">
        <v>24</v>
      </c>
      <c r="Q47" s="14">
        <v>44</v>
      </c>
      <c r="R47" s="14">
        <v>46</v>
      </c>
      <c r="S47" s="18">
        <v>10</v>
      </c>
      <c r="T47" s="18">
        <v>23</v>
      </c>
      <c r="U47" s="19"/>
      <c r="V47" s="15">
        <f t="shared" si="13"/>
        <v>33237</v>
      </c>
      <c r="W47" s="14" t="str">
        <f t="shared" si="14"/>
        <v>T150058626</v>
      </c>
      <c r="X47" s="15" t="str">
        <f t="shared" si="15"/>
        <v>MUNDADA VYANKATESH ASHISH</v>
      </c>
      <c r="Y47" s="14" t="str">
        <f t="shared" si="16"/>
        <v>71900422F</v>
      </c>
      <c r="Z47" s="16" t="str">
        <f t="shared" si="17"/>
        <v>I2K18102563</v>
      </c>
      <c r="AA47" s="14">
        <v>91</v>
      </c>
      <c r="AB47" s="14">
        <v>97</v>
      </c>
      <c r="AC47" s="14">
        <v>98</v>
      </c>
      <c r="AD47" s="14">
        <v>100</v>
      </c>
      <c r="AE47" s="14">
        <v>94</v>
      </c>
      <c r="AF47" s="17"/>
      <c r="AG47" s="14">
        <v>24</v>
      </c>
      <c r="AH47" s="14">
        <v>21</v>
      </c>
      <c r="AI47" s="14">
        <v>46</v>
      </c>
      <c r="AJ47" s="14">
        <v>44</v>
      </c>
      <c r="AK47" s="14">
        <v>23</v>
      </c>
      <c r="AL47" s="14">
        <v>21</v>
      </c>
      <c r="AM47" s="14">
        <v>43</v>
      </c>
      <c r="AN47" s="14">
        <v>10</v>
      </c>
      <c r="AO47" s="14">
        <v>46</v>
      </c>
      <c r="AP47" s="20" t="str">
        <f t="shared" si="5"/>
        <v>PASS</v>
      </c>
      <c r="AQ47" s="20" t="str">
        <f t="shared" si="6"/>
        <v>PASS</v>
      </c>
      <c r="AR47" s="21" t="str">
        <f t="shared" si="7"/>
        <v>PASS</v>
      </c>
      <c r="AS47" s="21" t="str">
        <f t="shared" si="8"/>
        <v>PASS</v>
      </c>
      <c r="AT47" s="7" t="str">
        <f t="shared" si="9"/>
        <v>PASS</v>
      </c>
      <c r="AU47" s="7" t="str">
        <f t="shared" si="10"/>
        <v>PASS</v>
      </c>
      <c r="AV47" s="22" t="str">
        <f t="shared" si="11"/>
        <v>YES</v>
      </c>
      <c r="AW47" s="23" t="str">
        <f t="shared" si="12"/>
        <v>DIST</v>
      </c>
    </row>
    <row r="48" spans="1:49">
      <c r="A48" s="14"/>
      <c r="B48" s="14">
        <v>33239</v>
      </c>
      <c r="C48" s="14" t="s">
        <v>573</v>
      </c>
      <c r="D48" s="15" t="s">
        <v>574</v>
      </c>
      <c r="E48" s="14" t="s">
        <v>575</v>
      </c>
      <c r="F48" s="16" t="s">
        <v>576</v>
      </c>
      <c r="G48" s="14">
        <v>91</v>
      </c>
      <c r="H48" s="14">
        <v>100</v>
      </c>
      <c r="I48" s="14">
        <v>93</v>
      </c>
      <c r="J48" s="14">
        <v>100</v>
      </c>
      <c r="K48" s="14">
        <v>100</v>
      </c>
      <c r="L48" s="17"/>
      <c r="M48" s="14">
        <v>42</v>
      </c>
      <c r="N48" s="14">
        <v>22</v>
      </c>
      <c r="O48" s="14">
        <v>41</v>
      </c>
      <c r="P48" s="14">
        <v>22</v>
      </c>
      <c r="Q48" s="14">
        <v>45</v>
      </c>
      <c r="R48" s="14">
        <v>45</v>
      </c>
      <c r="S48" s="18">
        <v>10</v>
      </c>
      <c r="T48" s="18">
        <v>23</v>
      </c>
      <c r="U48" s="19"/>
      <c r="V48" s="15">
        <f t="shared" si="13"/>
        <v>33239</v>
      </c>
      <c r="W48" s="14" t="str">
        <f t="shared" si="14"/>
        <v>T150058631</v>
      </c>
      <c r="X48" s="15" t="str">
        <f t="shared" si="15"/>
        <v>PALLOD VAIBHAV SHYAMSUNDAR</v>
      </c>
      <c r="Y48" s="14" t="str">
        <f t="shared" si="16"/>
        <v>71900449H</v>
      </c>
      <c r="Z48" s="16" t="str">
        <f t="shared" si="17"/>
        <v>I2K18102615</v>
      </c>
      <c r="AA48" s="14">
        <v>96</v>
      </c>
      <c r="AB48" s="14">
        <v>95</v>
      </c>
      <c r="AC48" s="14">
        <v>96</v>
      </c>
      <c r="AD48" s="14">
        <v>100</v>
      </c>
      <c r="AE48" s="14">
        <v>100</v>
      </c>
      <c r="AF48" s="17"/>
      <c r="AG48" s="14">
        <v>24</v>
      </c>
      <c r="AH48" s="14">
        <v>24</v>
      </c>
      <c r="AI48" s="14">
        <v>47</v>
      </c>
      <c r="AJ48" s="14">
        <v>44</v>
      </c>
      <c r="AK48" s="14">
        <v>21</v>
      </c>
      <c r="AL48" s="14">
        <v>19</v>
      </c>
      <c r="AM48" s="14">
        <v>44</v>
      </c>
      <c r="AN48" s="14">
        <v>10</v>
      </c>
      <c r="AO48" s="14">
        <v>46</v>
      </c>
      <c r="AP48" s="20" t="str">
        <f t="shared" si="5"/>
        <v>PASS</v>
      </c>
      <c r="AQ48" s="20" t="str">
        <f t="shared" si="6"/>
        <v>PASS</v>
      </c>
      <c r="AR48" s="21" t="str">
        <f t="shared" si="7"/>
        <v>PASS</v>
      </c>
      <c r="AS48" s="21" t="str">
        <f t="shared" si="8"/>
        <v>PASS</v>
      </c>
      <c r="AT48" s="7" t="str">
        <f t="shared" si="9"/>
        <v>PASS</v>
      </c>
      <c r="AU48" s="7" t="str">
        <f t="shared" si="10"/>
        <v>PASS</v>
      </c>
      <c r="AV48" s="22" t="str">
        <f t="shared" si="11"/>
        <v>YES</v>
      </c>
      <c r="AW48" s="23" t="str">
        <f t="shared" si="12"/>
        <v>DIST</v>
      </c>
    </row>
    <row r="49" spans="1:49">
      <c r="A49" s="14"/>
      <c r="B49" s="14">
        <v>33241</v>
      </c>
      <c r="C49" s="14" t="s">
        <v>613</v>
      </c>
      <c r="D49" s="15" t="s">
        <v>614</v>
      </c>
      <c r="E49" s="14" t="s">
        <v>615</v>
      </c>
      <c r="F49" s="16" t="s">
        <v>616</v>
      </c>
      <c r="G49" s="14">
        <v>91</v>
      </c>
      <c r="H49" s="14">
        <v>100</v>
      </c>
      <c r="I49" s="14">
        <v>96</v>
      </c>
      <c r="J49" s="14">
        <v>100</v>
      </c>
      <c r="K49" s="14">
        <v>97</v>
      </c>
      <c r="L49" s="17"/>
      <c r="M49" s="14">
        <v>42</v>
      </c>
      <c r="N49" s="14">
        <v>24</v>
      </c>
      <c r="O49" s="14">
        <v>41</v>
      </c>
      <c r="P49" s="14">
        <v>24</v>
      </c>
      <c r="Q49" s="14">
        <v>46</v>
      </c>
      <c r="R49" s="14">
        <v>44</v>
      </c>
      <c r="S49" s="18">
        <v>10</v>
      </c>
      <c r="T49" s="18">
        <v>23</v>
      </c>
      <c r="U49" s="19"/>
      <c r="V49" s="15">
        <f t="shared" si="13"/>
        <v>33241</v>
      </c>
      <c r="W49" s="14" t="str">
        <f t="shared" si="14"/>
        <v>T150058641</v>
      </c>
      <c r="X49" s="15" t="str">
        <f t="shared" si="15"/>
        <v>PATIL KSHITIJ VILAS</v>
      </c>
      <c r="Y49" s="14" t="str">
        <f t="shared" si="16"/>
        <v>71900469B</v>
      </c>
      <c r="Z49" s="16" t="str">
        <f t="shared" si="17"/>
        <v>I2K18102539</v>
      </c>
      <c r="AA49" s="14">
        <v>100</v>
      </c>
      <c r="AB49" s="14">
        <v>98</v>
      </c>
      <c r="AC49" s="14">
        <v>97</v>
      </c>
      <c r="AD49" s="14">
        <v>100</v>
      </c>
      <c r="AE49" s="14">
        <v>93</v>
      </c>
      <c r="AF49" s="17"/>
      <c r="AG49" s="14">
        <v>24</v>
      </c>
      <c r="AH49" s="14">
        <v>21</v>
      </c>
      <c r="AI49" s="14">
        <v>46</v>
      </c>
      <c r="AJ49" s="14">
        <v>47</v>
      </c>
      <c r="AK49" s="14">
        <v>23</v>
      </c>
      <c r="AL49" s="14">
        <v>20</v>
      </c>
      <c r="AM49" s="14">
        <v>42</v>
      </c>
      <c r="AN49" s="14">
        <v>10</v>
      </c>
      <c r="AO49" s="14">
        <v>46</v>
      </c>
      <c r="AP49" s="20" t="str">
        <f t="shared" si="5"/>
        <v>PASS</v>
      </c>
      <c r="AQ49" s="20" t="str">
        <f t="shared" si="6"/>
        <v>PASS</v>
      </c>
      <c r="AR49" s="21" t="str">
        <f t="shared" si="7"/>
        <v>PASS</v>
      </c>
      <c r="AS49" s="21" t="str">
        <f t="shared" si="8"/>
        <v>PASS</v>
      </c>
      <c r="AT49" s="7" t="str">
        <f t="shared" si="9"/>
        <v>PASS</v>
      </c>
      <c r="AU49" s="7" t="str">
        <f t="shared" si="10"/>
        <v>PASS</v>
      </c>
      <c r="AV49" s="22" t="str">
        <f t="shared" si="11"/>
        <v>YES</v>
      </c>
      <c r="AW49" s="23" t="str">
        <f t="shared" si="12"/>
        <v>DIST</v>
      </c>
    </row>
    <row r="50" spans="1:49">
      <c r="A50" s="14"/>
      <c r="B50" s="24">
        <v>33244</v>
      </c>
      <c r="C50" s="24" t="s">
        <v>601</v>
      </c>
      <c r="D50" s="25" t="s">
        <v>602</v>
      </c>
      <c r="E50" s="24" t="s">
        <v>603</v>
      </c>
      <c r="F50" s="16" t="s">
        <v>604</v>
      </c>
      <c r="G50" s="14">
        <v>95</v>
      </c>
      <c r="H50" s="14">
        <v>100</v>
      </c>
      <c r="I50" s="14">
        <v>100</v>
      </c>
      <c r="J50" s="14">
        <v>100</v>
      </c>
      <c r="K50" s="14">
        <v>100</v>
      </c>
      <c r="L50" s="17"/>
      <c r="M50" s="14">
        <v>43</v>
      </c>
      <c r="N50" s="14">
        <v>24</v>
      </c>
      <c r="O50" s="14">
        <v>44</v>
      </c>
      <c r="P50" s="14">
        <v>25</v>
      </c>
      <c r="Q50" s="14">
        <v>45</v>
      </c>
      <c r="R50" s="14">
        <v>47</v>
      </c>
      <c r="S50" s="18">
        <v>10</v>
      </c>
      <c r="T50" s="18">
        <v>23</v>
      </c>
      <c r="U50" s="19"/>
      <c r="V50" s="15">
        <f t="shared" si="13"/>
        <v>33244</v>
      </c>
      <c r="W50" s="14" t="str">
        <f t="shared" si="14"/>
        <v>T150058638</v>
      </c>
      <c r="X50" s="15" t="str">
        <f t="shared" si="15"/>
        <v>PATANKAR PRAJWAL PRAKASH</v>
      </c>
      <c r="Y50" s="14" t="str">
        <f t="shared" si="16"/>
        <v>71900496K</v>
      </c>
      <c r="Z50" s="16" t="str">
        <f t="shared" si="17"/>
        <v>I2K18102605</v>
      </c>
      <c r="AA50" s="14">
        <v>100</v>
      </c>
      <c r="AB50" s="14">
        <v>97</v>
      </c>
      <c r="AC50" s="14">
        <v>87</v>
      </c>
      <c r="AD50" s="14">
        <v>100</v>
      </c>
      <c r="AE50" s="14">
        <v>100</v>
      </c>
      <c r="AF50" s="17"/>
      <c r="AG50" s="14">
        <v>24</v>
      </c>
      <c r="AH50" s="14">
        <v>24</v>
      </c>
      <c r="AI50" s="14">
        <v>49</v>
      </c>
      <c r="AJ50" s="14">
        <v>48</v>
      </c>
      <c r="AK50" s="14">
        <v>23</v>
      </c>
      <c r="AL50" s="14">
        <v>21</v>
      </c>
      <c r="AM50" s="14">
        <v>45</v>
      </c>
      <c r="AN50" s="14">
        <v>10</v>
      </c>
      <c r="AO50" s="14">
        <v>46</v>
      </c>
      <c r="AP50" s="20" t="str">
        <f t="shared" si="5"/>
        <v>PASS</v>
      </c>
      <c r="AQ50" s="20" t="str">
        <f t="shared" si="6"/>
        <v>PASS</v>
      </c>
      <c r="AR50" s="21" t="str">
        <f t="shared" si="7"/>
        <v>PASS</v>
      </c>
      <c r="AS50" s="21" t="str">
        <f t="shared" si="8"/>
        <v>PASS</v>
      </c>
      <c r="AT50" s="7" t="str">
        <f t="shared" si="9"/>
        <v>PASS</v>
      </c>
      <c r="AU50" s="7" t="str">
        <f t="shared" si="10"/>
        <v>PASS</v>
      </c>
      <c r="AV50" s="22" t="str">
        <f t="shared" si="11"/>
        <v>YES</v>
      </c>
      <c r="AW50" s="23" t="str">
        <f t="shared" si="12"/>
        <v>DIST</v>
      </c>
    </row>
    <row r="51" spans="1:49">
      <c r="A51" s="14"/>
      <c r="B51" s="14">
        <v>33246</v>
      </c>
      <c r="C51" s="14" t="s">
        <v>669</v>
      </c>
      <c r="D51" s="15" t="s">
        <v>670</v>
      </c>
      <c r="E51" s="14" t="s">
        <v>671</v>
      </c>
      <c r="F51" s="16" t="s">
        <v>672</v>
      </c>
      <c r="G51" s="14">
        <v>95</v>
      </c>
      <c r="H51" s="14">
        <v>97</v>
      </c>
      <c r="I51" s="14">
        <v>100</v>
      </c>
      <c r="J51" s="14">
        <v>100</v>
      </c>
      <c r="K51" s="14">
        <v>100</v>
      </c>
      <c r="L51" s="17"/>
      <c r="M51" s="14">
        <v>42</v>
      </c>
      <c r="N51" s="14">
        <v>24</v>
      </c>
      <c r="O51" s="14">
        <v>41</v>
      </c>
      <c r="P51" s="14">
        <v>24</v>
      </c>
      <c r="Q51" s="14">
        <v>47</v>
      </c>
      <c r="R51" s="14">
        <v>46</v>
      </c>
      <c r="S51" s="18">
        <v>10</v>
      </c>
      <c r="T51" s="18">
        <v>23</v>
      </c>
      <c r="U51" s="19"/>
      <c r="V51" s="15">
        <f t="shared" si="13"/>
        <v>33246</v>
      </c>
      <c r="W51" s="14" t="str">
        <f t="shared" si="14"/>
        <v>T150058655</v>
      </c>
      <c r="X51" s="15" t="str">
        <f t="shared" si="15"/>
        <v>RANE TANISHK SHAILENDRA</v>
      </c>
      <c r="Y51" s="14" t="str">
        <f t="shared" si="16"/>
        <v>71900525G</v>
      </c>
      <c r="Z51" s="16" t="str">
        <f t="shared" si="17"/>
        <v>I2K18102552</v>
      </c>
      <c r="AA51" s="14">
        <v>100</v>
      </c>
      <c r="AB51" s="14">
        <v>95</v>
      </c>
      <c r="AC51" s="14">
        <v>94</v>
      </c>
      <c r="AD51" s="14">
        <v>100</v>
      </c>
      <c r="AE51" s="14">
        <v>96</v>
      </c>
      <c r="AF51" s="17"/>
      <c r="AG51" s="14">
        <v>23</v>
      </c>
      <c r="AH51" s="14">
        <v>23</v>
      </c>
      <c r="AI51" s="14">
        <v>48</v>
      </c>
      <c r="AJ51" s="14">
        <v>45</v>
      </c>
      <c r="AK51" s="14">
        <v>23</v>
      </c>
      <c r="AL51" s="14">
        <v>21</v>
      </c>
      <c r="AM51" s="14">
        <v>45</v>
      </c>
      <c r="AN51" s="14">
        <v>10</v>
      </c>
      <c r="AO51" s="14">
        <v>46</v>
      </c>
      <c r="AP51" s="20" t="str">
        <f t="shared" si="5"/>
        <v>PASS</v>
      </c>
      <c r="AQ51" s="20" t="str">
        <f t="shared" si="6"/>
        <v>PASS</v>
      </c>
      <c r="AR51" s="21" t="str">
        <f t="shared" si="7"/>
        <v>PASS</v>
      </c>
      <c r="AS51" s="21" t="str">
        <f t="shared" si="8"/>
        <v>PASS</v>
      </c>
      <c r="AT51" s="7" t="str">
        <f t="shared" si="9"/>
        <v>PASS</v>
      </c>
      <c r="AU51" s="7" t="str">
        <f t="shared" si="10"/>
        <v>PASS</v>
      </c>
      <c r="AV51" s="22" t="str">
        <f t="shared" si="11"/>
        <v>YES</v>
      </c>
      <c r="AW51" s="23" t="str">
        <f t="shared" si="12"/>
        <v>DIST</v>
      </c>
    </row>
    <row r="52" spans="1:49">
      <c r="A52" s="14"/>
      <c r="B52" s="24">
        <v>33249</v>
      </c>
      <c r="C52" s="24" t="s">
        <v>705</v>
      </c>
      <c r="D52" s="25" t="s">
        <v>706</v>
      </c>
      <c r="E52" s="24" t="s">
        <v>707</v>
      </c>
      <c r="F52" s="16" t="s">
        <v>708</v>
      </c>
      <c r="G52" s="14">
        <v>90</v>
      </c>
      <c r="H52" s="14">
        <v>100</v>
      </c>
      <c r="I52" s="14">
        <v>91</v>
      </c>
      <c r="J52" s="14">
        <v>100</v>
      </c>
      <c r="K52" s="14">
        <v>96</v>
      </c>
      <c r="L52" s="17"/>
      <c r="M52" s="14">
        <v>45</v>
      </c>
      <c r="N52" s="14">
        <v>24</v>
      </c>
      <c r="O52" s="14">
        <v>44</v>
      </c>
      <c r="P52" s="14">
        <v>24</v>
      </c>
      <c r="Q52" s="14">
        <v>47</v>
      </c>
      <c r="R52" s="14">
        <v>43</v>
      </c>
      <c r="S52" s="18">
        <v>10</v>
      </c>
      <c r="T52" s="18">
        <v>23</v>
      </c>
      <c r="U52" s="19"/>
      <c r="V52" s="15">
        <f t="shared" si="13"/>
        <v>33249</v>
      </c>
      <c r="W52" s="14" t="str">
        <f t="shared" si="14"/>
        <v>T150058665</v>
      </c>
      <c r="X52" s="15" t="str">
        <f t="shared" si="15"/>
        <v>SAKHRANI HARSH SANTOSH</v>
      </c>
      <c r="Y52" s="14" t="str">
        <f t="shared" si="16"/>
        <v>71900551F</v>
      </c>
      <c r="Z52" s="16" t="str">
        <f t="shared" si="17"/>
        <v>I2K18102581</v>
      </c>
      <c r="AA52" s="14">
        <v>100</v>
      </c>
      <c r="AB52" s="14">
        <v>100</v>
      </c>
      <c r="AC52" s="14">
        <v>95</v>
      </c>
      <c r="AD52" s="14">
        <v>100</v>
      </c>
      <c r="AE52" s="14">
        <v>93</v>
      </c>
      <c r="AF52" s="17"/>
      <c r="AG52" s="14">
        <v>22</v>
      </c>
      <c r="AH52" s="14">
        <v>23</v>
      </c>
      <c r="AI52" s="14">
        <v>48</v>
      </c>
      <c r="AJ52" s="14">
        <v>48</v>
      </c>
      <c r="AK52" s="14">
        <v>22</v>
      </c>
      <c r="AL52" s="14">
        <v>21</v>
      </c>
      <c r="AM52" s="14">
        <v>45</v>
      </c>
      <c r="AN52" s="14">
        <v>10</v>
      </c>
      <c r="AO52" s="14">
        <v>46</v>
      </c>
      <c r="AP52" s="20" t="str">
        <f t="shared" si="5"/>
        <v>PASS</v>
      </c>
      <c r="AQ52" s="20" t="str">
        <f t="shared" si="6"/>
        <v>PASS</v>
      </c>
      <c r="AR52" s="21" t="str">
        <f t="shared" si="7"/>
        <v>PASS</v>
      </c>
      <c r="AS52" s="21" t="str">
        <f t="shared" si="8"/>
        <v>PASS</v>
      </c>
      <c r="AT52" s="7" t="str">
        <f t="shared" si="9"/>
        <v>PASS</v>
      </c>
      <c r="AU52" s="7" t="str">
        <f t="shared" si="10"/>
        <v>PASS</v>
      </c>
      <c r="AV52" s="22" t="str">
        <f t="shared" si="11"/>
        <v>YES</v>
      </c>
      <c r="AW52" s="23" t="str">
        <f t="shared" si="12"/>
        <v>DIST</v>
      </c>
    </row>
    <row r="53" spans="1:49">
      <c r="A53" s="14"/>
      <c r="B53" s="24">
        <v>33250</v>
      </c>
      <c r="C53" s="24" t="s">
        <v>721</v>
      </c>
      <c r="D53" s="25" t="s">
        <v>722</v>
      </c>
      <c r="E53" s="24" t="s">
        <v>723</v>
      </c>
      <c r="F53" s="16" t="s">
        <v>724</v>
      </c>
      <c r="G53" s="14">
        <v>92</v>
      </c>
      <c r="H53" s="14">
        <v>96</v>
      </c>
      <c r="I53" s="14">
        <v>97</v>
      </c>
      <c r="J53" s="14">
        <v>100</v>
      </c>
      <c r="K53" s="14">
        <v>100</v>
      </c>
      <c r="L53" s="17"/>
      <c r="M53" s="14">
        <v>47</v>
      </c>
      <c r="N53" s="14">
        <v>24</v>
      </c>
      <c r="O53" s="14">
        <v>46</v>
      </c>
      <c r="P53" s="14">
        <v>24</v>
      </c>
      <c r="Q53" s="14">
        <v>46</v>
      </c>
      <c r="R53" s="14">
        <v>44</v>
      </c>
      <c r="S53" s="18">
        <v>10</v>
      </c>
      <c r="T53" s="18">
        <v>23</v>
      </c>
      <c r="U53" s="19"/>
      <c r="V53" s="15">
        <f t="shared" si="13"/>
        <v>33250</v>
      </c>
      <c r="W53" s="14" t="str">
        <f t="shared" si="14"/>
        <v>T150058669</v>
      </c>
      <c r="X53" s="15" t="str">
        <f t="shared" si="15"/>
        <v>SALONI PURAN PAREKH</v>
      </c>
      <c r="Y53" s="14" t="str">
        <f t="shared" si="16"/>
        <v>71900555J</v>
      </c>
      <c r="Z53" s="16" t="str">
        <f t="shared" si="17"/>
        <v>I2K18102545</v>
      </c>
      <c r="AA53" s="14">
        <v>100</v>
      </c>
      <c r="AB53" s="14">
        <v>100</v>
      </c>
      <c r="AC53" s="14">
        <v>94</v>
      </c>
      <c r="AD53" s="14">
        <v>100</v>
      </c>
      <c r="AE53" s="14">
        <v>100</v>
      </c>
      <c r="AF53" s="17"/>
      <c r="AG53" s="14">
        <v>22</v>
      </c>
      <c r="AH53" s="14">
        <v>24</v>
      </c>
      <c r="AI53" s="14">
        <v>48</v>
      </c>
      <c r="AJ53" s="14">
        <v>43</v>
      </c>
      <c r="AK53" s="14">
        <v>24</v>
      </c>
      <c r="AL53" s="14">
        <v>23</v>
      </c>
      <c r="AM53" s="14">
        <v>45</v>
      </c>
      <c r="AN53" s="14">
        <v>10</v>
      </c>
      <c r="AO53" s="14">
        <v>46</v>
      </c>
      <c r="AP53" s="20" t="str">
        <f t="shared" si="5"/>
        <v>PASS</v>
      </c>
      <c r="AQ53" s="20" t="str">
        <f t="shared" si="6"/>
        <v>PASS</v>
      </c>
      <c r="AR53" s="21" t="str">
        <f t="shared" si="7"/>
        <v>PASS</v>
      </c>
      <c r="AS53" s="21" t="str">
        <f t="shared" si="8"/>
        <v>PASS</v>
      </c>
      <c r="AT53" s="7" t="str">
        <f t="shared" si="9"/>
        <v>PASS</v>
      </c>
      <c r="AU53" s="7" t="str">
        <f t="shared" si="10"/>
        <v>PASS</v>
      </c>
      <c r="AV53" s="22" t="str">
        <f t="shared" si="11"/>
        <v>YES</v>
      </c>
      <c r="AW53" s="23" t="str">
        <f t="shared" si="12"/>
        <v>DIST</v>
      </c>
    </row>
    <row r="54" spans="1:49">
      <c r="A54" s="14"/>
      <c r="B54" s="14">
        <v>33254</v>
      </c>
      <c r="C54" s="14" t="s">
        <v>785</v>
      </c>
      <c r="D54" s="15" t="s">
        <v>786</v>
      </c>
      <c r="E54" s="14" t="s">
        <v>787</v>
      </c>
      <c r="F54" s="16" t="s">
        <v>788</v>
      </c>
      <c r="G54" s="14">
        <v>91</v>
      </c>
      <c r="H54" s="14">
        <v>100</v>
      </c>
      <c r="I54" s="14">
        <v>100</v>
      </c>
      <c r="J54" s="14">
        <v>100</v>
      </c>
      <c r="K54" s="14">
        <v>100</v>
      </c>
      <c r="L54" s="17"/>
      <c r="M54" s="14">
        <v>48</v>
      </c>
      <c r="N54" s="14">
        <v>24</v>
      </c>
      <c r="O54" s="14">
        <v>48</v>
      </c>
      <c r="P54" s="14">
        <v>24</v>
      </c>
      <c r="Q54" s="14">
        <v>47</v>
      </c>
      <c r="R54" s="14">
        <v>45</v>
      </c>
      <c r="S54" s="18">
        <v>10</v>
      </c>
      <c r="T54" s="18">
        <v>23</v>
      </c>
      <c r="U54" s="19"/>
      <c r="V54" s="15">
        <f t="shared" si="13"/>
        <v>33254</v>
      </c>
      <c r="W54" s="14" t="str">
        <f t="shared" si="14"/>
        <v>T150058685</v>
      </c>
      <c r="X54" s="15" t="str">
        <f t="shared" si="15"/>
        <v>SHRAOGI MUSKAAN CHETANKUMAR</v>
      </c>
      <c r="Y54" s="14" t="str">
        <f t="shared" si="16"/>
        <v>71900616D</v>
      </c>
      <c r="Z54" s="16" t="str">
        <f t="shared" si="17"/>
        <v>I2K18102496</v>
      </c>
      <c r="AA54" s="14">
        <v>100</v>
      </c>
      <c r="AB54" s="14">
        <v>100</v>
      </c>
      <c r="AC54" s="14">
        <v>86</v>
      </c>
      <c r="AD54" s="14">
        <v>99</v>
      </c>
      <c r="AE54" s="14">
        <v>96</v>
      </c>
      <c r="AF54" s="17"/>
      <c r="AG54" s="14">
        <v>24</v>
      </c>
      <c r="AH54" s="14">
        <v>23</v>
      </c>
      <c r="AI54" s="14">
        <v>48</v>
      </c>
      <c r="AJ54" s="14">
        <v>48</v>
      </c>
      <c r="AK54" s="14">
        <v>24</v>
      </c>
      <c r="AL54" s="14">
        <v>22</v>
      </c>
      <c r="AM54" s="14">
        <v>44</v>
      </c>
      <c r="AN54" s="14">
        <v>10</v>
      </c>
      <c r="AO54" s="14">
        <v>46</v>
      </c>
      <c r="AP54" s="20" t="str">
        <f t="shared" si="5"/>
        <v>PASS</v>
      </c>
      <c r="AQ54" s="20" t="str">
        <f t="shared" si="6"/>
        <v>PASS</v>
      </c>
      <c r="AR54" s="21" t="str">
        <f t="shared" si="7"/>
        <v>PASS</v>
      </c>
      <c r="AS54" s="21" t="str">
        <f t="shared" si="8"/>
        <v>PASS</v>
      </c>
      <c r="AT54" s="7" t="str">
        <f t="shared" si="9"/>
        <v>PASS</v>
      </c>
      <c r="AU54" s="7" t="str">
        <f t="shared" si="10"/>
        <v>PASS</v>
      </c>
      <c r="AV54" s="22" t="str">
        <f t="shared" si="11"/>
        <v>YES</v>
      </c>
      <c r="AW54" s="23" t="str">
        <f t="shared" si="12"/>
        <v>DIST</v>
      </c>
    </row>
    <row r="55" spans="1:49">
      <c r="A55" s="14"/>
      <c r="B55" s="14">
        <v>33255</v>
      </c>
      <c r="C55" s="14" t="s">
        <v>437</v>
      </c>
      <c r="D55" s="15" t="s">
        <v>438</v>
      </c>
      <c r="E55" s="14" t="s">
        <v>439</v>
      </c>
      <c r="F55" s="16" t="s">
        <v>440</v>
      </c>
      <c r="G55" s="14">
        <v>90</v>
      </c>
      <c r="H55" s="14">
        <v>100</v>
      </c>
      <c r="I55" s="14">
        <v>96</v>
      </c>
      <c r="J55" s="14">
        <v>100</v>
      </c>
      <c r="K55" s="14">
        <v>100</v>
      </c>
      <c r="L55" s="17"/>
      <c r="M55" s="14">
        <v>42</v>
      </c>
      <c r="N55" s="14">
        <v>23</v>
      </c>
      <c r="O55" s="14">
        <v>41</v>
      </c>
      <c r="P55" s="14">
        <v>23</v>
      </c>
      <c r="Q55" s="14">
        <v>44</v>
      </c>
      <c r="R55" s="14">
        <v>45</v>
      </c>
      <c r="S55" s="18">
        <v>10</v>
      </c>
      <c r="T55" s="18">
        <v>23</v>
      </c>
      <c r="U55" s="19"/>
      <c r="V55" s="15">
        <f t="shared" si="13"/>
        <v>33255</v>
      </c>
      <c r="W55" s="14" t="str">
        <f t="shared" si="14"/>
        <v>T150058596</v>
      </c>
      <c r="X55" s="15" t="str">
        <f t="shared" si="15"/>
        <v>KALRAO SHREYAS SANJAY</v>
      </c>
      <c r="Y55" s="14" t="str">
        <f t="shared" si="16"/>
        <v>71900622J</v>
      </c>
      <c r="Z55" s="16" t="str">
        <f t="shared" si="17"/>
        <v>I2K18102608</v>
      </c>
      <c r="AA55" s="14">
        <v>100</v>
      </c>
      <c r="AB55" s="14">
        <v>93</v>
      </c>
      <c r="AC55" s="14">
        <v>89</v>
      </c>
      <c r="AD55" s="14">
        <v>100</v>
      </c>
      <c r="AE55" s="14">
        <v>99</v>
      </c>
      <c r="AF55" s="17"/>
      <c r="AG55" s="14">
        <v>23</v>
      </c>
      <c r="AH55" s="14">
        <v>23</v>
      </c>
      <c r="AI55" s="14">
        <v>46</v>
      </c>
      <c r="AJ55" s="14">
        <v>44</v>
      </c>
      <c r="AK55" s="14">
        <v>22</v>
      </c>
      <c r="AL55" s="14">
        <v>21</v>
      </c>
      <c r="AM55" s="14">
        <v>45</v>
      </c>
      <c r="AN55" s="14">
        <v>10</v>
      </c>
      <c r="AO55" s="14">
        <v>46</v>
      </c>
      <c r="AP55" s="20" t="str">
        <f t="shared" si="5"/>
        <v>PASS</v>
      </c>
      <c r="AQ55" s="20" t="str">
        <f t="shared" si="6"/>
        <v>PASS</v>
      </c>
      <c r="AR55" s="21" t="str">
        <f t="shared" si="7"/>
        <v>PASS</v>
      </c>
      <c r="AS55" s="21" t="str">
        <f t="shared" si="8"/>
        <v>PASS</v>
      </c>
      <c r="AT55" s="7" t="str">
        <f t="shared" si="9"/>
        <v>PASS</v>
      </c>
      <c r="AU55" s="7" t="str">
        <f t="shared" si="10"/>
        <v>PASS</v>
      </c>
      <c r="AV55" s="22" t="str">
        <f t="shared" si="11"/>
        <v>YES</v>
      </c>
      <c r="AW55" s="23" t="str">
        <f t="shared" si="12"/>
        <v>DIST</v>
      </c>
    </row>
    <row r="56" spans="1:49">
      <c r="A56" s="14"/>
      <c r="B56" s="14">
        <v>33256</v>
      </c>
      <c r="C56" s="14" t="s">
        <v>797</v>
      </c>
      <c r="D56" s="15" t="s">
        <v>798</v>
      </c>
      <c r="E56" s="14" t="s">
        <v>799</v>
      </c>
      <c r="F56" s="16" t="s">
        <v>800</v>
      </c>
      <c r="G56" s="14">
        <v>88</v>
      </c>
      <c r="H56" s="14">
        <v>100</v>
      </c>
      <c r="I56" s="14">
        <v>85</v>
      </c>
      <c r="J56" s="14">
        <v>100</v>
      </c>
      <c r="K56" s="14">
        <v>93</v>
      </c>
      <c r="L56" s="17"/>
      <c r="M56" s="14">
        <v>44</v>
      </c>
      <c r="N56" s="14">
        <v>24</v>
      </c>
      <c r="O56" s="14">
        <v>43</v>
      </c>
      <c r="P56" s="14">
        <v>23</v>
      </c>
      <c r="Q56" s="14">
        <v>47</v>
      </c>
      <c r="R56" s="14">
        <v>45</v>
      </c>
      <c r="S56" s="18">
        <v>10</v>
      </c>
      <c r="T56" s="18">
        <v>23</v>
      </c>
      <c r="U56" s="19"/>
      <c r="V56" s="15">
        <f t="shared" si="13"/>
        <v>33256</v>
      </c>
      <c r="W56" s="14" t="str">
        <f t="shared" si="14"/>
        <v>T150058688</v>
      </c>
      <c r="X56" s="15" t="str">
        <f t="shared" si="15"/>
        <v>SOMESHWAR KIRAN GAIKWAD</v>
      </c>
      <c r="Y56" s="14" t="str">
        <f t="shared" si="16"/>
        <v>71900639C</v>
      </c>
      <c r="Z56" s="16" t="str">
        <f t="shared" si="17"/>
        <v>I2K18102466</v>
      </c>
      <c r="AA56" s="14">
        <v>92</v>
      </c>
      <c r="AB56" s="14">
        <v>81</v>
      </c>
      <c r="AC56" s="14">
        <v>87</v>
      </c>
      <c r="AD56" s="14">
        <v>97</v>
      </c>
      <c r="AE56" s="14">
        <v>88</v>
      </c>
      <c r="AF56" s="17"/>
      <c r="AG56" s="14">
        <v>23</v>
      </c>
      <c r="AH56" s="14">
        <v>23</v>
      </c>
      <c r="AI56" s="14">
        <v>48</v>
      </c>
      <c r="AJ56" s="14">
        <v>47</v>
      </c>
      <c r="AK56" s="14">
        <v>22</v>
      </c>
      <c r="AL56" s="14">
        <v>20</v>
      </c>
      <c r="AM56" s="14">
        <v>46</v>
      </c>
      <c r="AN56" s="14">
        <v>10</v>
      </c>
      <c r="AO56" s="14">
        <v>46</v>
      </c>
      <c r="AP56" s="20" t="str">
        <f t="shared" si="5"/>
        <v>PASS</v>
      </c>
      <c r="AQ56" s="20" t="str">
        <f t="shared" si="6"/>
        <v>PASS</v>
      </c>
      <c r="AR56" s="21" t="str">
        <f t="shared" si="7"/>
        <v>PASS</v>
      </c>
      <c r="AS56" s="21" t="str">
        <f t="shared" si="8"/>
        <v>PASS</v>
      </c>
      <c r="AT56" s="7" t="str">
        <f t="shared" si="9"/>
        <v>PASS</v>
      </c>
      <c r="AU56" s="7" t="str">
        <f t="shared" si="10"/>
        <v>PASS</v>
      </c>
      <c r="AV56" s="22" t="str">
        <f t="shared" si="11"/>
        <v>YES</v>
      </c>
      <c r="AW56" s="23" t="str">
        <f t="shared" si="12"/>
        <v>DIST</v>
      </c>
    </row>
    <row r="57" spans="1:49">
      <c r="A57" s="14"/>
      <c r="B57" s="14">
        <v>33259</v>
      </c>
      <c r="C57" s="14" t="s">
        <v>593</v>
      </c>
      <c r="D57" s="15" t="s">
        <v>594</v>
      </c>
      <c r="E57" s="14" t="s">
        <v>595</v>
      </c>
      <c r="F57" s="16" t="s">
        <v>596</v>
      </c>
      <c r="G57" s="14">
        <v>85</v>
      </c>
      <c r="H57" s="14">
        <v>100</v>
      </c>
      <c r="I57" s="14">
        <v>97</v>
      </c>
      <c r="J57" s="14">
        <v>100</v>
      </c>
      <c r="K57" s="14">
        <v>97</v>
      </c>
      <c r="L57" s="17"/>
      <c r="M57" s="14">
        <v>48</v>
      </c>
      <c r="N57" s="14">
        <v>24</v>
      </c>
      <c r="O57" s="14">
        <v>47</v>
      </c>
      <c r="P57" s="14">
        <v>24</v>
      </c>
      <c r="Q57" s="14">
        <v>44</v>
      </c>
      <c r="R57" s="14">
        <v>46</v>
      </c>
      <c r="S57" s="18">
        <v>10</v>
      </c>
      <c r="T57" s="18">
        <v>23</v>
      </c>
      <c r="U57" s="19"/>
      <c r="V57" s="15">
        <f t="shared" si="13"/>
        <v>33259</v>
      </c>
      <c r="W57" s="14" t="str">
        <f t="shared" si="14"/>
        <v>T150058636</v>
      </c>
      <c r="X57" s="15" t="str">
        <f t="shared" si="15"/>
        <v>PARDESHI TANMAY SUDHIR</v>
      </c>
      <c r="Y57" s="14" t="str">
        <f t="shared" si="16"/>
        <v>71900664D</v>
      </c>
      <c r="Z57" s="16" t="str">
        <f t="shared" si="17"/>
        <v>I2K18102554</v>
      </c>
      <c r="AA57" s="14">
        <v>97</v>
      </c>
      <c r="AB57" s="14">
        <v>100</v>
      </c>
      <c r="AC57" s="14">
        <v>92</v>
      </c>
      <c r="AD57" s="14">
        <v>100</v>
      </c>
      <c r="AE57" s="14">
        <v>99</v>
      </c>
      <c r="AF57" s="17"/>
      <c r="AG57" s="14">
        <v>24</v>
      </c>
      <c r="AH57" s="14">
        <v>21</v>
      </c>
      <c r="AI57" s="14">
        <v>48</v>
      </c>
      <c r="AJ57" s="14">
        <v>48</v>
      </c>
      <c r="AK57" s="14">
        <v>23</v>
      </c>
      <c r="AL57" s="14">
        <v>21</v>
      </c>
      <c r="AM57" s="14">
        <v>44</v>
      </c>
      <c r="AN57" s="14">
        <v>10</v>
      </c>
      <c r="AO57" s="14">
        <v>46</v>
      </c>
      <c r="AP57" s="20" t="str">
        <f t="shared" si="5"/>
        <v>PASS</v>
      </c>
      <c r="AQ57" s="20" t="str">
        <f t="shared" si="6"/>
        <v>PASS</v>
      </c>
      <c r="AR57" s="21" t="str">
        <f t="shared" si="7"/>
        <v>PASS</v>
      </c>
      <c r="AS57" s="21" t="str">
        <f t="shared" si="8"/>
        <v>PASS</v>
      </c>
      <c r="AT57" s="7" t="str">
        <f t="shared" si="9"/>
        <v>PASS</v>
      </c>
      <c r="AU57" s="7" t="str">
        <f t="shared" si="10"/>
        <v>PASS</v>
      </c>
      <c r="AV57" s="22" t="str">
        <f t="shared" si="11"/>
        <v>YES</v>
      </c>
      <c r="AW57" s="23" t="str">
        <f t="shared" si="12"/>
        <v>DIST</v>
      </c>
    </row>
    <row r="58" spans="1:49">
      <c r="A58" s="14"/>
      <c r="B58" s="24">
        <v>33301</v>
      </c>
      <c r="C58" s="24" t="s">
        <v>65</v>
      </c>
      <c r="D58" s="25" t="s">
        <v>66</v>
      </c>
      <c r="E58" s="24" t="s">
        <v>67</v>
      </c>
      <c r="F58" s="16" t="s">
        <v>68</v>
      </c>
      <c r="G58" s="14">
        <v>85</v>
      </c>
      <c r="H58" s="14">
        <v>98</v>
      </c>
      <c r="I58" s="14">
        <v>90</v>
      </c>
      <c r="J58" s="14">
        <v>94</v>
      </c>
      <c r="K58" s="14">
        <v>98</v>
      </c>
      <c r="L58" s="17"/>
      <c r="M58" s="14">
        <v>41</v>
      </c>
      <c r="N58" s="14">
        <v>21</v>
      </c>
      <c r="O58" s="14">
        <v>42</v>
      </c>
      <c r="P58" s="14">
        <v>22</v>
      </c>
      <c r="Q58" s="14">
        <v>42</v>
      </c>
      <c r="R58" s="14">
        <v>41</v>
      </c>
      <c r="S58" s="18">
        <v>10</v>
      </c>
      <c r="T58" s="18">
        <v>23</v>
      </c>
      <c r="U58" s="19"/>
      <c r="V58" s="15">
        <f t="shared" si="13"/>
        <v>33301</v>
      </c>
      <c r="W58" s="14" t="str">
        <f t="shared" si="14"/>
        <v>T150058503</v>
      </c>
      <c r="X58" s="15" t="str">
        <f t="shared" si="15"/>
        <v>ADITI SRIVASTAVA</v>
      </c>
      <c r="Y58" s="14" t="str">
        <f t="shared" si="16"/>
        <v>71900012C</v>
      </c>
      <c r="Z58" s="16" t="str">
        <f t="shared" si="17"/>
        <v>I2K18102518</v>
      </c>
      <c r="AA58" s="14">
        <v>94</v>
      </c>
      <c r="AB58" s="14">
        <v>97</v>
      </c>
      <c r="AC58" s="14">
        <v>95</v>
      </c>
      <c r="AD58" s="14">
        <v>100</v>
      </c>
      <c r="AE58" s="14">
        <v>95</v>
      </c>
      <c r="AF58" s="17"/>
      <c r="AG58" s="14">
        <v>24</v>
      </c>
      <c r="AH58" s="14">
        <v>23</v>
      </c>
      <c r="AI58" s="14">
        <v>48</v>
      </c>
      <c r="AJ58" s="14">
        <v>46</v>
      </c>
      <c r="AK58" s="14">
        <v>23</v>
      </c>
      <c r="AL58" s="14">
        <v>24</v>
      </c>
      <c r="AM58" s="14">
        <v>41</v>
      </c>
      <c r="AN58" s="14">
        <v>10</v>
      </c>
      <c r="AO58" s="14">
        <v>46</v>
      </c>
      <c r="AP58" s="20" t="str">
        <f t="shared" si="5"/>
        <v>PASS</v>
      </c>
      <c r="AQ58" s="20" t="str">
        <f t="shared" si="6"/>
        <v>PASS</v>
      </c>
      <c r="AR58" s="21" t="str">
        <f t="shared" si="7"/>
        <v>PASS</v>
      </c>
      <c r="AS58" s="21" t="str">
        <f t="shared" si="8"/>
        <v>PASS</v>
      </c>
      <c r="AT58" s="7" t="str">
        <f t="shared" si="9"/>
        <v>PASS</v>
      </c>
      <c r="AU58" s="7" t="str">
        <f t="shared" si="10"/>
        <v>PASS</v>
      </c>
      <c r="AV58" s="22" t="str">
        <f t="shared" si="11"/>
        <v>YES</v>
      </c>
      <c r="AW58" s="23" t="str">
        <f t="shared" si="12"/>
        <v>DIST</v>
      </c>
    </row>
    <row r="59" spans="1:49">
      <c r="A59" s="14"/>
      <c r="B59" s="14">
        <v>33303</v>
      </c>
      <c r="C59" s="14" t="s">
        <v>89</v>
      </c>
      <c r="D59" s="15" t="s">
        <v>90</v>
      </c>
      <c r="E59" s="14" t="s">
        <v>91</v>
      </c>
      <c r="F59" s="16" t="s">
        <v>92</v>
      </c>
      <c r="G59" s="14">
        <v>91</v>
      </c>
      <c r="H59" s="14">
        <v>99</v>
      </c>
      <c r="I59" s="14">
        <v>97</v>
      </c>
      <c r="J59" s="14">
        <v>92</v>
      </c>
      <c r="K59" s="14">
        <v>100</v>
      </c>
      <c r="L59" s="17"/>
      <c r="M59" s="14">
        <v>43</v>
      </c>
      <c r="N59" s="14">
        <v>22</v>
      </c>
      <c r="O59" s="14">
        <v>44</v>
      </c>
      <c r="P59" s="14">
        <v>22</v>
      </c>
      <c r="Q59" s="14">
        <v>42</v>
      </c>
      <c r="R59" s="14">
        <v>42</v>
      </c>
      <c r="S59" s="18">
        <v>10</v>
      </c>
      <c r="T59" s="18">
        <v>23</v>
      </c>
      <c r="U59" s="19"/>
      <c r="V59" s="15">
        <f t="shared" si="13"/>
        <v>33303</v>
      </c>
      <c r="W59" s="14" t="str">
        <f t="shared" si="14"/>
        <v>T150058509</v>
      </c>
      <c r="X59" s="15" t="str">
        <f t="shared" si="15"/>
        <v>AGRAWAL HARSHITA MANISH</v>
      </c>
      <c r="Y59" s="14" t="str">
        <f t="shared" si="16"/>
        <v>71900021B</v>
      </c>
      <c r="Z59" s="16" t="str">
        <f t="shared" si="17"/>
        <v>I2K18102495</v>
      </c>
      <c r="AA59" s="14">
        <v>100</v>
      </c>
      <c r="AB59" s="14">
        <v>94</v>
      </c>
      <c r="AC59" s="14">
        <v>90</v>
      </c>
      <c r="AD59" s="14">
        <v>100</v>
      </c>
      <c r="AE59" s="14">
        <v>100</v>
      </c>
      <c r="AF59" s="17"/>
      <c r="AG59" s="14">
        <v>24</v>
      </c>
      <c r="AH59" s="14">
        <v>24</v>
      </c>
      <c r="AI59" s="14">
        <v>46</v>
      </c>
      <c r="AJ59" s="14">
        <v>40</v>
      </c>
      <c r="AK59" s="14">
        <v>24</v>
      </c>
      <c r="AL59" s="14">
        <v>24</v>
      </c>
      <c r="AM59" s="14">
        <v>44</v>
      </c>
      <c r="AN59" s="14">
        <v>10</v>
      </c>
      <c r="AO59" s="14">
        <v>46</v>
      </c>
      <c r="AP59" s="20" t="str">
        <f t="shared" si="5"/>
        <v>PASS</v>
      </c>
      <c r="AQ59" s="20" t="str">
        <f t="shared" si="6"/>
        <v>PASS</v>
      </c>
      <c r="AR59" s="21" t="str">
        <f t="shared" si="7"/>
        <v>PASS</v>
      </c>
      <c r="AS59" s="21" t="str">
        <f t="shared" si="8"/>
        <v>PASS</v>
      </c>
      <c r="AT59" s="7" t="str">
        <f t="shared" si="9"/>
        <v>PASS</v>
      </c>
      <c r="AU59" s="7" t="str">
        <f t="shared" si="10"/>
        <v>PASS</v>
      </c>
      <c r="AV59" s="22" t="str">
        <f t="shared" si="11"/>
        <v>YES</v>
      </c>
      <c r="AW59" s="23" t="str">
        <f t="shared" si="12"/>
        <v>DIST</v>
      </c>
    </row>
    <row r="60" spans="1:49">
      <c r="A60" s="14"/>
      <c r="B60" s="14">
        <v>33304</v>
      </c>
      <c r="C60" s="14" t="s">
        <v>97</v>
      </c>
      <c r="D60" s="15" t="s">
        <v>98</v>
      </c>
      <c r="E60" s="14" t="s">
        <v>99</v>
      </c>
      <c r="F60" s="16" t="s">
        <v>100</v>
      </c>
      <c r="G60" s="14">
        <v>89</v>
      </c>
      <c r="H60" s="14">
        <v>100</v>
      </c>
      <c r="I60" s="14">
        <v>96</v>
      </c>
      <c r="J60" s="14">
        <v>100</v>
      </c>
      <c r="K60" s="14">
        <v>99</v>
      </c>
      <c r="L60" s="17"/>
      <c r="M60" s="14">
        <v>43</v>
      </c>
      <c r="N60" s="14">
        <v>23</v>
      </c>
      <c r="O60" s="14">
        <v>45</v>
      </c>
      <c r="P60" s="14">
        <v>23</v>
      </c>
      <c r="Q60" s="14">
        <v>40</v>
      </c>
      <c r="R60" s="14">
        <v>46</v>
      </c>
      <c r="S60" s="18">
        <v>10</v>
      </c>
      <c r="T60" s="18">
        <v>23</v>
      </c>
      <c r="U60" s="19"/>
      <c r="V60" s="15">
        <f t="shared" si="13"/>
        <v>33304</v>
      </c>
      <c r="W60" s="14" t="str">
        <f t="shared" si="14"/>
        <v>T150058511</v>
      </c>
      <c r="X60" s="15" t="str">
        <f t="shared" si="15"/>
        <v>AKASHI PANDITA</v>
      </c>
      <c r="Y60" s="14" t="str">
        <f t="shared" si="16"/>
        <v>71900028K</v>
      </c>
      <c r="Z60" s="16" t="str">
        <f t="shared" si="17"/>
        <v>I2K18102424</v>
      </c>
      <c r="AA60" s="14">
        <v>100</v>
      </c>
      <c r="AB60" s="14">
        <v>94</v>
      </c>
      <c r="AC60" s="14">
        <v>95</v>
      </c>
      <c r="AD60" s="14">
        <v>100</v>
      </c>
      <c r="AE60" s="14">
        <v>100</v>
      </c>
      <c r="AF60" s="17"/>
      <c r="AG60" s="14">
        <v>22</v>
      </c>
      <c r="AH60" s="14">
        <v>20</v>
      </c>
      <c r="AI60" s="14">
        <v>45</v>
      </c>
      <c r="AJ60" s="14">
        <v>43</v>
      </c>
      <c r="AK60" s="14">
        <v>22</v>
      </c>
      <c r="AL60" s="14">
        <v>22</v>
      </c>
      <c r="AM60" s="14">
        <v>43</v>
      </c>
      <c r="AN60" s="14">
        <v>10</v>
      </c>
      <c r="AO60" s="14">
        <v>46</v>
      </c>
      <c r="AP60" s="20" t="str">
        <f t="shared" si="5"/>
        <v>PASS</v>
      </c>
      <c r="AQ60" s="20" t="str">
        <f t="shared" si="6"/>
        <v>PASS</v>
      </c>
      <c r="AR60" s="21" t="str">
        <f t="shared" si="7"/>
        <v>PASS</v>
      </c>
      <c r="AS60" s="21" t="str">
        <f t="shared" si="8"/>
        <v>PASS</v>
      </c>
      <c r="AT60" s="7" t="str">
        <f t="shared" si="9"/>
        <v>PASS</v>
      </c>
      <c r="AU60" s="7" t="str">
        <f t="shared" si="10"/>
        <v>PASS</v>
      </c>
      <c r="AV60" s="22" t="str">
        <f t="shared" si="11"/>
        <v>YES</v>
      </c>
      <c r="AW60" s="23" t="str">
        <f t="shared" si="12"/>
        <v>DIST</v>
      </c>
    </row>
    <row r="61" spans="1:49">
      <c r="A61" s="14"/>
      <c r="B61" s="14">
        <v>33305</v>
      </c>
      <c r="C61" s="14" t="s">
        <v>109</v>
      </c>
      <c r="D61" s="15" t="s">
        <v>110</v>
      </c>
      <c r="E61" s="14" t="s">
        <v>111</v>
      </c>
      <c r="F61" s="16" t="s">
        <v>112</v>
      </c>
      <c r="G61" s="14">
        <v>91</v>
      </c>
      <c r="H61" s="14">
        <v>100</v>
      </c>
      <c r="I61" s="14">
        <v>99</v>
      </c>
      <c r="J61" s="14">
        <v>100</v>
      </c>
      <c r="K61" s="14">
        <v>86</v>
      </c>
      <c r="L61" s="17"/>
      <c r="M61" s="14">
        <v>45</v>
      </c>
      <c r="N61" s="14">
        <v>23</v>
      </c>
      <c r="O61" s="14">
        <v>47</v>
      </c>
      <c r="P61" s="14">
        <v>24</v>
      </c>
      <c r="Q61" s="14">
        <v>44</v>
      </c>
      <c r="R61" s="14">
        <v>44</v>
      </c>
      <c r="S61" s="18">
        <v>10</v>
      </c>
      <c r="T61" s="18">
        <v>23</v>
      </c>
      <c r="U61" s="19"/>
      <c r="V61" s="15">
        <f t="shared" si="13"/>
        <v>33305</v>
      </c>
      <c r="W61" s="14" t="str">
        <f t="shared" si="14"/>
        <v>T150058514</v>
      </c>
      <c r="X61" s="15" t="str">
        <f t="shared" si="15"/>
        <v>ANANYA SINGH</v>
      </c>
      <c r="Y61" s="14" t="str">
        <f t="shared" si="16"/>
        <v>71900039E</v>
      </c>
      <c r="Z61" s="16" t="str">
        <f t="shared" si="17"/>
        <v>I2K18102626</v>
      </c>
      <c r="AA61" s="14">
        <v>100</v>
      </c>
      <c r="AB61" s="14">
        <v>96</v>
      </c>
      <c r="AC61" s="14">
        <v>95</v>
      </c>
      <c r="AD61" s="14">
        <v>100</v>
      </c>
      <c r="AE61" s="14">
        <v>100</v>
      </c>
      <c r="AF61" s="17"/>
      <c r="AG61" s="14">
        <v>24</v>
      </c>
      <c r="AH61" s="14">
        <v>23</v>
      </c>
      <c r="AI61" s="14">
        <v>45</v>
      </c>
      <c r="AJ61" s="14">
        <v>46</v>
      </c>
      <c r="AK61" s="14">
        <v>23</v>
      </c>
      <c r="AL61" s="14">
        <v>22</v>
      </c>
      <c r="AM61" s="14">
        <v>44</v>
      </c>
      <c r="AN61" s="14">
        <v>10</v>
      </c>
      <c r="AO61" s="14">
        <v>46</v>
      </c>
      <c r="AP61" s="20" t="str">
        <f t="shared" si="5"/>
        <v>PASS</v>
      </c>
      <c r="AQ61" s="20" t="str">
        <f t="shared" si="6"/>
        <v>PASS</v>
      </c>
      <c r="AR61" s="21" t="str">
        <f t="shared" si="7"/>
        <v>PASS</v>
      </c>
      <c r="AS61" s="21" t="str">
        <f t="shared" si="8"/>
        <v>PASS</v>
      </c>
      <c r="AT61" s="7" t="str">
        <f t="shared" si="9"/>
        <v>PASS</v>
      </c>
      <c r="AU61" s="7" t="str">
        <f t="shared" si="10"/>
        <v>PASS</v>
      </c>
      <c r="AV61" s="22" t="str">
        <f t="shared" si="11"/>
        <v>YES</v>
      </c>
      <c r="AW61" s="23" t="str">
        <f t="shared" si="12"/>
        <v>DIST</v>
      </c>
    </row>
    <row r="62" spans="1:49">
      <c r="A62" s="14"/>
      <c r="B62" s="14">
        <v>33306</v>
      </c>
      <c r="C62" s="14" t="s">
        <v>117</v>
      </c>
      <c r="D62" s="15" t="s">
        <v>118</v>
      </c>
      <c r="E62" s="14" t="s">
        <v>119</v>
      </c>
      <c r="F62" s="16" t="s">
        <v>120</v>
      </c>
      <c r="G62" s="14">
        <v>92</v>
      </c>
      <c r="H62" s="14">
        <v>99</v>
      </c>
      <c r="I62" s="14">
        <v>98</v>
      </c>
      <c r="J62" s="14">
        <v>100</v>
      </c>
      <c r="K62" s="14">
        <v>96</v>
      </c>
      <c r="L62" s="17"/>
      <c r="M62" s="14">
        <v>46</v>
      </c>
      <c r="N62" s="14">
        <v>23</v>
      </c>
      <c r="O62" s="14">
        <v>48</v>
      </c>
      <c r="P62" s="14">
        <v>24</v>
      </c>
      <c r="Q62" s="14">
        <v>40</v>
      </c>
      <c r="R62" s="14">
        <v>45</v>
      </c>
      <c r="S62" s="18">
        <v>10</v>
      </c>
      <c r="T62" s="18">
        <v>23</v>
      </c>
      <c r="U62" s="19"/>
      <c r="V62" s="15">
        <f t="shared" si="13"/>
        <v>33306</v>
      </c>
      <c r="W62" s="14" t="str">
        <f t="shared" si="14"/>
        <v>T150058516</v>
      </c>
      <c r="X62" s="15" t="str">
        <f t="shared" si="15"/>
        <v>ARSH KAUL</v>
      </c>
      <c r="Y62" s="14" t="str">
        <f t="shared" si="16"/>
        <v>71900061M</v>
      </c>
      <c r="Z62" s="16" t="str">
        <f t="shared" si="17"/>
        <v>I2K18102534</v>
      </c>
      <c r="AA62" s="14">
        <v>100</v>
      </c>
      <c r="AB62" s="14">
        <v>96</v>
      </c>
      <c r="AC62" s="14">
        <v>97</v>
      </c>
      <c r="AD62" s="14">
        <v>100</v>
      </c>
      <c r="AE62" s="14">
        <v>94</v>
      </c>
      <c r="AF62" s="17"/>
      <c r="AG62" s="14">
        <v>24</v>
      </c>
      <c r="AH62" s="14">
        <v>23</v>
      </c>
      <c r="AI62" s="14">
        <v>44</v>
      </c>
      <c r="AJ62" s="14">
        <v>46</v>
      </c>
      <c r="AK62" s="14">
        <v>24</v>
      </c>
      <c r="AL62" s="14">
        <v>23</v>
      </c>
      <c r="AM62" s="14">
        <v>44</v>
      </c>
      <c r="AN62" s="14">
        <v>10</v>
      </c>
      <c r="AO62" s="14">
        <v>46</v>
      </c>
      <c r="AP62" s="20" t="str">
        <f t="shared" si="5"/>
        <v>PASS</v>
      </c>
      <c r="AQ62" s="20" t="str">
        <f t="shared" si="6"/>
        <v>PASS</v>
      </c>
      <c r="AR62" s="21" t="str">
        <f t="shared" si="7"/>
        <v>PASS</v>
      </c>
      <c r="AS62" s="21" t="str">
        <f t="shared" si="8"/>
        <v>PASS</v>
      </c>
      <c r="AT62" s="7" t="str">
        <f t="shared" si="9"/>
        <v>PASS</v>
      </c>
      <c r="AU62" s="7" t="str">
        <f t="shared" si="10"/>
        <v>PASS</v>
      </c>
      <c r="AV62" s="22" t="str">
        <f t="shared" si="11"/>
        <v>YES</v>
      </c>
      <c r="AW62" s="23" t="str">
        <f t="shared" si="12"/>
        <v>DIST</v>
      </c>
    </row>
    <row r="63" spans="1:49">
      <c r="A63" s="14"/>
      <c r="B63" s="24">
        <v>33307</v>
      </c>
      <c r="C63" s="24" t="s">
        <v>133</v>
      </c>
      <c r="D63" s="25" t="s">
        <v>134</v>
      </c>
      <c r="E63" s="24" t="s">
        <v>135</v>
      </c>
      <c r="F63" s="16" t="s">
        <v>136</v>
      </c>
      <c r="G63" s="14">
        <v>90</v>
      </c>
      <c r="H63" s="14">
        <v>100</v>
      </c>
      <c r="I63" s="14">
        <v>96</v>
      </c>
      <c r="J63" s="14">
        <v>100</v>
      </c>
      <c r="K63" s="14">
        <v>100</v>
      </c>
      <c r="L63" s="17"/>
      <c r="M63" s="14">
        <v>42</v>
      </c>
      <c r="N63" s="14">
        <v>23</v>
      </c>
      <c r="O63" s="14">
        <v>44</v>
      </c>
      <c r="P63" s="14">
        <v>24</v>
      </c>
      <c r="Q63" s="14">
        <v>43</v>
      </c>
      <c r="R63" s="14">
        <v>43</v>
      </c>
      <c r="S63" s="18">
        <v>10</v>
      </c>
      <c r="T63" s="18">
        <v>23</v>
      </c>
      <c r="U63" s="19"/>
      <c r="V63" s="15">
        <f t="shared" si="13"/>
        <v>33307</v>
      </c>
      <c r="W63" s="14" t="str">
        <f t="shared" si="14"/>
        <v>T150058520</v>
      </c>
      <c r="X63" s="15" t="str">
        <f t="shared" si="15"/>
        <v>AVHAD ADITYA SANJAY</v>
      </c>
      <c r="Y63" s="14" t="str">
        <f t="shared" si="16"/>
        <v>71900077H</v>
      </c>
      <c r="Z63" s="16" t="str">
        <f t="shared" si="17"/>
        <v>I2K18102443</v>
      </c>
      <c r="AA63" s="14">
        <v>94</v>
      </c>
      <c r="AB63" s="14">
        <v>91</v>
      </c>
      <c r="AC63" s="14">
        <v>89</v>
      </c>
      <c r="AD63" s="14">
        <v>100</v>
      </c>
      <c r="AE63" s="14">
        <v>94</v>
      </c>
      <c r="AF63" s="17"/>
      <c r="AG63" s="14">
        <v>23</v>
      </c>
      <c r="AH63" s="14">
        <v>22</v>
      </c>
      <c r="AI63" s="14">
        <v>45</v>
      </c>
      <c r="AJ63" s="14">
        <v>40</v>
      </c>
      <c r="AK63" s="14">
        <v>22</v>
      </c>
      <c r="AL63" s="14">
        <v>22</v>
      </c>
      <c r="AM63" s="14">
        <v>44</v>
      </c>
      <c r="AN63" s="14">
        <v>10</v>
      </c>
      <c r="AO63" s="14">
        <v>46</v>
      </c>
      <c r="AP63" s="20" t="str">
        <f t="shared" si="5"/>
        <v>PASS</v>
      </c>
      <c r="AQ63" s="20" t="str">
        <f t="shared" si="6"/>
        <v>PASS</v>
      </c>
      <c r="AR63" s="21" t="str">
        <f t="shared" si="7"/>
        <v>PASS</v>
      </c>
      <c r="AS63" s="21" t="str">
        <f t="shared" si="8"/>
        <v>PASS</v>
      </c>
      <c r="AT63" s="7" t="str">
        <f t="shared" si="9"/>
        <v>PASS</v>
      </c>
      <c r="AU63" s="7" t="str">
        <f t="shared" si="10"/>
        <v>PASS</v>
      </c>
      <c r="AV63" s="22" t="str">
        <f t="shared" si="11"/>
        <v>YES</v>
      </c>
      <c r="AW63" s="23" t="str">
        <f t="shared" si="12"/>
        <v>DIST</v>
      </c>
    </row>
    <row r="64" spans="1:49">
      <c r="A64" s="14"/>
      <c r="B64" s="14">
        <v>33308</v>
      </c>
      <c r="C64" s="14" t="s">
        <v>141</v>
      </c>
      <c r="D64" s="15" t="s">
        <v>142</v>
      </c>
      <c r="E64" s="14" t="s">
        <v>143</v>
      </c>
      <c r="F64" s="16" t="s">
        <v>144</v>
      </c>
      <c r="G64" s="14">
        <v>88</v>
      </c>
      <c r="H64" s="14">
        <v>100</v>
      </c>
      <c r="I64" s="14">
        <v>89</v>
      </c>
      <c r="J64" s="14">
        <v>100</v>
      </c>
      <c r="K64" s="14">
        <v>86</v>
      </c>
      <c r="L64" s="17"/>
      <c r="M64" s="14">
        <v>42</v>
      </c>
      <c r="N64" s="14">
        <v>22</v>
      </c>
      <c r="O64" s="14">
        <v>43</v>
      </c>
      <c r="P64" s="14">
        <v>24</v>
      </c>
      <c r="Q64" s="14">
        <v>44</v>
      </c>
      <c r="R64" s="14">
        <v>44</v>
      </c>
      <c r="S64" s="18">
        <v>10</v>
      </c>
      <c r="T64" s="18">
        <v>23</v>
      </c>
      <c r="U64" s="19"/>
      <c r="V64" s="15">
        <f t="shared" si="13"/>
        <v>33308</v>
      </c>
      <c r="W64" s="14" t="str">
        <f t="shared" si="14"/>
        <v>T150058522</v>
      </c>
      <c r="X64" s="15" t="str">
        <f t="shared" si="15"/>
        <v>AWARE NIKITA SOMNATH</v>
      </c>
      <c r="Y64" s="14" t="str">
        <f t="shared" si="16"/>
        <v>72000069G</v>
      </c>
      <c r="Z64" s="16" t="str">
        <f t="shared" si="17"/>
        <v>I2K19205169</v>
      </c>
      <c r="AA64" s="14">
        <v>97</v>
      </c>
      <c r="AB64" s="14">
        <v>96</v>
      </c>
      <c r="AC64" s="14">
        <v>85</v>
      </c>
      <c r="AD64" s="14">
        <v>100</v>
      </c>
      <c r="AE64" s="14">
        <v>96</v>
      </c>
      <c r="AF64" s="17"/>
      <c r="AG64" s="14">
        <v>22</v>
      </c>
      <c r="AH64" s="14">
        <v>20</v>
      </c>
      <c r="AI64" s="14">
        <v>47</v>
      </c>
      <c r="AJ64" s="14">
        <v>40</v>
      </c>
      <c r="AK64" s="14">
        <v>23</v>
      </c>
      <c r="AL64" s="14">
        <v>23</v>
      </c>
      <c r="AM64" s="14">
        <v>47</v>
      </c>
      <c r="AN64" s="14">
        <v>10</v>
      </c>
      <c r="AO64" s="14">
        <v>46</v>
      </c>
      <c r="AP64" s="20" t="str">
        <f t="shared" si="5"/>
        <v>PASS</v>
      </c>
      <c r="AQ64" s="20" t="str">
        <f t="shared" si="6"/>
        <v>PASS</v>
      </c>
      <c r="AR64" s="21" t="str">
        <f t="shared" si="7"/>
        <v>PASS</v>
      </c>
      <c r="AS64" s="21" t="str">
        <f t="shared" si="8"/>
        <v>PASS</v>
      </c>
      <c r="AT64" s="7" t="str">
        <f t="shared" si="9"/>
        <v>PASS</v>
      </c>
      <c r="AU64" s="7" t="str">
        <f t="shared" si="10"/>
        <v>PASS</v>
      </c>
      <c r="AV64" s="22" t="str">
        <f t="shared" si="11"/>
        <v>YES</v>
      </c>
      <c r="AW64" s="23" t="str">
        <f t="shared" si="12"/>
        <v>DIST</v>
      </c>
    </row>
    <row r="65" spans="1:49">
      <c r="A65" s="14"/>
      <c r="B65" s="14">
        <v>33309</v>
      </c>
      <c r="C65" s="14" t="s">
        <v>149</v>
      </c>
      <c r="D65" s="15" t="s">
        <v>150</v>
      </c>
      <c r="E65" s="14" t="s">
        <v>151</v>
      </c>
      <c r="F65" s="16" t="s">
        <v>152</v>
      </c>
      <c r="G65" s="14">
        <v>94</v>
      </c>
      <c r="H65" s="14">
        <v>100</v>
      </c>
      <c r="I65" s="14">
        <v>96</v>
      </c>
      <c r="J65" s="14">
        <v>100</v>
      </c>
      <c r="K65" s="14">
        <v>99</v>
      </c>
      <c r="L65" s="17"/>
      <c r="M65" s="14">
        <v>44</v>
      </c>
      <c r="N65" s="14">
        <v>23</v>
      </c>
      <c r="O65" s="14">
        <v>43</v>
      </c>
      <c r="P65" s="14">
        <v>24</v>
      </c>
      <c r="Q65" s="14">
        <v>44</v>
      </c>
      <c r="R65" s="14">
        <v>46</v>
      </c>
      <c r="S65" s="18">
        <v>10</v>
      </c>
      <c r="T65" s="18">
        <v>23</v>
      </c>
      <c r="U65" s="19"/>
      <c r="V65" s="15">
        <f t="shared" si="13"/>
        <v>33309</v>
      </c>
      <c r="W65" s="14" t="str">
        <f t="shared" si="14"/>
        <v>T150058524</v>
      </c>
      <c r="X65" s="15" t="str">
        <f t="shared" si="15"/>
        <v>BAKALE SANSKRUTI HEMANT</v>
      </c>
      <c r="Y65" s="14" t="str">
        <f t="shared" si="16"/>
        <v>71900088C</v>
      </c>
      <c r="Z65" s="16" t="str">
        <f t="shared" si="17"/>
        <v>I2K18102461</v>
      </c>
      <c r="AA65" s="14">
        <v>100</v>
      </c>
      <c r="AB65" s="14">
        <v>95</v>
      </c>
      <c r="AC65" s="14">
        <v>95</v>
      </c>
      <c r="AD65" s="14">
        <v>100</v>
      </c>
      <c r="AE65" s="14">
        <v>89</v>
      </c>
      <c r="AF65" s="17"/>
      <c r="AG65" s="14">
        <v>22</v>
      </c>
      <c r="AH65" s="14">
        <v>20</v>
      </c>
      <c r="AI65" s="14">
        <v>48</v>
      </c>
      <c r="AJ65" s="14">
        <v>46</v>
      </c>
      <c r="AK65" s="14">
        <v>23</v>
      </c>
      <c r="AL65" s="14">
        <v>22</v>
      </c>
      <c r="AM65" s="14">
        <v>40</v>
      </c>
      <c r="AN65" s="14">
        <v>10</v>
      </c>
      <c r="AO65" s="14">
        <v>46</v>
      </c>
      <c r="AP65" s="20" t="str">
        <f t="shared" si="5"/>
        <v>PASS</v>
      </c>
      <c r="AQ65" s="20" t="str">
        <f t="shared" si="6"/>
        <v>PASS</v>
      </c>
      <c r="AR65" s="21" t="str">
        <f t="shared" si="7"/>
        <v>PASS</v>
      </c>
      <c r="AS65" s="21" t="str">
        <f t="shared" si="8"/>
        <v>PASS</v>
      </c>
      <c r="AT65" s="7" t="str">
        <f t="shared" si="9"/>
        <v>PASS</v>
      </c>
      <c r="AU65" s="7" t="str">
        <f t="shared" si="10"/>
        <v>PASS</v>
      </c>
      <c r="AV65" s="22" t="str">
        <f t="shared" si="11"/>
        <v>YES</v>
      </c>
      <c r="AW65" s="23" t="str">
        <f t="shared" si="12"/>
        <v>DIST</v>
      </c>
    </row>
    <row r="66" spans="1:49">
      <c r="A66" s="14"/>
      <c r="B66" s="14">
        <v>33310</v>
      </c>
      <c r="C66" s="14" t="s">
        <v>169</v>
      </c>
      <c r="D66" s="15" t="s">
        <v>170</v>
      </c>
      <c r="E66" s="14" t="s">
        <v>171</v>
      </c>
      <c r="F66" s="16" t="s">
        <v>172</v>
      </c>
      <c r="G66" s="14">
        <v>85</v>
      </c>
      <c r="H66" s="14">
        <v>96</v>
      </c>
      <c r="I66" s="14">
        <v>92</v>
      </c>
      <c r="J66" s="14">
        <v>99</v>
      </c>
      <c r="K66" s="14">
        <v>92</v>
      </c>
      <c r="L66" s="17"/>
      <c r="M66" s="14">
        <v>42</v>
      </c>
      <c r="N66" s="14">
        <v>21</v>
      </c>
      <c r="O66" s="14">
        <v>41</v>
      </c>
      <c r="P66" s="14">
        <v>23</v>
      </c>
      <c r="Q66" s="14">
        <v>45</v>
      </c>
      <c r="R66" s="14">
        <v>42</v>
      </c>
      <c r="S66" s="18">
        <v>10</v>
      </c>
      <c r="T66" s="18">
        <v>23</v>
      </c>
      <c r="U66" s="19"/>
      <c r="V66" s="15">
        <f t="shared" si="13"/>
        <v>33310</v>
      </c>
      <c r="W66" s="14" t="str">
        <f t="shared" si="14"/>
        <v>T150058529</v>
      </c>
      <c r="X66" s="15" t="str">
        <f t="shared" si="15"/>
        <v>BHADALE SAKSHI VISHWAS</v>
      </c>
      <c r="Y66" s="14" t="str">
        <f t="shared" si="16"/>
        <v>71900099J</v>
      </c>
      <c r="Z66" s="16" t="str">
        <f t="shared" si="17"/>
        <v>I2K18102613</v>
      </c>
      <c r="AA66" s="14">
        <v>100</v>
      </c>
      <c r="AB66" s="14">
        <v>89</v>
      </c>
      <c r="AC66" s="14">
        <v>97</v>
      </c>
      <c r="AD66" s="14">
        <v>100</v>
      </c>
      <c r="AE66" s="14">
        <v>99</v>
      </c>
      <c r="AF66" s="17"/>
      <c r="AG66" s="14">
        <v>23</v>
      </c>
      <c r="AH66" s="14">
        <v>23</v>
      </c>
      <c r="AI66" s="14">
        <v>45</v>
      </c>
      <c r="AJ66" s="14">
        <v>43</v>
      </c>
      <c r="AK66" s="14">
        <v>22</v>
      </c>
      <c r="AL66" s="14">
        <v>24</v>
      </c>
      <c r="AM66" s="14">
        <v>40</v>
      </c>
      <c r="AN66" s="14">
        <v>10</v>
      </c>
      <c r="AO66" s="14">
        <v>46</v>
      </c>
      <c r="AP66" s="20" t="str">
        <f t="shared" si="5"/>
        <v>PASS</v>
      </c>
      <c r="AQ66" s="20" t="str">
        <f t="shared" si="6"/>
        <v>PASS</v>
      </c>
      <c r="AR66" s="21" t="str">
        <f t="shared" si="7"/>
        <v>PASS</v>
      </c>
      <c r="AS66" s="21" t="str">
        <f t="shared" si="8"/>
        <v>PASS</v>
      </c>
      <c r="AT66" s="7" t="str">
        <f t="shared" si="9"/>
        <v>PASS</v>
      </c>
      <c r="AU66" s="7" t="str">
        <f t="shared" si="10"/>
        <v>PASS</v>
      </c>
      <c r="AV66" s="22" t="str">
        <f t="shared" si="11"/>
        <v>YES</v>
      </c>
      <c r="AW66" s="23" t="str">
        <f t="shared" si="12"/>
        <v>DIST</v>
      </c>
    </row>
    <row r="67" spans="1:49">
      <c r="A67" s="14"/>
      <c r="B67" s="14">
        <v>33313</v>
      </c>
      <c r="C67" s="14" t="s">
        <v>201</v>
      </c>
      <c r="D67" s="15" t="s">
        <v>202</v>
      </c>
      <c r="E67" s="14" t="s">
        <v>203</v>
      </c>
      <c r="F67" s="16" t="s">
        <v>204</v>
      </c>
      <c r="G67" s="14">
        <v>93</v>
      </c>
      <c r="H67" s="14">
        <v>100</v>
      </c>
      <c r="I67" s="14">
        <v>94</v>
      </c>
      <c r="J67" s="14">
        <v>100</v>
      </c>
      <c r="K67" s="14">
        <v>100</v>
      </c>
      <c r="L67" s="17"/>
      <c r="M67" s="14">
        <v>45</v>
      </c>
      <c r="N67" s="14">
        <v>21</v>
      </c>
      <c r="O67" s="14">
        <v>46</v>
      </c>
      <c r="P67" s="14">
        <v>23</v>
      </c>
      <c r="Q67" s="14">
        <v>46</v>
      </c>
      <c r="R67" s="14">
        <v>41</v>
      </c>
      <c r="S67" s="18">
        <v>10</v>
      </c>
      <c r="T67" s="18">
        <v>23</v>
      </c>
      <c r="U67" s="19"/>
      <c r="V67" s="15">
        <f t="shared" si="13"/>
        <v>33313</v>
      </c>
      <c r="W67" s="14" t="str">
        <f t="shared" si="14"/>
        <v>T150058537</v>
      </c>
      <c r="X67" s="15" t="str">
        <f t="shared" si="15"/>
        <v>BORSE JAYESH PRAKASH</v>
      </c>
      <c r="Y67" s="14" t="str">
        <f t="shared" si="16"/>
        <v>71900135J</v>
      </c>
      <c r="Z67" s="16" t="str">
        <f t="shared" si="17"/>
        <v>I2K18102469</v>
      </c>
      <c r="AA67" s="14">
        <v>100</v>
      </c>
      <c r="AB67" s="14">
        <v>95</v>
      </c>
      <c r="AC67" s="14">
        <v>94</v>
      </c>
      <c r="AD67" s="14">
        <v>97</v>
      </c>
      <c r="AE67" s="14">
        <v>92</v>
      </c>
      <c r="AF67" s="17"/>
      <c r="AG67" s="14">
        <v>22</v>
      </c>
      <c r="AH67" s="14">
        <v>21</v>
      </c>
      <c r="AI67" s="14">
        <v>46</v>
      </c>
      <c r="AJ67" s="14">
        <v>47</v>
      </c>
      <c r="AK67" s="14">
        <v>22</v>
      </c>
      <c r="AL67" s="14">
        <v>23</v>
      </c>
      <c r="AM67" s="14">
        <v>46</v>
      </c>
      <c r="AN67" s="14">
        <v>10</v>
      </c>
      <c r="AO67" s="14">
        <v>46</v>
      </c>
      <c r="AP67" s="20" t="str">
        <f t="shared" si="5"/>
        <v>PASS</v>
      </c>
      <c r="AQ67" s="20" t="str">
        <f t="shared" si="6"/>
        <v>PASS</v>
      </c>
      <c r="AR67" s="21" t="str">
        <f t="shared" si="7"/>
        <v>PASS</v>
      </c>
      <c r="AS67" s="21" t="str">
        <f t="shared" si="8"/>
        <v>PASS</v>
      </c>
      <c r="AT67" s="7" t="str">
        <f t="shared" si="9"/>
        <v>PASS</v>
      </c>
      <c r="AU67" s="7" t="str">
        <f t="shared" si="10"/>
        <v>PASS</v>
      </c>
      <c r="AV67" s="22" t="str">
        <f t="shared" si="11"/>
        <v>YES</v>
      </c>
      <c r="AW67" s="23" t="str">
        <f t="shared" si="12"/>
        <v>DIST</v>
      </c>
    </row>
    <row r="68" spans="1:49">
      <c r="A68" s="14"/>
      <c r="B68" s="14">
        <v>33314</v>
      </c>
      <c r="C68" s="14" t="s">
        <v>217</v>
      </c>
      <c r="D68" s="15" t="s">
        <v>218</v>
      </c>
      <c r="E68" s="14" t="s">
        <v>219</v>
      </c>
      <c r="F68" s="16" t="s">
        <v>220</v>
      </c>
      <c r="G68" s="14">
        <v>86</v>
      </c>
      <c r="H68" s="14">
        <v>100</v>
      </c>
      <c r="I68" s="14">
        <v>95</v>
      </c>
      <c r="J68" s="14">
        <v>100</v>
      </c>
      <c r="K68" s="14">
        <v>100</v>
      </c>
      <c r="L68" s="17"/>
      <c r="M68" s="14">
        <v>43</v>
      </c>
      <c r="N68" s="14">
        <v>18</v>
      </c>
      <c r="O68" s="14">
        <v>44</v>
      </c>
      <c r="P68" s="14">
        <v>20</v>
      </c>
      <c r="Q68" s="14">
        <v>44</v>
      </c>
      <c r="R68" s="14">
        <v>40</v>
      </c>
      <c r="S68" s="18">
        <v>10</v>
      </c>
      <c r="T68" s="18">
        <v>23</v>
      </c>
      <c r="U68" s="19"/>
      <c r="V68" s="15">
        <f t="shared" ref="V68:V73" si="18">B68</f>
        <v>33314</v>
      </c>
      <c r="W68" s="14" t="str">
        <f t="shared" ref="W68:W73" si="19">C68</f>
        <v>T150058541</v>
      </c>
      <c r="X68" s="15" t="str">
        <f t="shared" ref="X68:X73" si="20">D68</f>
        <v>CHANDAK SHREERANG KAMAL</v>
      </c>
      <c r="Y68" s="14" t="str">
        <f t="shared" ref="Y68:Y73" si="21">E68</f>
        <v>71900142M</v>
      </c>
      <c r="Z68" s="16" t="str">
        <f t="shared" ref="Z68:Z73" si="22">F68</f>
        <v>I2K18102564</v>
      </c>
      <c r="AA68" s="14">
        <v>89</v>
      </c>
      <c r="AB68" s="14">
        <v>95</v>
      </c>
      <c r="AC68" s="14">
        <v>86</v>
      </c>
      <c r="AD68" s="14">
        <v>99</v>
      </c>
      <c r="AE68" s="14">
        <v>97</v>
      </c>
      <c r="AF68" s="17"/>
      <c r="AG68" s="14">
        <v>24</v>
      </c>
      <c r="AH68" s="14">
        <v>24</v>
      </c>
      <c r="AI68" s="14">
        <v>45</v>
      </c>
      <c r="AJ68" s="14">
        <v>47</v>
      </c>
      <c r="AK68" s="14">
        <v>23</v>
      </c>
      <c r="AL68" s="14">
        <v>19</v>
      </c>
      <c r="AM68" s="14">
        <v>43</v>
      </c>
      <c r="AN68" s="14">
        <v>10</v>
      </c>
      <c r="AO68" s="14">
        <v>46</v>
      </c>
      <c r="AP68" s="20" t="str">
        <f t="shared" ref="AP68:AP131" si="23">IF(COUNTIF(G68:K68,"FF"),"FAIL",IF(COUNTIF(G68:K68,"AB"),"FAIL","PASS"))</f>
        <v>PASS</v>
      </c>
      <c r="AQ68" s="20" t="str">
        <f t="shared" ref="AQ68:AQ131" si="24">IF(COUNTIF(AA68:AE68,"FF"),"FAIL",IF(COUNTIF(AA68:AE68,"AB"),"FAIL","PASS"))</f>
        <v>PASS</v>
      </c>
      <c r="AR68" s="21" t="str">
        <f t="shared" ref="AR68:AR131" si="25">IF(COUNTIF(M68:R68,"FF"),"FAIL",IF(COUNTIF(M68:R68,"AB"),"FAIL","PASS"))</f>
        <v>PASS</v>
      </c>
      <c r="AS68" s="21" t="str">
        <f t="shared" ref="AS68:AS131" si="26">IF(COUNTIF(AG68:AM68,"FF"),"FAIL",IF(COUNTIF(AG68:AM68,"AB"),"FAIL","PASS"))</f>
        <v>PASS</v>
      </c>
      <c r="AT68" s="7" t="str">
        <f t="shared" ref="AT68:AT131" si="27">IF(AND(AP68="PASS",AQ68="PASS"),"PASS","FAIL")</f>
        <v>PASS</v>
      </c>
      <c r="AU68" s="7" t="str">
        <f t="shared" ref="AU68:AU131" si="28">IF(AND(AR68="PASS",AS68="PASS"),"PASS","FAIL")</f>
        <v>PASS</v>
      </c>
      <c r="AV68" s="22" t="str">
        <f t="shared" ref="AV68:AV131" si="29">IF(AW68="ATKT","NO",IF(AW68="FAIL","NO","YES"))</f>
        <v>YES</v>
      </c>
      <c r="AW68" s="23" t="str">
        <f t="shared" ref="AW68:AW131" si="30">IF(AO68=46,IF(AN68&gt;=7.75,"DIST",IF(AN68&gt;=6.75,"FIRST",IF(AN68&gt;=6.25,"HSC",IF(AN68&gt;=5.5,"SC","FAIL")))),IF(AO68&gt;=23,"ATKT","FAIL"))</f>
        <v>DIST</v>
      </c>
    </row>
    <row r="69" spans="1:49">
      <c r="A69" s="14"/>
      <c r="B69" s="14">
        <v>33317</v>
      </c>
      <c r="C69" s="14" t="s">
        <v>245</v>
      </c>
      <c r="D69" s="15" t="s">
        <v>246</v>
      </c>
      <c r="E69" s="14" t="s">
        <v>247</v>
      </c>
      <c r="F69" s="16" t="s">
        <v>248</v>
      </c>
      <c r="G69" s="14">
        <v>90</v>
      </c>
      <c r="H69" s="14">
        <v>100</v>
      </c>
      <c r="I69" s="14">
        <v>96</v>
      </c>
      <c r="J69" s="14">
        <v>100</v>
      </c>
      <c r="K69" s="14">
        <v>97</v>
      </c>
      <c r="L69" s="17"/>
      <c r="M69" s="14">
        <v>46</v>
      </c>
      <c r="N69" s="14">
        <v>20</v>
      </c>
      <c r="O69" s="14">
        <v>45</v>
      </c>
      <c r="P69" s="14">
        <v>22</v>
      </c>
      <c r="Q69" s="14">
        <v>42</v>
      </c>
      <c r="R69" s="14">
        <v>43</v>
      </c>
      <c r="S69" s="18">
        <v>10</v>
      </c>
      <c r="T69" s="18">
        <v>23</v>
      </c>
      <c r="U69" s="19"/>
      <c r="V69" s="15">
        <f t="shared" si="18"/>
        <v>33317</v>
      </c>
      <c r="W69" s="14" t="str">
        <f t="shared" si="19"/>
        <v>T150058548</v>
      </c>
      <c r="X69" s="15" t="str">
        <f t="shared" si="20"/>
        <v>CHUTTAR BHAVIKA RAHUL</v>
      </c>
      <c r="Y69" s="14" t="str">
        <f t="shared" si="21"/>
        <v>71900165L</v>
      </c>
      <c r="Z69" s="16" t="str">
        <f t="shared" si="22"/>
        <v>I2K18102507</v>
      </c>
      <c r="AA69" s="14">
        <v>100</v>
      </c>
      <c r="AB69" s="14">
        <v>94</v>
      </c>
      <c r="AC69" s="14">
        <v>91</v>
      </c>
      <c r="AD69" s="14">
        <v>100</v>
      </c>
      <c r="AE69" s="14">
        <v>100</v>
      </c>
      <c r="AF69" s="17"/>
      <c r="AG69" s="14">
        <v>23</v>
      </c>
      <c r="AH69" s="14">
        <v>21</v>
      </c>
      <c r="AI69" s="14">
        <v>43</v>
      </c>
      <c r="AJ69" s="14">
        <v>41</v>
      </c>
      <c r="AK69" s="14">
        <v>24</v>
      </c>
      <c r="AL69" s="14">
        <v>24</v>
      </c>
      <c r="AM69" s="14">
        <v>47</v>
      </c>
      <c r="AN69" s="14">
        <v>10</v>
      </c>
      <c r="AO69" s="14">
        <v>46</v>
      </c>
      <c r="AP69" s="20" t="str">
        <f t="shared" si="23"/>
        <v>PASS</v>
      </c>
      <c r="AQ69" s="20" t="str">
        <f t="shared" si="24"/>
        <v>PASS</v>
      </c>
      <c r="AR69" s="21" t="str">
        <f t="shared" si="25"/>
        <v>PASS</v>
      </c>
      <c r="AS69" s="21" t="str">
        <f t="shared" si="26"/>
        <v>PASS</v>
      </c>
      <c r="AT69" s="7" t="str">
        <f t="shared" si="27"/>
        <v>PASS</v>
      </c>
      <c r="AU69" s="7" t="str">
        <f t="shared" si="28"/>
        <v>PASS</v>
      </c>
      <c r="AV69" s="22" t="str">
        <f t="shared" si="29"/>
        <v>YES</v>
      </c>
      <c r="AW69" s="23" t="str">
        <f t="shared" si="30"/>
        <v>DIST</v>
      </c>
    </row>
    <row r="70" spans="1:49">
      <c r="A70" s="14"/>
      <c r="B70" s="24">
        <v>33318</v>
      </c>
      <c r="C70" s="24" t="s">
        <v>257</v>
      </c>
      <c r="D70" s="25" t="s">
        <v>258</v>
      </c>
      <c r="E70" s="24" t="s">
        <v>259</v>
      </c>
      <c r="F70" s="16" t="s">
        <v>260</v>
      </c>
      <c r="G70" s="14">
        <v>90</v>
      </c>
      <c r="H70" s="14">
        <v>100</v>
      </c>
      <c r="I70" s="14">
        <v>100</v>
      </c>
      <c r="J70" s="14">
        <v>100</v>
      </c>
      <c r="K70" s="14">
        <v>100</v>
      </c>
      <c r="L70" s="17"/>
      <c r="M70" s="14">
        <v>42</v>
      </c>
      <c r="N70" s="14">
        <v>22</v>
      </c>
      <c r="O70" s="14">
        <v>44</v>
      </c>
      <c r="P70" s="14">
        <v>23</v>
      </c>
      <c r="Q70" s="14">
        <v>43</v>
      </c>
      <c r="R70" s="14">
        <v>44</v>
      </c>
      <c r="S70" s="18">
        <v>10</v>
      </c>
      <c r="T70" s="18">
        <v>23</v>
      </c>
      <c r="U70" s="19"/>
      <c r="V70" s="15">
        <f t="shared" si="18"/>
        <v>33318</v>
      </c>
      <c r="W70" s="14" t="str">
        <f t="shared" si="19"/>
        <v>T150058551</v>
      </c>
      <c r="X70" s="15" t="str">
        <f t="shared" si="20"/>
        <v>DANDAVATE PARTH GIRISH</v>
      </c>
      <c r="Y70" s="14" t="str">
        <f t="shared" si="21"/>
        <v>71900169C</v>
      </c>
      <c r="Z70" s="16" t="str">
        <f t="shared" si="22"/>
        <v>I2K18102442</v>
      </c>
      <c r="AA70" s="14">
        <v>97</v>
      </c>
      <c r="AB70" s="14">
        <v>90</v>
      </c>
      <c r="AC70" s="14">
        <v>91</v>
      </c>
      <c r="AD70" s="14">
        <v>100</v>
      </c>
      <c r="AE70" s="14">
        <v>94</v>
      </c>
      <c r="AF70" s="17"/>
      <c r="AG70" s="14">
        <v>24</v>
      </c>
      <c r="AH70" s="14">
        <v>23</v>
      </c>
      <c r="AI70" s="14">
        <v>46</v>
      </c>
      <c r="AJ70" s="14">
        <v>42</v>
      </c>
      <c r="AK70" s="14">
        <v>23</v>
      </c>
      <c r="AL70" s="14">
        <v>23</v>
      </c>
      <c r="AM70" s="14">
        <v>44</v>
      </c>
      <c r="AN70" s="14">
        <v>10</v>
      </c>
      <c r="AO70" s="14">
        <v>46</v>
      </c>
      <c r="AP70" s="20" t="str">
        <f t="shared" si="23"/>
        <v>PASS</v>
      </c>
      <c r="AQ70" s="20" t="str">
        <f t="shared" si="24"/>
        <v>PASS</v>
      </c>
      <c r="AR70" s="21" t="str">
        <f t="shared" si="25"/>
        <v>PASS</v>
      </c>
      <c r="AS70" s="21" t="str">
        <f t="shared" si="26"/>
        <v>PASS</v>
      </c>
      <c r="AT70" s="7" t="str">
        <f t="shared" si="27"/>
        <v>PASS</v>
      </c>
      <c r="AU70" s="7" t="str">
        <f t="shared" si="28"/>
        <v>PASS</v>
      </c>
      <c r="AV70" s="22" t="str">
        <f t="shared" si="29"/>
        <v>YES</v>
      </c>
      <c r="AW70" s="23" t="str">
        <f t="shared" si="30"/>
        <v>DIST</v>
      </c>
    </row>
    <row r="71" spans="1:49">
      <c r="A71" s="14"/>
      <c r="B71" s="14">
        <v>33319</v>
      </c>
      <c r="C71" s="14" t="s">
        <v>261</v>
      </c>
      <c r="D71" s="15" t="s">
        <v>262</v>
      </c>
      <c r="E71" s="14" t="s">
        <v>263</v>
      </c>
      <c r="F71" s="16" t="s">
        <v>264</v>
      </c>
      <c r="G71" s="14">
        <v>86</v>
      </c>
      <c r="H71" s="14">
        <v>100</v>
      </c>
      <c r="I71" s="14">
        <v>99</v>
      </c>
      <c r="J71" s="14">
        <v>82</v>
      </c>
      <c r="K71" s="14">
        <v>90</v>
      </c>
      <c r="L71" s="17"/>
      <c r="M71" s="14">
        <v>40</v>
      </c>
      <c r="N71" s="14">
        <v>22</v>
      </c>
      <c r="O71" s="14">
        <v>42</v>
      </c>
      <c r="P71" s="14">
        <v>24</v>
      </c>
      <c r="Q71" s="14">
        <v>39</v>
      </c>
      <c r="R71" s="14">
        <v>44</v>
      </c>
      <c r="S71" s="18">
        <v>10</v>
      </c>
      <c r="T71" s="18">
        <v>23</v>
      </c>
      <c r="U71" s="19"/>
      <c r="V71" s="15">
        <f t="shared" si="18"/>
        <v>33319</v>
      </c>
      <c r="W71" s="14" t="str">
        <f t="shared" si="19"/>
        <v>T150058552</v>
      </c>
      <c r="X71" s="15" t="str">
        <f t="shared" si="20"/>
        <v>DEOKATE VAISHNAVI AVINASH</v>
      </c>
      <c r="Y71" s="14" t="str">
        <f t="shared" si="21"/>
        <v>71900175H</v>
      </c>
      <c r="Z71" s="16" t="str">
        <f t="shared" si="22"/>
        <v>I2K18102435</v>
      </c>
      <c r="AA71" s="14">
        <v>100</v>
      </c>
      <c r="AB71" s="14">
        <v>96</v>
      </c>
      <c r="AC71" s="14">
        <v>89</v>
      </c>
      <c r="AD71" s="14">
        <v>99</v>
      </c>
      <c r="AE71" s="14">
        <v>94</v>
      </c>
      <c r="AF71" s="17"/>
      <c r="AG71" s="14">
        <v>23</v>
      </c>
      <c r="AH71" s="14">
        <v>20</v>
      </c>
      <c r="AI71" s="14">
        <v>45</v>
      </c>
      <c r="AJ71" s="14">
        <v>42</v>
      </c>
      <c r="AK71" s="14">
        <v>22</v>
      </c>
      <c r="AL71" s="14">
        <v>23</v>
      </c>
      <c r="AM71" s="14">
        <v>47</v>
      </c>
      <c r="AN71" s="14">
        <v>10</v>
      </c>
      <c r="AO71" s="14">
        <v>46</v>
      </c>
      <c r="AP71" s="20" t="str">
        <f t="shared" si="23"/>
        <v>PASS</v>
      </c>
      <c r="AQ71" s="20" t="str">
        <f t="shared" si="24"/>
        <v>PASS</v>
      </c>
      <c r="AR71" s="21" t="str">
        <f t="shared" si="25"/>
        <v>PASS</v>
      </c>
      <c r="AS71" s="21" t="str">
        <f t="shared" si="26"/>
        <v>PASS</v>
      </c>
      <c r="AT71" s="7" t="str">
        <f t="shared" si="27"/>
        <v>PASS</v>
      </c>
      <c r="AU71" s="7" t="str">
        <f t="shared" si="28"/>
        <v>PASS</v>
      </c>
      <c r="AV71" s="22" t="str">
        <f t="shared" si="29"/>
        <v>YES</v>
      </c>
      <c r="AW71" s="23" t="str">
        <f t="shared" si="30"/>
        <v>DIST</v>
      </c>
    </row>
    <row r="72" spans="1:49">
      <c r="A72" s="14"/>
      <c r="B72" s="14">
        <v>33320</v>
      </c>
      <c r="C72" s="14" t="s">
        <v>273</v>
      </c>
      <c r="D72" s="15" t="s">
        <v>274</v>
      </c>
      <c r="E72" s="14" t="s">
        <v>275</v>
      </c>
      <c r="F72" s="16" t="s">
        <v>276</v>
      </c>
      <c r="G72" s="14">
        <v>84</v>
      </c>
      <c r="H72" s="14">
        <v>100</v>
      </c>
      <c r="I72" s="14">
        <v>100</v>
      </c>
      <c r="J72" s="14">
        <v>100</v>
      </c>
      <c r="K72" s="14">
        <v>99</v>
      </c>
      <c r="L72" s="17"/>
      <c r="M72" s="14">
        <v>40</v>
      </c>
      <c r="N72" s="14">
        <v>23</v>
      </c>
      <c r="O72" s="14">
        <v>40</v>
      </c>
      <c r="P72" s="14">
        <v>24</v>
      </c>
      <c r="Q72" s="14">
        <v>41</v>
      </c>
      <c r="R72" s="14">
        <v>45</v>
      </c>
      <c r="S72" s="18">
        <v>10</v>
      </c>
      <c r="T72" s="18">
        <v>23</v>
      </c>
      <c r="U72" s="19"/>
      <c r="V72" s="15">
        <f t="shared" si="18"/>
        <v>33320</v>
      </c>
      <c r="W72" s="14" t="str">
        <f t="shared" si="19"/>
        <v>T150058555</v>
      </c>
      <c r="X72" s="15" t="str">
        <f t="shared" si="20"/>
        <v>DESHMUKH PRITEE ASHOK</v>
      </c>
      <c r="Y72" s="14" t="str">
        <f t="shared" si="21"/>
        <v>71900182L</v>
      </c>
      <c r="Z72" s="16" t="str">
        <f t="shared" si="22"/>
        <v>I2K18102542</v>
      </c>
      <c r="AA72" s="14">
        <v>100</v>
      </c>
      <c r="AB72" s="14">
        <v>94</v>
      </c>
      <c r="AC72" s="14">
        <v>86</v>
      </c>
      <c r="AD72" s="14">
        <v>100</v>
      </c>
      <c r="AE72" s="14">
        <v>83</v>
      </c>
      <c r="AF72" s="17"/>
      <c r="AG72" s="14">
        <v>24</v>
      </c>
      <c r="AH72" s="14">
        <v>24</v>
      </c>
      <c r="AI72" s="14">
        <v>47</v>
      </c>
      <c r="AJ72" s="14">
        <v>44</v>
      </c>
      <c r="AK72" s="14">
        <v>24</v>
      </c>
      <c r="AL72" s="14">
        <v>23</v>
      </c>
      <c r="AM72" s="14">
        <v>42</v>
      </c>
      <c r="AN72" s="14">
        <v>10</v>
      </c>
      <c r="AO72" s="14">
        <v>46</v>
      </c>
      <c r="AP72" s="20" t="str">
        <f t="shared" si="23"/>
        <v>PASS</v>
      </c>
      <c r="AQ72" s="20" t="str">
        <f t="shared" si="24"/>
        <v>PASS</v>
      </c>
      <c r="AR72" s="21" t="str">
        <f t="shared" si="25"/>
        <v>PASS</v>
      </c>
      <c r="AS72" s="21" t="str">
        <f t="shared" si="26"/>
        <v>PASS</v>
      </c>
      <c r="AT72" s="7" t="str">
        <f t="shared" si="27"/>
        <v>PASS</v>
      </c>
      <c r="AU72" s="7" t="str">
        <f t="shared" si="28"/>
        <v>PASS</v>
      </c>
      <c r="AV72" s="22" t="str">
        <f t="shared" si="29"/>
        <v>YES</v>
      </c>
      <c r="AW72" s="23" t="str">
        <f t="shared" si="30"/>
        <v>DIST</v>
      </c>
    </row>
    <row r="73" spans="1:49">
      <c r="A73" s="14"/>
      <c r="B73" s="14">
        <v>33321</v>
      </c>
      <c r="C73" s="14" t="s">
        <v>289</v>
      </c>
      <c r="D73" s="15" t="s">
        <v>290</v>
      </c>
      <c r="E73" s="14" t="s">
        <v>291</v>
      </c>
      <c r="F73" s="16" t="s">
        <v>292</v>
      </c>
      <c r="G73" s="14">
        <v>86</v>
      </c>
      <c r="H73" s="14">
        <v>99</v>
      </c>
      <c r="I73" s="14">
        <v>97</v>
      </c>
      <c r="J73" s="14">
        <v>100</v>
      </c>
      <c r="K73" s="14">
        <v>80</v>
      </c>
      <c r="L73" s="17"/>
      <c r="M73" s="14">
        <v>41</v>
      </c>
      <c r="N73" s="14">
        <v>24</v>
      </c>
      <c r="O73" s="14">
        <v>40</v>
      </c>
      <c r="P73" s="14">
        <v>24</v>
      </c>
      <c r="Q73" s="14">
        <v>45</v>
      </c>
      <c r="R73" s="14">
        <v>45</v>
      </c>
      <c r="S73" s="18">
        <v>10</v>
      </c>
      <c r="T73" s="18">
        <v>23</v>
      </c>
      <c r="U73" s="19"/>
      <c r="V73" s="15">
        <f t="shared" si="18"/>
        <v>33321</v>
      </c>
      <c r="W73" s="14" t="str">
        <f t="shared" si="19"/>
        <v>T150058559</v>
      </c>
      <c r="X73" s="15" t="str">
        <f t="shared" si="20"/>
        <v>DHATRAK RUTUJA SUDAM</v>
      </c>
      <c r="Y73" s="14" t="str">
        <f t="shared" si="21"/>
        <v>71900195B</v>
      </c>
      <c r="Z73" s="16" t="str">
        <f t="shared" si="22"/>
        <v>I2K18102421</v>
      </c>
      <c r="AA73" s="14">
        <v>89</v>
      </c>
      <c r="AB73" s="14">
        <v>86</v>
      </c>
      <c r="AC73" s="14">
        <v>88</v>
      </c>
      <c r="AD73" s="14">
        <v>100</v>
      </c>
      <c r="AE73" s="14">
        <v>92</v>
      </c>
      <c r="AF73" s="17"/>
      <c r="AG73" s="14">
        <v>23</v>
      </c>
      <c r="AH73" s="14">
        <v>22</v>
      </c>
      <c r="AI73" s="14">
        <v>44</v>
      </c>
      <c r="AJ73" s="14">
        <v>40</v>
      </c>
      <c r="AK73" s="14">
        <v>22</v>
      </c>
      <c r="AL73" s="14">
        <v>20</v>
      </c>
      <c r="AM73" s="14">
        <v>46</v>
      </c>
      <c r="AN73" s="14">
        <v>10</v>
      </c>
      <c r="AO73" s="14">
        <v>46</v>
      </c>
      <c r="AP73" s="20" t="str">
        <f t="shared" si="23"/>
        <v>PASS</v>
      </c>
      <c r="AQ73" s="20" t="str">
        <f t="shared" si="24"/>
        <v>PASS</v>
      </c>
      <c r="AR73" s="21" t="str">
        <f t="shared" si="25"/>
        <v>PASS</v>
      </c>
      <c r="AS73" s="21" t="str">
        <f t="shared" si="26"/>
        <v>PASS</v>
      </c>
      <c r="AT73" s="7" t="str">
        <f t="shared" si="27"/>
        <v>PASS</v>
      </c>
      <c r="AU73" s="7" t="str">
        <f t="shared" si="28"/>
        <v>PASS</v>
      </c>
      <c r="AV73" s="22" t="str">
        <f t="shared" si="29"/>
        <v>YES</v>
      </c>
      <c r="AW73" s="23" t="str">
        <f t="shared" si="30"/>
        <v>DIST</v>
      </c>
    </row>
    <row r="74" spans="1:49">
      <c r="A74" s="14"/>
      <c r="B74" s="14">
        <v>33322</v>
      </c>
      <c r="C74" s="14" t="s">
        <v>965</v>
      </c>
      <c r="D74" s="15" t="s">
        <v>954</v>
      </c>
      <c r="E74" s="14" t="s">
        <v>966</v>
      </c>
      <c r="F74" s="88" t="s">
        <v>955</v>
      </c>
      <c r="G74" s="14">
        <v>87</v>
      </c>
      <c r="H74" s="14">
        <v>97</v>
      </c>
      <c r="I74" s="14">
        <v>86</v>
      </c>
      <c r="J74" s="14">
        <v>100</v>
      </c>
      <c r="K74" s="14">
        <v>94</v>
      </c>
      <c r="L74" s="17"/>
      <c r="M74" s="14">
        <v>45</v>
      </c>
      <c r="N74" s="14">
        <v>24</v>
      </c>
      <c r="O74" s="14">
        <v>46</v>
      </c>
      <c r="P74" s="14">
        <v>24</v>
      </c>
      <c r="Q74" s="14">
        <v>44</v>
      </c>
      <c r="R74" s="14">
        <v>44</v>
      </c>
      <c r="S74" s="18">
        <v>10</v>
      </c>
      <c r="T74" s="18">
        <v>23</v>
      </c>
      <c r="U74" s="19"/>
      <c r="V74" s="15">
        <f t="shared" ref="V74:V105" si="31">B74</f>
        <v>33322</v>
      </c>
      <c r="W74" s="14" t="str">
        <f t="shared" ref="W74:W105" si="32">C74</f>
        <v>T150058710</v>
      </c>
      <c r="X74" s="15" t="str">
        <f t="shared" ref="X74:X105" si="33">D74</f>
        <v>DHRUV NADKAR</v>
      </c>
      <c r="Y74" s="14" t="str">
        <f t="shared" ref="Y74:Y105" si="34">E74</f>
        <v>71900200B</v>
      </c>
      <c r="Z74" s="72"/>
      <c r="AA74" s="14">
        <v>94</v>
      </c>
      <c r="AB74" s="14">
        <v>98</v>
      </c>
      <c r="AC74" s="14">
        <v>99</v>
      </c>
      <c r="AD74" s="14">
        <v>96</v>
      </c>
      <c r="AE74" s="14">
        <v>100</v>
      </c>
      <c r="AF74" s="17"/>
      <c r="AG74" s="14">
        <v>23</v>
      </c>
      <c r="AH74" s="14">
        <v>22</v>
      </c>
      <c r="AI74" s="14">
        <v>44</v>
      </c>
      <c r="AJ74" s="14">
        <v>45</v>
      </c>
      <c r="AK74" s="14">
        <v>22</v>
      </c>
      <c r="AL74" s="14">
        <v>21</v>
      </c>
      <c r="AM74" s="14">
        <v>44</v>
      </c>
      <c r="AN74" s="14">
        <v>10</v>
      </c>
      <c r="AO74" s="14">
        <v>46</v>
      </c>
      <c r="AP74" s="20" t="str">
        <f t="shared" si="23"/>
        <v>PASS</v>
      </c>
      <c r="AQ74" s="20" t="str">
        <f t="shared" si="24"/>
        <v>PASS</v>
      </c>
      <c r="AR74" s="21" t="str">
        <f t="shared" si="25"/>
        <v>PASS</v>
      </c>
      <c r="AS74" s="21" t="str">
        <f t="shared" si="26"/>
        <v>PASS</v>
      </c>
      <c r="AT74" s="7" t="str">
        <f t="shared" si="27"/>
        <v>PASS</v>
      </c>
      <c r="AU74" s="7" t="str">
        <f t="shared" si="28"/>
        <v>PASS</v>
      </c>
      <c r="AV74" s="22" t="str">
        <f t="shared" si="29"/>
        <v>YES</v>
      </c>
      <c r="AW74" s="23" t="str">
        <f t="shared" si="30"/>
        <v>DIST</v>
      </c>
    </row>
    <row r="75" spans="1:49">
      <c r="A75" s="14"/>
      <c r="B75" s="14">
        <v>33324</v>
      </c>
      <c r="C75" s="14" t="s">
        <v>321</v>
      </c>
      <c r="D75" s="15" t="s">
        <v>322</v>
      </c>
      <c r="E75" s="14" t="s">
        <v>323</v>
      </c>
      <c r="F75" s="16" t="s">
        <v>324</v>
      </c>
      <c r="G75" s="14">
        <v>97</v>
      </c>
      <c r="H75" s="14">
        <v>96</v>
      </c>
      <c r="I75" s="14">
        <v>91</v>
      </c>
      <c r="J75" s="14">
        <v>100</v>
      </c>
      <c r="K75" s="14">
        <v>91</v>
      </c>
      <c r="L75" s="17"/>
      <c r="M75" s="14">
        <v>45</v>
      </c>
      <c r="N75" s="14">
        <v>24</v>
      </c>
      <c r="O75" s="14">
        <v>46</v>
      </c>
      <c r="P75" s="14">
        <v>24</v>
      </c>
      <c r="Q75" s="14">
        <v>45</v>
      </c>
      <c r="R75" s="14">
        <v>45</v>
      </c>
      <c r="S75" s="18">
        <v>10</v>
      </c>
      <c r="T75" s="18">
        <v>23</v>
      </c>
      <c r="U75" s="19"/>
      <c r="V75" s="15">
        <f t="shared" si="31"/>
        <v>33324</v>
      </c>
      <c r="W75" s="14" t="str">
        <f t="shared" si="32"/>
        <v>T150058567</v>
      </c>
      <c r="X75" s="15" t="str">
        <f t="shared" si="33"/>
        <v>GAIKWAD DHANASHREE DHANRAJ</v>
      </c>
      <c r="Y75" s="14" t="str">
        <f t="shared" si="34"/>
        <v>71900211H</v>
      </c>
      <c r="Z75" s="16" t="str">
        <f t="shared" ref="Z75:Z106" si="35">F75</f>
        <v>I2K18102452</v>
      </c>
      <c r="AA75" s="14">
        <v>93</v>
      </c>
      <c r="AB75" s="14">
        <v>94</v>
      </c>
      <c r="AC75" s="14">
        <v>92</v>
      </c>
      <c r="AD75" s="14">
        <v>100</v>
      </c>
      <c r="AE75" s="14">
        <v>96</v>
      </c>
      <c r="AF75" s="17"/>
      <c r="AG75" s="14">
        <v>24</v>
      </c>
      <c r="AH75" s="14">
        <v>24</v>
      </c>
      <c r="AI75" s="14">
        <v>46</v>
      </c>
      <c r="AJ75" s="14">
        <v>44</v>
      </c>
      <c r="AK75" s="14">
        <v>24</v>
      </c>
      <c r="AL75" s="14">
        <v>22</v>
      </c>
      <c r="AM75" s="14">
        <v>40</v>
      </c>
      <c r="AN75" s="14">
        <v>10</v>
      </c>
      <c r="AO75" s="14">
        <v>46</v>
      </c>
      <c r="AP75" s="20" t="str">
        <f t="shared" si="23"/>
        <v>PASS</v>
      </c>
      <c r="AQ75" s="20" t="str">
        <f t="shared" si="24"/>
        <v>PASS</v>
      </c>
      <c r="AR75" s="21" t="str">
        <f t="shared" si="25"/>
        <v>PASS</v>
      </c>
      <c r="AS75" s="21" t="str">
        <f t="shared" si="26"/>
        <v>PASS</v>
      </c>
      <c r="AT75" s="7" t="str">
        <f t="shared" si="27"/>
        <v>PASS</v>
      </c>
      <c r="AU75" s="7" t="str">
        <f t="shared" si="28"/>
        <v>PASS</v>
      </c>
      <c r="AV75" s="22" t="str">
        <f t="shared" si="29"/>
        <v>YES</v>
      </c>
      <c r="AW75" s="23" t="str">
        <f t="shared" si="30"/>
        <v>DIST</v>
      </c>
    </row>
    <row r="76" spans="1:49">
      <c r="A76" s="14"/>
      <c r="B76" s="24">
        <v>33327</v>
      </c>
      <c r="C76" s="24" t="s">
        <v>345</v>
      </c>
      <c r="D76" s="25" t="s">
        <v>346</v>
      </c>
      <c r="E76" s="24" t="s">
        <v>347</v>
      </c>
      <c r="F76" s="16" t="s">
        <v>348</v>
      </c>
      <c r="G76" s="14">
        <v>90</v>
      </c>
      <c r="H76" s="14">
        <v>100</v>
      </c>
      <c r="I76" s="14">
        <v>100</v>
      </c>
      <c r="J76" s="14">
        <v>100</v>
      </c>
      <c r="K76" s="14">
        <v>100</v>
      </c>
      <c r="L76" s="17"/>
      <c r="M76" s="14">
        <v>46</v>
      </c>
      <c r="N76" s="14">
        <v>25</v>
      </c>
      <c r="O76" s="14">
        <v>47</v>
      </c>
      <c r="P76" s="14">
        <v>24</v>
      </c>
      <c r="Q76" s="14">
        <v>46</v>
      </c>
      <c r="R76" s="14">
        <v>45</v>
      </c>
      <c r="S76" s="18">
        <v>10</v>
      </c>
      <c r="T76" s="18">
        <v>23</v>
      </c>
      <c r="U76" s="19"/>
      <c r="V76" s="15">
        <f t="shared" si="31"/>
        <v>33327</v>
      </c>
      <c r="W76" s="14" t="str">
        <f t="shared" si="32"/>
        <v>T150058573</v>
      </c>
      <c r="X76" s="15" t="str">
        <f t="shared" si="33"/>
        <v>GAVHANE YASHRAJ</v>
      </c>
      <c r="Y76" s="14" t="str">
        <f t="shared" si="34"/>
        <v>71900226F</v>
      </c>
      <c r="Z76" s="16" t="str">
        <f t="shared" si="35"/>
        <v>I2K18102584</v>
      </c>
      <c r="AA76" s="14">
        <v>100</v>
      </c>
      <c r="AB76" s="14">
        <v>100</v>
      </c>
      <c r="AC76" s="14">
        <v>96</v>
      </c>
      <c r="AD76" s="14">
        <v>100</v>
      </c>
      <c r="AE76" s="14">
        <v>100</v>
      </c>
      <c r="AF76" s="17"/>
      <c r="AG76" s="14">
        <v>23</v>
      </c>
      <c r="AH76" s="14">
        <v>23</v>
      </c>
      <c r="AI76" s="14">
        <v>47</v>
      </c>
      <c r="AJ76" s="14">
        <v>43</v>
      </c>
      <c r="AK76" s="14">
        <v>23</v>
      </c>
      <c r="AL76" s="14">
        <v>23</v>
      </c>
      <c r="AM76" s="14">
        <v>41</v>
      </c>
      <c r="AN76" s="14">
        <v>10</v>
      </c>
      <c r="AO76" s="14">
        <v>46</v>
      </c>
      <c r="AP76" s="20" t="str">
        <f t="shared" si="23"/>
        <v>PASS</v>
      </c>
      <c r="AQ76" s="20" t="str">
        <f t="shared" si="24"/>
        <v>PASS</v>
      </c>
      <c r="AR76" s="21" t="str">
        <f t="shared" si="25"/>
        <v>PASS</v>
      </c>
      <c r="AS76" s="21" t="str">
        <f t="shared" si="26"/>
        <v>PASS</v>
      </c>
      <c r="AT76" s="7" t="str">
        <f t="shared" si="27"/>
        <v>PASS</v>
      </c>
      <c r="AU76" s="7" t="str">
        <f t="shared" si="28"/>
        <v>PASS</v>
      </c>
      <c r="AV76" s="22" t="str">
        <f t="shared" si="29"/>
        <v>YES</v>
      </c>
      <c r="AW76" s="23" t="str">
        <f t="shared" si="30"/>
        <v>DIST</v>
      </c>
    </row>
    <row r="77" spans="1:49">
      <c r="A77" s="14"/>
      <c r="B77" s="14">
        <v>33329</v>
      </c>
      <c r="C77" s="14" t="s">
        <v>361</v>
      </c>
      <c r="D77" s="15" t="s">
        <v>362</v>
      </c>
      <c r="E77" s="14" t="s">
        <v>363</v>
      </c>
      <c r="F77" s="16" t="s">
        <v>364</v>
      </c>
      <c r="G77" s="14">
        <v>96</v>
      </c>
      <c r="H77" s="14">
        <v>100</v>
      </c>
      <c r="I77" s="14">
        <v>100</v>
      </c>
      <c r="J77" s="14">
        <v>100</v>
      </c>
      <c r="K77" s="14">
        <v>100</v>
      </c>
      <c r="L77" s="17"/>
      <c r="M77" s="14">
        <v>46</v>
      </c>
      <c r="N77" s="14">
        <v>25</v>
      </c>
      <c r="O77" s="14">
        <v>48</v>
      </c>
      <c r="P77" s="14">
        <v>24</v>
      </c>
      <c r="Q77" s="14">
        <v>43</v>
      </c>
      <c r="R77" s="14">
        <v>45</v>
      </c>
      <c r="S77" s="18">
        <v>10</v>
      </c>
      <c r="T77" s="18">
        <v>23</v>
      </c>
      <c r="U77" s="19"/>
      <c r="V77" s="15">
        <f t="shared" si="31"/>
        <v>33329</v>
      </c>
      <c r="W77" s="14" t="str">
        <f t="shared" si="32"/>
        <v>T150058577</v>
      </c>
      <c r="X77" s="15" t="str">
        <f t="shared" si="33"/>
        <v>GHULE SHUBHAM SHIVAJI</v>
      </c>
      <c r="Y77" s="14" t="str">
        <f t="shared" si="34"/>
        <v>71900234G</v>
      </c>
      <c r="Z77" s="16" t="str">
        <f t="shared" si="35"/>
        <v>I2K18102514</v>
      </c>
      <c r="AA77" s="14">
        <v>100</v>
      </c>
      <c r="AB77" s="14">
        <v>99</v>
      </c>
      <c r="AC77" s="14">
        <v>92</v>
      </c>
      <c r="AD77" s="14">
        <v>100</v>
      </c>
      <c r="AE77" s="14">
        <v>100</v>
      </c>
      <c r="AF77" s="17"/>
      <c r="AG77" s="14">
        <v>22</v>
      </c>
      <c r="AH77" s="14">
        <v>20</v>
      </c>
      <c r="AI77" s="14">
        <v>47</v>
      </c>
      <c r="AJ77" s="14">
        <v>45</v>
      </c>
      <c r="AK77" s="14">
        <v>24</v>
      </c>
      <c r="AL77" s="14">
        <v>22</v>
      </c>
      <c r="AM77" s="14">
        <v>47</v>
      </c>
      <c r="AN77" s="14">
        <v>10</v>
      </c>
      <c r="AO77" s="14">
        <v>46</v>
      </c>
      <c r="AP77" s="20" t="str">
        <f t="shared" si="23"/>
        <v>PASS</v>
      </c>
      <c r="AQ77" s="20" t="str">
        <f t="shared" si="24"/>
        <v>PASS</v>
      </c>
      <c r="AR77" s="21" t="str">
        <f t="shared" si="25"/>
        <v>PASS</v>
      </c>
      <c r="AS77" s="21" t="str">
        <f t="shared" si="26"/>
        <v>PASS</v>
      </c>
      <c r="AT77" s="7" t="str">
        <f t="shared" si="27"/>
        <v>PASS</v>
      </c>
      <c r="AU77" s="7" t="str">
        <f t="shared" si="28"/>
        <v>PASS</v>
      </c>
      <c r="AV77" s="22" t="str">
        <f t="shared" si="29"/>
        <v>YES</v>
      </c>
      <c r="AW77" s="23" t="str">
        <f t="shared" si="30"/>
        <v>DIST</v>
      </c>
    </row>
    <row r="78" spans="1:49">
      <c r="A78" s="14"/>
      <c r="B78" s="14">
        <v>33332</v>
      </c>
      <c r="C78" s="14" t="s">
        <v>381</v>
      </c>
      <c r="D78" s="15" t="s">
        <v>382</v>
      </c>
      <c r="E78" s="14" t="s">
        <v>383</v>
      </c>
      <c r="F78" s="16" t="s">
        <v>384</v>
      </c>
      <c r="G78" s="14">
        <v>88</v>
      </c>
      <c r="H78" s="14">
        <v>96</v>
      </c>
      <c r="I78" s="14">
        <v>90</v>
      </c>
      <c r="J78" s="14">
        <v>100</v>
      </c>
      <c r="K78" s="14">
        <v>94</v>
      </c>
      <c r="L78" s="17"/>
      <c r="M78" s="14">
        <v>41</v>
      </c>
      <c r="N78" s="14">
        <v>24</v>
      </c>
      <c r="O78" s="14">
        <v>40</v>
      </c>
      <c r="P78" s="14">
        <v>24</v>
      </c>
      <c r="Q78" s="14">
        <v>41</v>
      </c>
      <c r="R78" s="14">
        <v>46</v>
      </c>
      <c r="S78" s="18">
        <v>10</v>
      </c>
      <c r="T78" s="18">
        <v>23</v>
      </c>
      <c r="U78" s="19"/>
      <c r="V78" s="15">
        <f t="shared" si="31"/>
        <v>33332</v>
      </c>
      <c r="W78" s="14" t="str">
        <f t="shared" si="32"/>
        <v>T150058582</v>
      </c>
      <c r="X78" s="15" t="str">
        <f t="shared" si="33"/>
        <v>HARNE ISHA AJAY</v>
      </c>
      <c r="Y78" s="14" t="str">
        <f t="shared" si="34"/>
        <v>72000076K</v>
      </c>
      <c r="Z78" s="16" t="str">
        <f t="shared" si="35"/>
        <v>I2K19205182</v>
      </c>
      <c r="AA78" s="14">
        <v>96</v>
      </c>
      <c r="AB78" s="14">
        <v>92</v>
      </c>
      <c r="AC78" s="14">
        <v>94</v>
      </c>
      <c r="AD78" s="14">
        <v>100</v>
      </c>
      <c r="AE78" s="14">
        <v>100</v>
      </c>
      <c r="AF78" s="17"/>
      <c r="AG78" s="14">
        <v>24</v>
      </c>
      <c r="AH78" s="14">
        <v>24</v>
      </c>
      <c r="AI78" s="14">
        <v>47</v>
      </c>
      <c r="AJ78" s="14">
        <v>47</v>
      </c>
      <c r="AK78" s="14">
        <v>23</v>
      </c>
      <c r="AL78" s="14">
        <v>22</v>
      </c>
      <c r="AM78" s="14">
        <v>46</v>
      </c>
      <c r="AN78" s="14">
        <v>10</v>
      </c>
      <c r="AO78" s="14">
        <v>46</v>
      </c>
      <c r="AP78" s="20" t="str">
        <f t="shared" si="23"/>
        <v>PASS</v>
      </c>
      <c r="AQ78" s="20" t="str">
        <f t="shared" si="24"/>
        <v>PASS</v>
      </c>
      <c r="AR78" s="21" t="str">
        <f t="shared" si="25"/>
        <v>PASS</v>
      </c>
      <c r="AS78" s="21" t="str">
        <f t="shared" si="26"/>
        <v>PASS</v>
      </c>
      <c r="AT78" s="7" t="str">
        <f t="shared" si="27"/>
        <v>PASS</v>
      </c>
      <c r="AU78" s="7" t="str">
        <f t="shared" si="28"/>
        <v>PASS</v>
      </c>
      <c r="AV78" s="22" t="str">
        <f t="shared" si="29"/>
        <v>YES</v>
      </c>
      <c r="AW78" s="23" t="str">
        <f t="shared" si="30"/>
        <v>DIST</v>
      </c>
    </row>
    <row r="79" spans="1:49">
      <c r="A79" s="14"/>
      <c r="B79" s="14">
        <v>33333</v>
      </c>
      <c r="C79" s="14" t="s">
        <v>883</v>
      </c>
      <c r="D79" s="15" t="s">
        <v>884</v>
      </c>
      <c r="E79" s="14" t="s">
        <v>885</v>
      </c>
      <c r="F79" s="16" t="s">
        <v>886</v>
      </c>
      <c r="G79" s="14">
        <v>84</v>
      </c>
      <c r="H79" s="14">
        <v>100</v>
      </c>
      <c r="I79" s="14">
        <v>89</v>
      </c>
      <c r="J79" s="14">
        <v>99</v>
      </c>
      <c r="K79" s="14">
        <v>90</v>
      </c>
      <c r="L79" s="17"/>
      <c r="M79" s="14">
        <v>43</v>
      </c>
      <c r="N79" s="14">
        <v>24</v>
      </c>
      <c r="O79" s="14">
        <v>44</v>
      </c>
      <c r="P79" s="14">
        <v>23</v>
      </c>
      <c r="Q79" s="14">
        <v>44</v>
      </c>
      <c r="R79" s="14">
        <v>44</v>
      </c>
      <c r="S79" s="18">
        <v>10</v>
      </c>
      <c r="T79" s="18">
        <v>23</v>
      </c>
      <c r="U79" s="19"/>
      <c r="V79" s="15">
        <f t="shared" si="31"/>
        <v>33333</v>
      </c>
      <c r="W79" s="14" t="str">
        <f t="shared" si="32"/>
        <v>T150058709</v>
      </c>
      <c r="X79" s="15" t="str">
        <f t="shared" si="33"/>
        <v>ZAMAD HITESH DHANRAJ</v>
      </c>
      <c r="Y79" s="14" t="str">
        <f t="shared" si="34"/>
        <v>71900258D</v>
      </c>
      <c r="Z79" s="16" t="str">
        <f t="shared" si="35"/>
        <v>I2K18102530</v>
      </c>
      <c r="AA79" s="14">
        <v>100</v>
      </c>
      <c r="AB79" s="14">
        <v>85</v>
      </c>
      <c r="AC79" s="14">
        <v>84</v>
      </c>
      <c r="AD79" s="14">
        <v>99</v>
      </c>
      <c r="AE79" s="14">
        <v>100</v>
      </c>
      <c r="AF79" s="17"/>
      <c r="AG79" s="14">
        <v>23</v>
      </c>
      <c r="AH79" s="14">
        <v>22</v>
      </c>
      <c r="AI79" s="14">
        <v>46</v>
      </c>
      <c r="AJ79" s="14">
        <v>43</v>
      </c>
      <c r="AK79" s="14">
        <v>22</v>
      </c>
      <c r="AL79" s="14">
        <v>20</v>
      </c>
      <c r="AM79" s="14">
        <v>42</v>
      </c>
      <c r="AN79" s="14">
        <v>10</v>
      </c>
      <c r="AO79" s="14">
        <v>46</v>
      </c>
      <c r="AP79" s="20" t="str">
        <f t="shared" si="23"/>
        <v>PASS</v>
      </c>
      <c r="AQ79" s="20" t="str">
        <f t="shared" si="24"/>
        <v>PASS</v>
      </c>
      <c r="AR79" s="21" t="str">
        <f t="shared" si="25"/>
        <v>PASS</v>
      </c>
      <c r="AS79" s="21" t="str">
        <f t="shared" si="26"/>
        <v>PASS</v>
      </c>
      <c r="AT79" s="7" t="str">
        <f t="shared" si="27"/>
        <v>PASS</v>
      </c>
      <c r="AU79" s="7" t="str">
        <f t="shared" si="28"/>
        <v>PASS</v>
      </c>
      <c r="AV79" s="22" t="str">
        <f t="shared" si="29"/>
        <v>YES</v>
      </c>
      <c r="AW79" s="23" t="str">
        <f t="shared" si="30"/>
        <v>DIST</v>
      </c>
    </row>
    <row r="80" spans="1:49">
      <c r="A80" s="14"/>
      <c r="B80" s="14">
        <v>33336</v>
      </c>
      <c r="C80" s="14" t="s">
        <v>421</v>
      </c>
      <c r="D80" s="15" t="s">
        <v>422</v>
      </c>
      <c r="E80" s="14" t="s">
        <v>423</v>
      </c>
      <c r="F80" s="16" t="s">
        <v>424</v>
      </c>
      <c r="G80" s="14">
        <v>88</v>
      </c>
      <c r="H80" s="14">
        <v>100</v>
      </c>
      <c r="I80" s="14">
        <v>93</v>
      </c>
      <c r="J80" s="14">
        <v>100</v>
      </c>
      <c r="K80" s="14">
        <v>87</v>
      </c>
      <c r="L80" s="17"/>
      <c r="M80" s="14">
        <v>42</v>
      </c>
      <c r="N80" s="14">
        <v>20</v>
      </c>
      <c r="O80" s="14">
        <v>43</v>
      </c>
      <c r="P80" s="14">
        <v>23</v>
      </c>
      <c r="Q80" s="14">
        <v>44</v>
      </c>
      <c r="R80" s="14">
        <v>41</v>
      </c>
      <c r="S80" s="18">
        <v>10</v>
      </c>
      <c r="T80" s="18">
        <v>23</v>
      </c>
      <c r="U80" s="19"/>
      <c r="V80" s="15">
        <f t="shared" si="31"/>
        <v>33336</v>
      </c>
      <c r="W80" s="14" t="str">
        <f t="shared" si="32"/>
        <v>T150058592</v>
      </c>
      <c r="X80" s="15" t="str">
        <f t="shared" si="33"/>
        <v>JOSHI ADITYA VISHAL</v>
      </c>
      <c r="Y80" s="14" t="str">
        <f t="shared" si="34"/>
        <v>71900295J</v>
      </c>
      <c r="Z80" s="16" t="str">
        <f t="shared" si="35"/>
        <v>I2K18102590</v>
      </c>
      <c r="AA80" s="14">
        <v>94</v>
      </c>
      <c r="AB80" s="14">
        <v>88</v>
      </c>
      <c r="AC80" s="14">
        <v>83</v>
      </c>
      <c r="AD80" s="14">
        <v>96</v>
      </c>
      <c r="AE80" s="14">
        <v>89</v>
      </c>
      <c r="AF80" s="17"/>
      <c r="AG80" s="14">
        <v>22</v>
      </c>
      <c r="AH80" s="14">
        <v>20</v>
      </c>
      <c r="AI80" s="14">
        <v>44</v>
      </c>
      <c r="AJ80" s="14">
        <v>40</v>
      </c>
      <c r="AK80" s="14">
        <v>22</v>
      </c>
      <c r="AL80" s="14">
        <v>21</v>
      </c>
      <c r="AM80" s="14">
        <v>46</v>
      </c>
      <c r="AN80" s="14">
        <v>10</v>
      </c>
      <c r="AO80" s="14">
        <v>46</v>
      </c>
      <c r="AP80" s="20" t="str">
        <f t="shared" si="23"/>
        <v>PASS</v>
      </c>
      <c r="AQ80" s="20" t="str">
        <f t="shared" si="24"/>
        <v>PASS</v>
      </c>
      <c r="AR80" s="21" t="str">
        <f t="shared" si="25"/>
        <v>PASS</v>
      </c>
      <c r="AS80" s="21" t="str">
        <f t="shared" si="26"/>
        <v>PASS</v>
      </c>
      <c r="AT80" s="7" t="str">
        <f t="shared" si="27"/>
        <v>PASS</v>
      </c>
      <c r="AU80" s="7" t="str">
        <f t="shared" si="28"/>
        <v>PASS</v>
      </c>
      <c r="AV80" s="22" t="str">
        <f t="shared" si="29"/>
        <v>YES</v>
      </c>
      <c r="AW80" s="23" t="str">
        <f t="shared" si="30"/>
        <v>DIST</v>
      </c>
    </row>
    <row r="81" spans="1:49">
      <c r="A81" s="14"/>
      <c r="B81" s="14">
        <v>33337</v>
      </c>
      <c r="C81" s="14" t="s">
        <v>425</v>
      </c>
      <c r="D81" s="15" t="s">
        <v>426</v>
      </c>
      <c r="E81" s="14" t="s">
        <v>427</v>
      </c>
      <c r="F81" s="16" t="s">
        <v>428</v>
      </c>
      <c r="G81" s="14">
        <v>86</v>
      </c>
      <c r="H81" s="14">
        <v>100</v>
      </c>
      <c r="I81" s="14">
        <v>87</v>
      </c>
      <c r="J81" s="14">
        <v>100</v>
      </c>
      <c r="K81" s="14">
        <v>96</v>
      </c>
      <c r="L81" s="17"/>
      <c r="M81" s="14">
        <v>47</v>
      </c>
      <c r="N81" s="14">
        <v>25</v>
      </c>
      <c r="O81" s="14">
        <v>48</v>
      </c>
      <c r="P81" s="14">
        <v>25</v>
      </c>
      <c r="Q81" s="14">
        <v>45</v>
      </c>
      <c r="R81" s="14">
        <v>45</v>
      </c>
      <c r="S81" s="18">
        <v>10</v>
      </c>
      <c r="T81" s="18">
        <v>23</v>
      </c>
      <c r="U81" s="19"/>
      <c r="V81" s="15">
        <f t="shared" si="31"/>
        <v>33337</v>
      </c>
      <c r="W81" s="14" t="str">
        <f t="shared" si="32"/>
        <v>T150058593</v>
      </c>
      <c r="X81" s="15" t="str">
        <f t="shared" si="33"/>
        <v>JOSHI AVANTI RAVINDRA</v>
      </c>
      <c r="Y81" s="14" t="str">
        <f t="shared" si="34"/>
        <v>72000077H</v>
      </c>
      <c r="Z81" s="16" t="str">
        <f t="shared" si="35"/>
        <v>I2K19205160</v>
      </c>
      <c r="AA81" s="14">
        <v>100</v>
      </c>
      <c r="AB81" s="14">
        <v>93</v>
      </c>
      <c r="AC81" s="14">
        <v>93</v>
      </c>
      <c r="AD81" s="14">
        <v>100</v>
      </c>
      <c r="AE81" s="14">
        <v>100</v>
      </c>
      <c r="AF81" s="17"/>
      <c r="AG81" s="14">
        <v>24</v>
      </c>
      <c r="AH81" s="14">
        <v>23</v>
      </c>
      <c r="AI81" s="14">
        <v>46</v>
      </c>
      <c r="AJ81" s="14">
        <v>45</v>
      </c>
      <c r="AK81" s="14">
        <v>24</v>
      </c>
      <c r="AL81" s="14">
        <v>23</v>
      </c>
      <c r="AM81" s="14">
        <v>45</v>
      </c>
      <c r="AN81" s="14">
        <v>10</v>
      </c>
      <c r="AO81" s="14">
        <v>46</v>
      </c>
      <c r="AP81" s="20" t="str">
        <f t="shared" si="23"/>
        <v>PASS</v>
      </c>
      <c r="AQ81" s="20" t="str">
        <f t="shared" si="24"/>
        <v>PASS</v>
      </c>
      <c r="AR81" s="21" t="str">
        <f t="shared" si="25"/>
        <v>PASS</v>
      </c>
      <c r="AS81" s="21" t="str">
        <f t="shared" si="26"/>
        <v>PASS</v>
      </c>
      <c r="AT81" s="7" t="str">
        <f t="shared" si="27"/>
        <v>PASS</v>
      </c>
      <c r="AU81" s="7" t="str">
        <f t="shared" si="28"/>
        <v>PASS</v>
      </c>
      <c r="AV81" s="22" t="str">
        <f t="shared" si="29"/>
        <v>YES</v>
      </c>
      <c r="AW81" s="23" t="str">
        <f t="shared" si="30"/>
        <v>DIST</v>
      </c>
    </row>
    <row r="82" spans="1:49">
      <c r="A82" s="14"/>
      <c r="B82" s="89">
        <v>33342</v>
      </c>
      <c r="C82" s="89" t="s">
        <v>505</v>
      </c>
      <c r="D82" s="90" t="s">
        <v>506</v>
      </c>
      <c r="E82" s="14" t="s">
        <v>507</v>
      </c>
      <c r="F82" s="16" t="s">
        <v>508</v>
      </c>
      <c r="G82" s="14">
        <v>90</v>
      </c>
      <c r="H82" s="14">
        <v>100</v>
      </c>
      <c r="I82" s="14">
        <v>100</v>
      </c>
      <c r="J82" s="14">
        <v>100</v>
      </c>
      <c r="K82" s="14">
        <v>96</v>
      </c>
      <c r="L82" s="17"/>
      <c r="M82" s="14">
        <v>45</v>
      </c>
      <c r="N82" s="14">
        <v>23</v>
      </c>
      <c r="O82" s="14">
        <v>46</v>
      </c>
      <c r="P82" s="14">
        <v>23</v>
      </c>
      <c r="Q82" s="14">
        <v>44</v>
      </c>
      <c r="R82" s="14">
        <v>45</v>
      </c>
      <c r="S82" s="18">
        <v>10</v>
      </c>
      <c r="T82" s="18">
        <v>23</v>
      </c>
      <c r="U82" s="19"/>
      <c r="V82" s="15">
        <f t="shared" si="31"/>
        <v>33342</v>
      </c>
      <c r="W82" s="14" t="str">
        <f t="shared" si="32"/>
        <v>T150058614</v>
      </c>
      <c r="X82" s="15" t="str">
        <f t="shared" si="33"/>
        <v>MAHAJAN KIRAN SURESH</v>
      </c>
      <c r="Y82" s="14" t="str">
        <f t="shared" si="34"/>
        <v>71900384K</v>
      </c>
      <c r="Z82" s="16" t="str">
        <f t="shared" si="35"/>
        <v>I2K18102543</v>
      </c>
      <c r="AA82" s="14">
        <v>100</v>
      </c>
      <c r="AB82" s="14">
        <v>87</v>
      </c>
      <c r="AC82" s="14">
        <v>96</v>
      </c>
      <c r="AD82" s="14">
        <v>100</v>
      </c>
      <c r="AE82" s="14">
        <v>96</v>
      </c>
      <c r="AF82" s="17"/>
      <c r="AG82" s="14">
        <v>22</v>
      </c>
      <c r="AH82" s="14">
        <v>24</v>
      </c>
      <c r="AI82" s="14">
        <v>45</v>
      </c>
      <c r="AJ82" s="14">
        <v>45</v>
      </c>
      <c r="AK82" s="14">
        <v>22</v>
      </c>
      <c r="AL82" s="14">
        <v>21</v>
      </c>
      <c r="AM82" s="14">
        <v>46</v>
      </c>
      <c r="AN82" s="14">
        <v>10</v>
      </c>
      <c r="AO82" s="14">
        <v>46</v>
      </c>
      <c r="AP82" s="20" t="str">
        <f t="shared" si="23"/>
        <v>PASS</v>
      </c>
      <c r="AQ82" s="20" t="str">
        <f t="shared" si="24"/>
        <v>PASS</v>
      </c>
      <c r="AR82" s="21" t="str">
        <f t="shared" si="25"/>
        <v>PASS</v>
      </c>
      <c r="AS82" s="21" t="str">
        <f t="shared" si="26"/>
        <v>PASS</v>
      </c>
      <c r="AT82" s="7" t="str">
        <f t="shared" si="27"/>
        <v>PASS</v>
      </c>
      <c r="AU82" s="7" t="str">
        <f t="shared" si="28"/>
        <v>PASS</v>
      </c>
      <c r="AV82" s="22" t="str">
        <f t="shared" si="29"/>
        <v>YES</v>
      </c>
      <c r="AW82" s="23" t="str">
        <f t="shared" si="30"/>
        <v>DIST</v>
      </c>
    </row>
    <row r="83" spans="1:49">
      <c r="A83" s="14"/>
      <c r="B83" s="24">
        <v>33343</v>
      </c>
      <c r="C83" s="24" t="s">
        <v>517</v>
      </c>
      <c r="D83" s="25" t="s">
        <v>518</v>
      </c>
      <c r="E83" s="24" t="s">
        <v>519</v>
      </c>
      <c r="F83" s="16" t="s">
        <v>520</v>
      </c>
      <c r="G83" s="14">
        <v>87</v>
      </c>
      <c r="H83" s="14">
        <v>100</v>
      </c>
      <c r="I83" s="14">
        <v>100</v>
      </c>
      <c r="J83" s="14">
        <v>100</v>
      </c>
      <c r="K83" s="14">
        <v>97</v>
      </c>
      <c r="L83" s="17"/>
      <c r="M83" s="14">
        <v>47</v>
      </c>
      <c r="N83" s="14">
        <v>24</v>
      </c>
      <c r="O83" s="14">
        <v>46</v>
      </c>
      <c r="P83" s="14">
        <v>24</v>
      </c>
      <c r="Q83" s="14">
        <v>43</v>
      </c>
      <c r="R83" s="14">
        <v>46</v>
      </c>
      <c r="S83" s="18">
        <v>10</v>
      </c>
      <c r="T83" s="18">
        <v>23</v>
      </c>
      <c r="U83" s="19"/>
      <c r="V83" s="15">
        <f t="shared" si="31"/>
        <v>33343</v>
      </c>
      <c r="W83" s="14" t="str">
        <f t="shared" si="32"/>
        <v>T150058617</v>
      </c>
      <c r="X83" s="15" t="str">
        <f t="shared" si="33"/>
        <v>MALLAWAT PRIYANKA LAXMINIWAS</v>
      </c>
      <c r="Y83" s="14" t="str">
        <f t="shared" si="34"/>
        <v>71900392L</v>
      </c>
      <c r="Z83" s="16" t="str">
        <f t="shared" si="35"/>
        <v>I2K18102558</v>
      </c>
      <c r="AA83" s="14">
        <v>100</v>
      </c>
      <c r="AB83" s="14">
        <v>95</v>
      </c>
      <c r="AC83" s="14">
        <v>93</v>
      </c>
      <c r="AD83" s="14">
        <v>100</v>
      </c>
      <c r="AE83" s="14">
        <v>93</v>
      </c>
      <c r="AF83" s="17"/>
      <c r="AG83" s="14">
        <v>23</v>
      </c>
      <c r="AH83" s="14">
        <v>23</v>
      </c>
      <c r="AI83" s="14">
        <v>45</v>
      </c>
      <c r="AJ83" s="14">
        <v>44</v>
      </c>
      <c r="AK83" s="14">
        <v>22</v>
      </c>
      <c r="AL83" s="14">
        <v>21</v>
      </c>
      <c r="AM83" s="14">
        <v>41</v>
      </c>
      <c r="AN83" s="14">
        <v>10</v>
      </c>
      <c r="AO83" s="14">
        <v>46</v>
      </c>
      <c r="AP83" s="20" t="str">
        <f t="shared" si="23"/>
        <v>PASS</v>
      </c>
      <c r="AQ83" s="20" t="str">
        <f t="shared" si="24"/>
        <v>PASS</v>
      </c>
      <c r="AR83" s="21" t="str">
        <f t="shared" si="25"/>
        <v>PASS</v>
      </c>
      <c r="AS83" s="21" t="str">
        <f t="shared" si="26"/>
        <v>PASS</v>
      </c>
      <c r="AT83" s="7" t="str">
        <f t="shared" si="27"/>
        <v>PASS</v>
      </c>
      <c r="AU83" s="7" t="str">
        <f t="shared" si="28"/>
        <v>PASS</v>
      </c>
      <c r="AV83" s="22" t="str">
        <f t="shared" si="29"/>
        <v>YES</v>
      </c>
      <c r="AW83" s="23" t="str">
        <f t="shared" si="30"/>
        <v>DIST</v>
      </c>
    </row>
    <row r="84" spans="1:49">
      <c r="A84" s="14"/>
      <c r="B84" s="14">
        <v>33345</v>
      </c>
      <c r="C84" s="14" t="s">
        <v>545</v>
      </c>
      <c r="D84" s="15" t="s">
        <v>546</v>
      </c>
      <c r="E84" s="14" t="s">
        <v>547</v>
      </c>
      <c r="F84" s="16" t="s">
        <v>548</v>
      </c>
      <c r="G84" s="14">
        <v>89</v>
      </c>
      <c r="H84" s="14">
        <v>99</v>
      </c>
      <c r="I84" s="14">
        <v>85</v>
      </c>
      <c r="J84" s="14">
        <v>100</v>
      </c>
      <c r="K84" s="14">
        <v>100</v>
      </c>
      <c r="L84" s="17"/>
      <c r="M84" s="14">
        <v>45</v>
      </c>
      <c r="N84" s="14">
        <v>23</v>
      </c>
      <c r="O84" s="14">
        <v>44</v>
      </c>
      <c r="P84" s="14">
        <v>23</v>
      </c>
      <c r="Q84" s="14">
        <v>44</v>
      </c>
      <c r="R84" s="14">
        <v>43</v>
      </c>
      <c r="S84" s="18">
        <v>10</v>
      </c>
      <c r="T84" s="18">
        <v>23</v>
      </c>
      <c r="U84" s="19"/>
      <c r="V84" s="15">
        <f t="shared" si="31"/>
        <v>33345</v>
      </c>
      <c r="W84" s="14" t="str">
        <f t="shared" si="32"/>
        <v>T150058624</v>
      </c>
      <c r="X84" s="15" t="str">
        <f t="shared" si="33"/>
        <v>MORE RUTUJA RAMKRISHNA</v>
      </c>
      <c r="Y84" s="14" t="str">
        <f t="shared" si="34"/>
        <v>72000079D</v>
      </c>
      <c r="Z84" s="16" t="str">
        <f t="shared" si="35"/>
        <v>I2K19205164</v>
      </c>
      <c r="AA84" s="14">
        <v>97</v>
      </c>
      <c r="AB84" s="14">
        <v>86</v>
      </c>
      <c r="AC84" s="14">
        <v>94</v>
      </c>
      <c r="AD84" s="14">
        <v>100</v>
      </c>
      <c r="AE84" s="14">
        <v>94</v>
      </c>
      <c r="AF84" s="17"/>
      <c r="AG84" s="14">
        <v>24</v>
      </c>
      <c r="AH84" s="14">
        <v>21</v>
      </c>
      <c r="AI84" s="14">
        <v>44</v>
      </c>
      <c r="AJ84" s="14">
        <v>40</v>
      </c>
      <c r="AK84" s="14">
        <v>22</v>
      </c>
      <c r="AL84" s="14">
        <v>21</v>
      </c>
      <c r="AM84" s="14">
        <v>47</v>
      </c>
      <c r="AN84" s="14">
        <v>10</v>
      </c>
      <c r="AO84" s="14">
        <v>46</v>
      </c>
      <c r="AP84" s="20" t="str">
        <f t="shared" si="23"/>
        <v>PASS</v>
      </c>
      <c r="AQ84" s="20" t="str">
        <f t="shared" si="24"/>
        <v>PASS</v>
      </c>
      <c r="AR84" s="21" t="str">
        <f t="shared" si="25"/>
        <v>PASS</v>
      </c>
      <c r="AS84" s="21" t="str">
        <f t="shared" si="26"/>
        <v>PASS</v>
      </c>
      <c r="AT84" s="7" t="str">
        <f t="shared" si="27"/>
        <v>PASS</v>
      </c>
      <c r="AU84" s="7" t="str">
        <f t="shared" si="28"/>
        <v>PASS</v>
      </c>
      <c r="AV84" s="22" t="str">
        <f t="shared" si="29"/>
        <v>YES</v>
      </c>
      <c r="AW84" s="23" t="str">
        <f t="shared" si="30"/>
        <v>DIST</v>
      </c>
    </row>
    <row r="85" spans="1:49">
      <c r="A85" s="14"/>
      <c r="B85" s="14">
        <v>33346</v>
      </c>
      <c r="C85" s="14" t="s">
        <v>557</v>
      </c>
      <c r="D85" s="15" t="s">
        <v>558</v>
      </c>
      <c r="E85" s="14" t="s">
        <v>559</v>
      </c>
      <c r="F85" s="16" t="s">
        <v>560</v>
      </c>
      <c r="G85" s="14">
        <v>85</v>
      </c>
      <c r="H85" s="14">
        <v>97</v>
      </c>
      <c r="I85" s="14">
        <v>96</v>
      </c>
      <c r="J85" s="14">
        <v>100</v>
      </c>
      <c r="K85" s="14">
        <v>90</v>
      </c>
      <c r="L85" s="17"/>
      <c r="M85" s="14">
        <v>43</v>
      </c>
      <c r="N85" s="14">
        <v>23</v>
      </c>
      <c r="O85" s="14">
        <v>44</v>
      </c>
      <c r="P85" s="14">
        <v>23</v>
      </c>
      <c r="Q85" s="14">
        <v>45</v>
      </c>
      <c r="R85" s="14">
        <v>43</v>
      </c>
      <c r="S85" s="18">
        <v>10</v>
      </c>
      <c r="T85" s="18">
        <v>23</v>
      </c>
      <c r="U85" s="19"/>
      <c r="V85" s="15">
        <f t="shared" si="31"/>
        <v>33346</v>
      </c>
      <c r="W85" s="14" t="str">
        <f t="shared" si="32"/>
        <v>T150058627</v>
      </c>
      <c r="X85" s="15" t="str">
        <f t="shared" si="33"/>
        <v>NAGRALE MRUDUL NARESH</v>
      </c>
      <c r="Y85" s="14" t="str">
        <f t="shared" si="34"/>
        <v>71900427G</v>
      </c>
      <c r="Z85" s="16" t="str">
        <f t="shared" si="35"/>
        <v>I2K18102500</v>
      </c>
      <c r="AA85" s="14">
        <v>93</v>
      </c>
      <c r="AB85" s="14">
        <v>88</v>
      </c>
      <c r="AC85" s="14">
        <v>89</v>
      </c>
      <c r="AD85" s="14">
        <v>100</v>
      </c>
      <c r="AE85" s="14">
        <v>100</v>
      </c>
      <c r="AF85" s="17"/>
      <c r="AG85" s="14">
        <v>24</v>
      </c>
      <c r="AH85" s="14">
        <v>22</v>
      </c>
      <c r="AI85" s="14">
        <v>45</v>
      </c>
      <c r="AJ85" s="14">
        <v>43</v>
      </c>
      <c r="AK85" s="14">
        <v>22</v>
      </c>
      <c r="AL85" s="14">
        <v>21</v>
      </c>
      <c r="AM85" s="14">
        <v>43</v>
      </c>
      <c r="AN85" s="14">
        <v>10</v>
      </c>
      <c r="AO85" s="14">
        <v>46</v>
      </c>
      <c r="AP85" s="20" t="str">
        <f t="shared" si="23"/>
        <v>PASS</v>
      </c>
      <c r="AQ85" s="20" t="str">
        <f t="shared" si="24"/>
        <v>PASS</v>
      </c>
      <c r="AR85" s="21" t="str">
        <f t="shared" si="25"/>
        <v>PASS</v>
      </c>
      <c r="AS85" s="21" t="str">
        <f t="shared" si="26"/>
        <v>PASS</v>
      </c>
      <c r="AT85" s="7" t="str">
        <f t="shared" si="27"/>
        <v>PASS</v>
      </c>
      <c r="AU85" s="7" t="str">
        <f t="shared" si="28"/>
        <v>PASS</v>
      </c>
      <c r="AV85" s="22" t="str">
        <f t="shared" si="29"/>
        <v>YES</v>
      </c>
      <c r="AW85" s="23" t="str">
        <f t="shared" si="30"/>
        <v>DIST</v>
      </c>
    </row>
    <row r="86" spans="1:49">
      <c r="A86" s="14"/>
      <c r="B86" s="24">
        <v>33347</v>
      </c>
      <c r="C86" s="24" t="s">
        <v>569</v>
      </c>
      <c r="D86" s="25" t="s">
        <v>570</v>
      </c>
      <c r="E86" s="24" t="s">
        <v>571</v>
      </c>
      <c r="F86" s="16" t="s">
        <v>572</v>
      </c>
      <c r="G86" s="14">
        <v>83</v>
      </c>
      <c r="H86" s="14">
        <v>97</v>
      </c>
      <c r="I86" s="14">
        <v>97</v>
      </c>
      <c r="J86" s="14">
        <v>96</v>
      </c>
      <c r="K86" s="14">
        <v>93</v>
      </c>
      <c r="L86" s="17"/>
      <c r="M86" s="14">
        <v>46</v>
      </c>
      <c r="N86" s="14">
        <v>23</v>
      </c>
      <c r="O86" s="14">
        <v>47</v>
      </c>
      <c r="P86" s="14">
        <v>25</v>
      </c>
      <c r="Q86" s="14">
        <v>43</v>
      </c>
      <c r="R86" s="14">
        <v>45</v>
      </c>
      <c r="S86" s="18">
        <v>10</v>
      </c>
      <c r="T86" s="18">
        <v>23</v>
      </c>
      <c r="U86" s="19"/>
      <c r="V86" s="15">
        <f t="shared" si="31"/>
        <v>33347</v>
      </c>
      <c r="W86" s="14" t="str">
        <f t="shared" si="32"/>
        <v>T150058630</v>
      </c>
      <c r="X86" s="15" t="str">
        <f t="shared" si="33"/>
        <v>NEMADE SHUBHAM NARENDRA</v>
      </c>
      <c r="Y86" s="14" t="str">
        <f t="shared" si="34"/>
        <v>71900434K</v>
      </c>
      <c r="Z86" s="16" t="str">
        <f t="shared" si="35"/>
        <v>I2K18102420</v>
      </c>
      <c r="AA86" s="14">
        <v>92</v>
      </c>
      <c r="AB86" s="14">
        <v>95</v>
      </c>
      <c r="AC86" s="14">
        <v>96</v>
      </c>
      <c r="AD86" s="14">
        <v>94</v>
      </c>
      <c r="AE86" s="14">
        <v>97</v>
      </c>
      <c r="AF86" s="17"/>
      <c r="AG86" s="14">
        <v>22</v>
      </c>
      <c r="AH86" s="14">
        <v>23</v>
      </c>
      <c r="AI86" s="14">
        <v>47</v>
      </c>
      <c r="AJ86" s="14">
        <v>43</v>
      </c>
      <c r="AK86" s="14">
        <v>23</v>
      </c>
      <c r="AL86" s="14">
        <v>23</v>
      </c>
      <c r="AM86" s="14">
        <v>45</v>
      </c>
      <c r="AN86" s="14">
        <v>10</v>
      </c>
      <c r="AO86" s="14">
        <v>46</v>
      </c>
      <c r="AP86" s="20" t="str">
        <f t="shared" si="23"/>
        <v>PASS</v>
      </c>
      <c r="AQ86" s="20" t="str">
        <f t="shared" si="24"/>
        <v>PASS</v>
      </c>
      <c r="AR86" s="21" t="str">
        <f t="shared" si="25"/>
        <v>PASS</v>
      </c>
      <c r="AS86" s="21" t="str">
        <f t="shared" si="26"/>
        <v>PASS</v>
      </c>
      <c r="AT86" s="7" t="str">
        <f t="shared" si="27"/>
        <v>PASS</v>
      </c>
      <c r="AU86" s="7" t="str">
        <f t="shared" si="28"/>
        <v>PASS</v>
      </c>
      <c r="AV86" s="22" t="str">
        <f t="shared" si="29"/>
        <v>YES</v>
      </c>
      <c r="AW86" s="23" t="str">
        <f t="shared" si="30"/>
        <v>DIST</v>
      </c>
    </row>
    <row r="87" spans="1:49">
      <c r="A87" s="14"/>
      <c r="B87" s="14">
        <v>33348</v>
      </c>
      <c r="C87" s="14" t="s">
        <v>577</v>
      </c>
      <c r="D87" s="15" t="s">
        <v>578</v>
      </c>
      <c r="E87" s="14" t="s">
        <v>579</v>
      </c>
      <c r="F87" s="16" t="s">
        <v>580</v>
      </c>
      <c r="G87" s="14">
        <v>89</v>
      </c>
      <c r="H87" s="14">
        <v>100</v>
      </c>
      <c r="I87" s="14">
        <v>94</v>
      </c>
      <c r="J87" s="14">
        <v>100</v>
      </c>
      <c r="K87" s="14">
        <v>97</v>
      </c>
      <c r="L87" s="17"/>
      <c r="M87" s="14">
        <v>46</v>
      </c>
      <c r="N87" s="14">
        <v>23</v>
      </c>
      <c r="O87" s="14">
        <v>47</v>
      </c>
      <c r="P87" s="14">
        <v>25</v>
      </c>
      <c r="Q87" s="14">
        <v>46</v>
      </c>
      <c r="R87" s="14">
        <v>47</v>
      </c>
      <c r="S87" s="18">
        <v>10</v>
      </c>
      <c r="T87" s="18">
        <v>23</v>
      </c>
      <c r="U87" s="19"/>
      <c r="V87" s="15">
        <f t="shared" si="31"/>
        <v>33348</v>
      </c>
      <c r="W87" s="14" t="str">
        <f t="shared" si="32"/>
        <v>T150058632</v>
      </c>
      <c r="X87" s="15" t="str">
        <f t="shared" si="33"/>
        <v>PANDEY NISHANT DHARMENDRA KUMAR</v>
      </c>
      <c r="Y87" s="14" t="str">
        <f t="shared" si="34"/>
        <v>72000080H</v>
      </c>
      <c r="Z87" s="16" t="str">
        <f t="shared" si="35"/>
        <v>I2K19205178</v>
      </c>
      <c r="AA87" s="14">
        <v>96</v>
      </c>
      <c r="AB87" s="14">
        <v>95</v>
      </c>
      <c r="AC87" s="14">
        <v>95</v>
      </c>
      <c r="AD87" s="14">
        <v>100</v>
      </c>
      <c r="AE87" s="14">
        <v>100</v>
      </c>
      <c r="AF87" s="17"/>
      <c r="AG87" s="14">
        <v>24</v>
      </c>
      <c r="AH87" s="14">
        <v>21</v>
      </c>
      <c r="AI87" s="14">
        <v>46</v>
      </c>
      <c r="AJ87" s="14">
        <v>40</v>
      </c>
      <c r="AK87" s="14">
        <v>24</v>
      </c>
      <c r="AL87" s="14">
        <v>22</v>
      </c>
      <c r="AM87" s="14">
        <v>46</v>
      </c>
      <c r="AN87" s="14">
        <v>10</v>
      </c>
      <c r="AO87" s="14">
        <v>46</v>
      </c>
      <c r="AP87" s="20" t="str">
        <f t="shared" si="23"/>
        <v>PASS</v>
      </c>
      <c r="AQ87" s="20" t="str">
        <f t="shared" si="24"/>
        <v>PASS</v>
      </c>
      <c r="AR87" s="21" t="str">
        <f t="shared" si="25"/>
        <v>PASS</v>
      </c>
      <c r="AS87" s="21" t="str">
        <f t="shared" si="26"/>
        <v>PASS</v>
      </c>
      <c r="AT87" s="7" t="str">
        <f t="shared" si="27"/>
        <v>PASS</v>
      </c>
      <c r="AU87" s="7" t="str">
        <f t="shared" si="28"/>
        <v>PASS</v>
      </c>
      <c r="AV87" s="22" t="str">
        <f t="shared" si="29"/>
        <v>YES</v>
      </c>
      <c r="AW87" s="23" t="str">
        <f t="shared" si="30"/>
        <v>DIST</v>
      </c>
    </row>
    <row r="88" spans="1:49">
      <c r="A88" s="14"/>
      <c r="B88" s="14">
        <v>33350</v>
      </c>
      <c r="C88" s="14" t="s">
        <v>585</v>
      </c>
      <c r="D88" s="15" t="s">
        <v>586</v>
      </c>
      <c r="E88" s="14" t="s">
        <v>587</v>
      </c>
      <c r="F88" s="16" t="s">
        <v>588</v>
      </c>
      <c r="G88" s="14">
        <v>85</v>
      </c>
      <c r="H88" s="14">
        <v>100</v>
      </c>
      <c r="I88" s="14">
        <v>100</v>
      </c>
      <c r="J88" s="14">
        <v>100</v>
      </c>
      <c r="K88" s="14">
        <v>90</v>
      </c>
      <c r="L88" s="17"/>
      <c r="M88" s="14">
        <v>42</v>
      </c>
      <c r="N88" s="14">
        <v>23</v>
      </c>
      <c r="O88" s="14">
        <v>43</v>
      </c>
      <c r="P88" s="14">
        <v>24</v>
      </c>
      <c r="Q88" s="14">
        <v>44</v>
      </c>
      <c r="R88" s="14">
        <v>45</v>
      </c>
      <c r="S88" s="18">
        <v>10</v>
      </c>
      <c r="T88" s="18">
        <v>23</v>
      </c>
      <c r="U88" s="19"/>
      <c r="V88" s="15">
        <f t="shared" si="31"/>
        <v>33350</v>
      </c>
      <c r="W88" s="14" t="str">
        <f t="shared" si="32"/>
        <v>T150058634</v>
      </c>
      <c r="X88" s="15" t="str">
        <f t="shared" si="33"/>
        <v>PARAKH BHAVESH JAYANTILAL</v>
      </c>
      <c r="Y88" s="14" t="str">
        <f t="shared" si="34"/>
        <v>71900452H</v>
      </c>
      <c r="Z88" s="16" t="str">
        <f t="shared" si="35"/>
        <v>I2K18102632</v>
      </c>
      <c r="AA88" s="14">
        <v>100</v>
      </c>
      <c r="AB88" s="14">
        <v>90</v>
      </c>
      <c r="AC88" s="14">
        <v>100</v>
      </c>
      <c r="AD88" s="14">
        <v>100</v>
      </c>
      <c r="AE88" s="14">
        <v>99</v>
      </c>
      <c r="AF88" s="17"/>
      <c r="AG88" s="14">
        <v>22</v>
      </c>
      <c r="AH88" s="14">
        <v>22</v>
      </c>
      <c r="AI88" s="14">
        <v>45</v>
      </c>
      <c r="AJ88" s="14">
        <v>44</v>
      </c>
      <c r="AK88" s="14">
        <v>23</v>
      </c>
      <c r="AL88" s="14">
        <v>21</v>
      </c>
      <c r="AM88" s="14">
        <v>45</v>
      </c>
      <c r="AN88" s="14">
        <v>10</v>
      </c>
      <c r="AO88" s="14">
        <v>46</v>
      </c>
      <c r="AP88" s="20" t="str">
        <f t="shared" si="23"/>
        <v>PASS</v>
      </c>
      <c r="AQ88" s="20" t="str">
        <f t="shared" si="24"/>
        <v>PASS</v>
      </c>
      <c r="AR88" s="21" t="str">
        <f t="shared" si="25"/>
        <v>PASS</v>
      </c>
      <c r="AS88" s="21" t="str">
        <f t="shared" si="26"/>
        <v>PASS</v>
      </c>
      <c r="AT88" s="7" t="str">
        <f t="shared" si="27"/>
        <v>PASS</v>
      </c>
      <c r="AU88" s="7" t="str">
        <f t="shared" si="28"/>
        <v>PASS</v>
      </c>
      <c r="AV88" s="22" t="str">
        <f t="shared" si="29"/>
        <v>YES</v>
      </c>
      <c r="AW88" s="23" t="str">
        <f t="shared" si="30"/>
        <v>DIST</v>
      </c>
    </row>
    <row r="89" spans="1:49">
      <c r="A89" s="14"/>
      <c r="B89" s="24">
        <v>33351</v>
      </c>
      <c r="C89" s="24" t="s">
        <v>605</v>
      </c>
      <c r="D89" s="25" t="s">
        <v>606</v>
      </c>
      <c r="E89" s="24" t="s">
        <v>607</v>
      </c>
      <c r="F89" s="16" t="s">
        <v>608</v>
      </c>
      <c r="G89" s="14">
        <v>97</v>
      </c>
      <c r="H89" s="14">
        <v>100</v>
      </c>
      <c r="I89" s="14">
        <v>97</v>
      </c>
      <c r="J89" s="14">
        <v>100</v>
      </c>
      <c r="K89" s="14">
        <v>100</v>
      </c>
      <c r="L89" s="17"/>
      <c r="M89" s="14">
        <v>48</v>
      </c>
      <c r="N89" s="14">
        <v>24</v>
      </c>
      <c r="O89" s="14">
        <v>47</v>
      </c>
      <c r="P89" s="14">
        <v>24</v>
      </c>
      <c r="Q89" s="14">
        <v>48</v>
      </c>
      <c r="R89" s="14">
        <v>48</v>
      </c>
      <c r="S89" s="18">
        <v>10</v>
      </c>
      <c r="T89" s="18">
        <v>23</v>
      </c>
      <c r="U89" s="19"/>
      <c r="V89" s="15">
        <f t="shared" si="31"/>
        <v>33351</v>
      </c>
      <c r="W89" s="14" t="str">
        <f t="shared" si="32"/>
        <v>T150058639</v>
      </c>
      <c r="X89" s="15" t="str">
        <f t="shared" si="33"/>
        <v>PATANKAR TANAY PRADIP</v>
      </c>
      <c r="Y89" s="14" t="str">
        <f t="shared" si="34"/>
        <v>71900460J</v>
      </c>
      <c r="Z89" s="16" t="str">
        <f t="shared" si="35"/>
        <v>I2K18102560</v>
      </c>
      <c r="AA89" s="14">
        <v>100</v>
      </c>
      <c r="AB89" s="14">
        <v>100</v>
      </c>
      <c r="AC89" s="14">
        <v>100</v>
      </c>
      <c r="AD89" s="14">
        <v>100</v>
      </c>
      <c r="AE89" s="14">
        <v>94</v>
      </c>
      <c r="AF89" s="17"/>
      <c r="AG89" s="14">
        <v>23</v>
      </c>
      <c r="AH89" s="14">
        <v>23</v>
      </c>
      <c r="AI89" s="14">
        <v>49</v>
      </c>
      <c r="AJ89" s="14">
        <v>48</v>
      </c>
      <c r="AK89" s="14">
        <v>24</v>
      </c>
      <c r="AL89" s="14">
        <v>23</v>
      </c>
      <c r="AM89" s="14">
        <v>47</v>
      </c>
      <c r="AN89" s="14">
        <v>10</v>
      </c>
      <c r="AO89" s="14">
        <v>46</v>
      </c>
      <c r="AP89" s="20" t="str">
        <f t="shared" si="23"/>
        <v>PASS</v>
      </c>
      <c r="AQ89" s="20" t="str">
        <f t="shared" si="24"/>
        <v>PASS</v>
      </c>
      <c r="AR89" s="21" t="str">
        <f t="shared" si="25"/>
        <v>PASS</v>
      </c>
      <c r="AS89" s="21" t="str">
        <f t="shared" si="26"/>
        <v>PASS</v>
      </c>
      <c r="AT89" s="7" t="str">
        <f t="shared" si="27"/>
        <v>PASS</v>
      </c>
      <c r="AU89" s="7" t="str">
        <f t="shared" si="28"/>
        <v>PASS</v>
      </c>
      <c r="AV89" s="22" t="str">
        <f t="shared" si="29"/>
        <v>YES</v>
      </c>
      <c r="AW89" s="23" t="str">
        <f t="shared" si="30"/>
        <v>DIST</v>
      </c>
    </row>
    <row r="90" spans="1:49">
      <c r="A90" s="14"/>
      <c r="B90" s="14">
        <v>33352</v>
      </c>
      <c r="C90" s="14" t="s">
        <v>617</v>
      </c>
      <c r="D90" s="15" t="s">
        <v>618</v>
      </c>
      <c r="E90" s="14" t="s">
        <v>619</v>
      </c>
      <c r="F90" s="16" t="s">
        <v>620</v>
      </c>
      <c r="G90" s="14">
        <v>91</v>
      </c>
      <c r="H90" s="14">
        <v>100</v>
      </c>
      <c r="I90" s="14">
        <v>100</v>
      </c>
      <c r="J90" s="14">
        <v>100</v>
      </c>
      <c r="K90" s="14">
        <v>100</v>
      </c>
      <c r="L90" s="17"/>
      <c r="M90" s="14">
        <v>46</v>
      </c>
      <c r="N90" s="14">
        <v>24</v>
      </c>
      <c r="O90" s="14">
        <v>45</v>
      </c>
      <c r="P90" s="14">
        <v>25</v>
      </c>
      <c r="Q90" s="14">
        <v>44</v>
      </c>
      <c r="R90" s="14">
        <v>46</v>
      </c>
      <c r="S90" s="18">
        <v>10</v>
      </c>
      <c r="T90" s="18">
        <v>23</v>
      </c>
      <c r="U90" s="19"/>
      <c r="V90" s="15">
        <f t="shared" si="31"/>
        <v>33352</v>
      </c>
      <c r="W90" s="14" t="str">
        <f t="shared" si="32"/>
        <v>T150058642</v>
      </c>
      <c r="X90" s="15" t="str">
        <f t="shared" si="33"/>
        <v>PATIL MANASI MANASING</v>
      </c>
      <c r="Y90" s="14" t="str">
        <f t="shared" si="34"/>
        <v>71900470F</v>
      </c>
      <c r="Z90" s="16" t="str">
        <f t="shared" si="35"/>
        <v>I2K18102578</v>
      </c>
      <c r="AA90" s="14">
        <v>99</v>
      </c>
      <c r="AB90" s="14">
        <v>83</v>
      </c>
      <c r="AC90" s="14">
        <v>95</v>
      </c>
      <c r="AD90" s="14">
        <v>99</v>
      </c>
      <c r="AE90" s="14">
        <v>94</v>
      </c>
      <c r="AF90" s="17"/>
      <c r="AG90" s="14">
        <v>23</v>
      </c>
      <c r="AH90" s="14">
        <v>21</v>
      </c>
      <c r="AI90" s="14">
        <v>46</v>
      </c>
      <c r="AJ90" s="14">
        <v>46</v>
      </c>
      <c r="AK90" s="14">
        <v>24</v>
      </c>
      <c r="AL90" s="14">
        <v>20</v>
      </c>
      <c r="AM90" s="14">
        <v>44</v>
      </c>
      <c r="AN90" s="14">
        <v>10</v>
      </c>
      <c r="AO90" s="14">
        <v>46</v>
      </c>
      <c r="AP90" s="20" t="str">
        <f t="shared" si="23"/>
        <v>PASS</v>
      </c>
      <c r="AQ90" s="20" t="str">
        <f t="shared" si="24"/>
        <v>PASS</v>
      </c>
      <c r="AR90" s="21" t="str">
        <f t="shared" si="25"/>
        <v>PASS</v>
      </c>
      <c r="AS90" s="21" t="str">
        <f t="shared" si="26"/>
        <v>PASS</v>
      </c>
      <c r="AT90" s="7" t="str">
        <f t="shared" si="27"/>
        <v>PASS</v>
      </c>
      <c r="AU90" s="7" t="str">
        <f t="shared" si="28"/>
        <v>PASS</v>
      </c>
      <c r="AV90" s="22" t="str">
        <f t="shared" si="29"/>
        <v>YES</v>
      </c>
      <c r="AW90" s="23" t="str">
        <f t="shared" si="30"/>
        <v>DIST</v>
      </c>
    </row>
    <row r="91" spans="1:49">
      <c r="A91" s="14"/>
      <c r="B91" s="24">
        <v>33353</v>
      </c>
      <c r="C91" s="24" t="s">
        <v>621</v>
      </c>
      <c r="D91" s="25" t="s">
        <v>622</v>
      </c>
      <c r="E91" s="24" t="s">
        <v>623</v>
      </c>
      <c r="F91" s="16" t="s">
        <v>624</v>
      </c>
      <c r="G91" s="14">
        <v>90</v>
      </c>
      <c r="H91" s="14">
        <v>100</v>
      </c>
      <c r="I91" s="14">
        <v>97</v>
      </c>
      <c r="J91" s="14">
        <v>100</v>
      </c>
      <c r="K91" s="14">
        <v>99</v>
      </c>
      <c r="L91" s="17"/>
      <c r="M91" s="14">
        <v>46</v>
      </c>
      <c r="N91" s="14">
        <v>24</v>
      </c>
      <c r="O91" s="14">
        <v>48</v>
      </c>
      <c r="P91" s="14">
        <v>24</v>
      </c>
      <c r="Q91" s="14">
        <v>48</v>
      </c>
      <c r="R91" s="14">
        <v>46</v>
      </c>
      <c r="S91" s="18">
        <v>10</v>
      </c>
      <c r="T91" s="18">
        <v>23</v>
      </c>
      <c r="U91" s="19"/>
      <c r="V91" s="15">
        <f t="shared" si="31"/>
        <v>33353</v>
      </c>
      <c r="W91" s="14" t="str">
        <f t="shared" si="32"/>
        <v>T150058643</v>
      </c>
      <c r="X91" s="15" t="str">
        <f t="shared" si="33"/>
        <v>PATIL MANORAMA PANDITRAO</v>
      </c>
      <c r="Y91" s="14" t="str">
        <f t="shared" si="34"/>
        <v>72000082D</v>
      </c>
      <c r="Z91" s="16" t="str">
        <f t="shared" si="35"/>
        <v>I2K19205181</v>
      </c>
      <c r="AA91" s="14">
        <v>100</v>
      </c>
      <c r="AB91" s="14">
        <v>91</v>
      </c>
      <c r="AC91" s="14">
        <v>94</v>
      </c>
      <c r="AD91" s="14">
        <v>100</v>
      </c>
      <c r="AE91" s="14">
        <v>99</v>
      </c>
      <c r="AF91" s="17"/>
      <c r="AG91" s="14">
        <v>23</v>
      </c>
      <c r="AH91" s="14">
        <v>23</v>
      </c>
      <c r="AI91" s="14">
        <v>46</v>
      </c>
      <c r="AJ91" s="14">
        <v>44</v>
      </c>
      <c r="AK91" s="14">
        <v>24</v>
      </c>
      <c r="AL91" s="14">
        <v>23</v>
      </c>
      <c r="AM91" s="14">
        <v>45</v>
      </c>
      <c r="AN91" s="14">
        <v>10</v>
      </c>
      <c r="AO91" s="14">
        <v>46</v>
      </c>
      <c r="AP91" s="20" t="str">
        <f t="shared" si="23"/>
        <v>PASS</v>
      </c>
      <c r="AQ91" s="20" t="str">
        <f t="shared" si="24"/>
        <v>PASS</v>
      </c>
      <c r="AR91" s="21" t="str">
        <f t="shared" si="25"/>
        <v>PASS</v>
      </c>
      <c r="AS91" s="21" t="str">
        <f t="shared" si="26"/>
        <v>PASS</v>
      </c>
      <c r="AT91" s="7" t="str">
        <f t="shared" si="27"/>
        <v>PASS</v>
      </c>
      <c r="AU91" s="7" t="str">
        <f t="shared" si="28"/>
        <v>PASS</v>
      </c>
      <c r="AV91" s="22" t="str">
        <f t="shared" si="29"/>
        <v>YES</v>
      </c>
      <c r="AW91" s="23" t="str">
        <f t="shared" si="30"/>
        <v>DIST</v>
      </c>
    </row>
    <row r="92" spans="1:49">
      <c r="A92" s="14"/>
      <c r="B92" s="14">
        <v>33354</v>
      </c>
      <c r="C92" s="14" t="s">
        <v>633</v>
      </c>
      <c r="D92" s="15" t="s">
        <v>634</v>
      </c>
      <c r="E92" s="14" t="s">
        <v>635</v>
      </c>
      <c r="F92" s="16" t="s">
        <v>636</v>
      </c>
      <c r="G92" s="14">
        <v>88</v>
      </c>
      <c r="H92" s="14">
        <v>96</v>
      </c>
      <c r="I92" s="14">
        <v>91</v>
      </c>
      <c r="J92" s="14">
        <v>99</v>
      </c>
      <c r="K92" s="14">
        <v>99</v>
      </c>
      <c r="L92" s="17"/>
      <c r="M92" s="14">
        <v>46</v>
      </c>
      <c r="N92" s="14">
        <v>23</v>
      </c>
      <c r="O92" s="14">
        <v>45</v>
      </c>
      <c r="P92" s="14">
        <v>22</v>
      </c>
      <c r="Q92" s="14">
        <v>44</v>
      </c>
      <c r="R92" s="14">
        <v>40</v>
      </c>
      <c r="S92" s="18">
        <v>10</v>
      </c>
      <c r="T92" s="18">
        <v>23</v>
      </c>
      <c r="U92" s="19"/>
      <c r="V92" s="15">
        <f t="shared" si="31"/>
        <v>33354</v>
      </c>
      <c r="W92" s="14" t="str">
        <f t="shared" si="32"/>
        <v>T150058646</v>
      </c>
      <c r="X92" s="15" t="str">
        <f t="shared" si="33"/>
        <v>PATIL SATYAJEET MAHENDRA</v>
      </c>
      <c r="Y92" s="14" t="str">
        <f t="shared" si="34"/>
        <v>71900476E</v>
      </c>
      <c r="Z92" s="16" t="str">
        <f t="shared" si="35"/>
        <v>I2K18102540</v>
      </c>
      <c r="AA92" s="14">
        <v>100</v>
      </c>
      <c r="AB92" s="14">
        <v>95</v>
      </c>
      <c r="AC92" s="14">
        <v>99</v>
      </c>
      <c r="AD92" s="14">
        <v>99</v>
      </c>
      <c r="AE92" s="14">
        <v>84</v>
      </c>
      <c r="AF92" s="17"/>
      <c r="AG92" s="14">
        <v>23</v>
      </c>
      <c r="AH92" s="14">
        <v>22</v>
      </c>
      <c r="AI92" s="14">
        <v>47</v>
      </c>
      <c r="AJ92" s="14">
        <v>43</v>
      </c>
      <c r="AK92" s="14">
        <v>21</v>
      </c>
      <c r="AL92" s="14">
        <v>23</v>
      </c>
      <c r="AM92" s="14">
        <v>44</v>
      </c>
      <c r="AN92" s="14">
        <v>10</v>
      </c>
      <c r="AO92" s="14">
        <v>46</v>
      </c>
      <c r="AP92" s="20" t="str">
        <f t="shared" si="23"/>
        <v>PASS</v>
      </c>
      <c r="AQ92" s="20" t="str">
        <f t="shared" si="24"/>
        <v>PASS</v>
      </c>
      <c r="AR92" s="21" t="str">
        <f t="shared" si="25"/>
        <v>PASS</v>
      </c>
      <c r="AS92" s="21" t="str">
        <f t="shared" si="26"/>
        <v>PASS</v>
      </c>
      <c r="AT92" s="7" t="str">
        <f t="shared" si="27"/>
        <v>PASS</v>
      </c>
      <c r="AU92" s="7" t="str">
        <f t="shared" si="28"/>
        <v>PASS</v>
      </c>
      <c r="AV92" s="22" t="str">
        <f t="shared" si="29"/>
        <v>YES</v>
      </c>
      <c r="AW92" s="23" t="str">
        <f t="shared" si="30"/>
        <v>DIST</v>
      </c>
    </row>
    <row r="93" spans="1:49">
      <c r="A93" s="14"/>
      <c r="B93" s="14">
        <v>33355</v>
      </c>
      <c r="C93" s="14" t="s">
        <v>649</v>
      </c>
      <c r="D93" s="15" t="s">
        <v>650</v>
      </c>
      <c r="E93" s="14" t="s">
        <v>651</v>
      </c>
      <c r="F93" s="16" t="s">
        <v>652</v>
      </c>
      <c r="G93" s="14">
        <v>92</v>
      </c>
      <c r="H93" s="14">
        <v>94</v>
      </c>
      <c r="I93" s="14">
        <v>86</v>
      </c>
      <c r="J93" s="14">
        <v>97</v>
      </c>
      <c r="K93" s="14">
        <v>99</v>
      </c>
      <c r="L93" s="17"/>
      <c r="M93" s="14">
        <v>44</v>
      </c>
      <c r="N93" s="14">
        <v>23</v>
      </c>
      <c r="O93" s="14">
        <v>46</v>
      </c>
      <c r="P93" s="14">
        <v>24</v>
      </c>
      <c r="Q93" s="14">
        <v>44</v>
      </c>
      <c r="R93" s="14">
        <v>45</v>
      </c>
      <c r="S93" s="18">
        <v>10</v>
      </c>
      <c r="T93" s="18">
        <v>23</v>
      </c>
      <c r="U93" s="19"/>
      <c r="V93" s="15">
        <f t="shared" si="31"/>
        <v>33355</v>
      </c>
      <c r="W93" s="14" t="str">
        <f t="shared" si="32"/>
        <v>T150058650</v>
      </c>
      <c r="X93" s="15" t="str">
        <f t="shared" si="33"/>
        <v>PAWAR RITU BALIRAM</v>
      </c>
      <c r="Y93" s="14" t="str">
        <f t="shared" si="34"/>
        <v>72000083B</v>
      </c>
      <c r="Z93" s="16" t="str">
        <f t="shared" si="35"/>
        <v>I2K19205172</v>
      </c>
      <c r="AA93" s="14">
        <v>89</v>
      </c>
      <c r="AB93" s="14">
        <v>90</v>
      </c>
      <c r="AC93" s="14">
        <v>88</v>
      </c>
      <c r="AD93" s="14">
        <v>10</v>
      </c>
      <c r="AE93" s="14">
        <v>94</v>
      </c>
      <c r="AF93" s="17"/>
      <c r="AG93" s="14">
        <v>24</v>
      </c>
      <c r="AH93" s="14">
        <v>22</v>
      </c>
      <c r="AI93" s="14">
        <v>46</v>
      </c>
      <c r="AJ93" s="14">
        <v>46</v>
      </c>
      <c r="AK93" s="14">
        <v>22</v>
      </c>
      <c r="AL93" s="14">
        <v>20</v>
      </c>
      <c r="AM93" s="14">
        <v>47</v>
      </c>
      <c r="AN93" s="14">
        <v>10</v>
      </c>
      <c r="AO93" s="14">
        <v>46</v>
      </c>
      <c r="AP93" s="20" t="str">
        <f t="shared" si="23"/>
        <v>PASS</v>
      </c>
      <c r="AQ93" s="20" t="str">
        <f t="shared" si="24"/>
        <v>PASS</v>
      </c>
      <c r="AR93" s="21" t="str">
        <f t="shared" si="25"/>
        <v>PASS</v>
      </c>
      <c r="AS93" s="21" t="str">
        <f t="shared" si="26"/>
        <v>PASS</v>
      </c>
      <c r="AT93" s="7" t="str">
        <f t="shared" si="27"/>
        <v>PASS</v>
      </c>
      <c r="AU93" s="7" t="str">
        <f t="shared" si="28"/>
        <v>PASS</v>
      </c>
      <c r="AV93" s="22" t="str">
        <f t="shared" si="29"/>
        <v>YES</v>
      </c>
      <c r="AW93" s="23" t="str">
        <f t="shared" si="30"/>
        <v>DIST</v>
      </c>
    </row>
    <row r="94" spans="1:49">
      <c r="A94" s="14"/>
      <c r="B94" s="24">
        <v>33356</v>
      </c>
      <c r="C94" s="24" t="s">
        <v>741</v>
      </c>
      <c r="D94" s="25" t="s">
        <v>742</v>
      </c>
      <c r="E94" s="24" t="s">
        <v>743</v>
      </c>
      <c r="F94" s="16" t="s">
        <v>744</v>
      </c>
      <c r="G94" s="14">
        <v>92</v>
      </c>
      <c r="H94" s="14">
        <v>100</v>
      </c>
      <c r="I94" s="14">
        <v>96</v>
      </c>
      <c r="J94" s="14">
        <v>100</v>
      </c>
      <c r="K94" s="14">
        <v>100</v>
      </c>
      <c r="L94" s="17"/>
      <c r="M94" s="14">
        <v>44</v>
      </c>
      <c r="N94" s="14">
        <v>23</v>
      </c>
      <c r="O94" s="14">
        <v>45</v>
      </c>
      <c r="P94" s="14">
        <v>24</v>
      </c>
      <c r="Q94" s="14">
        <v>44</v>
      </c>
      <c r="R94" s="14">
        <v>46</v>
      </c>
      <c r="S94" s="18">
        <v>10</v>
      </c>
      <c r="T94" s="18">
        <v>23</v>
      </c>
      <c r="U94" s="19"/>
      <c r="V94" s="15">
        <f t="shared" si="31"/>
        <v>33356</v>
      </c>
      <c r="W94" s="14" t="str">
        <f t="shared" si="32"/>
        <v>T150058674</v>
      </c>
      <c r="X94" s="15" t="str">
        <f t="shared" si="33"/>
        <v>SALVE POOJA NITIN</v>
      </c>
      <c r="Y94" s="14" t="str">
        <f t="shared" si="34"/>
        <v>71900492G</v>
      </c>
      <c r="Z94" s="16" t="str">
        <f t="shared" si="35"/>
        <v>I2K18102614</v>
      </c>
      <c r="AA94" s="14">
        <v>97</v>
      </c>
      <c r="AB94" s="14">
        <v>96</v>
      </c>
      <c r="AC94" s="14">
        <v>95</v>
      </c>
      <c r="AD94" s="14">
        <v>100</v>
      </c>
      <c r="AE94" s="14">
        <v>97</v>
      </c>
      <c r="AF94" s="17"/>
      <c r="AG94" s="14">
        <v>23</v>
      </c>
      <c r="AH94" s="14">
        <v>22</v>
      </c>
      <c r="AI94" s="14">
        <v>46</v>
      </c>
      <c r="AJ94" s="14">
        <v>46</v>
      </c>
      <c r="AK94" s="14">
        <v>23</v>
      </c>
      <c r="AL94" s="14">
        <v>22</v>
      </c>
      <c r="AM94" s="14">
        <v>41</v>
      </c>
      <c r="AN94" s="14">
        <v>10</v>
      </c>
      <c r="AO94" s="14">
        <v>46</v>
      </c>
      <c r="AP94" s="20" t="str">
        <f t="shared" si="23"/>
        <v>PASS</v>
      </c>
      <c r="AQ94" s="20" t="str">
        <f t="shared" si="24"/>
        <v>PASS</v>
      </c>
      <c r="AR94" s="21" t="str">
        <f t="shared" si="25"/>
        <v>PASS</v>
      </c>
      <c r="AS94" s="21" t="str">
        <f t="shared" si="26"/>
        <v>PASS</v>
      </c>
      <c r="AT94" s="7" t="str">
        <f t="shared" si="27"/>
        <v>PASS</v>
      </c>
      <c r="AU94" s="7" t="str">
        <f t="shared" si="28"/>
        <v>PASS</v>
      </c>
      <c r="AV94" s="22" t="str">
        <f t="shared" si="29"/>
        <v>YES</v>
      </c>
      <c r="AW94" s="23" t="str">
        <f t="shared" si="30"/>
        <v>DIST</v>
      </c>
    </row>
    <row r="95" spans="1:49">
      <c r="A95" s="14"/>
      <c r="B95" s="14">
        <v>33357</v>
      </c>
      <c r="C95" s="14" t="s">
        <v>501</v>
      </c>
      <c r="D95" s="15" t="s">
        <v>502</v>
      </c>
      <c r="E95" s="14" t="s">
        <v>503</v>
      </c>
      <c r="F95" s="16" t="s">
        <v>504</v>
      </c>
      <c r="G95" s="14">
        <v>91</v>
      </c>
      <c r="H95" s="14">
        <v>100</v>
      </c>
      <c r="I95" s="14">
        <v>92</v>
      </c>
      <c r="J95" s="14">
        <v>96</v>
      </c>
      <c r="K95" s="14">
        <v>94</v>
      </c>
      <c r="L95" s="17"/>
      <c r="M95" s="14">
        <v>44</v>
      </c>
      <c r="N95" s="14">
        <v>22</v>
      </c>
      <c r="O95" s="14">
        <v>45</v>
      </c>
      <c r="P95" s="14">
        <v>24</v>
      </c>
      <c r="Q95" s="14">
        <v>44</v>
      </c>
      <c r="R95" s="14">
        <v>43</v>
      </c>
      <c r="S95" s="18">
        <v>10</v>
      </c>
      <c r="T95" s="18">
        <v>23</v>
      </c>
      <c r="U95" s="19"/>
      <c r="V95" s="15">
        <f t="shared" si="31"/>
        <v>33357</v>
      </c>
      <c r="W95" s="14" t="str">
        <f t="shared" si="32"/>
        <v>T150058613</v>
      </c>
      <c r="X95" s="15" t="str">
        <f t="shared" si="33"/>
        <v>MAGDUM PRASAD KUMAR</v>
      </c>
      <c r="Y95" s="14" t="str">
        <f t="shared" si="34"/>
        <v>71900502H</v>
      </c>
      <c r="Z95" s="16" t="str">
        <f t="shared" si="35"/>
        <v>I2K18102519</v>
      </c>
      <c r="AA95" s="14">
        <v>100</v>
      </c>
      <c r="AB95" s="14">
        <v>100</v>
      </c>
      <c r="AC95" s="14">
        <v>100</v>
      </c>
      <c r="AD95" s="14">
        <v>100</v>
      </c>
      <c r="AE95" s="14">
        <v>100</v>
      </c>
      <c r="AF95" s="17"/>
      <c r="AG95" s="14">
        <v>23</v>
      </c>
      <c r="AH95" s="14">
        <v>21</v>
      </c>
      <c r="AI95" s="14">
        <v>46</v>
      </c>
      <c r="AJ95" s="14">
        <v>42</v>
      </c>
      <c r="AK95" s="14">
        <v>23</v>
      </c>
      <c r="AL95" s="14">
        <v>20</v>
      </c>
      <c r="AM95" s="14">
        <v>41</v>
      </c>
      <c r="AN95" s="14">
        <v>10</v>
      </c>
      <c r="AO95" s="14">
        <v>46</v>
      </c>
      <c r="AP95" s="20" t="str">
        <f t="shared" si="23"/>
        <v>PASS</v>
      </c>
      <c r="AQ95" s="20" t="str">
        <f t="shared" si="24"/>
        <v>PASS</v>
      </c>
      <c r="AR95" s="21" t="str">
        <f t="shared" si="25"/>
        <v>PASS</v>
      </c>
      <c r="AS95" s="21" t="str">
        <f t="shared" si="26"/>
        <v>PASS</v>
      </c>
      <c r="AT95" s="7" t="str">
        <f t="shared" si="27"/>
        <v>PASS</v>
      </c>
      <c r="AU95" s="7" t="str">
        <f t="shared" si="28"/>
        <v>PASS</v>
      </c>
      <c r="AV95" s="22" t="str">
        <f t="shared" si="29"/>
        <v>YES</v>
      </c>
      <c r="AW95" s="23" t="str">
        <f t="shared" si="30"/>
        <v>DIST</v>
      </c>
    </row>
    <row r="96" spans="1:49">
      <c r="A96" s="14"/>
      <c r="B96" s="14">
        <v>33358</v>
      </c>
      <c r="C96" s="14" t="s">
        <v>713</v>
      </c>
      <c r="D96" s="15" t="s">
        <v>714</v>
      </c>
      <c r="E96" s="14" t="s">
        <v>715</v>
      </c>
      <c r="F96" s="16" t="s">
        <v>716</v>
      </c>
      <c r="G96" s="14">
        <v>92</v>
      </c>
      <c r="H96" s="14">
        <v>97</v>
      </c>
      <c r="I96" s="14">
        <v>83</v>
      </c>
      <c r="J96" s="14">
        <v>92</v>
      </c>
      <c r="K96" s="14">
        <v>94</v>
      </c>
      <c r="L96" s="17"/>
      <c r="M96" s="14">
        <v>43</v>
      </c>
      <c r="N96" s="14">
        <v>23</v>
      </c>
      <c r="O96" s="14">
        <v>42</v>
      </c>
      <c r="P96" s="14">
        <v>24</v>
      </c>
      <c r="Q96" s="14">
        <v>44</v>
      </c>
      <c r="R96" s="14">
        <v>42</v>
      </c>
      <c r="S96" s="18">
        <v>10</v>
      </c>
      <c r="T96" s="18">
        <v>23</v>
      </c>
      <c r="U96" s="19"/>
      <c r="V96" s="15">
        <f t="shared" si="31"/>
        <v>33358</v>
      </c>
      <c r="W96" s="14" t="str">
        <f t="shared" si="32"/>
        <v>T150058667</v>
      </c>
      <c r="X96" s="15" t="str">
        <f t="shared" si="33"/>
        <v>SAKSHI KISHOR RAJPUT</v>
      </c>
      <c r="Y96" s="14" t="str">
        <f t="shared" si="34"/>
        <v>71900517F</v>
      </c>
      <c r="Z96" s="16" t="str">
        <f t="shared" si="35"/>
        <v>I2K18102428</v>
      </c>
      <c r="AA96" s="14">
        <v>94</v>
      </c>
      <c r="AB96" s="14">
        <v>81</v>
      </c>
      <c r="AC96" s="14">
        <v>97</v>
      </c>
      <c r="AD96" s="14">
        <v>96</v>
      </c>
      <c r="AE96" s="14">
        <v>90</v>
      </c>
      <c r="AF96" s="17"/>
      <c r="AG96" s="14">
        <v>22</v>
      </c>
      <c r="AH96" s="14">
        <v>23</v>
      </c>
      <c r="AI96" s="14">
        <v>46</v>
      </c>
      <c r="AJ96" s="14">
        <v>47</v>
      </c>
      <c r="AK96" s="14">
        <v>23</v>
      </c>
      <c r="AL96" s="14">
        <v>20</v>
      </c>
      <c r="AM96" s="14">
        <v>47</v>
      </c>
      <c r="AN96" s="14">
        <v>10</v>
      </c>
      <c r="AO96" s="14">
        <v>46</v>
      </c>
      <c r="AP96" s="20" t="str">
        <f t="shared" si="23"/>
        <v>PASS</v>
      </c>
      <c r="AQ96" s="20" t="str">
        <f t="shared" si="24"/>
        <v>PASS</v>
      </c>
      <c r="AR96" s="21" t="str">
        <f t="shared" si="25"/>
        <v>PASS</v>
      </c>
      <c r="AS96" s="21" t="str">
        <f t="shared" si="26"/>
        <v>PASS</v>
      </c>
      <c r="AT96" s="7" t="str">
        <f t="shared" si="27"/>
        <v>PASS</v>
      </c>
      <c r="AU96" s="7" t="str">
        <f t="shared" si="28"/>
        <v>PASS</v>
      </c>
      <c r="AV96" s="22" t="str">
        <f t="shared" si="29"/>
        <v>YES</v>
      </c>
      <c r="AW96" s="23" t="str">
        <f t="shared" si="30"/>
        <v>DIST</v>
      </c>
    </row>
    <row r="97" spans="1:49">
      <c r="A97" s="14"/>
      <c r="B97" s="24">
        <v>33363</v>
      </c>
      <c r="C97" s="24" t="s">
        <v>513</v>
      </c>
      <c r="D97" s="25" t="s">
        <v>514</v>
      </c>
      <c r="E97" s="24" t="s">
        <v>515</v>
      </c>
      <c r="F97" s="16" t="s">
        <v>516</v>
      </c>
      <c r="G97" s="14">
        <v>90</v>
      </c>
      <c r="H97" s="14">
        <v>96</v>
      </c>
      <c r="I97" s="14">
        <v>86</v>
      </c>
      <c r="J97" s="14">
        <v>97</v>
      </c>
      <c r="K97" s="14">
        <v>100</v>
      </c>
      <c r="L97" s="17"/>
      <c r="M97" s="14">
        <v>45</v>
      </c>
      <c r="N97" s="14">
        <v>24</v>
      </c>
      <c r="O97" s="14">
        <v>44</v>
      </c>
      <c r="P97" s="14">
        <v>22</v>
      </c>
      <c r="Q97" s="14">
        <v>46</v>
      </c>
      <c r="R97" s="14">
        <v>42</v>
      </c>
      <c r="S97" s="18">
        <v>10</v>
      </c>
      <c r="T97" s="18">
        <v>23</v>
      </c>
      <c r="U97" s="19"/>
      <c r="V97" s="15">
        <f t="shared" si="31"/>
        <v>33363</v>
      </c>
      <c r="W97" s="14" t="str">
        <f t="shared" si="32"/>
        <v>T150058616</v>
      </c>
      <c r="X97" s="15" t="str">
        <f t="shared" si="33"/>
        <v>MALANI SAKSHI MANISH</v>
      </c>
      <c r="Y97" s="14" t="str">
        <f t="shared" si="34"/>
        <v>71900552D</v>
      </c>
      <c r="Z97" s="16" t="str">
        <f t="shared" si="35"/>
        <v>I2K18102635</v>
      </c>
      <c r="AA97" s="14">
        <v>89</v>
      </c>
      <c r="AB97" s="14">
        <v>90</v>
      </c>
      <c r="AC97" s="14">
        <v>85</v>
      </c>
      <c r="AD97" s="14">
        <v>100</v>
      </c>
      <c r="AE97" s="14">
        <v>86</v>
      </c>
      <c r="AF97" s="17"/>
      <c r="AG97" s="14">
        <v>23</v>
      </c>
      <c r="AH97" s="14">
        <v>23</v>
      </c>
      <c r="AI97" s="14">
        <v>43</v>
      </c>
      <c r="AJ97" s="14">
        <v>47</v>
      </c>
      <c r="AK97" s="14">
        <v>24</v>
      </c>
      <c r="AL97" s="14">
        <v>18</v>
      </c>
      <c r="AM97" s="14">
        <v>40</v>
      </c>
      <c r="AN97" s="14">
        <v>10</v>
      </c>
      <c r="AO97" s="14">
        <v>46</v>
      </c>
      <c r="AP97" s="20" t="str">
        <f t="shared" si="23"/>
        <v>PASS</v>
      </c>
      <c r="AQ97" s="20" t="str">
        <f t="shared" si="24"/>
        <v>PASS</v>
      </c>
      <c r="AR97" s="21" t="str">
        <f t="shared" si="25"/>
        <v>PASS</v>
      </c>
      <c r="AS97" s="21" t="str">
        <f t="shared" si="26"/>
        <v>PASS</v>
      </c>
      <c r="AT97" s="7" t="str">
        <f t="shared" si="27"/>
        <v>PASS</v>
      </c>
      <c r="AU97" s="7" t="str">
        <f t="shared" si="28"/>
        <v>PASS</v>
      </c>
      <c r="AV97" s="22" t="str">
        <f t="shared" si="29"/>
        <v>YES</v>
      </c>
      <c r="AW97" s="23" t="str">
        <f t="shared" si="30"/>
        <v>DIST</v>
      </c>
    </row>
    <row r="98" spans="1:49">
      <c r="A98" s="14"/>
      <c r="B98" s="14">
        <v>33364</v>
      </c>
      <c r="C98" s="14" t="s">
        <v>729</v>
      </c>
      <c r="D98" s="15" t="s">
        <v>730</v>
      </c>
      <c r="E98" s="14" t="s">
        <v>731</v>
      </c>
      <c r="F98" s="16" t="s">
        <v>732</v>
      </c>
      <c r="G98" s="14">
        <v>92</v>
      </c>
      <c r="H98" s="14">
        <v>100</v>
      </c>
      <c r="I98" s="14">
        <v>100</v>
      </c>
      <c r="J98" s="14">
        <v>100</v>
      </c>
      <c r="K98" s="14">
        <v>100</v>
      </c>
      <c r="L98" s="17"/>
      <c r="M98" s="14">
        <v>46</v>
      </c>
      <c r="N98" s="14">
        <v>25</v>
      </c>
      <c r="O98" s="14">
        <v>45</v>
      </c>
      <c r="P98" s="14">
        <v>21</v>
      </c>
      <c r="Q98" s="14">
        <v>43</v>
      </c>
      <c r="R98" s="14">
        <v>44</v>
      </c>
      <c r="S98" s="18">
        <v>10</v>
      </c>
      <c r="T98" s="18">
        <v>23</v>
      </c>
      <c r="U98" s="19"/>
      <c r="V98" s="15">
        <f t="shared" si="31"/>
        <v>33364</v>
      </c>
      <c r="W98" s="14" t="str">
        <f t="shared" si="32"/>
        <v>T150058671</v>
      </c>
      <c r="X98" s="15" t="str">
        <f t="shared" si="33"/>
        <v>SALUNKE SHUBHAM RAJU</v>
      </c>
      <c r="Y98" s="14" t="str">
        <f t="shared" si="34"/>
        <v>71900556G</v>
      </c>
      <c r="Z98" s="16" t="str">
        <f t="shared" si="35"/>
        <v>I2K18102470</v>
      </c>
      <c r="AA98" s="14">
        <v>90</v>
      </c>
      <c r="AB98" s="14">
        <v>96</v>
      </c>
      <c r="AC98" s="14">
        <v>95</v>
      </c>
      <c r="AD98" s="14">
        <v>100</v>
      </c>
      <c r="AE98" s="14">
        <v>94</v>
      </c>
      <c r="AF98" s="17"/>
      <c r="AG98" s="14">
        <v>23</v>
      </c>
      <c r="AH98" s="14">
        <v>23</v>
      </c>
      <c r="AI98" s="14">
        <v>46</v>
      </c>
      <c r="AJ98" s="14">
        <v>41</v>
      </c>
      <c r="AK98" s="14">
        <v>24</v>
      </c>
      <c r="AL98" s="14">
        <v>21</v>
      </c>
      <c r="AM98" s="14">
        <v>43</v>
      </c>
      <c r="AN98" s="14">
        <v>10</v>
      </c>
      <c r="AO98" s="14">
        <v>46</v>
      </c>
      <c r="AP98" s="20" t="str">
        <f t="shared" si="23"/>
        <v>PASS</v>
      </c>
      <c r="AQ98" s="20" t="str">
        <f t="shared" si="24"/>
        <v>PASS</v>
      </c>
      <c r="AR98" s="21" t="str">
        <f t="shared" si="25"/>
        <v>PASS</v>
      </c>
      <c r="AS98" s="21" t="str">
        <f t="shared" si="26"/>
        <v>PASS</v>
      </c>
      <c r="AT98" s="7" t="str">
        <f t="shared" si="27"/>
        <v>PASS</v>
      </c>
      <c r="AU98" s="7" t="str">
        <f t="shared" si="28"/>
        <v>PASS</v>
      </c>
      <c r="AV98" s="22" t="str">
        <f t="shared" si="29"/>
        <v>YES</v>
      </c>
      <c r="AW98" s="23" t="str">
        <f t="shared" si="30"/>
        <v>DIST</v>
      </c>
    </row>
    <row r="99" spans="1:49">
      <c r="A99" s="14"/>
      <c r="B99" s="24">
        <v>33366</v>
      </c>
      <c r="C99" s="24" t="s">
        <v>753</v>
      </c>
      <c r="D99" s="25" t="s">
        <v>754</v>
      </c>
      <c r="E99" s="24" t="s">
        <v>755</v>
      </c>
      <c r="F99" s="16" t="s">
        <v>756</v>
      </c>
      <c r="G99" s="14">
        <v>89</v>
      </c>
      <c r="H99" s="14">
        <v>100</v>
      </c>
      <c r="I99" s="14">
        <v>100</v>
      </c>
      <c r="J99" s="14">
        <v>100</v>
      </c>
      <c r="K99" s="14">
        <v>100</v>
      </c>
      <c r="L99" s="17"/>
      <c r="M99" s="14">
        <v>46</v>
      </c>
      <c r="N99" s="14">
        <v>21</v>
      </c>
      <c r="O99" s="14">
        <v>47</v>
      </c>
      <c r="P99" s="14">
        <v>22</v>
      </c>
      <c r="Q99" s="14">
        <v>46</v>
      </c>
      <c r="R99" s="14">
        <v>43</v>
      </c>
      <c r="S99" s="18">
        <v>10</v>
      </c>
      <c r="T99" s="18">
        <v>23</v>
      </c>
      <c r="U99" s="19"/>
      <c r="V99" s="15">
        <f t="shared" si="31"/>
        <v>33366</v>
      </c>
      <c r="W99" s="14" t="str">
        <f t="shared" si="32"/>
        <v>T150058677</v>
      </c>
      <c r="X99" s="15" t="str">
        <f t="shared" si="33"/>
        <v>SAVANI SANJAY SURANGLIKAR</v>
      </c>
      <c r="Y99" s="14" t="str">
        <f t="shared" si="34"/>
        <v>71900581H</v>
      </c>
      <c r="Z99" s="16" t="str">
        <f t="shared" si="35"/>
        <v>I2K18102547</v>
      </c>
      <c r="AA99" s="14">
        <v>100</v>
      </c>
      <c r="AB99" s="14">
        <v>100</v>
      </c>
      <c r="AC99" s="14">
        <v>97</v>
      </c>
      <c r="AD99" s="14">
        <v>100</v>
      </c>
      <c r="AE99" s="14">
        <v>99</v>
      </c>
      <c r="AF99" s="17"/>
      <c r="AG99" s="14">
        <v>23</v>
      </c>
      <c r="AH99" s="14">
        <v>24</v>
      </c>
      <c r="AI99" s="14">
        <v>47</v>
      </c>
      <c r="AJ99" s="14">
        <v>48</v>
      </c>
      <c r="AK99" s="14">
        <v>23</v>
      </c>
      <c r="AL99" s="14">
        <v>24</v>
      </c>
      <c r="AM99" s="14">
        <v>44</v>
      </c>
      <c r="AN99" s="14">
        <v>10</v>
      </c>
      <c r="AO99" s="14">
        <v>46</v>
      </c>
      <c r="AP99" s="20" t="str">
        <f t="shared" si="23"/>
        <v>PASS</v>
      </c>
      <c r="AQ99" s="20" t="str">
        <f t="shared" si="24"/>
        <v>PASS</v>
      </c>
      <c r="AR99" s="21" t="str">
        <f t="shared" si="25"/>
        <v>PASS</v>
      </c>
      <c r="AS99" s="21" t="str">
        <f t="shared" si="26"/>
        <v>PASS</v>
      </c>
      <c r="AT99" s="7" t="str">
        <f t="shared" si="27"/>
        <v>PASS</v>
      </c>
      <c r="AU99" s="7" t="str">
        <f t="shared" si="28"/>
        <v>PASS</v>
      </c>
      <c r="AV99" s="22" t="str">
        <f t="shared" si="29"/>
        <v>YES</v>
      </c>
      <c r="AW99" s="23" t="str">
        <f t="shared" si="30"/>
        <v>DIST</v>
      </c>
    </row>
    <row r="100" spans="1:49">
      <c r="A100" s="14"/>
      <c r="B100" s="14">
        <v>33368</v>
      </c>
      <c r="C100" s="14" t="s">
        <v>301</v>
      </c>
      <c r="D100" s="15" t="s">
        <v>302</v>
      </c>
      <c r="E100" s="14" t="s">
        <v>303</v>
      </c>
      <c r="F100" s="16" t="s">
        <v>304</v>
      </c>
      <c r="G100" s="14">
        <v>93</v>
      </c>
      <c r="H100" s="14">
        <v>100</v>
      </c>
      <c r="I100" s="14">
        <v>99</v>
      </c>
      <c r="J100" s="14">
        <v>100</v>
      </c>
      <c r="K100" s="14">
        <v>100</v>
      </c>
      <c r="L100" s="17"/>
      <c r="M100" s="14">
        <v>46</v>
      </c>
      <c r="N100" s="14">
        <v>24</v>
      </c>
      <c r="O100" s="14">
        <v>48</v>
      </c>
      <c r="P100" s="14">
        <v>23</v>
      </c>
      <c r="Q100" s="14">
        <v>43</v>
      </c>
      <c r="R100" s="14">
        <v>45</v>
      </c>
      <c r="S100" s="18">
        <v>10</v>
      </c>
      <c r="T100" s="18">
        <v>23</v>
      </c>
      <c r="U100" s="19"/>
      <c r="V100" s="15">
        <f t="shared" si="31"/>
        <v>33368</v>
      </c>
      <c r="W100" s="14" t="str">
        <f t="shared" si="32"/>
        <v>T150058562</v>
      </c>
      <c r="X100" s="15" t="str">
        <f t="shared" si="33"/>
        <v>DHONGDI SHILPA PARSHRAM</v>
      </c>
      <c r="Y100" s="14" t="str">
        <f t="shared" si="34"/>
        <v>72000087E</v>
      </c>
      <c r="Z100" s="16" t="str">
        <f t="shared" si="35"/>
        <v>I2K19205163</v>
      </c>
      <c r="AA100" s="14">
        <v>100</v>
      </c>
      <c r="AB100" s="14">
        <v>97</v>
      </c>
      <c r="AC100" s="14">
        <v>96</v>
      </c>
      <c r="AD100" s="14">
        <v>100</v>
      </c>
      <c r="AE100" s="14">
        <v>99</v>
      </c>
      <c r="AF100" s="17"/>
      <c r="AG100" s="14">
        <v>23</v>
      </c>
      <c r="AH100" s="14">
        <v>23</v>
      </c>
      <c r="AI100" s="14">
        <v>46</v>
      </c>
      <c r="AJ100" s="14">
        <v>42</v>
      </c>
      <c r="AK100" s="14">
        <v>24</v>
      </c>
      <c r="AL100" s="14">
        <v>24</v>
      </c>
      <c r="AM100" s="14">
        <v>47</v>
      </c>
      <c r="AN100" s="14">
        <v>10</v>
      </c>
      <c r="AO100" s="14">
        <v>46</v>
      </c>
      <c r="AP100" s="20" t="str">
        <f t="shared" si="23"/>
        <v>PASS</v>
      </c>
      <c r="AQ100" s="20" t="str">
        <f t="shared" si="24"/>
        <v>PASS</v>
      </c>
      <c r="AR100" s="21" t="str">
        <f t="shared" si="25"/>
        <v>PASS</v>
      </c>
      <c r="AS100" s="21" t="str">
        <f t="shared" si="26"/>
        <v>PASS</v>
      </c>
      <c r="AT100" s="7" t="str">
        <f t="shared" si="27"/>
        <v>PASS</v>
      </c>
      <c r="AU100" s="7" t="str">
        <f t="shared" si="28"/>
        <v>PASS</v>
      </c>
      <c r="AV100" s="22" t="str">
        <f t="shared" si="29"/>
        <v>YES</v>
      </c>
      <c r="AW100" s="23" t="str">
        <f t="shared" si="30"/>
        <v>DIST</v>
      </c>
    </row>
    <row r="101" spans="1:49">
      <c r="A101" s="14"/>
      <c r="B101" s="14">
        <v>33376</v>
      </c>
      <c r="C101" s="14" t="s">
        <v>826</v>
      </c>
      <c r="D101" s="15" t="s">
        <v>827</v>
      </c>
      <c r="E101" s="14" t="s">
        <v>828</v>
      </c>
      <c r="F101" s="16" t="s">
        <v>829</v>
      </c>
      <c r="G101" s="14">
        <v>94</v>
      </c>
      <c r="H101" s="14">
        <v>100</v>
      </c>
      <c r="I101" s="14">
        <v>100</v>
      </c>
      <c r="J101" s="14">
        <v>100</v>
      </c>
      <c r="K101" s="14">
        <v>94</v>
      </c>
      <c r="L101" s="17"/>
      <c r="M101" s="14">
        <v>47</v>
      </c>
      <c r="N101" s="14">
        <v>21</v>
      </c>
      <c r="O101" s="14">
        <v>46</v>
      </c>
      <c r="P101" s="14">
        <v>22</v>
      </c>
      <c r="Q101" s="14">
        <v>48</v>
      </c>
      <c r="R101" s="14">
        <v>42</v>
      </c>
      <c r="S101" s="18">
        <v>10</v>
      </c>
      <c r="T101" s="18">
        <v>23</v>
      </c>
      <c r="U101" s="19"/>
      <c r="V101" s="15">
        <f t="shared" si="31"/>
        <v>33376</v>
      </c>
      <c r="W101" s="14" t="str">
        <f t="shared" si="32"/>
        <v>T150058695</v>
      </c>
      <c r="X101" s="15" t="str">
        <f t="shared" si="33"/>
        <v>SYED MUJTABA HADI JAFRI</v>
      </c>
      <c r="Y101" s="14" t="str">
        <f t="shared" si="34"/>
        <v>71900658K</v>
      </c>
      <c r="Z101" s="16" t="str">
        <f t="shared" si="35"/>
        <v>I2K18102557</v>
      </c>
      <c r="AA101" s="14">
        <v>97</v>
      </c>
      <c r="AB101" s="14">
        <v>88</v>
      </c>
      <c r="AC101" s="14">
        <v>92</v>
      </c>
      <c r="AD101" s="14">
        <v>100</v>
      </c>
      <c r="AE101" s="14">
        <v>94</v>
      </c>
      <c r="AF101" s="17"/>
      <c r="AG101" s="14">
        <v>24</v>
      </c>
      <c r="AH101" s="14">
        <v>24</v>
      </c>
      <c r="AI101" s="14">
        <v>46</v>
      </c>
      <c r="AJ101" s="14">
        <v>43</v>
      </c>
      <c r="AK101" s="14">
        <v>24</v>
      </c>
      <c r="AL101" s="14">
        <v>23</v>
      </c>
      <c r="AM101" s="14">
        <v>47</v>
      </c>
      <c r="AN101" s="14">
        <v>10</v>
      </c>
      <c r="AO101" s="14">
        <v>46</v>
      </c>
      <c r="AP101" s="20" t="str">
        <f t="shared" si="23"/>
        <v>PASS</v>
      </c>
      <c r="AQ101" s="20" t="str">
        <f t="shared" si="24"/>
        <v>PASS</v>
      </c>
      <c r="AR101" s="21" t="str">
        <f t="shared" si="25"/>
        <v>PASS</v>
      </c>
      <c r="AS101" s="21" t="str">
        <f t="shared" si="26"/>
        <v>PASS</v>
      </c>
      <c r="AT101" s="7" t="str">
        <f t="shared" si="27"/>
        <v>PASS</v>
      </c>
      <c r="AU101" s="7" t="str">
        <f t="shared" si="28"/>
        <v>PASS</v>
      </c>
      <c r="AV101" s="22" t="str">
        <f t="shared" si="29"/>
        <v>YES</v>
      </c>
      <c r="AW101" s="23" t="str">
        <f t="shared" si="30"/>
        <v>DIST</v>
      </c>
    </row>
    <row r="102" spans="1:49">
      <c r="A102" s="14"/>
      <c r="B102" s="14">
        <v>33377</v>
      </c>
      <c r="C102" s="14" t="s">
        <v>834</v>
      </c>
      <c r="D102" s="15" t="s">
        <v>835</v>
      </c>
      <c r="E102" s="14" t="s">
        <v>836</v>
      </c>
      <c r="F102" s="16" t="s">
        <v>837</v>
      </c>
      <c r="G102" s="14">
        <v>91</v>
      </c>
      <c r="H102" s="14">
        <v>94</v>
      </c>
      <c r="I102" s="14">
        <v>100</v>
      </c>
      <c r="J102" s="14">
        <v>100</v>
      </c>
      <c r="K102" s="14">
        <v>89</v>
      </c>
      <c r="L102" s="17"/>
      <c r="M102" s="14">
        <v>45</v>
      </c>
      <c r="N102" s="14">
        <v>21</v>
      </c>
      <c r="O102" s="14">
        <v>46</v>
      </c>
      <c r="P102" s="14">
        <v>21</v>
      </c>
      <c r="Q102" s="14">
        <v>42</v>
      </c>
      <c r="R102" s="14">
        <v>41</v>
      </c>
      <c r="S102" s="18">
        <v>10</v>
      </c>
      <c r="T102" s="18">
        <v>23</v>
      </c>
      <c r="U102" s="19"/>
      <c r="V102" s="15">
        <f t="shared" si="31"/>
        <v>33377</v>
      </c>
      <c r="W102" s="14" t="str">
        <f t="shared" si="32"/>
        <v>T150058697</v>
      </c>
      <c r="X102" s="15" t="str">
        <f t="shared" si="33"/>
        <v>THAKARE ROHIT BHASKAR</v>
      </c>
      <c r="Y102" s="14" t="str">
        <f t="shared" si="34"/>
        <v>71900670J</v>
      </c>
      <c r="Z102" s="16" t="str">
        <f t="shared" si="35"/>
        <v>I2K18102444</v>
      </c>
      <c r="AA102" s="14">
        <v>97</v>
      </c>
      <c r="AB102" s="14">
        <v>89</v>
      </c>
      <c r="AC102" s="14">
        <v>80</v>
      </c>
      <c r="AD102" s="14">
        <v>96</v>
      </c>
      <c r="AE102" s="14">
        <v>96</v>
      </c>
      <c r="AF102" s="17"/>
      <c r="AG102" s="14">
        <v>24</v>
      </c>
      <c r="AH102" s="14">
        <v>23</v>
      </c>
      <c r="AI102" s="14">
        <v>45</v>
      </c>
      <c r="AJ102" s="14">
        <v>47</v>
      </c>
      <c r="AK102" s="14">
        <v>23</v>
      </c>
      <c r="AL102" s="14">
        <v>22</v>
      </c>
      <c r="AM102" s="14">
        <v>47</v>
      </c>
      <c r="AN102" s="14">
        <v>10</v>
      </c>
      <c r="AO102" s="14">
        <v>46</v>
      </c>
      <c r="AP102" s="20" t="str">
        <f t="shared" si="23"/>
        <v>PASS</v>
      </c>
      <c r="AQ102" s="20" t="str">
        <f t="shared" si="24"/>
        <v>PASS</v>
      </c>
      <c r="AR102" s="21" t="str">
        <f t="shared" si="25"/>
        <v>PASS</v>
      </c>
      <c r="AS102" s="21" t="str">
        <f t="shared" si="26"/>
        <v>PASS</v>
      </c>
      <c r="AT102" s="7" t="str">
        <f t="shared" si="27"/>
        <v>PASS</v>
      </c>
      <c r="AU102" s="7" t="str">
        <f t="shared" si="28"/>
        <v>PASS</v>
      </c>
      <c r="AV102" s="22" t="str">
        <f t="shared" si="29"/>
        <v>YES</v>
      </c>
      <c r="AW102" s="23" t="str">
        <f t="shared" si="30"/>
        <v>DIST</v>
      </c>
    </row>
    <row r="103" spans="1:49">
      <c r="A103" s="14"/>
      <c r="B103" s="14">
        <v>33105</v>
      </c>
      <c r="C103" s="14" t="s">
        <v>641</v>
      </c>
      <c r="D103" s="15" t="s">
        <v>642</v>
      </c>
      <c r="E103" s="14" t="s">
        <v>643</v>
      </c>
      <c r="F103" s="16" t="s">
        <v>644</v>
      </c>
      <c r="G103" s="14">
        <v>91</v>
      </c>
      <c r="H103" s="14">
        <v>100</v>
      </c>
      <c r="I103" s="14">
        <v>100</v>
      </c>
      <c r="J103" s="14">
        <v>100</v>
      </c>
      <c r="K103" s="14">
        <v>100</v>
      </c>
      <c r="L103" s="17"/>
      <c r="M103" s="14">
        <v>43</v>
      </c>
      <c r="N103" s="14">
        <v>22</v>
      </c>
      <c r="O103" s="14">
        <v>42</v>
      </c>
      <c r="P103" s="14">
        <v>19</v>
      </c>
      <c r="Q103" s="14">
        <v>46</v>
      </c>
      <c r="R103" s="14">
        <v>37</v>
      </c>
      <c r="S103" s="18">
        <v>9.9600000000000009</v>
      </c>
      <c r="T103" s="18">
        <v>23</v>
      </c>
      <c r="U103" s="19"/>
      <c r="V103" s="15">
        <f t="shared" si="31"/>
        <v>33105</v>
      </c>
      <c r="W103" s="14" t="str">
        <f t="shared" si="32"/>
        <v>T150058648</v>
      </c>
      <c r="X103" s="15" t="str">
        <f t="shared" si="33"/>
        <v>PATWARDHAN ANIRUDDHA MANISH</v>
      </c>
      <c r="Y103" s="14" t="str">
        <f t="shared" si="34"/>
        <v>71900043C</v>
      </c>
      <c r="Z103" s="16" t="str">
        <f t="shared" si="35"/>
        <v>I2K18102580</v>
      </c>
      <c r="AA103" s="14">
        <v>100</v>
      </c>
      <c r="AB103" s="14">
        <v>97</v>
      </c>
      <c r="AC103" s="14">
        <v>85</v>
      </c>
      <c r="AD103" s="14">
        <v>100</v>
      </c>
      <c r="AE103" s="14">
        <v>96</v>
      </c>
      <c r="AF103" s="17"/>
      <c r="AG103" s="14">
        <v>24</v>
      </c>
      <c r="AH103" s="14">
        <v>23</v>
      </c>
      <c r="AI103" s="14">
        <v>43</v>
      </c>
      <c r="AJ103" s="14">
        <v>47</v>
      </c>
      <c r="AK103" s="14">
        <v>24</v>
      </c>
      <c r="AL103" s="14">
        <v>22</v>
      </c>
      <c r="AM103" s="14">
        <v>44</v>
      </c>
      <c r="AN103" s="14">
        <v>9.98</v>
      </c>
      <c r="AO103" s="14">
        <v>46</v>
      </c>
      <c r="AP103" s="20" t="str">
        <f t="shared" si="23"/>
        <v>PASS</v>
      </c>
      <c r="AQ103" s="20" t="str">
        <f t="shared" si="24"/>
        <v>PASS</v>
      </c>
      <c r="AR103" s="21" t="str">
        <f t="shared" si="25"/>
        <v>PASS</v>
      </c>
      <c r="AS103" s="21" t="str">
        <f t="shared" si="26"/>
        <v>PASS</v>
      </c>
      <c r="AT103" s="7" t="str">
        <f t="shared" si="27"/>
        <v>PASS</v>
      </c>
      <c r="AU103" s="7" t="str">
        <f t="shared" si="28"/>
        <v>PASS</v>
      </c>
      <c r="AV103" s="22" t="str">
        <f t="shared" si="29"/>
        <v>YES</v>
      </c>
      <c r="AW103" s="23" t="str">
        <f t="shared" si="30"/>
        <v>DIST</v>
      </c>
    </row>
    <row r="104" spans="1:49">
      <c r="A104" s="14"/>
      <c r="B104" s="24">
        <v>33109</v>
      </c>
      <c r="C104" s="24" t="s">
        <v>173</v>
      </c>
      <c r="D104" s="25" t="s">
        <v>174</v>
      </c>
      <c r="E104" s="24" t="s">
        <v>175</v>
      </c>
      <c r="F104" s="16" t="s">
        <v>176</v>
      </c>
      <c r="G104" s="14">
        <v>88</v>
      </c>
      <c r="H104" s="14">
        <v>100</v>
      </c>
      <c r="I104" s="14">
        <v>89</v>
      </c>
      <c r="J104" s="14">
        <v>99</v>
      </c>
      <c r="K104" s="14">
        <v>83</v>
      </c>
      <c r="L104" s="17"/>
      <c r="M104" s="14">
        <v>44</v>
      </c>
      <c r="N104" s="14">
        <v>22</v>
      </c>
      <c r="O104" s="14">
        <v>42</v>
      </c>
      <c r="P104" s="14">
        <v>18</v>
      </c>
      <c r="Q104" s="14">
        <v>45</v>
      </c>
      <c r="R104" s="14">
        <v>42</v>
      </c>
      <c r="S104" s="18">
        <v>10</v>
      </c>
      <c r="T104" s="18">
        <v>23</v>
      </c>
      <c r="U104" s="19"/>
      <c r="V104" s="15">
        <f t="shared" si="31"/>
        <v>33109</v>
      </c>
      <c r="W104" s="14" t="str">
        <f t="shared" si="32"/>
        <v>T150058530</v>
      </c>
      <c r="X104" s="15" t="str">
        <f t="shared" si="33"/>
        <v>BHAGAT PRINCE SUKHADEV</v>
      </c>
      <c r="Y104" s="14" t="str">
        <f t="shared" si="34"/>
        <v>71900101D</v>
      </c>
      <c r="Z104" s="16" t="str">
        <f t="shared" si="35"/>
        <v>I2K18102504</v>
      </c>
      <c r="AA104" s="14">
        <v>100</v>
      </c>
      <c r="AB104" s="14">
        <v>93</v>
      </c>
      <c r="AC104" s="14">
        <v>84</v>
      </c>
      <c r="AD104" s="14">
        <v>97</v>
      </c>
      <c r="AE104" s="14">
        <v>83</v>
      </c>
      <c r="AF104" s="17"/>
      <c r="AG104" s="14">
        <v>22</v>
      </c>
      <c r="AH104" s="14">
        <v>21</v>
      </c>
      <c r="AI104" s="14">
        <v>45</v>
      </c>
      <c r="AJ104" s="14">
        <v>39</v>
      </c>
      <c r="AK104" s="14">
        <v>24</v>
      </c>
      <c r="AL104" s="14">
        <v>23</v>
      </c>
      <c r="AM104" s="14">
        <v>47</v>
      </c>
      <c r="AN104" s="14">
        <v>9.98</v>
      </c>
      <c r="AO104" s="14">
        <v>46</v>
      </c>
      <c r="AP104" s="20" t="str">
        <f t="shared" si="23"/>
        <v>PASS</v>
      </c>
      <c r="AQ104" s="20" t="str">
        <f t="shared" si="24"/>
        <v>PASS</v>
      </c>
      <c r="AR104" s="21" t="str">
        <f t="shared" si="25"/>
        <v>PASS</v>
      </c>
      <c r="AS104" s="21" t="str">
        <f t="shared" si="26"/>
        <v>PASS</v>
      </c>
      <c r="AT104" s="7" t="str">
        <f t="shared" si="27"/>
        <v>PASS</v>
      </c>
      <c r="AU104" s="7" t="str">
        <f t="shared" si="28"/>
        <v>PASS</v>
      </c>
      <c r="AV104" s="22" t="str">
        <f t="shared" si="29"/>
        <v>YES</v>
      </c>
      <c r="AW104" s="23" t="str">
        <f t="shared" si="30"/>
        <v>DIST</v>
      </c>
    </row>
    <row r="105" spans="1:49">
      <c r="A105" s="14"/>
      <c r="B105" s="14">
        <v>33111</v>
      </c>
      <c r="C105" s="14" t="s">
        <v>193</v>
      </c>
      <c r="D105" s="15" t="s">
        <v>194</v>
      </c>
      <c r="E105" s="14" t="s">
        <v>195</v>
      </c>
      <c r="F105" s="16" t="s">
        <v>196</v>
      </c>
      <c r="G105" s="14">
        <v>87</v>
      </c>
      <c r="H105" s="14">
        <v>99</v>
      </c>
      <c r="I105" s="14">
        <v>94</v>
      </c>
      <c r="J105" s="14">
        <v>100</v>
      </c>
      <c r="K105" s="14">
        <v>97</v>
      </c>
      <c r="L105" s="17"/>
      <c r="M105" s="14">
        <v>41</v>
      </c>
      <c r="N105" s="14">
        <v>22</v>
      </c>
      <c r="O105" s="14">
        <v>42</v>
      </c>
      <c r="P105" s="14">
        <v>21</v>
      </c>
      <c r="Q105" s="14">
        <v>41</v>
      </c>
      <c r="R105" s="14">
        <v>44</v>
      </c>
      <c r="S105" s="18">
        <v>10</v>
      </c>
      <c r="T105" s="18">
        <v>23</v>
      </c>
      <c r="U105" s="19"/>
      <c r="V105" s="15">
        <f t="shared" si="31"/>
        <v>33111</v>
      </c>
      <c r="W105" s="14" t="str">
        <f t="shared" si="32"/>
        <v>T150058535</v>
      </c>
      <c r="X105" s="15" t="str">
        <f t="shared" si="33"/>
        <v>BODAPATI NIKHIL</v>
      </c>
      <c r="Y105" s="14" t="str">
        <f t="shared" si="34"/>
        <v>71900127H</v>
      </c>
      <c r="Z105" s="16" t="str">
        <f t="shared" si="35"/>
        <v>I2K18102637</v>
      </c>
      <c r="AA105" s="14">
        <v>99</v>
      </c>
      <c r="AB105" s="14">
        <v>95</v>
      </c>
      <c r="AC105" s="14">
        <v>86</v>
      </c>
      <c r="AD105" s="14">
        <v>94</v>
      </c>
      <c r="AE105" s="14">
        <v>99</v>
      </c>
      <c r="AF105" s="17"/>
      <c r="AG105" s="14">
        <v>23</v>
      </c>
      <c r="AH105" s="14">
        <v>23</v>
      </c>
      <c r="AI105" s="14">
        <v>43</v>
      </c>
      <c r="AJ105" s="14">
        <v>39</v>
      </c>
      <c r="AK105" s="14">
        <v>23</v>
      </c>
      <c r="AL105" s="14">
        <v>22</v>
      </c>
      <c r="AM105" s="14">
        <v>45</v>
      </c>
      <c r="AN105" s="14">
        <v>9.98</v>
      </c>
      <c r="AO105" s="14">
        <v>46</v>
      </c>
      <c r="AP105" s="20" t="str">
        <f t="shared" si="23"/>
        <v>PASS</v>
      </c>
      <c r="AQ105" s="20" t="str">
        <f t="shared" si="24"/>
        <v>PASS</v>
      </c>
      <c r="AR105" s="21" t="str">
        <f t="shared" si="25"/>
        <v>PASS</v>
      </c>
      <c r="AS105" s="21" t="str">
        <f t="shared" si="26"/>
        <v>PASS</v>
      </c>
      <c r="AT105" s="7" t="str">
        <f t="shared" si="27"/>
        <v>PASS</v>
      </c>
      <c r="AU105" s="7" t="str">
        <f t="shared" si="28"/>
        <v>PASS</v>
      </c>
      <c r="AV105" s="22" t="str">
        <f t="shared" si="29"/>
        <v>YES</v>
      </c>
      <c r="AW105" s="23" t="str">
        <f t="shared" si="30"/>
        <v>DIST</v>
      </c>
    </row>
    <row r="106" spans="1:49">
      <c r="A106" s="14"/>
      <c r="B106" s="14">
        <v>33115</v>
      </c>
      <c r="C106" s="14" t="s">
        <v>249</v>
      </c>
      <c r="D106" s="15" t="s">
        <v>250</v>
      </c>
      <c r="E106" s="14" t="s">
        <v>251</v>
      </c>
      <c r="F106" s="16" t="s">
        <v>252</v>
      </c>
      <c r="G106" s="14">
        <v>92</v>
      </c>
      <c r="H106" s="14">
        <v>100</v>
      </c>
      <c r="I106" s="14">
        <v>97</v>
      </c>
      <c r="J106" s="14">
        <v>100</v>
      </c>
      <c r="K106" s="14">
        <v>94</v>
      </c>
      <c r="L106" s="17"/>
      <c r="M106" s="14">
        <v>45</v>
      </c>
      <c r="N106" s="14">
        <v>20</v>
      </c>
      <c r="O106" s="14">
        <v>43</v>
      </c>
      <c r="P106" s="14">
        <v>20</v>
      </c>
      <c r="Q106" s="14">
        <v>40</v>
      </c>
      <c r="R106" s="14">
        <v>39</v>
      </c>
      <c r="S106" s="18">
        <v>9.9600000000000009</v>
      </c>
      <c r="T106" s="18">
        <v>23</v>
      </c>
      <c r="U106" s="19"/>
      <c r="V106" s="15">
        <f t="shared" ref="V106:V137" si="36">B106</f>
        <v>33115</v>
      </c>
      <c r="W106" s="14" t="str">
        <f t="shared" ref="W106:W137" si="37">C106</f>
        <v>T150058549</v>
      </c>
      <c r="X106" s="15" t="str">
        <f t="shared" ref="X106:X137" si="38">D106</f>
        <v>DABIR OMKAR SANDEEP</v>
      </c>
      <c r="Y106" s="14" t="str">
        <f t="shared" ref="Y106:Y137" si="39">E106</f>
        <v>71900166J</v>
      </c>
      <c r="Z106" s="16" t="str">
        <f t="shared" si="35"/>
        <v>I2K18102515</v>
      </c>
      <c r="AA106" s="14">
        <v>100</v>
      </c>
      <c r="AB106" s="14">
        <v>95</v>
      </c>
      <c r="AC106" s="14">
        <v>89</v>
      </c>
      <c r="AD106" s="14">
        <v>97</v>
      </c>
      <c r="AE106" s="14">
        <v>100</v>
      </c>
      <c r="AF106" s="17"/>
      <c r="AG106" s="14">
        <v>23</v>
      </c>
      <c r="AH106" s="14">
        <v>22</v>
      </c>
      <c r="AI106" s="14">
        <v>43</v>
      </c>
      <c r="AJ106" s="14">
        <v>44</v>
      </c>
      <c r="AK106" s="14">
        <v>23</v>
      </c>
      <c r="AL106" s="14">
        <v>22</v>
      </c>
      <c r="AM106" s="14">
        <v>47</v>
      </c>
      <c r="AN106" s="14">
        <v>9.98</v>
      </c>
      <c r="AO106" s="14">
        <v>46</v>
      </c>
      <c r="AP106" s="20" t="str">
        <f t="shared" si="23"/>
        <v>PASS</v>
      </c>
      <c r="AQ106" s="20" t="str">
        <f t="shared" si="24"/>
        <v>PASS</v>
      </c>
      <c r="AR106" s="21" t="str">
        <f t="shared" si="25"/>
        <v>PASS</v>
      </c>
      <c r="AS106" s="21" t="str">
        <f t="shared" si="26"/>
        <v>PASS</v>
      </c>
      <c r="AT106" s="7" t="str">
        <f t="shared" si="27"/>
        <v>PASS</v>
      </c>
      <c r="AU106" s="7" t="str">
        <f t="shared" si="28"/>
        <v>PASS</v>
      </c>
      <c r="AV106" s="22" t="str">
        <f t="shared" si="29"/>
        <v>YES</v>
      </c>
      <c r="AW106" s="23" t="str">
        <f t="shared" si="30"/>
        <v>DIST</v>
      </c>
    </row>
    <row r="107" spans="1:49">
      <c r="A107" s="14"/>
      <c r="B107" s="24">
        <v>33117</v>
      </c>
      <c r="C107" s="24" t="s">
        <v>265</v>
      </c>
      <c r="D107" s="25" t="s">
        <v>266</v>
      </c>
      <c r="E107" s="24" t="s">
        <v>267</v>
      </c>
      <c r="F107" s="16" t="s">
        <v>268</v>
      </c>
      <c r="G107" s="14">
        <v>92</v>
      </c>
      <c r="H107" s="14">
        <v>100</v>
      </c>
      <c r="I107" s="14">
        <v>96</v>
      </c>
      <c r="J107" s="14">
        <v>100</v>
      </c>
      <c r="K107" s="14">
        <v>100</v>
      </c>
      <c r="L107" s="17"/>
      <c r="M107" s="14">
        <v>37</v>
      </c>
      <c r="N107" s="14">
        <v>23</v>
      </c>
      <c r="O107" s="14">
        <v>43</v>
      </c>
      <c r="P107" s="14">
        <v>23</v>
      </c>
      <c r="Q107" s="14">
        <v>40</v>
      </c>
      <c r="R107" s="14">
        <v>44</v>
      </c>
      <c r="S107" s="18">
        <v>9.9600000000000009</v>
      </c>
      <c r="T107" s="18">
        <v>23</v>
      </c>
      <c r="U107" s="19"/>
      <c r="V107" s="15">
        <f t="shared" si="36"/>
        <v>33117</v>
      </c>
      <c r="W107" s="14" t="str">
        <f t="shared" si="37"/>
        <v>T150058553</v>
      </c>
      <c r="X107" s="15" t="str">
        <f t="shared" si="38"/>
        <v>DEORE KALPESH SANJAY</v>
      </c>
      <c r="Y107" s="14" t="str">
        <f t="shared" si="39"/>
        <v>71900176F</v>
      </c>
      <c r="Z107" s="16" t="str">
        <f t="shared" ref="Z107:Z138" si="40">F107</f>
        <v>I2K18102472</v>
      </c>
      <c r="AA107" s="14">
        <v>100</v>
      </c>
      <c r="AB107" s="14">
        <v>91</v>
      </c>
      <c r="AC107" s="14">
        <v>86</v>
      </c>
      <c r="AD107" s="14">
        <v>100</v>
      </c>
      <c r="AE107" s="14">
        <v>97</v>
      </c>
      <c r="AF107" s="17"/>
      <c r="AG107" s="14">
        <v>22</v>
      </c>
      <c r="AH107" s="14">
        <v>20</v>
      </c>
      <c r="AI107" s="14">
        <v>40</v>
      </c>
      <c r="AJ107" s="14">
        <v>43</v>
      </c>
      <c r="AK107" s="14">
        <v>23</v>
      </c>
      <c r="AL107" s="14">
        <v>20</v>
      </c>
      <c r="AM107" s="14">
        <v>42</v>
      </c>
      <c r="AN107" s="14">
        <v>9.98</v>
      </c>
      <c r="AO107" s="14">
        <v>46</v>
      </c>
      <c r="AP107" s="20" t="str">
        <f t="shared" si="23"/>
        <v>PASS</v>
      </c>
      <c r="AQ107" s="20" t="str">
        <f t="shared" si="24"/>
        <v>PASS</v>
      </c>
      <c r="AR107" s="21" t="str">
        <f t="shared" si="25"/>
        <v>PASS</v>
      </c>
      <c r="AS107" s="21" t="str">
        <f t="shared" si="26"/>
        <v>PASS</v>
      </c>
      <c r="AT107" s="7" t="str">
        <f t="shared" si="27"/>
        <v>PASS</v>
      </c>
      <c r="AU107" s="7" t="str">
        <f t="shared" si="28"/>
        <v>PASS</v>
      </c>
      <c r="AV107" s="22" t="str">
        <f t="shared" si="29"/>
        <v>YES</v>
      </c>
      <c r="AW107" s="23" t="str">
        <f t="shared" si="30"/>
        <v>DIST</v>
      </c>
    </row>
    <row r="108" spans="1:49">
      <c r="A108" s="14"/>
      <c r="B108" s="14">
        <v>33119</v>
      </c>
      <c r="C108" s="14" t="s">
        <v>293</v>
      </c>
      <c r="D108" s="15" t="s">
        <v>294</v>
      </c>
      <c r="E108" s="14" t="s">
        <v>295</v>
      </c>
      <c r="F108" s="16" t="s">
        <v>296</v>
      </c>
      <c r="G108" s="14">
        <v>95</v>
      </c>
      <c r="H108" s="14">
        <v>100</v>
      </c>
      <c r="I108" s="14">
        <v>99</v>
      </c>
      <c r="J108" s="14">
        <v>100</v>
      </c>
      <c r="K108" s="14">
        <v>100</v>
      </c>
      <c r="L108" s="17"/>
      <c r="M108" s="14">
        <v>44</v>
      </c>
      <c r="N108" s="14">
        <v>24</v>
      </c>
      <c r="O108" s="14">
        <v>46</v>
      </c>
      <c r="P108" s="14">
        <v>24</v>
      </c>
      <c r="Q108" s="14">
        <v>45</v>
      </c>
      <c r="R108" s="14">
        <v>48</v>
      </c>
      <c r="S108" s="18">
        <v>10</v>
      </c>
      <c r="T108" s="18">
        <v>23</v>
      </c>
      <c r="U108" s="19"/>
      <c r="V108" s="15">
        <f t="shared" si="36"/>
        <v>33119</v>
      </c>
      <c r="W108" s="14" t="str">
        <f t="shared" si="37"/>
        <v>T150058560</v>
      </c>
      <c r="X108" s="15" t="str">
        <f t="shared" si="38"/>
        <v>DHAVALSHANKH SAKSHI CHANDRAKUMAR</v>
      </c>
      <c r="Y108" s="14" t="str">
        <f t="shared" si="39"/>
        <v>71900196L</v>
      </c>
      <c r="Z108" s="16" t="str">
        <f t="shared" si="40"/>
        <v>I2K18102467</v>
      </c>
      <c r="AA108" s="14">
        <v>94</v>
      </c>
      <c r="AB108" s="14">
        <v>94</v>
      </c>
      <c r="AC108" s="14">
        <v>83</v>
      </c>
      <c r="AD108" s="14">
        <v>97</v>
      </c>
      <c r="AE108" s="14">
        <v>100</v>
      </c>
      <c r="AF108" s="17"/>
      <c r="AG108" s="14">
        <v>24</v>
      </c>
      <c r="AH108" s="14">
        <v>24</v>
      </c>
      <c r="AI108" s="14">
        <v>39</v>
      </c>
      <c r="AJ108" s="14">
        <v>44</v>
      </c>
      <c r="AK108" s="14">
        <v>24</v>
      </c>
      <c r="AL108" s="14">
        <v>23</v>
      </c>
      <c r="AM108" s="14">
        <v>46</v>
      </c>
      <c r="AN108" s="14">
        <v>9.98</v>
      </c>
      <c r="AO108" s="14">
        <v>46</v>
      </c>
      <c r="AP108" s="20" t="str">
        <f t="shared" si="23"/>
        <v>PASS</v>
      </c>
      <c r="AQ108" s="20" t="str">
        <f t="shared" si="24"/>
        <v>PASS</v>
      </c>
      <c r="AR108" s="21" t="str">
        <f t="shared" si="25"/>
        <v>PASS</v>
      </c>
      <c r="AS108" s="21" t="str">
        <f t="shared" si="26"/>
        <v>PASS</v>
      </c>
      <c r="AT108" s="7" t="str">
        <f t="shared" si="27"/>
        <v>PASS</v>
      </c>
      <c r="AU108" s="7" t="str">
        <f t="shared" si="28"/>
        <v>PASS</v>
      </c>
      <c r="AV108" s="22" t="str">
        <f t="shared" si="29"/>
        <v>YES</v>
      </c>
      <c r="AW108" s="23" t="str">
        <f t="shared" si="30"/>
        <v>DIST</v>
      </c>
    </row>
    <row r="109" spans="1:49">
      <c r="A109" s="14"/>
      <c r="B109" s="14">
        <v>33120</v>
      </c>
      <c r="C109" s="14" t="s">
        <v>309</v>
      </c>
      <c r="D109" s="15" t="s">
        <v>310</v>
      </c>
      <c r="E109" s="14" t="s">
        <v>311</v>
      </c>
      <c r="F109" s="16" t="s">
        <v>312</v>
      </c>
      <c r="G109" s="14">
        <v>95</v>
      </c>
      <c r="H109" s="14">
        <v>100</v>
      </c>
      <c r="I109" s="14">
        <v>99</v>
      </c>
      <c r="J109" s="14">
        <v>100</v>
      </c>
      <c r="K109" s="14">
        <v>96</v>
      </c>
      <c r="L109" s="17"/>
      <c r="M109" s="14">
        <v>46</v>
      </c>
      <c r="N109" s="14">
        <v>23</v>
      </c>
      <c r="O109" s="14">
        <v>46</v>
      </c>
      <c r="P109" s="14">
        <v>24</v>
      </c>
      <c r="Q109" s="14">
        <v>45</v>
      </c>
      <c r="R109" s="14">
        <v>48</v>
      </c>
      <c r="S109" s="18">
        <v>10</v>
      </c>
      <c r="T109" s="18">
        <v>23</v>
      </c>
      <c r="U109" s="19"/>
      <c r="V109" s="15">
        <f t="shared" si="36"/>
        <v>33120</v>
      </c>
      <c r="W109" s="14" t="str">
        <f t="shared" si="37"/>
        <v>T150058564</v>
      </c>
      <c r="X109" s="15" t="str">
        <f t="shared" si="38"/>
        <v>DIVYANSHI AGRAWAL</v>
      </c>
      <c r="Y109" s="14" t="str">
        <f t="shared" si="39"/>
        <v>71900204E</v>
      </c>
      <c r="Z109" s="16" t="str">
        <f t="shared" si="40"/>
        <v>I2K18102450</v>
      </c>
      <c r="AA109" s="14">
        <v>100</v>
      </c>
      <c r="AB109" s="14">
        <v>94</v>
      </c>
      <c r="AC109" s="14">
        <v>93</v>
      </c>
      <c r="AD109" s="14">
        <v>100</v>
      </c>
      <c r="AE109" s="14">
        <v>96</v>
      </c>
      <c r="AF109" s="17"/>
      <c r="AG109" s="14">
        <v>24</v>
      </c>
      <c r="AH109" s="14">
        <v>24</v>
      </c>
      <c r="AI109" s="14">
        <v>39</v>
      </c>
      <c r="AJ109" s="14">
        <v>44</v>
      </c>
      <c r="AK109" s="14">
        <v>24</v>
      </c>
      <c r="AL109" s="14">
        <v>22</v>
      </c>
      <c r="AM109" s="14">
        <v>46</v>
      </c>
      <c r="AN109" s="14">
        <v>9.98</v>
      </c>
      <c r="AO109" s="14">
        <v>46</v>
      </c>
      <c r="AP109" s="20" t="str">
        <f t="shared" si="23"/>
        <v>PASS</v>
      </c>
      <c r="AQ109" s="20" t="str">
        <f t="shared" si="24"/>
        <v>PASS</v>
      </c>
      <c r="AR109" s="21" t="str">
        <f t="shared" si="25"/>
        <v>PASS</v>
      </c>
      <c r="AS109" s="21" t="str">
        <f t="shared" si="26"/>
        <v>PASS</v>
      </c>
      <c r="AT109" s="7" t="str">
        <f t="shared" si="27"/>
        <v>PASS</v>
      </c>
      <c r="AU109" s="7" t="str">
        <f t="shared" si="28"/>
        <v>PASS</v>
      </c>
      <c r="AV109" s="22" t="str">
        <f t="shared" si="29"/>
        <v>YES</v>
      </c>
      <c r="AW109" s="23" t="str">
        <f t="shared" si="30"/>
        <v>DIST</v>
      </c>
    </row>
    <row r="110" spans="1:49">
      <c r="A110" s="14"/>
      <c r="B110" s="14">
        <v>33125</v>
      </c>
      <c r="C110" s="14" t="s">
        <v>373</v>
      </c>
      <c r="D110" s="15" t="s">
        <v>374</v>
      </c>
      <c r="E110" s="14" t="s">
        <v>375</v>
      </c>
      <c r="F110" s="16" t="s">
        <v>376</v>
      </c>
      <c r="G110" s="14">
        <v>88</v>
      </c>
      <c r="H110" s="14">
        <v>100</v>
      </c>
      <c r="I110" s="14">
        <v>89</v>
      </c>
      <c r="J110" s="14">
        <v>99</v>
      </c>
      <c r="K110" s="14">
        <v>97</v>
      </c>
      <c r="L110" s="17"/>
      <c r="M110" s="14">
        <v>40</v>
      </c>
      <c r="N110" s="14">
        <v>21</v>
      </c>
      <c r="O110" s="14">
        <v>44</v>
      </c>
      <c r="P110" s="14">
        <v>23</v>
      </c>
      <c r="Q110" s="14">
        <v>46</v>
      </c>
      <c r="R110" s="14">
        <v>39</v>
      </c>
      <c r="S110" s="18">
        <v>10</v>
      </c>
      <c r="T110" s="18">
        <v>23</v>
      </c>
      <c r="U110" s="19"/>
      <c r="V110" s="15">
        <f t="shared" si="36"/>
        <v>33125</v>
      </c>
      <c r="W110" s="14" t="str">
        <f t="shared" si="37"/>
        <v>T150058580</v>
      </c>
      <c r="X110" s="15" t="str">
        <f t="shared" si="38"/>
        <v>GOURKAR VISHWESHWAR NARAYAN</v>
      </c>
      <c r="Y110" s="14" t="str">
        <f t="shared" si="39"/>
        <v>71900244D</v>
      </c>
      <c r="Z110" s="16" t="str">
        <f t="shared" si="40"/>
        <v>I2K18102486</v>
      </c>
      <c r="AA110" s="14">
        <v>97</v>
      </c>
      <c r="AB110" s="14">
        <v>95</v>
      </c>
      <c r="AC110" s="14">
        <v>91</v>
      </c>
      <c r="AD110" s="14">
        <v>100</v>
      </c>
      <c r="AE110" s="14">
        <v>99</v>
      </c>
      <c r="AF110" s="17"/>
      <c r="AG110" s="14">
        <v>23</v>
      </c>
      <c r="AH110" s="14">
        <v>23</v>
      </c>
      <c r="AI110" s="14">
        <v>44</v>
      </c>
      <c r="AJ110" s="14">
        <v>40</v>
      </c>
      <c r="AK110" s="14">
        <v>22</v>
      </c>
      <c r="AL110" s="14">
        <v>21</v>
      </c>
      <c r="AM110" s="14">
        <v>43</v>
      </c>
      <c r="AN110" s="14">
        <v>9.98</v>
      </c>
      <c r="AO110" s="14">
        <v>46</v>
      </c>
      <c r="AP110" s="20" t="str">
        <f t="shared" si="23"/>
        <v>PASS</v>
      </c>
      <c r="AQ110" s="20" t="str">
        <f t="shared" si="24"/>
        <v>PASS</v>
      </c>
      <c r="AR110" s="21" t="str">
        <f t="shared" si="25"/>
        <v>PASS</v>
      </c>
      <c r="AS110" s="21" t="str">
        <f t="shared" si="26"/>
        <v>PASS</v>
      </c>
      <c r="AT110" s="7" t="str">
        <f t="shared" si="27"/>
        <v>PASS</v>
      </c>
      <c r="AU110" s="7" t="str">
        <f t="shared" si="28"/>
        <v>PASS</v>
      </c>
      <c r="AV110" s="22" t="str">
        <f t="shared" si="29"/>
        <v>YES</v>
      </c>
      <c r="AW110" s="23" t="str">
        <f t="shared" si="30"/>
        <v>DIST</v>
      </c>
    </row>
    <row r="111" spans="1:49">
      <c r="A111" s="14"/>
      <c r="B111" s="24">
        <v>33130</v>
      </c>
      <c r="C111" s="24" t="s">
        <v>445</v>
      </c>
      <c r="D111" s="25" t="s">
        <v>446</v>
      </c>
      <c r="E111" s="24" t="s">
        <v>447</v>
      </c>
      <c r="F111" s="16" t="s">
        <v>448</v>
      </c>
      <c r="G111" s="14">
        <v>85</v>
      </c>
      <c r="H111" s="14">
        <v>100</v>
      </c>
      <c r="I111" s="14">
        <v>85</v>
      </c>
      <c r="J111" s="14">
        <v>100</v>
      </c>
      <c r="K111" s="14">
        <v>94</v>
      </c>
      <c r="L111" s="17"/>
      <c r="M111" s="14">
        <v>42</v>
      </c>
      <c r="N111" s="14">
        <v>21</v>
      </c>
      <c r="O111" s="14">
        <v>46</v>
      </c>
      <c r="P111" s="14">
        <v>24</v>
      </c>
      <c r="Q111" s="14">
        <v>42</v>
      </c>
      <c r="R111" s="14">
        <v>47</v>
      </c>
      <c r="S111" s="18">
        <v>10</v>
      </c>
      <c r="T111" s="18">
        <v>23</v>
      </c>
      <c r="U111" s="19"/>
      <c r="V111" s="15">
        <f t="shared" si="36"/>
        <v>33130</v>
      </c>
      <c r="W111" s="14" t="str">
        <f t="shared" si="37"/>
        <v>T150058599</v>
      </c>
      <c r="X111" s="15" t="str">
        <f t="shared" si="38"/>
        <v>KANDI ADITYA SHIVNATH</v>
      </c>
      <c r="Y111" s="14" t="str">
        <f t="shared" si="39"/>
        <v>71900315G</v>
      </c>
      <c r="Z111" s="16" t="str">
        <f t="shared" si="40"/>
        <v>I2K18102574</v>
      </c>
      <c r="AA111" s="14">
        <v>96</v>
      </c>
      <c r="AB111" s="14">
        <v>90</v>
      </c>
      <c r="AC111" s="14">
        <v>93</v>
      </c>
      <c r="AD111" s="14">
        <v>100</v>
      </c>
      <c r="AE111" s="14">
        <v>89</v>
      </c>
      <c r="AF111" s="17"/>
      <c r="AG111" s="14">
        <v>22</v>
      </c>
      <c r="AH111" s="14">
        <v>20</v>
      </c>
      <c r="AI111" s="14">
        <v>39</v>
      </c>
      <c r="AJ111" s="14">
        <v>42</v>
      </c>
      <c r="AK111" s="14">
        <v>22</v>
      </c>
      <c r="AL111" s="14">
        <v>22</v>
      </c>
      <c r="AM111" s="14">
        <v>47</v>
      </c>
      <c r="AN111" s="14">
        <v>9.98</v>
      </c>
      <c r="AO111" s="14">
        <v>46</v>
      </c>
      <c r="AP111" s="20" t="str">
        <f t="shared" si="23"/>
        <v>PASS</v>
      </c>
      <c r="AQ111" s="20" t="str">
        <f t="shared" si="24"/>
        <v>PASS</v>
      </c>
      <c r="AR111" s="21" t="str">
        <f t="shared" si="25"/>
        <v>PASS</v>
      </c>
      <c r="AS111" s="21" t="str">
        <f t="shared" si="26"/>
        <v>PASS</v>
      </c>
      <c r="AT111" s="7" t="str">
        <f t="shared" si="27"/>
        <v>PASS</v>
      </c>
      <c r="AU111" s="7" t="str">
        <f t="shared" si="28"/>
        <v>PASS</v>
      </c>
      <c r="AV111" s="22" t="str">
        <f t="shared" si="29"/>
        <v>YES</v>
      </c>
      <c r="AW111" s="23" t="str">
        <f t="shared" si="30"/>
        <v>DIST</v>
      </c>
    </row>
    <row r="112" spans="1:49">
      <c r="A112" s="14"/>
      <c r="B112" s="14">
        <v>33134</v>
      </c>
      <c r="C112" s="14" t="s">
        <v>521</v>
      </c>
      <c r="D112" s="15" t="s">
        <v>522</v>
      </c>
      <c r="E112" s="14" t="s">
        <v>523</v>
      </c>
      <c r="F112" s="16" t="s">
        <v>524</v>
      </c>
      <c r="G112" s="14">
        <v>85</v>
      </c>
      <c r="H112" s="14">
        <v>100</v>
      </c>
      <c r="I112" s="14">
        <v>100</v>
      </c>
      <c r="J112" s="14">
        <v>100</v>
      </c>
      <c r="K112" s="14">
        <v>89</v>
      </c>
      <c r="L112" s="17"/>
      <c r="M112" s="14">
        <v>41</v>
      </c>
      <c r="N112" s="14">
        <v>22</v>
      </c>
      <c r="O112" s="14">
        <v>44</v>
      </c>
      <c r="P112" s="14">
        <v>22</v>
      </c>
      <c r="Q112" s="14">
        <v>42</v>
      </c>
      <c r="R112" s="14">
        <v>39</v>
      </c>
      <c r="S112" s="18">
        <v>9.9600000000000009</v>
      </c>
      <c r="T112" s="18">
        <v>23</v>
      </c>
      <c r="U112" s="19"/>
      <c r="V112" s="15">
        <f t="shared" si="36"/>
        <v>33134</v>
      </c>
      <c r="W112" s="14" t="str">
        <f t="shared" si="37"/>
        <v>T150058618</v>
      </c>
      <c r="X112" s="15" t="str">
        <f t="shared" si="38"/>
        <v>MALU AKSHAY SHYAM</v>
      </c>
      <c r="Y112" s="14" t="str">
        <f t="shared" si="39"/>
        <v>71900394G</v>
      </c>
      <c r="Z112" s="16" t="str">
        <f t="shared" si="40"/>
        <v>I2K18102621</v>
      </c>
      <c r="AA112" s="14">
        <v>86</v>
      </c>
      <c r="AB112" s="14">
        <v>80</v>
      </c>
      <c r="AC112" s="14">
        <v>96</v>
      </c>
      <c r="AD112" s="14">
        <v>99</v>
      </c>
      <c r="AE112" s="14">
        <v>96</v>
      </c>
      <c r="AF112" s="17"/>
      <c r="AG112" s="14">
        <v>24</v>
      </c>
      <c r="AH112" s="14">
        <v>23</v>
      </c>
      <c r="AI112" s="14">
        <v>40</v>
      </c>
      <c r="AJ112" s="14">
        <v>43</v>
      </c>
      <c r="AK112" s="14">
        <v>23</v>
      </c>
      <c r="AL112" s="14">
        <v>22</v>
      </c>
      <c r="AM112" s="14">
        <v>45</v>
      </c>
      <c r="AN112" s="14">
        <v>9.98</v>
      </c>
      <c r="AO112" s="14">
        <v>46</v>
      </c>
      <c r="AP112" s="20" t="str">
        <f t="shared" si="23"/>
        <v>PASS</v>
      </c>
      <c r="AQ112" s="20" t="str">
        <f t="shared" si="24"/>
        <v>PASS</v>
      </c>
      <c r="AR112" s="21" t="str">
        <f t="shared" si="25"/>
        <v>PASS</v>
      </c>
      <c r="AS112" s="21" t="str">
        <f t="shared" si="26"/>
        <v>PASS</v>
      </c>
      <c r="AT112" s="7" t="str">
        <f t="shared" si="27"/>
        <v>PASS</v>
      </c>
      <c r="AU112" s="7" t="str">
        <f t="shared" si="28"/>
        <v>PASS</v>
      </c>
      <c r="AV112" s="22" t="str">
        <f t="shared" si="29"/>
        <v>YES</v>
      </c>
      <c r="AW112" s="23" t="str">
        <f t="shared" si="30"/>
        <v>DIST</v>
      </c>
    </row>
    <row r="113" spans="1:49">
      <c r="A113" s="14"/>
      <c r="B113" s="14">
        <v>33135</v>
      </c>
      <c r="C113" s="14" t="s">
        <v>533</v>
      </c>
      <c r="D113" s="15" t="s">
        <v>534</v>
      </c>
      <c r="E113" s="14" t="s">
        <v>535</v>
      </c>
      <c r="F113" s="16" t="s">
        <v>536</v>
      </c>
      <c r="G113" s="14">
        <v>84</v>
      </c>
      <c r="H113" s="14">
        <v>94</v>
      </c>
      <c r="I113" s="14">
        <v>94</v>
      </c>
      <c r="J113" s="14">
        <v>100</v>
      </c>
      <c r="K113" s="14">
        <v>86</v>
      </c>
      <c r="L113" s="17"/>
      <c r="M113" s="14">
        <v>39</v>
      </c>
      <c r="N113" s="14">
        <v>22</v>
      </c>
      <c r="O113" s="14">
        <v>44</v>
      </c>
      <c r="P113" s="14">
        <v>22</v>
      </c>
      <c r="Q113" s="14">
        <v>44</v>
      </c>
      <c r="R113" s="14">
        <v>44</v>
      </c>
      <c r="S113" s="18">
        <v>9.9600000000000009</v>
      </c>
      <c r="T113" s="18">
        <v>23</v>
      </c>
      <c r="U113" s="19"/>
      <c r="V113" s="15">
        <f t="shared" si="36"/>
        <v>33135</v>
      </c>
      <c r="W113" s="14" t="str">
        <f t="shared" si="37"/>
        <v>T150058621</v>
      </c>
      <c r="X113" s="15" t="str">
        <f t="shared" si="38"/>
        <v>MARDA VIBHA MAHESH</v>
      </c>
      <c r="Y113" s="14" t="str">
        <f t="shared" si="39"/>
        <v>71900405F</v>
      </c>
      <c r="Z113" s="16" t="str">
        <f t="shared" si="40"/>
        <v>I2K18102598</v>
      </c>
      <c r="AA113" s="14">
        <v>94</v>
      </c>
      <c r="AB113" s="14">
        <v>86</v>
      </c>
      <c r="AC113" s="14">
        <v>88</v>
      </c>
      <c r="AD113" s="14">
        <v>97</v>
      </c>
      <c r="AE113" s="14">
        <v>99</v>
      </c>
      <c r="AF113" s="17"/>
      <c r="AG113" s="14">
        <v>22</v>
      </c>
      <c r="AH113" s="14">
        <v>21</v>
      </c>
      <c r="AI113" s="14">
        <v>41</v>
      </c>
      <c r="AJ113" s="14">
        <v>41</v>
      </c>
      <c r="AK113" s="14">
        <v>24</v>
      </c>
      <c r="AL113" s="14">
        <v>23</v>
      </c>
      <c r="AM113" s="14">
        <v>47</v>
      </c>
      <c r="AN113" s="14">
        <v>9.98</v>
      </c>
      <c r="AO113" s="14">
        <v>46</v>
      </c>
      <c r="AP113" s="20" t="str">
        <f t="shared" si="23"/>
        <v>PASS</v>
      </c>
      <c r="AQ113" s="20" t="str">
        <f t="shared" si="24"/>
        <v>PASS</v>
      </c>
      <c r="AR113" s="21" t="str">
        <f t="shared" si="25"/>
        <v>PASS</v>
      </c>
      <c r="AS113" s="21" t="str">
        <f t="shared" si="26"/>
        <v>PASS</v>
      </c>
      <c r="AT113" s="7" t="str">
        <f t="shared" si="27"/>
        <v>PASS</v>
      </c>
      <c r="AU113" s="7" t="str">
        <f t="shared" si="28"/>
        <v>PASS</v>
      </c>
      <c r="AV113" s="22" t="str">
        <f t="shared" si="29"/>
        <v>YES</v>
      </c>
      <c r="AW113" s="23" t="str">
        <f t="shared" si="30"/>
        <v>DIST</v>
      </c>
    </row>
    <row r="114" spans="1:49">
      <c r="A114" s="14"/>
      <c r="B114" s="24">
        <v>33141</v>
      </c>
      <c r="C114" s="24" t="s">
        <v>625</v>
      </c>
      <c r="D114" s="25" t="s">
        <v>626</v>
      </c>
      <c r="E114" s="24" t="s">
        <v>627</v>
      </c>
      <c r="F114" s="16" t="s">
        <v>628</v>
      </c>
      <c r="G114" s="14">
        <v>86</v>
      </c>
      <c r="H114" s="14">
        <v>99</v>
      </c>
      <c r="I114" s="14">
        <v>85</v>
      </c>
      <c r="J114" s="14">
        <v>99</v>
      </c>
      <c r="K114" s="14">
        <v>93</v>
      </c>
      <c r="L114" s="17"/>
      <c r="M114" s="14">
        <v>43</v>
      </c>
      <c r="N114" s="14">
        <v>23</v>
      </c>
      <c r="O114" s="14">
        <v>46</v>
      </c>
      <c r="P114" s="14">
        <v>24</v>
      </c>
      <c r="Q114" s="14">
        <v>45</v>
      </c>
      <c r="R114" s="14">
        <v>45</v>
      </c>
      <c r="S114" s="18">
        <v>10</v>
      </c>
      <c r="T114" s="18">
        <v>23</v>
      </c>
      <c r="U114" s="19"/>
      <c r="V114" s="15">
        <f t="shared" si="36"/>
        <v>33141</v>
      </c>
      <c r="W114" s="14" t="str">
        <f t="shared" si="37"/>
        <v>T150058644</v>
      </c>
      <c r="X114" s="15" t="str">
        <f t="shared" si="38"/>
        <v>PATIL RUTWIJ PRASHANT</v>
      </c>
      <c r="Y114" s="14" t="str">
        <f t="shared" si="39"/>
        <v>71900474J</v>
      </c>
      <c r="Z114" s="16" t="str">
        <f t="shared" si="40"/>
        <v>I2K18102579</v>
      </c>
      <c r="AA114" s="14">
        <v>91</v>
      </c>
      <c r="AB114" s="14">
        <v>84</v>
      </c>
      <c r="AC114" s="14">
        <v>86</v>
      </c>
      <c r="AD114" s="14">
        <v>100</v>
      </c>
      <c r="AE114" s="14">
        <v>99</v>
      </c>
      <c r="AF114" s="17"/>
      <c r="AG114" s="14">
        <v>24</v>
      </c>
      <c r="AH114" s="14">
        <v>24</v>
      </c>
      <c r="AI114" s="14">
        <v>47</v>
      </c>
      <c r="AJ114" s="14">
        <v>37</v>
      </c>
      <c r="AK114" s="14">
        <v>24</v>
      </c>
      <c r="AL114" s="14">
        <v>22</v>
      </c>
      <c r="AM114" s="14">
        <v>45</v>
      </c>
      <c r="AN114" s="14">
        <v>9.98</v>
      </c>
      <c r="AO114" s="14">
        <v>46</v>
      </c>
      <c r="AP114" s="20" t="str">
        <f t="shared" si="23"/>
        <v>PASS</v>
      </c>
      <c r="AQ114" s="20" t="str">
        <f t="shared" si="24"/>
        <v>PASS</v>
      </c>
      <c r="AR114" s="21" t="str">
        <f t="shared" si="25"/>
        <v>PASS</v>
      </c>
      <c r="AS114" s="21" t="str">
        <f t="shared" si="26"/>
        <v>PASS</v>
      </c>
      <c r="AT114" s="7" t="str">
        <f t="shared" si="27"/>
        <v>PASS</v>
      </c>
      <c r="AU114" s="7" t="str">
        <f t="shared" si="28"/>
        <v>PASS</v>
      </c>
      <c r="AV114" s="22" t="str">
        <f t="shared" si="29"/>
        <v>YES</v>
      </c>
      <c r="AW114" s="23" t="str">
        <f t="shared" si="30"/>
        <v>DIST</v>
      </c>
    </row>
    <row r="115" spans="1:49">
      <c r="A115" s="14"/>
      <c r="B115" s="14">
        <v>33143</v>
      </c>
      <c r="C115" s="14" t="s">
        <v>645</v>
      </c>
      <c r="D115" s="15" t="s">
        <v>646</v>
      </c>
      <c r="E115" s="14" t="s">
        <v>647</v>
      </c>
      <c r="F115" s="16" t="s">
        <v>648</v>
      </c>
      <c r="G115" s="14">
        <v>82</v>
      </c>
      <c r="H115" s="14">
        <v>100</v>
      </c>
      <c r="I115" s="14">
        <v>92</v>
      </c>
      <c r="J115" s="14">
        <v>100</v>
      </c>
      <c r="K115" s="14">
        <v>100</v>
      </c>
      <c r="L115" s="17"/>
      <c r="M115" s="14">
        <v>41</v>
      </c>
      <c r="N115" s="14">
        <v>19</v>
      </c>
      <c r="O115" s="14">
        <v>45</v>
      </c>
      <c r="P115" s="14">
        <v>20</v>
      </c>
      <c r="Q115" s="14">
        <v>44</v>
      </c>
      <c r="R115" s="14">
        <v>38</v>
      </c>
      <c r="S115" s="18">
        <v>9.9600000000000009</v>
      </c>
      <c r="T115" s="18">
        <v>23</v>
      </c>
      <c r="U115" s="19"/>
      <c r="V115" s="15">
        <f t="shared" si="36"/>
        <v>33143</v>
      </c>
      <c r="W115" s="14" t="str">
        <f t="shared" si="37"/>
        <v>T150058649</v>
      </c>
      <c r="X115" s="15" t="str">
        <f t="shared" si="38"/>
        <v>PAWAR PRATIK RAJU</v>
      </c>
      <c r="Y115" s="14" t="str">
        <f t="shared" si="39"/>
        <v>71829087K</v>
      </c>
      <c r="Z115" s="16" t="str">
        <f t="shared" si="40"/>
        <v>I2K17102231</v>
      </c>
      <c r="AA115" s="14">
        <v>94</v>
      </c>
      <c r="AB115" s="14">
        <v>91</v>
      </c>
      <c r="AC115" s="14">
        <v>85</v>
      </c>
      <c r="AD115" s="14">
        <v>100</v>
      </c>
      <c r="AE115" s="14">
        <v>94</v>
      </c>
      <c r="AF115" s="17"/>
      <c r="AG115" s="14">
        <v>22</v>
      </c>
      <c r="AH115" s="14">
        <v>22</v>
      </c>
      <c r="AI115" s="14">
        <v>44</v>
      </c>
      <c r="AJ115" s="14">
        <v>41</v>
      </c>
      <c r="AK115" s="14">
        <v>21</v>
      </c>
      <c r="AL115" s="14">
        <v>21</v>
      </c>
      <c r="AM115" s="14">
        <v>44</v>
      </c>
      <c r="AN115" s="14">
        <v>9.98</v>
      </c>
      <c r="AO115" s="14">
        <v>46</v>
      </c>
      <c r="AP115" s="20" t="str">
        <f t="shared" si="23"/>
        <v>PASS</v>
      </c>
      <c r="AQ115" s="20" t="str">
        <f t="shared" si="24"/>
        <v>PASS</v>
      </c>
      <c r="AR115" s="21" t="str">
        <f t="shared" si="25"/>
        <v>PASS</v>
      </c>
      <c r="AS115" s="21" t="str">
        <f t="shared" si="26"/>
        <v>PASS</v>
      </c>
      <c r="AT115" s="7" t="str">
        <f t="shared" si="27"/>
        <v>PASS</v>
      </c>
      <c r="AU115" s="7" t="str">
        <f t="shared" si="28"/>
        <v>PASS</v>
      </c>
      <c r="AV115" s="22" t="str">
        <f t="shared" si="29"/>
        <v>YES</v>
      </c>
      <c r="AW115" s="23" t="str">
        <f t="shared" si="30"/>
        <v>DIST</v>
      </c>
    </row>
    <row r="116" spans="1:49">
      <c r="A116" s="14"/>
      <c r="B116" s="14">
        <v>33145</v>
      </c>
      <c r="C116" s="14" t="s">
        <v>661</v>
      </c>
      <c r="D116" s="15" t="s">
        <v>662</v>
      </c>
      <c r="E116" s="14" t="s">
        <v>663</v>
      </c>
      <c r="F116" s="16" t="s">
        <v>664</v>
      </c>
      <c r="G116" s="14">
        <v>93</v>
      </c>
      <c r="H116" s="14">
        <v>96</v>
      </c>
      <c r="I116" s="14">
        <v>92</v>
      </c>
      <c r="J116" s="14">
        <v>100</v>
      </c>
      <c r="K116" s="14">
        <v>98</v>
      </c>
      <c r="L116" s="17"/>
      <c r="M116" s="14">
        <v>39</v>
      </c>
      <c r="N116" s="14">
        <v>22</v>
      </c>
      <c r="O116" s="14">
        <v>44</v>
      </c>
      <c r="P116" s="14">
        <v>23</v>
      </c>
      <c r="Q116" s="14">
        <v>46</v>
      </c>
      <c r="R116" s="14">
        <v>47</v>
      </c>
      <c r="S116" s="18">
        <v>9.9600000000000009</v>
      </c>
      <c r="T116" s="18">
        <v>23</v>
      </c>
      <c r="U116" s="19"/>
      <c r="V116" s="15">
        <f t="shared" si="36"/>
        <v>33145</v>
      </c>
      <c r="W116" s="14" t="str">
        <f t="shared" si="37"/>
        <v>T150058653</v>
      </c>
      <c r="X116" s="15" t="str">
        <f t="shared" si="38"/>
        <v>PRATYUSH SACHIN SANGAOKAR</v>
      </c>
      <c r="Y116" s="14" t="str">
        <f t="shared" si="39"/>
        <v>71900505B</v>
      </c>
      <c r="Z116" s="16" t="str">
        <f t="shared" si="40"/>
        <v>I2K18102619</v>
      </c>
      <c r="AA116" s="14">
        <v>99</v>
      </c>
      <c r="AB116" s="14">
        <v>88</v>
      </c>
      <c r="AC116" s="14">
        <v>86</v>
      </c>
      <c r="AD116" s="14">
        <v>97</v>
      </c>
      <c r="AE116" s="14">
        <v>92</v>
      </c>
      <c r="AF116" s="17"/>
      <c r="AG116" s="14">
        <v>22</v>
      </c>
      <c r="AH116" s="14">
        <v>22</v>
      </c>
      <c r="AI116" s="14">
        <v>48</v>
      </c>
      <c r="AJ116" s="14">
        <v>48</v>
      </c>
      <c r="AK116" s="14">
        <v>22</v>
      </c>
      <c r="AL116" s="14">
        <v>22</v>
      </c>
      <c r="AM116" s="14">
        <v>43</v>
      </c>
      <c r="AN116" s="14">
        <v>9.98</v>
      </c>
      <c r="AO116" s="14">
        <v>46</v>
      </c>
      <c r="AP116" s="20" t="str">
        <f t="shared" si="23"/>
        <v>PASS</v>
      </c>
      <c r="AQ116" s="20" t="str">
        <f t="shared" si="24"/>
        <v>PASS</v>
      </c>
      <c r="AR116" s="21" t="str">
        <f t="shared" si="25"/>
        <v>PASS</v>
      </c>
      <c r="AS116" s="21" t="str">
        <f t="shared" si="26"/>
        <v>PASS</v>
      </c>
      <c r="AT116" s="7" t="str">
        <f t="shared" si="27"/>
        <v>PASS</v>
      </c>
      <c r="AU116" s="7" t="str">
        <f t="shared" si="28"/>
        <v>PASS</v>
      </c>
      <c r="AV116" s="22" t="str">
        <f t="shared" si="29"/>
        <v>YES</v>
      </c>
      <c r="AW116" s="23" t="str">
        <f t="shared" si="30"/>
        <v>DIST</v>
      </c>
    </row>
    <row r="117" spans="1:49">
      <c r="A117" s="14"/>
      <c r="B117" s="14">
        <v>33152</v>
      </c>
      <c r="C117" s="14" t="s">
        <v>757</v>
      </c>
      <c r="D117" s="15" t="s">
        <v>758</v>
      </c>
      <c r="E117" s="14" t="s">
        <v>759</v>
      </c>
      <c r="F117" s="16" t="s">
        <v>760</v>
      </c>
      <c r="G117" s="14">
        <v>89</v>
      </c>
      <c r="H117" s="14">
        <v>98</v>
      </c>
      <c r="I117" s="14">
        <v>100</v>
      </c>
      <c r="J117" s="14">
        <v>100</v>
      </c>
      <c r="K117" s="14">
        <v>87</v>
      </c>
      <c r="L117" s="17"/>
      <c r="M117" s="14">
        <v>45</v>
      </c>
      <c r="N117" s="14">
        <v>20</v>
      </c>
      <c r="O117" s="14">
        <v>44</v>
      </c>
      <c r="P117" s="14">
        <v>19</v>
      </c>
      <c r="Q117" s="14">
        <v>47</v>
      </c>
      <c r="R117" s="14">
        <v>35</v>
      </c>
      <c r="S117" s="18">
        <v>9.9600000000000009</v>
      </c>
      <c r="T117" s="18">
        <v>23</v>
      </c>
      <c r="U117" s="19"/>
      <c r="V117" s="15">
        <f t="shared" si="36"/>
        <v>33152</v>
      </c>
      <c r="W117" s="14" t="str">
        <f t="shared" si="37"/>
        <v>T150058678</v>
      </c>
      <c r="X117" s="15" t="str">
        <f t="shared" si="38"/>
        <v>SHAH AYUSH DINESH</v>
      </c>
      <c r="Y117" s="14" t="str">
        <f t="shared" si="39"/>
        <v>71900583D</v>
      </c>
      <c r="Z117" s="16" t="str">
        <f t="shared" si="40"/>
        <v>I2K18102501</v>
      </c>
      <c r="AA117" s="14">
        <v>100</v>
      </c>
      <c r="AB117" s="14">
        <v>87</v>
      </c>
      <c r="AC117" s="14">
        <v>86</v>
      </c>
      <c r="AD117" s="14">
        <v>100</v>
      </c>
      <c r="AE117" s="14">
        <v>95</v>
      </c>
      <c r="AF117" s="17"/>
      <c r="AG117" s="14">
        <v>23</v>
      </c>
      <c r="AH117" s="14">
        <v>23</v>
      </c>
      <c r="AI117" s="14">
        <v>42</v>
      </c>
      <c r="AJ117" s="14">
        <v>42</v>
      </c>
      <c r="AK117" s="14">
        <v>22</v>
      </c>
      <c r="AL117" s="14">
        <v>24</v>
      </c>
      <c r="AM117" s="14">
        <v>45</v>
      </c>
      <c r="AN117" s="14">
        <v>9.98</v>
      </c>
      <c r="AO117" s="14">
        <v>46</v>
      </c>
      <c r="AP117" s="20" t="str">
        <f t="shared" si="23"/>
        <v>PASS</v>
      </c>
      <c r="AQ117" s="20" t="str">
        <f t="shared" si="24"/>
        <v>PASS</v>
      </c>
      <c r="AR117" s="21" t="str">
        <f t="shared" si="25"/>
        <v>PASS</v>
      </c>
      <c r="AS117" s="21" t="str">
        <f t="shared" si="26"/>
        <v>PASS</v>
      </c>
      <c r="AT117" s="7" t="str">
        <f t="shared" si="27"/>
        <v>PASS</v>
      </c>
      <c r="AU117" s="7" t="str">
        <f t="shared" si="28"/>
        <v>PASS</v>
      </c>
      <c r="AV117" s="22" t="str">
        <f t="shared" si="29"/>
        <v>YES</v>
      </c>
      <c r="AW117" s="23" t="str">
        <f t="shared" si="30"/>
        <v>DIST</v>
      </c>
    </row>
    <row r="118" spans="1:49">
      <c r="A118" s="14"/>
      <c r="B118" s="24">
        <v>33153</v>
      </c>
      <c r="C118" s="24" t="s">
        <v>769</v>
      </c>
      <c r="D118" s="25" t="s">
        <v>770</v>
      </c>
      <c r="E118" s="24" t="s">
        <v>771</v>
      </c>
      <c r="F118" s="16" t="s">
        <v>772</v>
      </c>
      <c r="G118" s="14">
        <v>89</v>
      </c>
      <c r="H118" s="14">
        <v>100</v>
      </c>
      <c r="I118" s="14">
        <v>96</v>
      </c>
      <c r="J118" s="14">
        <v>100</v>
      </c>
      <c r="K118" s="14">
        <v>100</v>
      </c>
      <c r="L118" s="17"/>
      <c r="M118" s="14">
        <v>38</v>
      </c>
      <c r="N118" s="14">
        <v>23</v>
      </c>
      <c r="O118" s="14">
        <v>43</v>
      </c>
      <c r="P118" s="14">
        <v>22</v>
      </c>
      <c r="Q118" s="14">
        <v>46</v>
      </c>
      <c r="R118" s="14">
        <v>40</v>
      </c>
      <c r="S118" s="18">
        <v>9.9600000000000009</v>
      </c>
      <c r="T118" s="18">
        <v>23</v>
      </c>
      <c r="U118" s="19"/>
      <c r="V118" s="15">
        <f t="shared" si="36"/>
        <v>33153</v>
      </c>
      <c r="W118" s="14" t="str">
        <f t="shared" si="37"/>
        <v>T150058681</v>
      </c>
      <c r="X118" s="15" t="str">
        <f t="shared" si="38"/>
        <v>SHINDE VIPUL VIKAS</v>
      </c>
      <c r="Y118" s="14" t="str">
        <f t="shared" si="39"/>
        <v>71900606G</v>
      </c>
      <c r="Z118" s="16" t="str">
        <f t="shared" si="40"/>
        <v>I2K18102478</v>
      </c>
      <c r="AA118" s="14">
        <v>100</v>
      </c>
      <c r="AB118" s="14">
        <v>94</v>
      </c>
      <c r="AC118" s="14">
        <v>83</v>
      </c>
      <c r="AD118" s="14">
        <v>100</v>
      </c>
      <c r="AE118" s="14">
        <v>99</v>
      </c>
      <c r="AF118" s="17"/>
      <c r="AG118" s="14">
        <v>22</v>
      </c>
      <c r="AH118" s="14">
        <v>24</v>
      </c>
      <c r="AI118" s="14">
        <v>45</v>
      </c>
      <c r="AJ118" s="14">
        <v>45</v>
      </c>
      <c r="AK118" s="14">
        <v>23</v>
      </c>
      <c r="AL118" s="14">
        <v>23</v>
      </c>
      <c r="AM118" s="14">
        <v>43</v>
      </c>
      <c r="AN118" s="14">
        <v>9.98</v>
      </c>
      <c r="AO118" s="14">
        <v>46</v>
      </c>
      <c r="AP118" s="20" t="str">
        <f t="shared" si="23"/>
        <v>PASS</v>
      </c>
      <c r="AQ118" s="20" t="str">
        <f t="shared" si="24"/>
        <v>PASS</v>
      </c>
      <c r="AR118" s="21" t="str">
        <f t="shared" si="25"/>
        <v>PASS</v>
      </c>
      <c r="AS118" s="21" t="str">
        <f t="shared" si="26"/>
        <v>PASS</v>
      </c>
      <c r="AT118" s="7" t="str">
        <f t="shared" si="27"/>
        <v>PASS</v>
      </c>
      <c r="AU118" s="7" t="str">
        <f t="shared" si="28"/>
        <v>PASS</v>
      </c>
      <c r="AV118" s="22" t="str">
        <f t="shared" si="29"/>
        <v>YES</v>
      </c>
      <c r="AW118" s="23" t="str">
        <f t="shared" si="30"/>
        <v>DIST</v>
      </c>
    </row>
    <row r="119" spans="1:49">
      <c r="A119" s="14"/>
      <c r="B119" s="24">
        <v>33157</v>
      </c>
      <c r="C119" s="24" t="s">
        <v>313</v>
      </c>
      <c r="D119" s="25" t="s">
        <v>314</v>
      </c>
      <c r="E119" s="24" t="s">
        <v>315</v>
      </c>
      <c r="F119" s="16" t="s">
        <v>316</v>
      </c>
      <c r="G119" s="14">
        <v>95</v>
      </c>
      <c r="H119" s="14">
        <v>100</v>
      </c>
      <c r="I119" s="14">
        <v>98</v>
      </c>
      <c r="J119" s="14">
        <v>100</v>
      </c>
      <c r="K119" s="14">
        <v>100</v>
      </c>
      <c r="L119" s="17"/>
      <c r="M119" s="14">
        <v>40</v>
      </c>
      <c r="N119" s="14">
        <v>21</v>
      </c>
      <c r="O119" s="14">
        <v>44</v>
      </c>
      <c r="P119" s="14">
        <v>22</v>
      </c>
      <c r="Q119" s="14">
        <v>42</v>
      </c>
      <c r="R119" s="14">
        <v>41</v>
      </c>
      <c r="S119" s="18">
        <v>10</v>
      </c>
      <c r="T119" s="18">
        <v>23</v>
      </c>
      <c r="U119" s="19"/>
      <c r="V119" s="15">
        <f t="shared" si="36"/>
        <v>33157</v>
      </c>
      <c r="W119" s="14" t="str">
        <f t="shared" si="37"/>
        <v>T150058565</v>
      </c>
      <c r="X119" s="15" t="str">
        <f t="shared" si="38"/>
        <v>DROLIA SPARSH SANJAY</v>
      </c>
      <c r="Y119" s="14" t="str">
        <f t="shared" si="39"/>
        <v>71900650D</v>
      </c>
      <c r="Z119" s="16" t="str">
        <f t="shared" si="40"/>
        <v>I2K18102566</v>
      </c>
      <c r="AA119" s="14">
        <v>100</v>
      </c>
      <c r="AB119" s="14">
        <v>95</v>
      </c>
      <c r="AC119" s="14">
        <v>90</v>
      </c>
      <c r="AD119" s="14">
        <v>99</v>
      </c>
      <c r="AE119" s="14">
        <v>92</v>
      </c>
      <c r="AF119" s="17"/>
      <c r="AG119" s="14">
        <v>23</v>
      </c>
      <c r="AH119" s="14">
        <v>20</v>
      </c>
      <c r="AI119" s="14">
        <v>36</v>
      </c>
      <c r="AJ119" s="14">
        <v>42</v>
      </c>
      <c r="AK119" s="14">
        <v>22</v>
      </c>
      <c r="AL119" s="14">
        <v>23</v>
      </c>
      <c r="AM119" s="14">
        <v>45</v>
      </c>
      <c r="AN119" s="14">
        <v>9.98</v>
      </c>
      <c r="AO119" s="14">
        <v>46</v>
      </c>
      <c r="AP119" s="20" t="str">
        <f t="shared" si="23"/>
        <v>PASS</v>
      </c>
      <c r="AQ119" s="20" t="str">
        <f t="shared" si="24"/>
        <v>PASS</v>
      </c>
      <c r="AR119" s="21" t="str">
        <f t="shared" si="25"/>
        <v>PASS</v>
      </c>
      <c r="AS119" s="21" t="str">
        <f t="shared" si="26"/>
        <v>PASS</v>
      </c>
      <c r="AT119" s="7" t="str">
        <f t="shared" si="27"/>
        <v>PASS</v>
      </c>
      <c r="AU119" s="7" t="str">
        <f t="shared" si="28"/>
        <v>PASS</v>
      </c>
      <c r="AV119" s="22" t="str">
        <f t="shared" si="29"/>
        <v>YES</v>
      </c>
      <c r="AW119" s="23" t="str">
        <f t="shared" si="30"/>
        <v>DIST</v>
      </c>
    </row>
    <row r="120" spans="1:49">
      <c r="A120" s="14"/>
      <c r="B120" s="14">
        <v>33214</v>
      </c>
      <c r="C120" s="14" t="s">
        <v>237</v>
      </c>
      <c r="D120" s="15" t="s">
        <v>238</v>
      </c>
      <c r="E120" s="14" t="s">
        <v>239</v>
      </c>
      <c r="F120" s="16" t="s">
        <v>240</v>
      </c>
      <c r="G120" s="14">
        <v>96</v>
      </c>
      <c r="H120" s="14">
        <v>100</v>
      </c>
      <c r="I120" s="14">
        <v>100</v>
      </c>
      <c r="J120" s="14">
        <v>100</v>
      </c>
      <c r="K120" s="14">
        <v>96</v>
      </c>
      <c r="L120" s="17"/>
      <c r="M120" s="14">
        <v>44</v>
      </c>
      <c r="N120" s="14">
        <v>22</v>
      </c>
      <c r="O120" s="14">
        <v>44</v>
      </c>
      <c r="P120" s="14">
        <v>22</v>
      </c>
      <c r="Q120" s="14">
        <v>46</v>
      </c>
      <c r="R120" s="14">
        <v>45</v>
      </c>
      <c r="S120" s="18">
        <v>10</v>
      </c>
      <c r="T120" s="18">
        <v>23</v>
      </c>
      <c r="U120" s="19"/>
      <c r="V120" s="15">
        <f t="shared" si="36"/>
        <v>33214</v>
      </c>
      <c r="W120" s="14" t="str">
        <f t="shared" si="37"/>
        <v>T150058546</v>
      </c>
      <c r="X120" s="15" t="str">
        <f t="shared" si="38"/>
        <v>CHORAGE SHUBHAM SANDIP</v>
      </c>
      <c r="Y120" s="14" t="str">
        <f t="shared" si="39"/>
        <v>71900163D</v>
      </c>
      <c r="Z120" s="16" t="str">
        <f t="shared" si="40"/>
        <v>I2K18102616</v>
      </c>
      <c r="AA120" s="14">
        <v>97</v>
      </c>
      <c r="AB120" s="14">
        <v>89</v>
      </c>
      <c r="AC120" s="14">
        <v>89</v>
      </c>
      <c r="AD120" s="14">
        <v>100</v>
      </c>
      <c r="AE120" s="14">
        <v>94</v>
      </c>
      <c r="AF120" s="17"/>
      <c r="AG120" s="14">
        <v>23</v>
      </c>
      <c r="AH120" s="14">
        <v>22</v>
      </c>
      <c r="AI120" s="14">
        <v>44</v>
      </c>
      <c r="AJ120" s="14">
        <v>35</v>
      </c>
      <c r="AK120" s="14">
        <v>23</v>
      </c>
      <c r="AL120" s="14">
        <v>22</v>
      </c>
      <c r="AM120" s="14">
        <v>43</v>
      </c>
      <c r="AN120" s="14">
        <v>9.98</v>
      </c>
      <c r="AO120" s="14">
        <v>46</v>
      </c>
      <c r="AP120" s="20" t="str">
        <f t="shared" si="23"/>
        <v>PASS</v>
      </c>
      <c r="AQ120" s="20" t="str">
        <f t="shared" si="24"/>
        <v>PASS</v>
      </c>
      <c r="AR120" s="21" t="str">
        <f t="shared" si="25"/>
        <v>PASS</v>
      </c>
      <c r="AS120" s="21" t="str">
        <f t="shared" si="26"/>
        <v>PASS</v>
      </c>
      <c r="AT120" s="7" t="str">
        <f t="shared" si="27"/>
        <v>PASS</v>
      </c>
      <c r="AU120" s="7" t="str">
        <f t="shared" si="28"/>
        <v>PASS</v>
      </c>
      <c r="AV120" s="22" t="str">
        <f t="shared" si="29"/>
        <v>YES</v>
      </c>
      <c r="AW120" s="23" t="str">
        <f t="shared" si="30"/>
        <v>DIST</v>
      </c>
    </row>
    <row r="121" spans="1:49">
      <c r="A121" s="14"/>
      <c r="B121" s="14">
        <v>33228</v>
      </c>
      <c r="C121" s="14" t="s">
        <v>417</v>
      </c>
      <c r="D121" s="15" t="s">
        <v>418</v>
      </c>
      <c r="E121" s="14" t="s">
        <v>419</v>
      </c>
      <c r="F121" s="16" t="s">
        <v>420</v>
      </c>
      <c r="G121" s="14">
        <v>84</v>
      </c>
      <c r="H121" s="14">
        <v>87</v>
      </c>
      <c r="I121" s="14">
        <v>86</v>
      </c>
      <c r="J121" s="14">
        <v>86</v>
      </c>
      <c r="K121" s="14">
        <v>82</v>
      </c>
      <c r="L121" s="17"/>
      <c r="M121" s="14">
        <v>43</v>
      </c>
      <c r="N121" s="14">
        <v>23</v>
      </c>
      <c r="O121" s="14">
        <v>44</v>
      </c>
      <c r="P121" s="14">
        <v>23</v>
      </c>
      <c r="Q121" s="14">
        <v>40</v>
      </c>
      <c r="R121" s="14">
        <v>42</v>
      </c>
      <c r="S121" s="18">
        <v>10</v>
      </c>
      <c r="T121" s="18">
        <v>23</v>
      </c>
      <c r="U121" s="19"/>
      <c r="V121" s="15">
        <f t="shared" si="36"/>
        <v>33228</v>
      </c>
      <c r="W121" s="14" t="str">
        <f t="shared" si="37"/>
        <v>T150058591</v>
      </c>
      <c r="X121" s="15" t="str">
        <f t="shared" si="38"/>
        <v>JITURI ATHARVA MILIND</v>
      </c>
      <c r="Y121" s="14" t="str">
        <f t="shared" si="39"/>
        <v>71900294L</v>
      </c>
      <c r="Z121" s="16" t="str">
        <f t="shared" si="40"/>
        <v>I2K18102641</v>
      </c>
      <c r="AA121" s="14">
        <v>94</v>
      </c>
      <c r="AB121" s="14">
        <v>82</v>
      </c>
      <c r="AC121" s="14">
        <v>82</v>
      </c>
      <c r="AD121" s="14">
        <v>96</v>
      </c>
      <c r="AE121" s="14">
        <v>89</v>
      </c>
      <c r="AF121" s="17"/>
      <c r="AG121" s="14">
        <v>22</v>
      </c>
      <c r="AH121" s="14">
        <v>20</v>
      </c>
      <c r="AI121" s="14">
        <v>42</v>
      </c>
      <c r="AJ121" s="14">
        <v>39</v>
      </c>
      <c r="AK121" s="14">
        <v>22</v>
      </c>
      <c r="AL121" s="14">
        <v>21</v>
      </c>
      <c r="AM121" s="14">
        <v>46</v>
      </c>
      <c r="AN121" s="14">
        <v>9.98</v>
      </c>
      <c r="AO121" s="14">
        <v>46</v>
      </c>
      <c r="AP121" s="20" t="str">
        <f t="shared" si="23"/>
        <v>PASS</v>
      </c>
      <c r="AQ121" s="20" t="str">
        <f t="shared" si="24"/>
        <v>PASS</v>
      </c>
      <c r="AR121" s="21" t="str">
        <f t="shared" si="25"/>
        <v>PASS</v>
      </c>
      <c r="AS121" s="21" t="str">
        <f t="shared" si="26"/>
        <v>PASS</v>
      </c>
      <c r="AT121" s="7" t="str">
        <f t="shared" si="27"/>
        <v>PASS</v>
      </c>
      <c r="AU121" s="7" t="str">
        <f t="shared" si="28"/>
        <v>PASS</v>
      </c>
      <c r="AV121" s="22" t="str">
        <f t="shared" si="29"/>
        <v>YES</v>
      </c>
      <c r="AW121" s="23" t="str">
        <f t="shared" si="30"/>
        <v>DIST</v>
      </c>
    </row>
    <row r="122" spans="1:49">
      <c r="A122" s="14"/>
      <c r="B122" s="24">
        <v>33232</v>
      </c>
      <c r="C122" s="24" t="s">
        <v>485</v>
      </c>
      <c r="D122" s="25" t="s">
        <v>486</v>
      </c>
      <c r="E122" s="24" t="s">
        <v>487</v>
      </c>
      <c r="F122" s="16" t="s">
        <v>488</v>
      </c>
      <c r="G122" s="14">
        <v>89</v>
      </c>
      <c r="H122" s="14">
        <v>100</v>
      </c>
      <c r="I122" s="14">
        <v>98</v>
      </c>
      <c r="J122" s="14">
        <v>99</v>
      </c>
      <c r="K122" s="14">
        <v>97</v>
      </c>
      <c r="L122" s="17"/>
      <c r="M122" s="14">
        <v>39</v>
      </c>
      <c r="N122" s="14">
        <v>22</v>
      </c>
      <c r="O122" s="14">
        <v>43</v>
      </c>
      <c r="P122" s="14">
        <v>23</v>
      </c>
      <c r="Q122" s="14">
        <v>42</v>
      </c>
      <c r="R122" s="14">
        <v>42</v>
      </c>
      <c r="S122" s="18">
        <v>9.9600000000000009</v>
      </c>
      <c r="T122" s="18">
        <v>23</v>
      </c>
      <c r="U122" s="19"/>
      <c r="V122" s="15">
        <f t="shared" si="36"/>
        <v>33232</v>
      </c>
      <c r="W122" s="14" t="str">
        <f t="shared" si="37"/>
        <v>T150058609</v>
      </c>
      <c r="X122" s="15" t="str">
        <f t="shared" si="38"/>
        <v>KULKARNI PRATHMESH PRAVIN</v>
      </c>
      <c r="Y122" s="14" t="str">
        <f t="shared" si="39"/>
        <v>71900363G</v>
      </c>
      <c r="Z122" s="16" t="str">
        <f t="shared" si="40"/>
        <v>I2K18102617</v>
      </c>
      <c r="AA122" s="14">
        <v>92</v>
      </c>
      <c r="AB122" s="14">
        <v>98</v>
      </c>
      <c r="AC122" s="14">
        <v>85</v>
      </c>
      <c r="AD122" s="14">
        <v>100</v>
      </c>
      <c r="AE122" s="14">
        <v>99</v>
      </c>
      <c r="AF122" s="17"/>
      <c r="AG122" s="14">
        <v>23</v>
      </c>
      <c r="AH122" s="14">
        <v>21</v>
      </c>
      <c r="AI122" s="14">
        <v>45</v>
      </c>
      <c r="AJ122" s="14">
        <v>42</v>
      </c>
      <c r="AK122" s="14">
        <v>22</v>
      </c>
      <c r="AL122" s="14">
        <v>20</v>
      </c>
      <c r="AM122" s="14">
        <v>43</v>
      </c>
      <c r="AN122" s="14">
        <v>9.98</v>
      </c>
      <c r="AO122" s="14">
        <v>46</v>
      </c>
      <c r="AP122" s="20" t="str">
        <f t="shared" si="23"/>
        <v>PASS</v>
      </c>
      <c r="AQ122" s="20" t="str">
        <f t="shared" si="24"/>
        <v>PASS</v>
      </c>
      <c r="AR122" s="21" t="str">
        <f t="shared" si="25"/>
        <v>PASS</v>
      </c>
      <c r="AS122" s="21" t="str">
        <f t="shared" si="26"/>
        <v>PASS</v>
      </c>
      <c r="AT122" s="7" t="str">
        <f t="shared" si="27"/>
        <v>PASS</v>
      </c>
      <c r="AU122" s="7" t="str">
        <f t="shared" si="28"/>
        <v>PASS</v>
      </c>
      <c r="AV122" s="22" t="str">
        <f t="shared" si="29"/>
        <v>YES</v>
      </c>
      <c r="AW122" s="23" t="str">
        <f t="shared" si="30"/>
        <v>DIST</v>
      </c>
    </row>
    <row r="123" spans="1:49">
      <c r="A123" s="14"/>
      <c r="B123" s="14">
        <v>33236</v>
      </c>
      <c r="C123" s="14" t="s">
        <v>525</v>
      </c>
      <c r="D123" s="15" t="s">
        <v>526</v>
      </c>
      <c r="E123" s="14" t="s">
        <v>527</v>
      </c>
      <c r="F123" s="16" t="s">
        <v>528</v>
      </c>
      <c r="G123" s="14">
        <v>89</v>
      </c>
      <c r="H123" s="14">
        <v>100</v>
      </c>
      <c r="I123" s="14">
        <v>98</v>
      </c>
      <c r="J123" s="14">
        <v>100</v>
      </c>
      <c r="K123" s="14">
        <v>96</v>
      </c>
      <c r="L123" s="17"/>
      <c r="M123" s="14">
        <v>40</v>
      </c>
      <c r="N123" s="14">
        <v>23</v>
      </c>
      <c r="O123" s="14">
        <v>40</v>
      </c>
      <c r="P123" s="14">
        <v>23</v>
      </c>
      <c r="Q123" s="14">
        <v>46</v>
      </c>
      <c r="R123" s="14">
        <v>39</v>
      </c>
      <c r="S123" s="18">
        <v>9.9600000000000009</v>
      </c>
      <c r="T123" s="18">
        <v>23</v>
      </c>
      <c r="U123" s="19"/>
      <c r="V123" s="15">
        <f t="shared" si="36"/>
        <v>33236</v>
      </c>
      <c r="W123" s="14" t="str">
        <f t="shared" si="37"/>
        <v>T150058619</v>
      </c>
      <c r="X123" s="15" t="str">
        <f t="shared" si="38"/>
        <v>MANE VAISHNAVI ASHOK</v>
      </c>
      <c r="Y123" s="14" t="str">
        <f t="shared" si="39"/>
        <v>71900402M</v>
      </c>
      <c r="Z123" s="16" t="str">
        <f t="shared" si="40"/>
        <v>I2K18102414</v>
      </c>
      <c r="AA123" s="14">
        <v>96</v>
      </c>
      <c r="AB123" s="14">
        <v>86</v>
      </c>
      <c r="AC123" s="14">
        <v>81</v>
      </c>
      <c r="AD123" s="14">
        <v>100</v>
      </c>
      <c r="AE123" s="14">
        <v>94</v>
      </c>
      <c r="AF123" s="17"/>
      <c r="AG123" s="14">
        <v>23</v>
      </c>
      <c r="AH123" s="14">
        <v>23</v>
      </c>
      <c r="AI123" s="14">
        <v>45</v>
      </c>
      <c r="AJ123" s="14">
        <v>43</v>
      </c>
      <c r="AK123" s="14">
        <v>23</v>
      </c>
      <c r="AL123" s="14">
        <v>21</v>
      </c>
      <c r="AM123" s="14">
        <v>45</v>
      </c>
      <c r="AN123" s="14">
        <v>9.98</v>
      </c>
      <c r="AO123" s="14">
        <v>46</v>
      </c>
      <c r="AP123" s="20" t="str">
        <f t="shared" si="23"/>
        <v>PASS</v>
      </c>
      <c r="AQ123" s="20" t="str">
        <f t="shared" si="24"/>
        <v>PASS</v>
      </c>
      <c r="AR123" s="21" t="str">
        <f t="shared" si="25"/>
        <v>PASS</v>
      </c>
      <c r="AS123" s="21" t="str">
        <f t="shared" si="26"/>
        <v>PASS</v>
      </c>
      <c r="AT123" s="7" t="str">
        <f t="shared" si="27"/>
        <v>PASS</v>
      </c>
      <c r="AU123" s="7" t="str">
        <f t="shared" si="28"/>
        <v>PASS</v>
      </c>
      <c r="AV123" s="22" t="str">
        <f t="shared" si="29"/>
        <v>YES</v>
      </c>
      <c r="AW123" s="23" t="str">
        <f t="shared" si="30"/>
        <v>DIST</v>
      </c>
    </row>
    <row r="124" spans="1:49">
      <c r="A124" s="14"/>
      <c r="B124" s="14">
        <v>33253</v>
      </c>
      <c r="C124" s="14" t="s">
        <v>773</v>
      </c>
      <c r="D124" s="15" t="s">
        <v>774</v>
      </c>
      <c r="E124" s="14" t="s">
        <v>775</v>
      </c>
      <c r="F124" s="16" t="s">
        <v>776</v>
      </c>
      <c r="G124" s="14">
        <v>95</v>
      </c>
      <c r="H124" s="14">
        <v>90</v>
      </c>
      <c r="I124" s="14">
        <v>99</v>
      </c>
      <c r="J124" s="14">
        <v>100</v>
      </c>
      <c r="K124" s="14">
        <v>96</v>
      </c>
      <c r="L124" s="17"/>
      <c r="M124" s="14">
        <v>41</v>
      </c>
      <c r="N124" s="14">
        <v>21</v>
      </c>
      <c r="O124" s="14">
        <v>42</v>
      </c>
      <c r="P124" s="14">
        <v>19</v>
      </c>
      <c r="Q124" s="14">
        <v>46</v>
      </c>
      <c r="R124" s="14">
        <v>35</v>
      </c>
      <c r="S124" s="18">
        <v>9.9600000000000009</v>
      </c>
      <c r="T124" s="18">
        <v>23</v>
      </c>
      <c r="U124" s="19"/>
      <c r="V124" s="15">
        <f t="shared" si="36"/>
        <v>33253</v>
      </c>
      <c r="W124" s="14" t="str">
        <f t="shared" si="37"/>
        <v>T150058682</v>
      </c>
      <c r="X124" s="15" t="str">
        <f t="shared" si="38"/>
        <v>SHIRALKAR PRATHAMESH NARENDRA</v>
      </c>
      <c r="Y124" s="14" t="str">
        <f t="shared" si="39"/>
        <v>71900607E</v>
      </c>
      <c r="Z124" s="16" t="str">
        <f t="shared" si="40"/>
        <v>I2K18102473</v>
      </c>
      <c r="AA124" s="14">
        <v>100</v>
      </c>
      <c r="AB124" s="14">
        <v>94</v>
      </c>
      <c r="AC124" s="14">
        <v>86</v>
      </c>
      <c r="AD124" s="14">
        <v>100</v>
      </c>
      <c r="AE124" s="14">
        <v>96</v>
      </c>
      <c r="AF124" s="17"/>
      <c r="AG124" s="14">
        <v>23</v>
      </c>
      <c r="AH124" s="14">
        <v>23</v>
      </c>
      <c r="AI124" s="14">
        <v>43</v>
      </c>
      <c r="AJ124" s="14">
        <v>48</v>
      </c>
      <c r="AK124" s="14">
        <v>21</v>
      </c>
      <c r="AL124" s="14">
        <v>23</v>
      </c>
      <c r="AM124" s="14">
        <v>47</v>
      </c>
      <c r="AN124" s="14">
        <v>9.98</v>
      </c>
      <c r="AO124" s="14">
        <v>46</v>
      </c>
      <c r="AP124" s="20" t="str">
        <f t="shared" si="23"/>
        <v>PASS</v>
      </c>
      <c r="AQ124" s="20" t="str">
        <f t="shared" si="24"/>
        <v>PASS</v>
      </c>
      <c r="AR124" s="21" t="str">
        <f t="shared" si="25"/>
        <v>PASS</v>
      </c>
      <c r="AS124" s="21" t="str">
        <f t="shared" si="26"/>
        <v>PASS</v>
      </c>
      <c r="AT124" s="7" t="str">
        <f t="shared" si="27"/>
        <v>PASS</v>
      </c>
      <c r="AU124" s="7" t="str">
        <f t="shared" si="28"/>
        <v>PASS</v>
      </c>
      <c r="AV124" s="22" t="str">
        <f t="shared" si="29"/>
        <v>YES</v>
      </c>
      <c r="AW124" s="23" t="str">
        <f t="shared" si="30"/>
        <v>DIST</v>
      </c>
    </row>
    <row r="125" spans="1:49">
      <c r="A125" s="14"/>
      <c r="B125" s="14">
        <v>33315</v>
      </c>
      <c r="C125" s="14" t="s">
        <v>221</v>
      </c>
      <c r="D125" s="15" t="s">
        <v>222</v>
      </c>
      <c r="E125" s="14" t="s">
        <v>223</v>
      </c>
      <c r="F125" s="16" t="s">
        <v>224</v>
      </c>
      <c r="G125" s="14">
        <v>90</v>
      </c>
      <c r="H125" s="14">
        <v>94</v>
      </c>
      <c r="I125" s="14">
        <v>97</v>
      </c>
      <c r="J125" s="14">
        <v>99</v>
      </c>
      <c r="K125" s="14">
        <v>87</v>
      </c>
      <c r="L125" s="17"/>
      <c r="M125" s="14">
        <v>41</v>
      </c>
      <c r="N125" s="14">
        <v>23</v>
      </c>
      <c r="O125" s="14">
        <v>42</v>
      </c>
      <c r="P125" s="14">
        <v>24</v>
      </c>
      <c r="Q125" s="14">
        <v>44</v>
      </c>
      <c r="R125" s="14">
        <v>44</v>
      </c>
      <c r="S125" s="18">
        <v>10</v>
      </c>
      <c r="T125" s="18">
        <v>23</v>
      </c>
      <c r="U125" s="19"/>
      <c r="V125" s="15">
        <f t="shared" si="36"/>
        <v>33315</v>
      </c>
      <c r="W125" s="14" t="str">
        <f t="shared" si="37"/>
        <v>T150058542</v>
      </c>
      <c r="X125" s="15" t="str">
        <f t="shared" si="38"/>
        <v>CHANDRAMORE CHETNA SUNIL</v>
      </c>
      <c r="Y125" s="14" t="str">
        <f t="shared" si="39"/>
        <v>71900157K</v>
      </c>
      <c r="Z125" s="16" t="str">
        <f t="shared" si="40"/>
        <v>I2K18102528</v>
      </c>
      <c r="AA125" s="14">
        <v>96</v>
      </c>
      <c r="AB125" s="14">
        <v>83</v>
      </c>
      <c r="AC125" s="14">
        <v>82</v>
      </c>
      <c r="AD125" s="14">
        <v>100</v>
      </c>
      <c r="AE125" s="14">
        <v>82</v>
      </c>
      <c r="AF125" s="17"/>
      <c r="AG125" s="14">
        <v>23</v>
      </c>
      <c r="AH125" s="14">
        <v>23</v>
      </c>
      <c r="AI125" s="14">
        <v>46</v>
      </c>
      <c r="AJ125" s="14">
        <v>36</v>
      </c>
      <c r="AK125" s="14">
        <v>22</v>
      </c>
      <c r="AL125" s="14">
        <v>22</v>
      </c>
      <c r="AM125" s="14">
        <v>47</v>
      </c>
      <c r="AN125" s="14">
        <v>9.98</v>
      </c>
      <c r="AO125" s="14">
        <v>46</v>
      </c>
      <c r="AP125" s="20" t="str">
        <f t="shared" si="23"/>
        <v>PASS</v>
      </c>
      <c r="AQ125" s="20" t="str">
        <f t="shared" si="24"/>
        <v>PASS</v>
      </c>
      <c r="AR125" s="21" t="str">
        <f t="shared" si="25"/>
        <v>PASS</v>
      </c>
      <c r="AS125" s="21" t="str">
        <f t="shared" si="26"/>
        <v>PASS</v>
      </c>
      <c r="AT125" s="7" t="str">
        <f t="shared" si="27"/>
        <v>PASS</v>
      </c>
      <c r="AU125" s="7" t="str">
        <f t="shared" si="28"/>
        <v>PASS</v>
      </c>
      <c r="AV125" s="22" t="str">
        <f t="shared" si="29"/>
        <v>YES</v>
      </c>
      <c r="AW125" s="23" t="str">
        <f t="shared" si="30"/>
        <v>DIST</v>
      </c>
    </row>
    <row r="126" spans="1:49">
      <c r="A126" s="14"/>
      <c r="B126" s="14">
        <v>33328</v>
      </c>
      <c r="C126" s="14" t="s">
        <v>353</v>
      </c>
      <c r="D126" s="15" t="s">
        <v>354</v>
      </c>
      <c r="E126" s="14" t="s">
        <v>355</v>
      </c>
      <c r="F126" s="16" t="s">
        <v>356</v>
      </c>
      <c r="G126" s="14">
        <v>87</v>
      </c>
      <c r="H126" s="14">
        <v>100</v>
      </c>
      <c r="I126" s="14">
        <v>94</v>
      </c>
      <c r="J126" s="14">
        <v>96</v>
      </c>
      <c r="K126" s="14">
        <v>100</v>
      </c>
      <c r="L126" s="17"/>
      <c r="M126" s="14">
        <v>46</v>
      </c>
      <c r="N126" s="14">
        <v>20</v>
      </c>
      <c r="O126" s="14">
        <v>47</v>
      </c>
      <c r="P126" s="14">
        <v>22</v>
      </c>
      <c r="Q126" s="14">
        <v>45</v>
      </c>
      <c r="R126" s="14">
        <v>39</v>
      </c>
      <c r="S126" s="18">
        <v>9.9600000000000009</v>
      </c>
      <c r="T126" s="18">
        <v>23</v>
      </c>
      <c r="U126" s="19"/>
      <c r="V126" s="15">
        <f t="shared" si="36"/>
        <v>33328</v>
      </c>
      <c r="W126" s="14" t="str">
        <f t="shared" si="37"/>
        <v>T150058575</v>
      </c>
      <c r="X126" s="15" t="str">
        <f t="shared" si="38"/>
        <v>GHODEGAONKAR YASH SANJAY</v>
      </c>
      <c r="Y126" s="14" t="str">
        <f t="shared" si="39"/>
        <v>72000074C</v>
      </c>
      <c r="Z126" s="16" t="str">
        <f t="shared" si="40"/>
        <v>I2K19205176</v>
      </c>
      <c r="AA126" s="14">
        <v>100</v>
      </c>
      <c r="AB126" s="14">
        <v>84</v>
      </c>
      <c r="AC126" s="14">
        <v>90</v>
      </c>
      <c r="AD126" s="14">
        <v>100</v>
      </c>
      <c r="AE126" s="14">
        <v>90</v>
      </c>
      <c r="AF126" s="17"/>
      <c r="AG126" s="14">
        <v>22</v>
      </c>
      <c r="AH126" s="14">
        <v>21</v>
      </c>
      <c r="AI126" s="14">
        <v>43</v>
      </c>
      <c r="AJ126" s="14">
        <v>42</v>
      </c>
      <c r="AK126" s="14">
        <v>21</v>
      </c>
      <c r="AL126" s="14">
        <v>20</v>
      </c>
      <c r="AM126" s="14">
        <v>47</v>
      </c>
      <c r="AN126" s="14">
        <v>9.98</v>
      </c>
      <c r="AO126" s="14">
        <v>46</v>
      </c>
      <c r="AP126" s="20" t="str">
        <f t="shared" si="23"/>
        <v>PASS</v>
      </c>
      <c r="AQ126" s="20" t="str">
        <f t="shared" si="24"/>
        <v>PASS</v>
      </c>
      <c r="AR126" s="21" t="str">
        <f t="shared" si="25"/>
        <v>PASS</v>
      </c>
      <c r="AS126" s="21" t="str">
        <f t="shared" si="26"/>
        <v>PASS</v>
      </c>
      <c r="AT126" s="7" t="str">
        <f t="shared" si="27"/>
        <v>PASS</v>
      </c>
      <c r="AU126" s="7" t="str">
        <f t="shared" si="28"/>
        <v>PASS</v>
      </c>
      <c r="AV126" s="22" t="str">
        <f t="shared" si="29"/>
        <v>YES</v>
      </c>
      <c r="AW126" s="23" t="str">
        <f t="shared" si="30"/>
        <v>DIST</v>
      </c>
    </row>
    <row r="127" spans="1:49">
      <c r="A127" s="14"/>
      <c r="B127" s="24">
        <v>33335</v>
      </c>
      <c r="C127" s="24" t="s">
        <v>409</v>
      </c>
      <c r="D127" s="25" t="s">
        <v>410</v>
      </c>
      <c r="E127" s="24" t="s">
        <v>411</v>
      </c>
      <c r="F127" s="16" t="s">
        <v>412</v>
      </c>
      <c r="G127" s="14">
        <v>88</v>
      </c>
      <c r="H127" s="14">
        <v>100</v>
      </c>
      <c r="I127" s="14">
        <v>90</v>
      </c>
      <c r="J127" s="14">
        <v>100</v>
      </c>
      <c r="K127" s="14">
        <v>93</v>
      </c>
      <c r="L127" s="17"/>
      <c r="M127" s="14">
        <v>43</v>
      </c>
      <c r="N127" s="14">
        <v>23</v>
      </c>
      <c r="O127" s="14">
        <v>45</v>
      </c>
      <c r="P127" s="14">
        <v>24</v>
      </c>
      <c r="Q127" s="14">
        <v>43</v>
      </c>
      <c r="R127" s="14">
        <v>42</v>
      </c>
      <c r="S127" s="18">
        <v>10</v>
      </c>
      <c r="T127" s="18">
        <v>23</v>
      </c>
      <c r="U127" s="19"/>
      <c r="V127" s="15">
        <f t="shared" si="36"/>
        <v>33335</v>
      </c>
      <c r="W127" s="14" t="str">
        <f t="shared" si="37"/>
        <v>T150058589</v>
      </c>
      <c r="X127" s="15" t="str">
        <f t="shared" si="38"/>
        <v>JAIN ROSHAN BRAJESH</v>
      </c>
      <c r="Y127" s="14" t="str">
        <f t="shared" si="39"/>
        <v>71900285M</v>
      </c>
      <c r="Z127" s="16" t="str">
        <f t="shared" si="40"/>
        <v>I2K18102591</v>
      </c>
      <c r="AA127" s="14">
        <v>100</v>
      </c>
      <c r="AB127" s="14">
        <v>87</v>
      </c>
      <c r="AC127" s="14">
        <v>87</v>
      </c>
      <c r="AD127" s="14">
        <v>97</v>
      </c>
      <c r="AE127" s="14">
        <v>99</v>
      </c>
      <c r="AF127" s="17"/>
      <c r="AG127" s="14">
        <v>22</v>
      </c>
      <c r="AH127" s="14">
        <v>20</v>
      </c>
      <c r="AI127" s="14">
        <v>45</v>
      </c>
      <c r="AJ127" s="14">
        <v>38</v>
      </c>
      <c r="AK127" s="14">
        <v>22</v>
      </c>
      <c r="AL127" s="14">
        <v>20</v>
      </c>
      <c r="AM127" s="14">
        <v>44</v>
      </c>
      <c r="AN127" s="14">
        <v>9.98</v>
      </c>
      <c r="AO127" s="14">
        <v>46</v>
      </c>
      <c r="AP127" s="20" t="str">
        <f t="shared" si="23"/>
        <v>PASS</v>
      </c>
      <c r="AQ127" s="20" t="str">
        <f t="shared" si="24"/>
        <v>PASS</v>
      </c>
      <c r="AR127" s="21" t="str">
        <f t="shared" si="25"/>
        <v>PASS</v>
      </c>
      <c r="AS127" s="21" t="str">
        <f t="shared" si="26"/>
        <v>PASS</v>
      </c>
      <c r="AT127" s="7" t="str">
        <f t="shared" si="27"/>
        <v>PASS</v>
      </c>
      <c r="AU127" s="7" t="str">
        <f t="shared" si="28"/>
        <v>PASS</v>
      </c>
      <c r="AV127" s="22" t="str">
        <f t="shared" si="29"/>
        <v>YES</v>
      </c>
      <c r="AW127" s="23" t="str">
        <f t="shared" si="30"/>
        <v>DIST</v>
      </c>
    </row>
    <row r="128" spans="1:49">
      <c r="A128" s="14"/>
      <c r="B128" s="14">
        <v>33341</v>
      </c>
      <c r="C128" s="14" t="s">
        <v>477</v>
      </c>
      <c r="D128" s="15" t="s">
        <v>478</v>
      </c>
      <c r="E128" s="14" t="s">
        <v>479</v>
      </c>
      <c r="F128" s="16" t="s">
        <v>480</v>
      </c>
      <c r="G128" s="14">
        <v>89</v>
      </c>
      <c r="H128" s="14">
        <v>100</v>
      </c>
      <c r="I128" s="14">
        <v>97</v>
      </c>
      <c r="J128" s="14">
        <v>100</v>
      </c>
      <c r="K128" s="14">
        <v>100</v>
      </c>
      <c r="L128" s="17"/>
      <c r="M128" s="14">
        <v>45</v>
      </c>
      <c r="N128" s="14">
        <v>24</v>
      </c>
      <c r="O128" s="14">
        <v>46</v>
      </c>
      <c r="P128" s="14">
        <v>23</v>
      </c>
      <c r="Q128" s="14">
        <v>43</v>
      </c>
      <c r="R128" s="14">
        <v>46</v>
      </c>
      <c r="S128" s="18">
        <v>10</v>
      </c>
      <c r="T128" s="18">
        <v>23</v>
      </c>
      <c r="U128" s="19"/>
      <c r="V128" s="15">
        <f t="shared" si="36"/>
        <v>33341</v>
      </c>
      <c r="W128" s="14" t="str">
        <f t="shared" si="37"/>
        <v>T150058607</v>
      </c>
      <c r="X128" s="15" t="str">
        <f t="shared" si="38"/>
        <v>KRISHIV NIRANJAN MEWANI</v>
      </c>
      <c r="Y128" s="14" t="str">
        <f t="shared" si="39"/>
        <v>71900348C</v>
      </c>
      <c r="Z128" s="16" t="str">
        <f t="shared" si="40"/>
        <v>I2K18102633</v>
      </c>
      <c r="AA128" s="14">
        <v>100</v>
      </c>
      <c r="AB128" s="14">
        <v>91</v>
      </c>
      <c r="AC128" s="14">
        <v>87</v>
      </c>
      <c r="AD128" s="14">
        <v>100</v>
      </c>
      <c r="AE128" s="14">
        <v>96</v>
      </c>
      <c r="AF128" s="17"/>
      <c r="AG128" s="14">
        <v>22</v>
      </c>
      <c r="AH128" s="14">
        <v>21</v>
      </c>
      <c r="AI128" s="14">
        <v>44</v>
      </c>
      <c r="AJ128" s="14">
        <v>38</v>
      </c>
      <c r="AK128" s="14">
        <v>23</v>
      </c>
      <c r="AL128" s="14">
        <v>22</v>
      </c>
      <c r="AM128" s="14">
        <v>44</v>
      </c>
      <c r="AN128" s="14">
        <v>9.98</v>
      </c>
      <c r="AO128" s="14">
        <v>46</v>
      </c>
      <c r="AP128" s="20" t="str">
        <f t="shared" si="23"/>
        <v>PASS</v>
      </c>
      <c r="AQ128" s="20" t="str">
        <f t="shared" si="24"/>
        <v>PASS</v>
      </c>
      <c r="AR128" s="21" t="str">
        <f t="shared" si="25"/>
        <v>PASS</v>
      </c>
      <c r="AS128" s="21" t="str">
        <f t="shared" si="26"/>
        <v>PASS</v>
      </c>
      <c r="AT128" s="7" t="str">
        <f t="shared" si="27"/>
        <v>PASS</v>
      </c>
      <c r="AU128" s="7" t="str">
        <f t="shared" si="28"/>
        <v>PASS</v>
      </c>
      <c r="AV128" s="22" t="str">
        <f t="shared" si="29"/>
        <v>YES</v>
      </c>
      <c r="AW128" s="23" t="str">
        <f t="shared" si="30"/>
        <v>DIST</v>
      </c>
    </row>
    <row r="129" spans="1:49">
      <c r="A129" s="14"/>
      <c r="B129" s="14">
        <v>33362</v>
      </c>
      <c r="C129" s="14" t="s">
        <v>589</v>
      </c>
      <c r="D129" s="15" t="s">
        <v>590</v>
      </c>
      <c r="E129" s="14" t="s">
        <v>591</v>
      </c>
      <c r="F129" s="16" t="s">
        <v>592</v>
      </c>
      <c r="G129" s="14">
        <v>91</v>
      </c>
      <c r="H129" s="14">
        <v>100</v>
      </c>
      <c r="I129" s="14">
        <v>93</v>
      </c>
      <c r="J129" s="14">
        <v>100</v>
      </c>
      <c r="K129" s="14">
        <v>99</v>
      </c>
      <c r="L129" s="17"/>
      <c r="M129" s="14">
        <v>48</v>
      </c>
      <c r="N129" s="14">
        <v>19</v>
      </c>
      <c r="O129" s="14">
        <v>47</v>
      </c>
      <c r="P129" s="14">
        <v>20</v>
      </c>
      <c r="Q129" s="14">
        <v>45</v>
      </c>
      <c r="R129" s="14">
        <v>39</v>
      </c>
      <c r="S129" s="18">
        <v>9.9600000000000009</v>
      </c>
      <c r="T129" s="18">
        <v>23</v>
      </c>
      <c r="U129" s="19"/>
      <c r="V129" s="15">
        <f t="shared" si="36"/>
        <v>33362</v>
      </c>
      <c r="W129" s="14" t="str">
        <f t="shared" si="37"/>
        <v>T150058635</v>
      </c>
      <c r="X129" s="15" t="str">
        <f t="shared" si="38"/>
        <v>PARDESHI ROHIT MILIND</v>
      </c>
      <c r="Y129" s="14" t="str">
        <f t="shared" si="39"/>
        <v>71900540L</v>
      </c>
      <c r="Z129" s="16" t="str">
        <f t="shared" si="40"/>
        <v>I2K18102457</v>
      </c>
      <c r="AA129" s="14">
        <v>93</v>
      </c>
      <c r="AB129" s="14">
        <v>95</v>
      </c>
      <c r="AC129" s="14">
        <v>97</v>
      </c>
      <c r="AD129" s="14">
        <v>100</v>
      </c>
      <c r="AE129" s="14">
        <v>95</v>
      </c>
      <c r="AF129" s="17"/>
      <c r="AG129" s="14">
        <v>23</v>
      </c>
      <c r="AH129" s="14">
        <v>24</v>
      </c>
      <c r="AI129" s="14">
        <v>44</v>
      </c>
      <c r="AJ129" s="14">
        <v>41</v>
      </c>
      <c r="AK129" s="14">
        <v>23</v>
      </c>
      <c r="AL129" s="14">
        <v>23</v>
      </c>
      <c r="AM129" s="14">
        <v>47</v>
      </c>
      <c r="AN129" s="14">
        <v>9.98</v>
      </c>
      <c r="AO129" s="14">
        <v>46</v>
      </c>
      <c r="AP129" s="20" t="str">
        <f t="shared" si="23"/>
        <v>PASS</v>
      </c>
      <c r="AQ129" s="20" t="str">
        <f t="shared" si="24"/>
        <v>PASS</v>
      </c>
      <c r="AR129" s="21" t="str">
        <f t="shared" si="25"/>
        <v>PASS</v>
      </c>
      <c r="AS129" s="21" t="str">
        <f t="shared" si="26"/>
        <v>PASS</v>
      </c>
      <c r="AT129" s="7" t="str">
        <f t="shared" si="27"/>
        <v>PASS</v>
      </c>
      <c r="AU129" s="7" t="str">
        <f t="shared" si="28"/>
        <v>PASS</v>
      </c>
      <c r="AV129" s="22" t="str">
        <f t="shared" si="29"/>
        <v>YES</v>
      </c>
      <c r="AW129" s="23" t="str">
        <f t="shared" si="30"/>
        <v>DIST</v>
      </c>
    </row>
    <row r="130" spans="1:49">
      <c r="A130" s="14"/>
      <c r="B130" s="14">
        <v>33371</v>
      </c>
      <c r="C130" s="14" t="s">
        <v>449</v>
      </c>
      <c r="D130" s="15" t="s">
        <v>450</v>
      </c>
      <c r="E130" s="14" t="s">
        <v>451</v>
      </c>
      <c r="F130" s="16" t="s">
        <v>452</v>
      </c>
      <c r="G130" s="14">
        <v>84</v>
      </c>
      <c r="H130" s="14">
        <v>100</v>
      </c>
      <c r="I130" s="14">
        <v>92</v>
      </c>
      <c r="J130" s="14">
        <v>99</v>
      </c>
      <c r="K130" s="14">
        <v>87</v>
      </c>
      <c r="L130" s="17"/>
      <c r="M130" s="14">
        <v>46</v>
      </c>
      <c r="N130" s="14">
        <v>21</v>
      </c>
      <c r="O130" s="14">
        <v>45</v>
      </c>
      <c r="P130" s="14">
        <v>20</v>
      </c>
      <c r="Q130" s="14">
        <v>41</v>
      </c>
      <c r="R130" s="14">
        <v>39</v>
      </c>
      <c r="S130" s="18">
        <v>9.9600000000000009</v>
      </c>
      <c r="T130" s="18">
        <v>23</v>
      </c>
      <c r="U130" s="19"/>
      <c r="V130" s="15">
        <f t="shared" si="36"/>
        <v>33371</v>
      </c>
      <c r="W130" s="14" t="str">
        <f t="shared" si="37"/>
        <v>T150058600</v>
      </c>
      <c r="X130" s="15" t="str">
        <f t="shared" si="38"/>
        <v>KAPRATWAR SHREY CHANDRAKANT</v>
      </c>
      <c r="Y130" s="14" t="str">
        <f t="shared" si="39"/>
        <v>71900618L</v>
      </c>
      <c r="Z130" s="16" t="str">
        <f t="shared" si="40"/>
        <v>I2K18102587</v>
      </c>
      <c r="AA130" s="14">
        <v>97</v>
      </c>
      <c r="AB130" s="14">
        <v>84</v>
      </c>
      <c r="AC130" s="14">
        <v>97</v>
      </c>
      <c r="AD130" s="14">
        <v>94</v>
      </c>
      <c r="AE130" s="14">
        <v>97</v>
      </c>
      <c r="AF130" s="17"/>
      <c r="AG130" s="14">
        <v>22</v>
      </c>
      <c r="AH130" s="14">
        <v>20</v>
      </c>
      <c r="AI130" s="14">
        <v>41</v>
      </c>
      <c r="AJ130" s="14">
        <v>41</v>
      </c>
      <c r="AK130" s="14">
        <v>22</v>
      </c>
      <c r="AL130" s="14">
        <v>20</v>
      </c>
      <c r="AM130" s="14">
        <v>45</v>
      </c>
      <c r="AN130" s="14">
        <v>9.98</v>
      </c>
      <c r="AO130" s="14">
        <v>46</v>
      </c>
      <c r="AP130" s="20" t="str">
        <f t="shared" si="23"/>
        <v>PASS</v>
      </c>
      <c r="AQ130" s="20" t="str">
        <f t="shared" si="24"/>
        <v>PASS</v>
      </c>
      <c r="AR130" s="21" t="str">
        <f t="shared" si="25"/>
        <v>PASS</v>
      </c>
      <c r="AS130" s="21" t="str">
        <f t="shared" si="26"/>
        <v>PASS</v>
      </c>
      <c r="AT130" s="7" t="str">
        <f t="shared" si="27"/>
        <v>PASS</v>
      </c>
      <c r="AU130" s="7" t="str">
        <f t="shared" si="28"/>
        <v>PASS</v>
      </c>
      <c r="AV130" s="22" t="str">
        <f t="shared" si="29"/>
        <v>YES</v>
      </c>
      <c r="AW130" s="23" t="str">
        <f t="shared" si="30"/>
        <v>DIST</v>
      </c>
    </row>
    <row r="131" spans="1:49">
      <c r="A131" s="14"/>
      <c r="B131" s="14">
        <v>33374</v>
      </c>
      <c r="C131" s="14" t="s">
        <v>805</v>
      </c>
      <c r="D131" s="15" t="s">
        <v>806</v>
      </c>
      <c r="E131" s="14" t="s">
        <v>807</v>
      </c>
      <c r="F131" s="16" t="s">
        <v>808</v>
      </c>
      <c r="G131" s="14">
        <v>91</v>
      </c>
      <c r="H131" s="14">
        <v>94</v>
      </c>
      <c r="I131" s="14">
        <v>87</v>
      </c>
      <c r="J131" s="14">
        <v>97</v>
      </c>
      <c r="K131" s="14">
        <v>99</v>
      </c>
      <c r="L131" s="17"/>
      <c r="M131" s="14">
        <v>41</v>
      </c>
      <c r="N131" s="14">
        <v>21</v>
      </c>
      <c r="O131" s="14">
        <v>40</v>
      </c>
      <c r="P131" s="14">
        <v>19</v>
      </c>
      <c r="Q131" s="14">
        <v>44</v>
      </c>
      <c r="R131" s="14">
        <v>37</v>
      </c>
      <c r="S131" s="18">
        <v>9.9600000000000009</v>
      </c>
      <c r="T131" s="18">
        <v>23</v>
      </c>
      <c r="U131" s="19"/>
      <c r="V131" s="15">
        <f t="shared" si="36"/>
        <v>33374</v>
      </c>
      <c r="W131" s="14" t="str">
        <f t="shared" si="37"/>
        <v>T150058690</v>
      </c>
      <c r="X131" s="15" t="str">
        <f t="shared" si="38"/>
        <v>SONAWANE SANDESH CHANDRAKANT</v>
      </c>
      <c r="Y131" s="14" t="str">
        <f t="shared" si="39"/>
        <v>71900643M</v>
      </c>
      <c r="Z131" s="16" t="str">
        <f t="shared" si="40"/>
        <v>I2K18102480</v>
      </c>
      <c r="AA131" s="14">
        <v>89</v>
      </c>
      <c r="AB131" s="14">
        <v>84</v>
      </c>
      <c r="AC131" s="14">
        <v>81</v>
      </c>
      <c r="AD131" s="14">
        <v>90</v>
      </c>
      <c r="AE131" s="14">
        <v>92</v>
      </c>
      <c r="AF131" s="17"/>
      <c r="AG131" s="14">
        <v>23</v>
      </c>
      <c r="AH131" s="14">
        <v>22</v>
      </c>
      <c r="AI131" s="14">
        <v>44</v>
      </c>
      <c r="AJ131" s="14">
        <v>43</v>
      </c>
      <c r="AK131" s="14">
        <v>22</v>
      </c>
      <c r="AL131" s="14">
        <v>19</v>
      </c>
      <c r="AM131" s="14">
        <v>42</v>
      </c>
      <c r="AN131" s="14">
        <v>9.98</v>
      </c>
      <c r="AO131" s="14">
        <v>46</v>
      </c>
      <c r="AP131" s="20" t="str">
        <f t="shared" si="23"/>
        <v>PASS</v>
      </c>
      <c r="AQ131" s="20" t="str">
        <f t="shared" si="24"/>
        <v>PASS</v>
      </c>
      <c r="AR131" s="21" t="str">
        <f t="shared" si="25"/>
        <v>PASS</v>
      </c>
      <c r="AS131" s="21" t="str">
        <f t="shared" si="26"/>
        <v>PASS</v>
      </c>
      <c r="AT131" s="7" t="str">
        <f t="shared" si="27"/>
        <v>PASS</v>
      </c>
      <c r="AU131" s="7" t="str">
        <f t="shared" si="28"/>
        <v>PASS</v>
      </c>
      <c r="AV131" s="22" t="str">
        <f t="shared" si="29"/>
        <v>YES</v>
      </c>
      <c r="AW131" s="23" t="str">
        <f t="shared" si="30"/>
        <v>DIST</v>
      </c>
    </row>
    <row r="132" spans="1:49">
      <c r="A132" s="14"/>
      <c r="B132" s="14">
        <v>33379</v>
      </c>
      <c r="C132" s="14" t="s">
        <v>875</v>
      </c>
      <c r="D132" s="15" t="s">
        <v>876</v>
      </c>
      <c r="E132" s="14" t="s">
        <v>877</v>
      </c>
      <c r="F132" s="16" t="s">
        <v>878</v>
      </c>
      <c r="G132" s="14">
        <v>81</v>
      </c>
      <c r="H132" s="14">
        <v>93</v>
      </c>
      <c r="I132" s="14">
        <v>100</v>
      </c>
      <c r="J132" s="14">
        <v>96</v>
      </c>
      <c r="K132" s="14">
        <v>89</v>
      </c>
      <c r="L132" s="17"/>
      <c r="M132" s="14">
        <v>45</v>
      </c>
      <c r="N132" s="14">
        <v>23</v>
      </c>
      <c r="O132" s="14">
        <v>36</v>
      </c>
      <c r="P132" s="14">
        <v>23</v>
      </c>
      <c r="Q132" s="14">
        <v>43</v>
      </c>
      <c r="R132" s="14">
        <v>44</v>
      </c>
      <c r="S132" s="18">
        <v>9.9600000000000009</v>
      </c>
      <c r="T132" s="18">
        <v>23</v>
      </c>
      <c r="U132" s="19"/>
      <c r="V132" s="15">
        <f t="shared" si="36"/>
        <v>33379</v>
      </c>
      <c r="W132" s="14" t="str">
        <f t="shared" si="37"/>
        <v>T150058707</v>
      </c>
      <c r="X132" s="15" t="str">
        <f t="shared" si="38"/>
        <v>WAGHAMARE VAIBHAV RAMKRUSHN</v>
      </c>
      <c r="Y132" s="14" t="str">
        <f t="shared" si="39"/>
        <v>72000091C</v>
      </c>
      <c r="Z132" s="16" t="str">
        <f t="shared" si="40"/>
        <v>I2K19205166</v>
      </c>
      <c r="AA132" s="14">
        <v>94</v>
      </c>
      <c r="AB132" s="14">
        <v>84</v>
      </c>
      <c r="AC132" s="14">
        <v>88</v>
      </c>
      <c r="AD132" s="14">
        <v>97</v>
      </c>
      <c r="AE132" s="14">
        <v>96</v>
      </c>
      <c r="AF132" s="17"/>
      <c r="AG132" s="14">
        <v>23</v>
      </c>
      <c r="AH132" s="14">
        <v>22</v>
      </c>
      <c r="AI132" s="14">
        <v>45</v>
      </c>
      <c r="AJ132" s="14">
        <v>44</v>
      </c>
      <c r="AK132" s="14">
        <v>22</v>
      </c>
      <c r="AL132" s="14">
        <v>23</v>
      </c>
      <c r="AM132" s="14">
        <v>47</v>
      </c>
      <c r="AN132" s="14">
        <v>9.98</v>
      </c>
      <c r="AO132" s="14">
        <v>46</v>
      </c>
      <c r="AP132" s="20" t="str">
        <f t="shared" ref="AP132:AP195" si="41">IF(COUNTIF(G132:K132,"FF"),"FAIL",IF(COUNTIF(G132:K132,"AB"),"FAIL","PASS"))</f>
        <v>PASS</v>
      </c>
      <c r="AQ132" s="20" t="str">
        <f t="shared" ref="AQ132:AQ195" si="42">IF(COUNTIF(AA132:AE132,"FF"),"FAIL",IF(COUNTIF(AA132:AE132,"AB"),"FAIL","PASS"))</f>
        <v>PASS</v>
      </c>
      <c r="AR132" s="21" t="str">
        <f t="shared" ref="AR132:AR195" si="43">IF(COUNTIF(M132:R132,"FF"),"FAIL",IF(COUNTIF(M132:R132,"AB"),"FAIL","PASS"))</f>
        <v>PASS</v>
      </c>
      <c r="AS132" s="21" t="str">
        <f t="shared" ref="AS132:AS195" si="44">IF(COUNTIF(AG132:AM132,"FF"),"FAIL",IF(COUNTIF(AG132:AM132,"AB"),"FAIL","PASS"))</f>
        <v>PASS</v>
      </c>
      <c r="AT132" s="7" t="str">
        <f t="shared" ref="AT132:AT195" si="45">IF(AND(AP132="PASS",AQ132="PASS"),"PASS","FAIL")</f>
        <v>PASS</v>
      </c>
      <c r="AU132" s="7" t="str">
        <f t="shared" ref="AU132:AU195" si="46">IF(AND(AR132="PASS",AS132="PASS"),"PASS","FAIL")</f>
        <v>PASS</v>
      </c>
      <c r="AV132" s="22" t="str">
        <f t="shared" ref="AV132:AV195" si="47">IF(AW132="ATKT","NO",IF(AW132="FAIL","NO","YES"))</f>
        <v>YES</v>
      </c>
      <c r="AW132" s="23" t="str">
        <f t="shared" ref="AW132:AW195" si="48">IF(AO132=46,IF(AN132&gt;=7.75,"DIST",IF(AN132&gt;=6.75,"FIRST",IF(AN132&gt;=6.25,"HSC",IF(AN132&gt;=5.5,"SC","FAIL")))),IF(AO132&gt;=23,"ATKT","FAIL"))</f>
        <v>DIST</v>
      </c>
    </row>
    <row r="133" spans="1:49">
      <c r="A133" s="14"/>
      <c r="B133" s="14">
        <v>33127</v>
      </c>
      <c r="C133" s="14" t="s">
        <v>397</v>
      </c>
      <c r="D133" s="15" t="s">
        <v>398</v>
      </c>
      <c r="E133" s="14" t="s">
        <v>399</v>
      </c>
      <c r="F133" s="16" t="s">
        <v>400</v>
      </c>
      <c r="G133" s="14">
        <v>87</v>
      </c>
      <c r="H133" s="14">
        <v>98</v>
      </c>
      <c r="I133" s="14">
        <v>91</v>
      </c>
      <c r="J133" s="14">
        <v>100</v>
      </c>
      <c r="K133" s="14">
        <v>96</v>
      </c>
      <c r="L133" s="17"/>
      <c r="M133" s="14">
        <v>40</v>
      </c>
      <c r="N133" s="14">
        <v>22</v>
      </c>
      <c r="O133" s="14">
        <v>43</v>
      </c>
      <c r="P133" s="14">
        <v>20</v>
      </c>
      <c r="Q133" s="14">
        <v>38</v>
      </c>
      <c r="R133" s="14">
        <v>40</v>
      </c>
      <c r="S133" s="18">
        <v>9.91</v>
      </c>
      <c r="T133" s="18">
        <v>23</v>
      </c>
      <c r="U133" s="19"/>
      <c r="V133" s="15">
        <f t="shared" si="36"/>
        <v>33127</v>
      </c>
      <c r="W133" s="14" t="str">
        <f t="shared" si="37"/>
        <v>T150058586</v>
      </c>
      <c r="X133" s="15" t="str">
        <f t="shared" si="38"/>
        <v>JADHAV OMKAR UDAY</v>
      </c>
      <c r="Y133" s="14" t="str">
        <f t="shared" si="39"/>
        <v>71900275D</v>
      </c>
      <c r="Z133" s="16" t="str">
        <f t="shared" si="40"/>
        <v>I2K18102576</v>
      </c>
      <c r="AA133" s="14">
        <v>93</v>
      </c>
      <c r="AB133" s="14">
        <v>95</v>
      </c>
      <c r="AC133" s="14">
        <v>91</v>
      </c>
      <c r="AD133" s="14">
        <v>100</v>
      </c>
      <c r="AE133" s="14">
        <v>100</v>
      </c>
      <c r="AF133" s="17"/>
      <c r="AG133" s="14">
        <v>24</v>
      </c>
      <c r="AH133" s="14">
        <v>23</v>
      </c>
      <c r="AI133" s="14">
        <v>44</v>
      </c>
      <c r="AJ133" s="14">
        <v>43</v>
      </c>
      <c r="AK133" s="14">
        <v>23</v>
      </c>
      <c r="AL133" s="14">
        <v>22</v>
      </c>
      <c r="AM133" s="14">
        <v>43</v>
      </c>
      <c r="AN133" s="14">
        <v>9.9600000000000009</v>
      </c>
      <c r="AO133" s="14">
        <v>46</v>
      </c>
      <c r="AP133" s="20" t="str">
        <f t="shared" si="41"/>
        <v>PASS</v>
      </c>
      <c r="AQ133" s="20" t="str">
        <f t="shared" si="42"/>
        <v>PASS</v>
      </c>
      <c r="AR133" s="21" t="str">
        <f t="shared" si="43"/>
        <v>PASS</v>
      </c>
      <c r="AS133" s="21" t="str">
        <f t="shared" si="44"/>
        <v>PASS</v>
      </c>
      <c r="AT133" s="7" t="str">
        <f t="shared" si="45"/>
        <v>PASS</v>
      </c>
      <c r="AU133" s="7" t="str">
        <f t="shared" si="46"/>
        <v>PASS</v>
      </c>
      <c r="AV133" s="22" t="str">
        <f t="shared" si="47"/>
        <v>YES</v>
      </c>
      <c r="AW133" s="23" t="str">
        <f t="shared" si="48"/>
        <v>DIST</v>
      </c>
    </row>
    <row r="134" spans="1:49">
      <c r="A134" s="14"/>
      <c r="B134" s="14">
        <v>33150</v>
      </c>
      <c r="C134" s="14" t="s">
        <v>717</v>
      </c>
      <c r="D134" s="15" t="s">
        <v>718</v>
      </c>
      <c r="E134" s="14" t="s">
        <v>719</v>
      </c>
      <c r="F134" s="16" t="s">
        <v>720</v>
      </c>
      <c r="G134" s="14">
        <v>88</v>
      </c>
      <c r="H134" s="14">
        <v>100</v>
      </c>
      <c r="I134" s="14">
        <v>100</v>
      </c>
      <c r="J134" s="14">
        <v>100</v>
      </c>
      <c r="K134" s="14">
        <v>85</v>
      </c>
      <c r="L134" s="17"/>
      <c r="M134" s="14">
        <v>43</v>
      </c>
      <c r="N134" s="14">
        <v>20</v>
      </c>
      <c r="O134" s="14">
        <v>44</v>
      </c>
      <c r="P134" s="14">
        <v>21</v>
      </c>
      <c r="Q134" s="14">
        <v>46</v>
      </c>
      <c r="R134" s="14">
        <v>39</v>
      </c>
      <c r="S134" s="18">
        <v>9.9600000000000009</v>
      </c>
      <c r="T134" s="18">
        <v>23</v>
      </c>
      <c r="U134" s="19"/>
      <c r="V134" s="15">
        <f t="shared" si="36"/>
        <v>33150</v>
      </c>
      <c r="W134" s="14" t="str">
        <f t="shared" si="37"/>
        <v>T150058668</v>
      </c>
      <c r="X134" s="15" t="str">
        <f t="shared" si="38"/>
        <v>SALAVE AKASH ADHIKRAO</v>
      </c>
      <c r="Y134" s="14" t="str">
        <f t="shared" si="39"/>
        <v>71900554L</v>
      </c>
      <c r="Z134" s="16" t="str">
        <f t="shared" si="40"/>
        <v>I2K18102607</v>
      </c>
      <c r="AA134" s="14">
        <v>93</v>
      </c>
      <c r="AB134" s="14">
        <v>90</v>
      </c>
      <c r="AC134" s="14">
        <v>84</v>
      </c>
      <c r="AD134" s="14">
        <v>100</v>
      </c>
      <c r="AE134" s="14">
        <v>89</v>
      </c>
      <c r="AF134" s="17"/>
      <c r="AG134" s="14">
        <v>23</v>
      </c>
      <c r="AH134" s="14">
        <v>24</v>
      </c>
      <c r="AI134" s="14">
        <v>43</v>
      </c>
      <c r="AJ134" s="14">
        <v>39</v>
      </c>
      <c r="AK134" s="14">
        <v>22</v>
      </c>
      <c r="AL134" s="14">
        <v>23</v>
      </c>
      <c r="AM134" s="14">
        <v>42</v>
      </c>
      <c r="AN134" s="14">
        <v>9.9600000000000009</v>
      </c>
      <c r="AO134" s="14">
        <v>46</v>
      </c>
      <c r="AP134" s="20" t="str">
        <f t="shared" si="41"/>
        <v>PASS</v>
      </c>
      <c r="AQ134" s="20" t="str">
        <f t="shared" si="42"/>
        <v>PASS</v>
      </c>
      <c r="AR134" s="21" t="str">
        <f t="shared" si="43"/>
        <v>PASS</v>
      </c>
      <c r="AS134" s="21" t="str">
        <f t="shared" si="44"/>
        <v>PASS</v>
      </c>
      <c r="AT134" s="7" t="str">
        <f t="shared" si="45"/>
        <v>PASS</v>
      </c>
      <c r="AU134" s="7" t="str">
        <f t="shared" si="46"/>
        <v>PASS</v>
      </c>
      <c r="AV134" s="22" t="str">
        <f t="shared" si="47"/>
        <v>YES</v>
      </c>
      <c r="AW134" s="23" t="str">
        <f t="shared" si="48"/>
        <v>DIST</v>
      </c>
    </row>
    <row r="135" spans="1:49">
      <c r="A135" s="14"/>
      <c r="B135" s="14">
        <v>33156</v>
      </c>
      <c r="C135" s="14" t="s">
        <v>793</v>
      </c>
      <c r="D135" s="15" t="s">
        <v>794</v>
      </c>
      <c r="E135" s="14" t="s">
        <v>795</v>
      </c>
      <c r="F135" s="16" t="s">
        <v>796</v>
      </c>
      <c r="G135" s="14">
        <v>89</v>
      </c>
      <c r="H135" s="14">
        <v>100</v>
      </c>
      <c r="I135" s="14">
        <v>97</v>
      </c>
      <c r="J135" s="14">
        <v>99</v>
      </c>
      <c r="K135" s="14">
        <v>87</v>
      </c>
      <c r="L135" s="17"/>
      <c r="M135" s="14">
        <v>39</v>
      </c>
      <c r="N135" s="14">
        <v>21</v>
      </c>
      <c r="O135" s="14">
        <v>44</v>
      </c>
      <c r="P135" s="14">
        <v>22</v>
      </c>
      <c r="Q135" s="14">
        <v>44</v>
      </c>
      <c r="R135" s="14">
        <v>39</v>
      </c>
      <c r="S135" s="18">
        <v>9.91</v>
      </c>
      <c r="T135" s="18">
        <v>23</v>
      </c>
      <c r="U135" s="19"/>
      <c r="V135" s="15">
        <f t="shared" si="36"/>
        <v>33156</v>
      </c>
      <c r="W135" s="14" t="str">
        <f t="shared" si="37"/>
        <v>T150058687</v>
      </c>
      <c r="X135" s="15" t="str">
        <f t="shared" si="38"/>
        <v>SIDDHANT SACHIN RATHI</v>
      </c>
      <c r="Y135" s="14" t="str">
        <f t="shared" si="39"/>
        <v>71900627K</v>
      </c>
      <c r="Z135" s="16" t="str">
        <f t="shared" si="40"/>
        <v>I2K18102606</v>
      </c>
      <c r="AA135" s="14">
        <v>100</v>
      </c>
      <c r="AB135" s="14">
        <v>88</v>
      </c>
      <c r="AC135" s="14">
        <v>92</v>
      </c>
      <c r="AD135" s="14">
        <v>100</v>
      </c>
      <c r="AE135" s="14">
        <v>99</v>
      </c>
      <c r="AF135" s="17"/>
      <c r="AG135" s="14">
        <v>23</v>
      </c>
      <c r="AH135" s="14">
        <v>23</v>
      </c>
      <c r="AI135" s="14">
        <v>48</v>
      </c>
      <c r="AJ135" s="14">
        <v>44</v>
      </c>
      <c r="AK135" s="14">
        <v>19</v>
      </c>
      <c r="AL135" s="14">
        <v>22</v>
      </c>
      <c r="AM135" s="14">
        <v>44</v>
      </c>
      <c r="AN135" s="14">
        <v>9.9600000000000009</v>
      </c>
      <c r="AO135" s="14">
        <v>46</v>
      </c>
      <c r="AP135" s="20" t="str">
        <f t="shared" si="41"/>
        <v>PASS</v>
      </c>
      <c r="AQ135" s="20" t="str">
        <f t="shared" si="42"/>
        <v>PASS</v>
      </c>
      <c r="AR135" s="21" t="str">
        <f t="shared" si="43"/>
        <v>PASS</v>
      </c>
      <c r="AS135" s="21" t="str">
        <f t="shared" si="44"/>
        <v>PASS</v>
      </c>
      <c r="AT135" s="7" t="str">
        <f t="shared" si="45"/>
        <v>PASS</v>
      </c>
      <c r="AU135" s="7" t="str">
        <f t="shared" si="46"/>
        <v>PASS</v>
      </c>
      <c r="AV135" s="22" t="str">
        <f t="shared" si="47"/>
        <v>YES</v>
      </c>
      <c r="AW135" s="23" t="str">
        <f t="shared" si="48"/>
        <v>DIST</v>
      </c>
    </row>
    <row r="136" spans="1:49">
      <c r="A136" s="14"/>
      <c r="B136" s="14">
        <v>33224</v>
      </c>
      <c r="C136" s="14" t="s">
        <v>357</v>
      </c>
      <c r="D136" s="15" t="s">
        <v>358</v>
      </c>
      <c r="E136" s="14" t="s">
        <v>359</v>
      </c>
      <c r="F136" s="16" t="s">
        <v>360</v>
      </c>
      <c r="G136" s="14">
        <v>88</v>
      </c>
      <c r="H136" s="14">
        <v>100</v>
      </c>
      <c r="I136" s="14">
        <v>86</v>
      </c>
      <c r="J136" s="14">
        <v>94</v>
      </c>
      <c r="K136" s="14">
        <v>90</v>
      </c>
      <c r="L136" s="17"/>
      <c r="M136" s="14">
        <v>40</v>
      </c>
      <c r="N136" s="14">
        <v>21</v>
      </c>
      <c r="O136" s="14">
        <v>44</v>
      </c>
      <c r="P136" s="14">
        <v>20</v>
      </c>
      <c r="Q136" s="14">
        <v>44</v>
      </c>
      <c r="R136" s="14">
        <v>37</v>
      </c>
      <c r="S136" s="18">
        <v>9.9600000000000009</v>
      </c>
      <c r="T136" s="18">
        <v>23</v>
      </c>
      <c r="U136" s="19"/>
      <c r="V136" s="15">
        <f t="shared" si="36"/>
        <v>33224</v>
      </c>
      <c r="W136" s="14" t="str">
        <f t="shared" si="37"/>
        <v>T150058576</v>
      </c>
      <c r="X136" s="15" t="str">
        <f t="shared" si="38"/>
        <v>GHUGE AJINKYA SHRINIVAS</v>
      </c>
      <c r="Y136" s="14" t="str">
        <f t="shared" si="39"/>
        <v>71900233J</v>
      </c>
      <c r="Z136" s="16" t="str">
        <f t="shared" si="40"/>
        <v>I2K18102510</v>
      </c>
      <c r="AA136" s="14">
        <v>96</v>
      </c>
      <c r="AB136" s="14">
        <v>90</v>
      </c>
      <c r="AC136" s="14">
        <v>84</v>
      </c>
      <c r="AD136" s="14">
        <v>97</v>
      </c>
      <c r="AE136" s="14">
        <v>86</v>
      </c>
      <c r="AF136" s="17"/>
      <c r="AG136" s="14">
        <v>23</v>
      </c>
      <c r="AH136" s="14">
        <v>22</v>
      </c>
      <c r="AI136" s="14">
        <v>42</v>
      </c>
      <c r="AJ136" s="14">
        <v>42</v>
      </c>
      <c r="AK136" s="14">
        <v>22</v>
      </c>
      <c r="AL136" s="14">
        <v>20</v>
      </c>
      <c r="AM136" s="14">
        <v>38</v>
      </c>
      <c r="AN136" s="14">
        <v>9.9600000000000009</v>
      </c>
      <c r="AO136" s="14">
        <v>46</v>
      </c>
      <c r="AP136" s="20" t="str">
        <f t="shared" si="41"/>
        <v>PASS</v>
      </c>
      <c r="AQ136" s="20" t="str">
        <f t="shared" si="42"/>
        <v>PASS</v>
      </c>
      <c r="AR136" s="21" t="str">
        <f t="shared" si="43"/>
        <v>PASS</v>
      </c>
      <c r="AS136" s="21" t="str">
        <f t="shared" si="44"/>
        <v>PASS</v>
      </c>
      <c r="AT136" s="7" t="str">
        <f t="shared" si="45"/>
        <v>PASS</v>
      </c>
      <c r="AU136" s="7" t="str">
        <f t="shared" si="46"/>
        <v>PASS</v>
      </c>
      <c r="AV136" s="22" t="str">
        <f t="shared" si="47"/>
        <v>YES</v>
      </c>
      <c r="AW136" s="23" t="str">
        <f t="shared" si="48"/>
        <v>DIST</v>
      </c>
    </row>
    <row r="137" spans="1:49">
      <c r="A137" s="14"/>
      <c r="B137" s="14">
        <v>33238</v>
      </c>
      <c r="C137" s="14" t="s">
        <v>565</v>
      </c>
      <c r="D137" s="15" t="s">
        <v>566</v>
      </c>
      <c r="E137" s="14" t="s">
        <v>567</v>
      </c>
      <c r="F137" s="16" t="s">
        <v>568</v>
      </c>
      <c r="G137" s="14">
        <v>89</v>
      </c>
      <c r="H137" s="14">
        <v>100</v>
      </c>
      <c r="I137" s="14">
        <v>85</v>
      </c>
      <c r="J137" s="14">
        <v>100</v>
      </c>
      <c r="K137" s="14">
        <v>100</v>
      </c>
      <c r="L137" s="17"/>
      <c r="M137" s="14">
        <v>36</v>
      </c>
      <c r="N137" s="14">
        <v>24</v>
      </c>
      <c r="O137" s="14">
        <v>34</v>
      </c>
      <c r="P137" s="14">
        <v>24</v>
      </c>
      <c r="Q137" s="14">
        <v>46</v>
      </c>
      <c r="R137" s="14">
        <v>42</v>
      </c>
      <c r="S137" s="18">
        <v>9.91</v>
      </c>
      <c r="T137" s="18">
        <v>23</v>
      </c>
      <c r="U137" s="19"/>
      <c r="V137" s="15">
        <f t="shared" si="36"/>
        <v>33238</v>
      </c>
      <c r="W137" s="14" t="str">
        <f t="shared" si="37"/>
        <v>T150058629</v>
      </c>
      <c r="X137" s="15" t="str">
        <f t="shared" si="38"/>
        <v>NAYAN MAHAJAN</v>
      </c>
      <c r="Y137" s="14" t="str">
        <f t="shared" si="39"/>
        <v>71900432C</v>
      </c>
      <c r="Z137" s="16" t="str">
        <f t="shared" si="40"/>
        <v>I2K18102595</v>
      </c>
      <c r="AA137" s="14">
        <v>99</v>
      </c>
      <c r="AB137" s="14">
        <v>97</v>
      </c>
      <c r="AC137" s="14">
        <v>92</v>
      </c>
      <c r="AD137" s="14">
        <v>100</v>
      </c>
      <c r="AE137" s="14">
        <v>100</v>
      </c>
      <c r="AF137" s="17"/>
      <c r="AG137" s="14">
        <v>22</v>
      </c>
      <c r="AH137" s="14">
        <v>24</v>
      </c>
      <c r="AI137" s="14">
        <v>46</v>
      </c>
      <c r="AJ137" s="14">
        <v>45</v>
      </c>
      <c r="AK137" s="14">
        <v>23</v>
      </c>
      <c r="AL137" s="14">
        <v>21</v>
      </c>
      <c r="AM137" s="14">
        <v>46</v>
      </c>
      <c r="AN137" s="14">
        <v>9.9600000000000009</v>
      </c>
      <c r="AO137" s="14">
        <v>46</v>
      </c>
      <c r="AP137" s="20" t="str">
        <f t="shared" si="41"/>
        <v>PASS</v>
      </c>
      <c r="AQ137" s="20" t="str">
        <f t="shared" si="42"/>
        <v>PASS</v>
      </c>
      <c r="AR137" s="21" t="str">
        <f t="shared" si="43"/>
        <v>PASS</v>
      </c>
      <c r="AS137" s="21" t="str">
        <f t="shared" si="44"/>
        <v>PASS</v>
      </c>
      <c r="AT137" s="7" t="str">
        <f t="shared" si="45"/>
        <v>PASS</v>
      </c>
      <c r="AU137" s="7" t="str">
        <f t="shared" si="46"/>
        <v>PASS</v>
      </c>
      <c r="AV137" s="22" t="str">
        <f t="shared" si="47"/>
        <v>YES</v>
      </c>
      <c r="AW137" s="23" t="str">
        <f t="shared" si="48"/>
        <v>DIST</v>
      </c>
    </row>
    <row r="138" spans="1:49">
      <c r="A138" s="14"/>
      <c r="B138" s="14">
        <v>33245</v>
      </c>
      <c r="C138" s="14" t="s">
        <v>465</v>
      </c>
      <c r="D138" s="15" t="s">
        <v>466</v>
      </c>
      <c r="E138" s="14" t="s">
        <v>467</v>
      </c>
      <c r="F138" s="16" t="s">
        <v>468</v>
      </c>
      <c r="G138" s="14">
        <v>88</v>
      </c>
      <c r="H138" s="14">
        <v>89</v>
      </c>
      <c r="I138" s="14">
        <v>90</v>
      </c>
      <c r="J138" s="14">
        <v>97</v>
      </c>
      <c r="K138" s="14">
        <v>89</v>
      </c>
      <c r="L138" s="17"/>
      <c r="M138" s="14">
        <v>41</v>
      </c>
      <c r="N138" s="14">
        <v>23</v>
      </c>
      <c r="O138" s="14">
        <v>42</v>
      </c>
      <c r="P138" s="14">
        <v>23</v>
      </c>
      <c r="Q138" s="14">
        <v>39</v>
      </c>
      <c r="R138" s="14">
        <v>37</v>
      </c>
      <c r="S138" s="18">
        <v>9.9600000000000009</v>
      </c>
      <c r="T138" s="18">
        <v>23</v>
      </c>
      <c r="U138" s="19"/>
      <c r="V138" s="15">
        <f t="shared" ref="V138:V169" si="49">B138</f>
        <v>33245</v>
      </c>
      <c r="W138" s="14" t="str">
        <f t="shared" ref="W138:W169" si="50">C138</f>
        <v>T150058604</v>
      </c>
      <c r="X138" s="15" t="str">
        <f t="shared" ref="X138:X169" si="51">D138</f>
        <v>KHANDELWAL RAGHAV RAMESH</v>
      </c>
      <c r="Y138" s="14" t="str">
        <f t="shared" ref="Y138:Y169" si="52">E138</f>
        <v>71900511G</v>
      </c>
      <c r="Z138" s="16" t="str">
        <f t="shared" si="40"/>
        <v>I2K18102425</v>
      </c>
      <c r="AA138" s="14">
        <v>95</v>
      </c>
      <c r="AB138" s="14">
        <v>93</v>
      </c>
      <c r="AC138" s="14">
        <v>91</v>
      </c>
      <c r="AD138" s="14">
        <v>99</v>
      </c>
      <c r="AE138" s="14">
        <v>89</v>
      </c>
      <c r="AF138" s="17"/>
      <c r="AG138" s="14">
        <v>23</v>
      </c>
      <c r="AH138" s="14">
        <v>20</v>
      </c>
      <c r="AI138" s="14">
        <v>46</v>
      </c>
      <c r="AJ138" s="14">
        <v>38</v>
      </c>
      <c r="AK138" s="14">
        <v>22</v>
      </c>
      <c r="AL138" s="14">
        <v>20</v>
      </c>
      <c r="AM138" s="14">
        <v>44</v>
      </c>
      <c r="AN138" s="14">
        <v>9.9600000000000009</v>
      </c>
      <c r="AO138" s="14">
        <v>46</v>
      </c>
      <c r="AP138" s="20" t="str">
        <f t="shared" si="41"/>
        <v>PASS</v>
      </c>
      <c r="AQ138" s="20" t="str">
        <f t="shared" si="42"/>
        <v>PASS</v>
      </c>
      <c r="AR138" s="21" t="str">
        <f t="shared" si="43"/>
        <v>PASS</v>
      </c>
      <c r="AS138" s="21" t="str">
        <f t="shared" si="44"/>
        <v>PASS</v>
      </c>
      <c r="AT138" s="7" t="str">
        <f t="shared" si="45"/>
        <v>PASS</v>
      </c>
      <c r="AU138" s="7" t="str">
        <f t="shared" si="46"/>
        <v>PASS</v>
      </c>
      <c r="AV138" s="22" t="str">
        <f t="shared" si="47"/>
        <v>YES</v>
      </c>
      <c r="AW138" s="23" t="str">
        <f t="shared" si="48"/>
        <v>DIST</v>
      </c>
    </row>
    <row r="139" spans="1:49">
      <c r="A139" s="14"/>
      <c r="B139" s="14">
        <v>33251</v>
      </c>
      <c r="C139" s="14" t="s">
        <v>749</v>
      </c>
      <c r="D139" s="15" t="s">
        <v>750</v>
      </c>
      <c r="E139" s="14" t="s">
        <v>751</v>
      </c>
      <c r="F139" s="16" t="s">
        <v>752</v>
      </c>
      <c r="G139" s="14">
        <v>89</v>
      </c>
      <c r="H139" s="14">
        <v>100</v>
      </c>
      <c r="I139" s="14">
        <v>100</v>
      </c>
      <c r="J139" s="14">
        <v>100</v>
      </c>
      <c r="K139" s="14">
        <v>94</v>
      </c>
      <c r="L139" s="17"/>
      <c r="M139" s="14">
        <v>43</v>
      </c>
      <c r="N139" s="14">
        <v>23</v>
      </c>
      <c r="O139" s="14">
        <v>42</v>
      </c>
      <c r="P139" s="14">
        <v>22</v>
      </c>
      <c r="Q139" s="14">
        <v>41</v>
      </c>
      <c r="R139" s="14">
        <v>33</v>
      </c>
      <c r="S139" s="18">
        <v>9.91</v>
      </c>
      <c r="T139" s="18">
        <v>23</v>
      </c>
      <c r="U139" s="19"/>
      <c r="V139" s="15">
        <f t="shared" si="49"/>
        <v>33251</v>
      </c>
      <c r="W139" s="14" t="str">
        <f t="shared" si="50"/>
        <v>T150058676</v>
      </c>
      <c r="X139" s="15" t="str">
        <f t="shared" si="51"/>
        <v>SAOJI ANUJ ANAND</v>
      </c>
      <c r="Y139" s="14" t="str">
        <f t="shared" si="52"/>
        <v>71900568L</v>
      </c>
      <c r="Z139" s="16" t="str">
        <f t="shared" ref="Z139:Z170" si="53">F139</f>
        <v>I2K18102483</v>
      </c>
      <c r="AA139" s="14">
        <v>96</v>
      </c>
      <c r="AB139" s="14">
        <v>100</v>
      </c>
      <c r="AC139" s="14">
        <v>90</v>
      </c>
      <c r="AD139" s="14">
        <v>100</v>
      </c>
      <c r="AE139" s="14">
        <v>100</v>
      </c>
      <c r="AF139" s="17"/>
      <c r="AG139" s="14">
        <v>22</v>
      </c>
      <c r="AH139" s="14">
        <v>21</v>
      </c>
      <c r="AI139" s="14">
        <v>47</v>
      </c>
      <c r="AJ139" s="14">
        <v>42</v>
      </c>
      <c r="AK139" s="14">
        <v>21</v>
      </c>
      <c r="AL139" s="14">
        <v>21</v>
      </c>
      <c r="AM139" s="14">
        <v>43</v>
      </c>
      <c r="AN139" s="14">
        <v>9.9600000000000009</v>
      </c>
      <c r="AO139" s="14">
        <v>46</v>
      </c>
      <c r="AP139" s="20" t="str">
        <f t="shared" si="41"/>
        <v>PASS</v>
      </c>
      <c r="AQ139" s="20" t="str">
        <f t="shared" si="42"/>
        <v>PASS</v>
      </c>
      <c r="AR139" s="21" t="str">
        <f t="shared" si="43"/>
        <v>PASS</v>
      </c>
      <c r="AS139" s="21" t="str">
        <f t="shared" si="44"/>
        <v>PASS</v>
      </c>
      <c r="AT139" s="7" t="str">
        <f t="shared" si="45"/>
        <v>PASS</v>
      </c>
      <c r="AU139" s="7" t="str">
        <f t="shared" si="46"/>
        <v>PASS</v>
      </c>
      <c r="AV139" s="22" t="str">
        <f t="shared" si="47"/>
        <v>YES</v>
      </c>
      <c r="AW139" s="23" t="str">
        <f t="shared" si="48"/>
        <v>DIST</v>
      </c>
    </row>
    <row r="140" spans="1:49">
      <c r="A140" s="14"/>
      <c r="B140" s="14">
        <v>33261</v>
      </c>
      <c r="C140" s="14" t="s">
        <v>129</v>
      </c>
      <c r="D140" s="15" t="s">
        <v>130</v>
      </c>
      <c r="E140" s="14" t="s">
        <v>131</v>
      </c>
      <c r="F140" s="16" t="s">
        <v>132</v>
      </c>
      <c r="G140" s="14">
        <v>91</v>
      </c>
      <c r="H140" s="14">
        <v>100</v>
      </c>
      <c r="I140" s="14">
        <v>100</v>
      </c>
      <c r="J140" s="14">
        <v>100</v>
      </c>
      <c r="K140" s="14">
        <v>93</v>
      </c>
      <c r="L140" s="17"/>
      <c r="M140" s="14">
        <v>39</v>
      </c>
      <c r="N140" s="14">
        <v>23</v>
      </c>
      <c r="O140" s="14">
        <v>40</v>
      </c>
      <c r="P140" s="14">
        <v>23</v>
      </c>
      <c r="Q140" s="14">
        <v>44</v>
      </c>
      <c r="R140" s="14">
        <v>38</v>
      </c>
      <c r="S140" s="18">
        <v>9.91</v>
      </c>
      <c r="T140" s="18">
        <v>23</v>
      </c>
      <c r="U140" s="19"/>
      <c r="V140" s="15">
        <f t="shared" si="49"/>
        <v>33261</v>
      </c>
      <c r="W140" s="14" t="str">
        <f t="shared" si="50"/>
        <v>T150058519</v>
      </c>
      <c r="X140" s="15" t="str">
        <f t="shared" si="51"/>
        <v>ATRE UTKARSH VILAS</v>
      </c>
      <c r="Y140" s="14" t="str">
        <f t="shared" si="52"/>
        <v>71900684J</v>
      </c>
      <c r="Z140" s="16" t="str">
        <f t="shared" si="53"/>
        <v>I2K18102550</v>
      </c>
      <c r="AA140" s="14">
        <v>100</v>
      </c>
      <c r="AB140" s="14">
        <v>98</v>
      </c>
      <c r="AC140" s="14">
        <v>98</v>
      </c>
      <c r="AD140" s="14">
        <v>100</v>
      </c>
      <c r="AE140" s="14">
        <v>93</v>
      </c>
      <c r="AF140" s="17"/>
      <c r="AG140" s="14">
        <v>24</v>
      </c>
      <c r="AH140" s="14">
        <v>23</v>
      </c>
      <c r="AI140" s="14">
        <v>45</v>
      </c>
      <c r="AJ140" s="14">
        <v>45</v>
      </c>
      <c r="AK140" s="14">
        <v>22</v>
      </c>
      <c r="AL140" s="14">
        <v>22</v>
      </c>
      <c r="AM140" s="14">
        <v>48</v>
      </c>
      <c r="AN140" s="14">
        <v>9.9600000000000009</v>
      </c>
      <c r="AO140" s="14">
        <v>46</v>
      </c>
      <c r="AP140" s="20" t="str">
        <f t="shared" si="41"/>
        <v>PASS</v>
      </c>
      <c r="AQ140" s="20" t="str">
        <f t="shared" si="42"/>
        <v>PASS</v>
      </c>
      <c r="AR140" s="21" t="str">
        <f t="shared" si="43"/>
        <v>PASS</v>
      </c>
      <c r="AS140" s="21" t="str">
        <f t="shared" si="44"/>
        <v>PASS</v>
      </c>
      <c r="AT140" s="7" t="str">
        <f t="shared" si="45"/>
        <v>PASS</v>
      </c>
      <c r="AU140" s="7" t="str">
        <f t="shared" si="46"/>
        <v>PASS</v>
      </c>
      <c r="AV140" s="22" t="str">
        <f t="shared" si="47"/>
        <v>YES</v>
      </c>
      <c r="AW140" s="23" t="str">
        <f t="shared" si="48"/>
        <v>DIST</v>
      </c>
    </row>
    <row r="141" spans="1:49">
      <c r="A141" s="14"/>
      <c r="B141" s="14">
        <v>33129</v>
      </c>
      <c r="C141" s="14" t="s">
        <v>429</v>
      </c>
      <c r="D141" s="15" t="s">
        <v>430</v>
      </c>
      <c r="E141" s="14" t="s">
        <v>431</v>
      </c>
      <c r="F141" s="16" t="s">
        <v>432</v>
      </c>
      <c r="G141" s="14">
        <v>84</v>
      </c>
      <c r="H141" s="14">
        <v>100</v>
      </c>
      <c r="I141" s="14">
        <v>91</v>
      </c>
      <c r="J141" s="14">
        <v>100</v>
      </c>
      <c r="K141" s="14">
        <v>100</v>
      </c>
      <c r="L141" s="17"/>
      <c r="M141" s="14">
        <v>40</v>
      </c>
      <c r="N141" s="14">
        <v>21</v>
      </c>
      <c r="O141" s="14">
        <v>43</v>
      </c>
      <c r="P141" s="14">
        <v>22</v>
      </c>
      <c r="Q141" s="14">
        <v>41</v>
      </c>
      <c r="R141" s="14">
        <v>33</v>
      </c>
      <c r="S141" s="18">
        <v>9.91</v>
      </c>
      <c r="T141" s="18">
        <v>23</v>
      </c>
      <c r="U141" s="19"/>
      <c r="V141" s="15">
        <f t="shared" si="49"/>
        <v>33129</v>
      </c>
      <c r="W141" s="14" t="str">
        <f t="shared" si="50"/>
        <v>T150058594</v>
      </c>
      <c r="X141" s="15" t="str">
        <f t="shared" si="51"/>
        <v>KADAM ABHISHEK NARAYAN</v>
      </c>
      <c r="Y141" s="14" t="str">
        <f t="shared" si="52"/>
        <v>71900302E</v>
      </c>
      <c r="Z141" s="16" t="str">
        <f t="shared" si="53"/>
        <v>I2K18102594</v>
      </c>
      <c r="AA141" s="14">
        <v>90</v>
      </c>
      <c r="AB141" s="14">
        <v>85</v>
      </c>
      <c r="AC141" s="14">
        <v>93</v>
      </c>
      <c r="AD141" s="14">
        <v>99</v>
      </c>
      <c r="AE141" s="14">
        <v>100</v>
      </c>
      <c r="AF141" s="17"/>
      <c r="AG141" s="14">
        <v>24</v>
      </c>
      <c r="AH141" s="14">
        <v>23</v>
      </c>
      <c r="AI141" s="14">
        <v>38</v>
      </c>
      <c r="AJ141" s="14">
        <v>45</v>
      </c>
      <c r="AK141" s="14">
        <v>23</v>
      </c>
      <c r="AL141" s="14">
        <v>22</v>
      </c>
      <c r="AM141" s="14">
        <v>43</v>
      </c>
      <c r="AN141" s="14">
        <v>9.93</v>
      </c>
      <c r="AO141" s="14">
        <v>46</v>
      </c>
      <c r="AP141" s="20" t="str">
        <f t="shared" si="41"/>
        <v>PASS</v>
      </c>
      <c r="AQ141" s="20" t="str">
        <f t="shared" si="42"/>
        <v>PASS</v>
      </c>
      <c r="AR141" s="21" t="str">
        <f t="shared" si="43"/>
        <v>PASS</v>
      </c>
      <c r="AS141" s="21" t="str">
        <f t="shared" si="44"/>
        <v>PASS</v>
      </c>
      <c r="AT141" s="7" t="str">
        <f t="shared" si="45"/>
        <v>PASS</v>
      </c>
      <c r="AU141" s="7" t="str">
        <f t="shared" si="46"/>
        <v>PASS</v>
      </c>
      <c r="AV141" s="22" t="str">
        <f t="shared" si="47"/>
        <v>YES</v>
      </c>
      <c r="AW141" s="23" t="str">
        <f t="shared" si="48"/>
        <v>DIST</v>
      </c>
    </row>
    <row r="142" spans="1:49">
      <c r="A142" s="14"/>
      <c r="B142" s="14">
        <v>33160</v>
      </c>
      <c r="C142" s="14" t="s">
        <v>859</v>
      </c>
      <c r="D142" s="15" t="s">
        <v>860</v>
      </c>
      <c r="E142" s="14" t="s">
        <v>861</v>
      </c>
      <c r="F142" s="16" t="s">
        <v>862</v>
      </c>
      <c r="G142" s="14">
        <v>93</v>
      </c>
      <c r="H142" s="14">
        <v>96</v>
      </c>
      <c r="I142" s="14">
        <v>80</v>
      </c>
      <c r="J142" s="14">
        <v>100</v>
      </c>
      <c r="K142" s="14">
        <v>87</v>
      </c>
      <c r="L142" s="17"/>
      <c r="M142" s="14">
        <v>39</v>
      </c>
      <c r="N142" s="14">
        <v>21</v>
      </c>
      <c r="O142" s="14">
        <v>43</v>
      </c>
      <c r="P142" s="14">
        <v>23</v>
      </c>
      <c r="Q142" s="14">
        <v>43</v>
      </c>
      <c r="R142" s="14">
        <v>38</v>
      </c>
      <c r="S142" s="18">
        <v>9.91</v>
      </c>
      <c r="T142" s="18">
        <v>23</v>
      </c>
      <c r="U142" s="19"/>
      <c r="V142" s="15">
        <f t="shared" si="49"/>
        <v>33160</v>
      </c>
      <c r="W142" s="14" t="str">
        <f t="shared" si="50"/>
        <v>T150058703</v>
      </c>
      <c r="X142" s="15" t="str">
        <f t="shared" si="51"/>
        <v>VANSHREE BHARDWAJ</v>
      </c>
      <c r="Y142" s="14" t="str">
        <f t="shared" si="52"/>
        <v>71900687C</v>
      </c>
      <c r="Z142" s="16" t="str">
        <f t="shared" si="53"/>
        <v>I2K18102571</v>
      </c>
      <c r="AA142" s="14">
        <v>100</v>
      </c>
      <c r="AB142" s="14">
        <v>93</v>
      </c>
      <c r="AC142" s="14">
        <v>98</v>
      </c>
      <c r="AD142" s="14">
        <v>100</v>
      </c>
      <c r="AE142" s="14">
        <v>92</v>
      </c>
      <c r="AF142" s="17"/>
      <c r="AG142" s="14">
        <v>22</v>
      </c>
      <c r="AH142" s="14">
        <v>22</v>
      </c>
      <c r="AI142" s="14">
        <v>40</v>
      </c>
      <c r="AJ142" s="14">
        <v>39</v>
      </c>
      <c r="AK142" s="14">
        <v>22</v>
      </c>
      <c r="AL142" s="14">
        <v>23</v>
      </c>
      <c r="AM142" s="14">
        <v>42</v>
      </c>
      <c r="AN142" s="14">
        <v>9.93</v>
      </c>
      <c r="AO142" s="14">
        <v>46</v>
      </c>
      <c r="AP142" s="20" t="str">
        <f t="shared" si="41"/>
        <v>PASS</v>
      </c>
      <c r="AQ142" s="20" t="str">
        <f t="shared" si="42"/>
        <v>PASS</v>
      </c>
      <c r="AR142" s="21" t="str">
        <f t="shared" si="43"/>
        <v>PASS</v>
      </c>
      <c r="AS142" s="21" t="str">
        <f t="shared" si="44"/>
        <v>PASS</v>
      </c>
      <c r="AT142" s="7" t="str">
        <f t="shared" si="45"/>
        <v>PASS</v>
      </c>
      <c r="AU142" s="7" t="str">
        <f t="shared" si="46"/>
        <v>PASS</v>
      </c>
      <c r="AV142" s="22" t="str">
        <f t="shared" si="47"/>
        <v>YES</v>
      </c>
      <c r="AW142" s="23" t="str">
        <f t="shared" si="48"/>
        <v>DIST</v>
      </c>
    </row>
    <row r="143" spans="1:49">
      <c r="A143" s="14"/>
      <c r="B143" s="14">
        <v>33162</v>
      </c>
      <c r="C143" s="14" t="s">
        <v>745</v>
      </c>
      <c r="D143" s="15" t="s">
        <v>746</v>
      </c>
      <c r="E143" s="14" t="s">
        <v>747</v>
      </c>
      <c r="F143" s="16" t="s">
        <v>748</v>
      </c>
      <c r="G143" s="14">
        <v>83</v>
      </c>
      <c r="H143" s="14">
        <v>100</v>
      </c>
      <c r="I143" s="14">
        <v>75</v>
      </c>
      <c r="J143" s="14">
        <v>100</v>
      </c>
      <c r="K143" s="14">
        <v>82</v>
      </c>
      <c r="L143" s="17"/>
      <c r="M143" s="14">
        <v>40</v>
      </c>
      <c r="N143" s="14">
        <v>21</v>
      </c>
      <c r="O143" s="14">
        <v>43</v>
      </c>
      <c r="P143" s="14">
        <v>21</v>
      </c>
      <c r="Q143" s="14">
        <v>41</v>
      </c>
      <c r="R143" s="14">
        <v>45</v>
      </c>
      <c r="S143" s="18">
        <v>9.8699999999999992</v>
      </c>
      <c r="T143" s="18">
        <v>23</v>
      </c>
      <c r="U143" s="19"/>
      <c r="V143" s="15">
        <f t="shared" si="49"/>
        <v>33162</v>
      </c>
      <c r="W143" s="14" t="str">
        <f t="shared" si="50"/>
        <v>T150058675</v>
      </c>
      <c r="X143" s="15" t="str">
        <f t="shared" si="51"/>
        <v>SANAP YOGESH RAMNATH</v>
      </c>
      <c r="Y143" s="14" t="str">
        <f t="shared" si="52"/>
        <v>71829161B</v>
      </c>
      <c r="Z143" s="16" t="str">
        <f t="shared" si="53"/>
        <v>I2K17102239</v>
      </c>
      <c r="AA143" s="14">
        <v>92</v>
      </c>
      <c r="AB143" s="14">
        <v>91</v>
      </c>
      <c r="AC143" s="14">
        <v>90</v>
      </c>
      <c r="AD143" s="14">
        <v>100</v>
      </c>
      <c r="AE143" s="14">
        <v>84</v>
      </c>
      <c r="AF143" s="17"/>
      <c r="AG143" s="14">
        <v>22</v>
      </c>
      <c r="AH143" s="14">
        <v>21</v>
      </c>
      <c r="AI143" s="14">
        <v>44</v>
      </c>
      <c r="AJ143" s="14">
        <v>40</v>
      </c>
      <c r="AK143" s="14">
        <v>22</v>
      </c>
      <c r="AL143" s="14">
        <v>20</v>
      </c>
      <c r="AM143" s="14">
        <v>40</v>
      </c>
      <c r="AN143" s="14">
        <v>9.93</v>
      </c>
      <c r="AO143" s="14">
        <v>46</v>
      </c>
      <c r="AP143" s="20" t="str">
        <f t="shared" si="41"/>
        <v>PASS</v>
      </c>
      <c r="AQ143" s="20" t="str">
        <f t="shared" si="42"/>
        <v>PASS</v>
      </c>
      <c r="AR143" s="21" t="str">
        <f t="shared" si="43"/>
        <v>PASS</v>
      </c>
      <c r="AS143" s="21" t="str">
        <f t="shared" si="44"/>
        <v>PASS</v>
      </c>
      <c r="AT143" s="7" t="str">
        <f t="shared" si="45"/>
        <v>PASS</v>
      </c>
      <c r="AU143" s="7" t="str">
        <f t="shared" si="46"/>
        <v>PASS</v>
      </c>
      <c r="AV143" s="22" t="str">
        <f t="shared" si="47"/>
        <v>YES</v>
      </c>
      <c r="AW143" s="23" t="str">
        <f t="shared" si="48"/>
        <v>DIST</v>
      </c>
    </row>
    <row r="144" spans="1:49">
      <c r="A144" s="14"/>
      <c r="B144" s="14">
        <v>33211</v>
      </c>
      <c r="C144" s="14" t="s">
        <v>197</v>
      </c>
      <c r="D144" s="15" t="s">
        <v>198</v>
      </c>
      <c r="E144" s="14" t="s">
        <v>199</v>
      </c>
      <c r="F144" s="16" t="s">
        <v>200</v>
      </c>
      <c r="G144" s="14">
        <v>89</v>
      </c>
      <c r="H144" s="14">
        <v>100</v>
      </c>
      <c r="I144" s="14">
        <v>100</v>
      </c>
      <c r="J144" s="14">
        <v>100</v>
      </c>
      <c r="K144" s="14">
        <v>100</v>
      </c>
      <c r="L144" s="17"/>
      <c r="M144" s="14">
        <v>41</v>
      </c>
      <c r="N144" s="14">
        <v>18</v>
      </c>
      <c r="O144" s="14">
        <v>46</v>
      </c>
      <c r="P144" s="14">
        <v>20</v>
      </c>
      <c r="Q144" s="14">
        <v>40</v>
      </c>
      <c r="R144" s="14">
        <v>37</v>
      </c>
      <c r="S144" s="18">
        <v>9.9600000000000009</v>
      </c>
      <c r="T144" s="18">
        <v>23</v>
      </c>
      <c r="U144" s="19"/>
      <c r="V144" s="15">
        <f t="shared" si="49"/>
        <v>33211</v>
      </c>
      <c r="W144" s="14" t="str">
        <f t="shared" si="50"/>
        <v>T150058536</v>
      </c>
      <c r="X144" s="15" t="str">
        <f t="shared" si="51"/>
        <v>BORA NIHAL SANDEEP</v>
      </c>
      <c r="Y144" s="14" t="str">
        <f t="shared" si="52"/>
        <v>71900129D</v>
      </c>
      <c r="Z144" s="16" t="str">
        <f t="shared" si="53"/>
        <v>I2K18102592</v>
      </c>
      <c r="AA144" s="14">
        <v>100</v>
      </c>
      <c r="AB144" s="14">
        <v>90</v>
      </c>
      <c r="AC144" s="14">
        <v>87</v>
      </c>
      <c r="AD144" s="14">
        <v>99</v>
      </c>
      <c r="AE144" s="14">
        <v>99</v>
      </c>
      <c r="AF144" s="17"/>
      <c r="AG144" s="14">
        <v>23</v>
      </c>
      <c r="AH144" s="14">
        <v>22</v>
      </c>
      <c r="AI144" s="14">
        <v>45</v>
      </c>
      <c r="AJ144" s="14">
        <v>39</v>
      </c>
      <c r="AK144" s="14">
        <v>20</v>
      </c>
      <c r="AL144" s="14">
        <v>17</v>
      </c>
      <c r="AM144" s="14">
        <v>46</v>
      </c>
      <c r="AN144" s="14">
        <v>9.93</v>
      </c>
      <c r="AO144" s="14">
        <v>46</v>
      </c>
      <c r="AP144" s="20" t="str">
        <f t="shared" si="41"/>
        <v>PASS</v>
      </c>
      <c r="AQ144" s="20" t="str">
        <f t="shared" si="42"/>
        <v>PASS</v>
      </c>
      <c r="AR144" s="21" t="str">
        <f t="shared" si="43"/>
        <v>PASS</v>
      </c>
      <c r="AS144" s="21" t="str">
        <f t="shared" si="44"/>
        <v>PASS</v>
      </c>
      <c r="AT144" s="7" t="str">
        <f t="shared" si="45"/>
        <v>PASS</v>
      </c>
      <c r="AU144" s="7" t="str">
        <f t="shared" si="46"/>
        <v>PASS</v>
      </c>
      <c r="AV144" s="22" t="str">
        <f t="shared" si="47"/>
        <v>YES</v>
      </c>
      <c r="AW144" s="23" t="str">
        <f t="shared" si="48"/>
        <v>DIST</v>
      </c>
    </row>
    <row r="145" spans="1:49">
      <c r="A145" s="14"/>
      <c r="B145" s="24">
        <v>33242</v>
      </c>
      <c r="C145" s="24" t="s">
        <v>629</v>
      </c>
      <c r="D145" s="25" t="s">
        <v>630</v>
      </c>
      <c r="E145" s="24" t="s">
        <v>631</v>
      </c>
      <c r="F145" s="16" t="s">
        <v>632</v>
      </c>
      <c r="G145" s="14">
        <v>88</v>
      </c>
      <c r="H145" s="14">
        <v>96</v>
      </c>
      <c r="I145" s="14">
        <v>98</v>
      </c>
      <c r="J145" s="14">
        <v>96</v>
      </c>
      <c r="K145" s="14">
        <v>100</v>
      </c>
      <c r="L145" s="17"/>
      <c r="M145" s="14">
        <v>41</v>
      </c>
      <c r="N145" s="14">
        <v>19</v>
      </c>
      <c r="O145" s="14">
        <v>40</v>
      </c>
      <c r="P145" s="14">
        <v>19</v>
      </c>
      <c r="Q145" s="14">
        <v>46</v>
      </c>
      <c r="R145" s="14">
        <v>36</v>
      </c>
      <c r="S145" s="18">
        <v>9.91</v>
      </c>
      <c r="T145" s="18">
        <v>23</v>
      </c>
      <c r="U145" s="19"/>
      <c r="V145" s="15">
        <f t="shared" si="49"/>
        <v>33242</v>
      </c>
      <c r="W145" s="14" t="str">
        <f t="shared" si="50"/>
        <v>T150058645</v>
      </c>
      <c r="X145" s="15" t="str">
        <f t="shared" si="51"/>
        <v>PATIL SANKET DIGAMBAR</v>
      </c>
      <c r="Y145" s="14" t="str">
        <f t="shared" si="52"/>
        <v>71900475G</v>
      </c>
      <c r="Z145" s="16" t="str">
        <f t="shared" si="53"/>
        <v>I2K18102644</v>
      </c>
      <c r="AA145" s="14">
        <v>100</v>
      </c>
      <c r="AB145" s="14">
        <v>95</v>
      </c>
      <c r="AC145" s="14">
        <v>85</v>
      </c>
      <c r="AD145" s="14">
        <v>99</v>
      </c>
      <c r="AE145" s="14">
        <v>97</v>
      </c>
      <c r="AF145" s="17"/>
      <c r="AG145" s="14">
        <v>23</v>
      </c>
      <c r="AH145" s="14">
        <v>22</v>
      </c>
      <c r="AI145" s="14">
        <v>47</v>
      </c>
      <c r="AJ145" s="14">
        <v>43</v>
      </c>
      <c r="AK145" s="14">
        <v>20</v>
      </c>
      <c r="AL145" s="14">
        <v>18</v>
      </c>
      <c r="AM145" s="14">
        <v>44</v>
      </c>
      <c r="AN145" s="14">
        <v>9.93</v>
      </c>
      <c r="AO145" s="14">
        <v>46</v>
      </c>
      <c r="AP145" s="20" t="str">
        <f t="shared" si="41"/>
        <v>PASS</v>
      </c>
      <c r="AQ145" s="20" t="str">
        <f t="shared" si="42"/>
        <v>PASS</v>
      </c>
      <c r="AR145" s="21" t="str">
        <f t="shared" si="43"/>
        <v>PASS</v>
      </c>
      <c r="AS145" s="21" t="str">
        <f t="shared" si="44"/>
        <v>PASS</v>
      </c>
      <c r="AT145" s="7" t="str">
        <f t="shared" si="45"/>
        <v>PASS</v>
      </c>
      <c r="AU145" s="7" t="str">
        <f t="shared" si="46"/>
        <v>PASS</v>
      </c>
      <c r="AV145" s="22" t="str">
        <f t="shared" si="47"/>
        <v>YES</v>
      </c>
      <c r="AW145" s="23" t="str">
        <f t="shared" si="48"/>
        <v>DIST</v>
      </c>
    </row>
    <row r="146" spans="1:49">
      <c r="A146" s="14"/>
      <c r="B146" s="14">
        <v>33252</v>
      </c>
      <c r="C146" s="14" t="s">
        <v>761</v>
      </c>
      <c r="D146" s="15" t="s">
        <v>762</v>
      </c>
      <c r="E146" s="14" t="s">
        <v>763</v>
      </c>
      <c r="F146" s="16" t="s">
        <v>764</v>
      </c>
      <c r="G146" s="14">
        <v>90</v>
      </c>
      <c r="H146" s="14">
        <v>100</v>
      </c>
      <c r="I146" s="14">
        <v>99</v>
      </c>
      <c r="J146" s="14">
        <v>100</v>
      </c>
      <c r="K146" s="14">
        <v>96</v>
      </c>
      <c r="L146" s="17"/>
      <c r="M146" s="14">
        <v>42</v>
      </c>
      <c r="N146" s="14">
        <v>23</v>
      </c>
      <c r="O146" s="14">
        <v>40</v>
      </c>
      <c r="P146" s="14">
        <v>20</v>
      </c>
      <c r="Q146" s="14">
        <v>46</v>
      </c>
      <c r="R146" s="14">
        <v>29</v>
      </c>
      <c r="S146" s="18">
        <v>9.8699999999999992</v>
      </c>
      <c r="T146" s="18">
        <v>23</v>
      </c>
      <c r="U146" s="19"/>
      <c r="V146" s="15">
        <f t="shared" si="49"/>
        <v>33252</v>
      </c>
      <c r="W146" s="14" t="str">
        <f t="shared" si="50"/>
        <v>T150058679</v>
      </c>
      <c r="X146" s="15" t="str">
        <f t="shared" si="51"/>
        <v>SHARMA ONKAR ANIL</v>
      </c>
      <c r="Y146" s="14" t="str">
        <f t="shared" si="52"/>
        <v>71900593M</v>
      </c>
      <c r="Z146" s="16" t="str">
        <f t="shared" si="53"/>
        <v>I2K18102562</v>
      </c>
      <c r="AA146" s="14">
        <v>99</v>
      </c>
      <c r="AB146" s="14">
        <v>98</v>
      </c>
      <c r="AC146" s="14">
        <v>96</v>
      </c>
      <c r="AD146" s="14">
        <v>100</v>
      </c>
      <c r="AE146" s="14">
        <v>100</v>
      </c>
      <c r="AF146" s="17"/>
      <c r="AG146" s="14">
        <v>23</v>
      </c>
      <c r="AH146" s="14">
        <v>24</v>
      </c>
      <c r="AI146" s="14">
        <v>45</v>
      </c>
      <c r="AJ146" s="14">
        <v>40</v>
      </c>
      <c r="AK146" s="14">
        <v>21</v>
      </c>
      <c r="AL146" s="14">
        <v>20</v>
      </c>
      <c r="AM146" s="14">
        <v>42</v>
      </c>
      <c r="AN146" s="14">
        <v>9.93</v>
      </c>
      <c r="AO146" s="14">
        <v>46</v>
      </c>
      <c r="AP146" s="20" t="str">
        <f t="shared" si="41"/>
        <v>PASS</v>
      </c>
      <c r="AQ146" s="20" t="str">
        <f t="shared" si="42"/>
        <v>PASS</v>
      </c>
      <c r="AR146" s="21" t="str">
        <f t="shared" si="43"/>
        <v>PASS</v>
      </c>
      <c r="AS146" s="21" t="str">
        <f t="shared" si="44"/>
        <v>PASS</v>
      </c>
      <c r="AT146" s="7" t="str">
        <f t="shared" si="45"/>
        <v>PASS</v>
      </c>
      <c r="AU146" s="7" t="str">
        <f t="shared" si="46"/>
        <v>PASS</v>
      </c>
      <c r="AV146" s="22" t="str">
        <f t="shared" si="47"/>
        <v>YES</v>
      </c>
      <c r="AW146" s="23" t="str">
        <f t="shared" si="48"/>
        <v>DIST</v>
      </c>
    </row>
    <row r="147" spans="1:49">
      <c r="A147" s="14"/>
      <c r="B147" s="14">
        <v>33311</v>
      </c>
      <c r="C147" s="14" t="s">
        <v>185</v>
      </c>
      <c r="D147" s="15" t="s">
        <v>186</v>
      </c>
      <c r="E147" s="14" t="s">
        <v>187</v>
      </c>
      <c r="F147" s="16" t="s">
        <v>188</v>
      </c>
      <c r="G147" s="14">
        <v>86</v>
      </c>
      <c r="H147" s="14">
        <v>83</v>
      </c>
      <c r="I147" s="14">
        <v>75</v>
      </c>
      <c r="J147" s="14">
        <v>100</v>
      </c>
      <c r="K147" s="14">
        <v>94</v>
      </c>
      <c r="L147" s="17"/>
      <c r="M147" s="14">
        <v>45</v>
      </c>
      <c r="N147" s="14">
        <v>22</v>
      </c>
      <c r="O147" s="14">
        <v>46</v>
      </c>
      <c r="P147" s="14">
        <v>24</v>
      </c>
      <c r="Q147" s="14">
        <v>40</v>
      </c>
      <c r="R147" s="14">
        <v>43</v>
      </c>
      <c r="S147" s="18">
        <v>9.8699999999999992</v>
      </c>
      <c r="T147" s="18">
        <v>23</v>
      </c>
      <c r="U147" s="19"/>
      <c r="V147" s="15">
        <f t="shared" si="49"/>
        <v>33311</v>
      </c>
      <c r="W147" s="14" t="str">
        <f t="shared" si="50"/>
        <v>T150058533</v>
      </c>
      <c r="X147" s="15" t="str">
        <f t="shared" si="51"/>
        <v>BHAWARI POONAM GENBHAU</v>
      </c>
      <c r="Y147" s="14" t="str">
        <f t="shared" si="52"/>
        <v>72000070L</v>
      </c>
      <c r="Z147" s="16" t="str">
        <f t="shared" si="53"/>
        <v>I2K19205161</v>
      </c>
      <c r="AA147" s="14">
        <v>90</v>
      </c>
      <c r="AB147" s="14">
        <v>89</v>
      </c>
      <c r="AC147" s="14">
        <v>81</v>
      </c>
      <c r="AD147" s="14">
        <v>100</v>
      </c>
      <c r="AE147" s="14">
        <v>89</v>
      </c>
      <c r="AF147" s="17"/>
      <c r="AG147" s="14">
        <v>24</v>
      </c>
      <c r="AH147" s="14">
        <v>23</v>
      </c>
      <c r="AI147" s="14">
        <v>45</v>
      </c>
      <c r="AJ147" s="14">
        <v>41</v>
      </c>
      <c r="AK147" s="14">
        <v>24</v>
      </c>
      <c r="AL147" s="14">
        <v>21</v>
      </c>
      <c r="AM147" s="14">
        <v>47</v>
      </c>
      <c r="AN147" s="14">
        <v>9.93</v>
      </c>
      <c r="AO147" s="14">
        <v>46</v>
      </c>
      <c r="AP147" s="20" t="str">
        <f t="shared" si="41"/>
        <v>PASS</v>
      </c>
      <c r="AQ147" s="20" t="str">
        <f t="shared" si="42"/>
        <v>PASS</v>
      </c>
      <c r="AR147" s="21" t="str">
        <f t="shared" si="43"/>
        <v>PASS</v>
      </c>
      <c r="AS147" s="21" t="str">
        <f t="shared" si="44"/>
        <v>PASS</v>
      </c>
      <c r="AT147" s="7" t="str">
        <f t="shared" si="45"/>
        <v>PASS</v>
      </c>
      <c r="AU147" s="7" t="str">
        <f t="shared" si="46"/>
        <v>PASS</v>
      </c>
      <c r="AV147" s="22" t="str">
        <f t="shared" si="47"/>
        <v>YES</v>
      </c>
      <c r="AW147" s="23" t="str">
        <f t="shared" si="48"/>
        <v>DIST</v>
      </c>
    </row>
    <row r="148" spans="1:49">
      <c r="A148" s="14"/>
      <c r="B148" s="14">
        <v>33344</v>
      </c>
      <c r="C148" s="14" t="s">
        <v>529</v>
      </c>
      <c r="D148" s="15" t="s">
        <v>530</v>
      </c>
      <c r="E148" s="14" t="s">
        <v>531</v>
      </c>
      <c r="F148" s="16" t="s">
        <v>532</v>
      </c>
      <c r="G148" s="14">
        <v>86</v>
      </c>
      <c r="H148" s="14">
        <v>97</v>
      </c>
      <c r="I148" s="14">
        <v>100</v>
      </c>
      <c r="J148" s="14">
        <v>100</v>
      </c>
      <c r="K148" s="14">
        <v>100</v>
      </c>
      <c r="L148" s="17"/>
      <c r="M148" s="14">
        <v>47</v>
      </c>
      <c r="N148" s="14">
        <v>24</v>
      </c>
      <c r="O148" s="14">
        <v>46</v>
      </c>
      <c r="P148" s="14">
        <v>23</v>
      </c>
      <c r="Q148" s="14">
        <v>46</v>
      </c>
      <c r="R148" s="14">
        <v>42</v>
      </c>
      <c r="S148" s="18">
        <v>10</v>
      </c>
      <c r="T148" s="18">
        <v>23</v>
      </c>
      <c r="U148" s="19"/>
      <c r="V148" s="15">
        <f t="shared" si="49"/>
        <v>33344</v>
      </c>
      <c r="W148" s="14" t="str">
        <f t="shared" si="50"/>
        <v>T150058620</v>
      </c>
      <c r="X148" s="15" t="str">
        <f t="shared" si="51"/>
        <v>MANGLANI HARSHAD GUL</v>
      </c>
      <c r="Y148" s="14" t="str">
        <f t="shared" si="52"/>
        <v>71900403K</v>
      </c>
      <c r="Z148" s="16" t="str">
        <f t="shared" si="53"/>
        <v>I2K18102468</v>
      </c>
      <c r="AA148" s="14">
        <v>79</v>
      </c>
      <c r="AB148" s="14">
        <v>95</v>
      </c>
      <c r="AC148" s="14">
        <v>96</v>
      </c>
      <c r="AD148" s="14">
        <v>89</v>
      </c>
      <c r="AE148" s="14">
        <v>97</v>
      </c>
      <c r="AF148" s="17"/>
      <c r="AG148" s="14">
        <v>24</v>
      </c>
      <c r="AH148" s="14">
        <v>21</v>
      </c>
      <c r="AI148" s="14">
        <v>46</v>
      </c>
      <c r="AJ148" s="14">
        <v>46</v>
      </c>
      <c r="AK148" s="14">
        <v>23</v>
      </c>
      <c r="AL148" s="14">
        <v>22</v>
      </c>
      <c r="AM148" s="14">
        <v>46</v>
      </c>
      <c r="AN148" s="14">
        <v>9.93</v>
      </c>
      <c r="AO148" s="14">
        <v>46</v>
      </c>
      <c r="AP148" s="20" t="str">
        <f t="shared" si="41"/>
        <v>PASS</v>
      </c>
      <c r="AQ148" s="20" t="str">
        <f t="shared" si="42"/>
        <v>PASS</v>
      </c>
      <c r="AR148" s="21" t="str">
        <f t="shared" si="43"/>
        <v>PASS</v>
      </c>
      <c r="AS148" s="21" t="str">
        <f t="shared" si="44"/>
        <v>PASS</v>
      </c>
      <c r="AT148" s="7" t="str">
        <f t="shared" si="45"/>
        <v>PASS</v>
      </c>
      <c r="AU148" s="7" t="str">
        <f t="shared" si="46"/>
        <v>PASS</v>
      </c>
      <c r="AV148" s="22" t="str">
        <f t="shared" si="47"/>
        <v>YES</v>
      </c>
      <c r="AW148" s="23" t="str">
        <f t="shared" si="48"/>
        <v>DIST</v>
      </c>
    </row>
    <row r="149" spans="1:49">
      <c r="A149" s="14"/>
      <c r="B149" s="14">
        <v>33349</v>
      </c>
      <c r="C149" s="14" t="s">
        <v>581</v>
      </c>
      <c r="D149" s="15" t="s">
        <v>582</v>
      </c>
      <c r="E149" s="14" t="s">
        <v>583</v>
      </c>
      <c r="F149" s="16" t="s">
        <v>584</v>
      </c>
      <c r="G149" s="14">
        <v>87</v>
      </c>
      <c r="H149" s="14">
        <v>89</v>
      </c>
      <c r="I149" s="14">
        <v>78</v>
      </c>
      <c r="J149" s="14">
        <v>100</v>
      </c>
      <c r="K149" s="14">
        <v>100</v>
      </c>
      <c r="L149" s="17"/>
      <c r="M149" s="14">
        <v>46</v>
      </c>
      <c r="N149" s="14">
        <v>23</v>
      </c>
      <c r="O149" s="14">
        <v>47</v>
      </c>
      <c r="P149" s="14">
        <v>24</v>
      </c>
      <c r="Q149" s="14">
        <v>44</v>
      </c>
      <c r="R149" s="14">
        <v>45</v>
      </c>
      <c r="S149" s="18">
        <v>9.8699999999999992</v>
      </c>
      <c r="T149" s="18">
        <v>23</v>
      </c>
      <c r="U149" s="19"/>
      <c r="V149" s="15">
        <f t="shared" si="49"/>
        <v>33349</v>
      </c>
      <c r="W149" s="14" t="str">
        <f t="shared" si="50"/>
        <v>T150058633</v>
      </c>
      <c r="X149" s="15" t="str">
        <f t="shared" si="51"/>
        <v>PANGAVHANE RUTURAJ AVINASH</v>
      </c>
      <c r="Y149" s="14" t="str">
        <f t="shared" si="52"/>
        <v>72000081F</v>
      </c>
      <c r="Z149" s="16" t="str">
        <f t="shared" si="53"/>
        <v>I2K19205165</v>
      </c>
      <c r="AA149" s="14">
        <v>93</v>
      </c>
      <c r="AB149" s="14">
        <v>91</v>
      </c>
      <c r="AC149" s="14">
        <v>89</v>
      </c>
      <c r="AD149" s="14">
        <v>100</v>
      </c>
      <c r="AE149" s="14">
        <v>89</v>
      </c>
      <c r="AF149" s="17"/>
      <c r="AG149" s="14">
        <v>22</v>
      </c>
      <c r="AH149" s="14">
        <v>22</v>
      </c>
      <c r="AI149" s="14">
        <v>40</v>
      </c>
      <c r="AJ149" s="14">
        <v>42</v>
      </c>
      <c r="AK149" s="14">
        <v>23</v>
      </c>
      <c r="AL149" s="14">
        <v>21</v>
      </c>
      <c r="AM149" s="14">
        <v>44</v>
      </c>
      <c r="AN149" s="14">
        <v>9.93</v>
      </c>
      <c r="AO149" s="14">
        <v>46</v>
      </c>
      <c r="AP149" s="20" t="str">
        <f t="shared" si="41"/>
        <v>PASS</v>
      </c>
      <c r="AQ149" s="20" t="str">
        <f t="shared" si="42"/>
        <v>PASS</v>
      </c>
      <c r="AR149" s="21" t="str">
        <f t="shared" si="43"/>
        <v>PASS</v>
      </c>
      <c r="AS149" s="21" t="str">
        <f t="shared" si="44"/>
        <v>PASS</v>
      </c>
      <c r="AT149" s="7" t="str">
        <f t="shared" si="45"/>
        <v>PASS</v>
      </c>
      <c r="AU149" s="7" t="str">
        <f t="shared" si="46"/>
        <v>PASS</v>
      </c>
      <c r="AV149" s="22" t="str">
        <f t="shared" si="47"/>
        <v>YES</v>
      </c>
      <c r="AW149" s="23" t="str">
        <f t="shared" si="48"/>
        <v>DIST</v>
      </c>
    </row>
    <row r="150" spans="1:49">
      <c r="A150" s="14"/>
      <c r="B150" s="14">
        <v>33375</v>
      </c>
      <c r="C150" s="14" t="s">
        <v>818</v>
      </c>
      <c r="D150" s="15" t="s">
        <v>819</v>
      </c>
      <c r="E150" s="14" t="s">
        <v>820</v>
      </c>
      <c r="F150" s="16" t="s">
        <v>821</v>
      </c>
      <c r="G150" s="14">
        <v>94</v>
      </c>
      <c r="H150" s="14">
        <v>100</v>
      </c>
      <c r="I150" s="14">
        <v>100</v>
      </c>
      <c r="J150" s="14">
        <v>100</v>
      </c>
      <c r="K150" s="14">
        <v>79</v>
      </c>
      <c r="L150" s="17"/>
      <c r="M150" s="14">
        <v>46</v>
      </c>
      <c r="N150" s="14">
        <v>23</v>
      </c>
      <c r="O150" s="14">
        <v>47</v>
      </c>
      <c r="P150" s="14">
        <v>23</v>
      </c>
      <c r="Q150" s="14">
        <v>46</v>
      </c>
      <c r="R150" s="14">
        <v>45</v>
      </c>
      <c r="S150" s="18">
        <v>9.8699999999999992</v>
      </c>
      <c r="T150" s="18">
        <v>23</v>
      </c>
      <c r="U150" s="19"/>
      <c r="V150" s="15">
        <f t="shared" si="49"/>
        <v>33375</v>
      </c>
      <c r="W150" s="14" t="str">
        <f t="shared" si="50"/>
        <v>T150058693</v>
      </c>
      <c r="X150" s="15" t="str">
        <f t="shared" si="51"/>
        <v>SOUMYA MALGONDE</v>
      </c>
      <c r="Y150" s="14" t="str">
        <f t="shared" si="52"/>
        <v>71900649L</v>
      </c>
      <c r="Z150" s="16" t="str">
        <f t="shared" si="53"/>
        <v>I2K18102525</v>
      </c>
      <c r="AA150" s="14">
        <v>91</v>
      </c>
      <c r="AB150" s="14">
        <v>93</v>
      </c>
      <c r="AC150" s="14">
        <v>95</v>
      </c>
      <c r="AD150" s="14">
        <v>100</v>
      </c>
      <c r="AE150" s="14">
        <v>95</v>
      </c>
      <c r="AF150" s="17"/>
      <c r="AG150" s="14">
        <v>24</v>
      </c>
      <c r="AH150" s="14">
        <v>24</v>
      </c>
      <c r="AI150" s="14">
        <v>45</v>
      </c>
      <c r="AJ150" s="14">
        <v>47</v>
      </c>
      <c r="AK150" s="14">
        <v>24</v>
      </c>
      <c r="AL150" s="14">
        <v>24</v>
      </c>
      <c r="AM150" s="14">
        <v>47</v>
      </c>
      <c r="AN150" s="14">
        <v>9.93</v>
      </c>
      <c r="AO150" s="14">
        <v>46</v>
      </c>
      <c r="AP150" s="20" t="str">
        <f t="shared" si="41"/>
        <v>PASS</v>
      </c>
      <c r="AQ150" s="20" t="str">
        <f t="shared" si="42"/>
        <v>PASS</v>
      </c>
      <c r="AR150" s="21" t="str">
        <f t="shared" si="43"/>
        <v>PASS</v>
      </c>
      <c r="AS150" s="21" t="str">
        <f t="shared" si="44"/>
        <v>PASS</v>
      </c>
      <c r="AT150" s="7" t="str">
        <f t="shared" si="45"/>
        <v>PASS</v>
      </c>
      <c r="AU150" s="7" t="str">
        <f t="shared" si="46"/>
        <v>PASS</v>
      </c>
      <c r="AV150" s="22" t="str">
        <f t="shared" si="47"/>
        <v>YES</v>
      </c>
      <c r="AW150" s="23" t="str">
        <f t="shared" si="48"/>
        <v>DIST</v>
      </c>
    </row>
    <row r="151" spans="1:49">
      <c r="A151" s="14"/>
      <c r="B151" s="14">
        <v>33122</v>
      </c>
      <c r="C151" s="14" t="s">
        <v>337</v>
      </c>
      <c r="D151" s="15" t="s">
        <v>338</v>
      </c>
      <c r="E151" s="14" t="s">
        <v>339</v>
      </c>
      <c r="F151" s="16" t="s">
        <v>340</v>
      </c>
      <c r="G151" s="14">
        <v>84</v>
      </c>
      <c r="H151" s="14">
        <v>92</v>
      </c>
      <c r="I151" s="14">
        <v>80</v>
      </c>
      <c r="J151" s="14">
        <v>100</v>
      </c>
      <c r="K151" s="14">
        <v>92</v>
      </c>
      <c r="L151" s="17"/>
      <c r="M151" s="14">
        <v>41</v>
      </c>
      <c r="N151" s="14">
        <v>22</v>
      </c>
      <c r="O151" s="14">
        <v>44</v>
      </c>
      <c r="P151" s="14">
        <v>21</v>
      </c>
      <c r="Q151" s="14">
        <v>40</v>
      </c>
      <c r="R151" s="14">
        <v>41</v>
      </c>
      <c r="S151" s="18">
        <v>10</v>
      </c>
      <c r="T151" s="18">
        <v>23</v>
      </c>
      <c r="U151" s="19"/>
      <c r="V151" s="15">
        <f t="shared" si="49"/>
        <v>33122</v>
      </c>
      <c r="W151" s="14" t="str">
        <f t="shared" si="50"/>
        <v>T150058571</v>
      </c>
      <c r="X151" s="15" t="str">
        <f t="shared" si="51"/>
        <v>GAURAV DHOK</v>
      </c>
      <c r="Y151" s="14" t="str">
        <f t="shared" si="52"/>
        <v>71900223M</v>
      </c>
      <c r="Z151" s="16" t="str">
        <f t="shared" si="53"/>
        <v>I2K18102458</v>
      </c>
      <c r="AA151" s="14">
        <v>87</v>
      </c>
      <c r="AB151" s="14">
        <v>90</v>
      </c>
      <c r="AC151" s="14">
        <v>75</v>
      </c>
      <c r="AD151" s="14">
        <v>100</v>
      </c>
      <c r="AE151" s="14">
        <v>88</v>
      </c>
      <c r="AF151" s="17"/>
      <c r="AG151" s="14">
        <v>22</v>
      </c>
      <c r="AH151" s="14">
        <v>20</v>
      </c>
      <c r="AI151" s="14">
        <v>43</v>
      </c>
      <c r="AJ151" s="14">
        <v>41</v>
      </c>
      <c r="AK151" s="14">
        <v>21</v>
      </c>
      <c r="AL151" s="14">
        <v>22</v>
      </c>
      <c r="AM151" s="14">
        <v>45</v>
      </c>
      <c r="AN151" s="14">
        <v>9.91</v>
      </c>
      <c r="AO151" s="14">
        <v>46</v>
      </c>
      <c r="AP151" s="20" t="str">
        <f t="shared" si="41"/>
        <v>PASS</v>
      </c>
      <c r="AQ151" s="20" t="str">
        <f t="shared" si="42"/>
        <v>PASS</v>
      </c>
      <c r="AR151" s="21" t="str">
        <f t="shared" si="43"/>
        <v>PASS</v>
      </c>
      <c r="AS151" s="21" t="str">
        <f t="shared" si="44"/>
        <v>PASS</v>
      </c>
      <c r="AT151" s="7" t="str">
        <f t="shared" si="45"/>
        <v>PASS</v>
      </c>
      <c r="AU151" s="7" t="str">
        <f t="shared" si="46"/>
        <v>PASS</v>
      </c>
      <c r="AV151" s="22" t="str">
        <f t="shared" si="47"/>
        <v>YES</v>
      </c>
      <c r="AW151" s="23" t="str">
        <f t="shared" si="48"/>
        <v>DIST</v>
      </c>
    </row>
    <row r="152" spans="1:49">
      <c r="A152" s="14"/>
      <c r="B152" s="14">
        <v>33139</v>
      </c>
      <c r="C152" s="14" t="s">
        <v>597</v>
      </c>
      <c r="D152" s="15" t="s">
        <v>598</v>
      </c>
      <c r="E152" s="14" t="s">
        <v>599</v>
      </c>
      <c r="F152" s="16" t="s">
        <v>600</v>
      </c>
      <c r="G152" s="14">
        <v>92</v>
      </c>
      <c r="H152" s="14">
        <v>100</v>
      </c>
      <c r="I152" s="14">
        <v>96</v>
      </c>
      <c r="J152" s="14">
        <v>99</v>
      </c>
      <c r="K152" s="14">
        <v>93</v>
      </c>
      <c r="L152" s="17"/>
      <c r="M152" s="14">
        <v>38</v>
      </c>
      <c r="N152" s="14">
        <v>21</v>
      </c>
      <c r="O152" s="14">
        <v>43</v>
      </c>
      <c r="P152" s="14">
        <v>24</v>
      </c>
      <c r="Q152" s="14">
        <v>43</v>
      </c>
      <c r="R152" s="14">
        <v>44</v>
      </c>
      <c r="S152" s="18">
        <v>9.9600000000000009</v>
      </c>
      <c r="T152" s="18">
        <v>23</v>
      </c>
      <c r="U152" s="19"/>
      <c r="V152" s="15">
        <f t="shared" si="49"/>
        <v>33139</v>
      </c>
      <c r="W152" s="14" t="str">
        <f t="shared" si="50"/>
        <v>T150058637</v>
      </c>
      <c r="X152" s="15" t="str">
        <f t="shared" si="51"/>
        <v>PARMAR MANSI RAJU</v>
      </c>
      <c r="Y152" s="14" t="str">
        <f t="shared" si="52"/>
        <v>71900454D</v>
      </c>
      <c r="Z152" s="16" t="str">
        <f t="shared" si="53"/>
        <v>I2K18102586</v>
      </c>
      <c r="AA152" s="14">
        <v>89</v>
      </c>
      <c r="AB152" s="14">
        <v>91</v>
      </c>
      <c r="AC152" s="14">
        <v>85</v>
      </c>
      <c r="AD152" s="14">
        <v>99</v>
      </c>
      <c r="AE152" s="14">
        <v>100</v>
      </c>
      <c r="AF152" s="17"/>
      <c r="AG152" s="14">
        <v>24</v>
      </c>
      <c r="AH152" s="14">
        <v>22</v>
      </c>
      <c r="AI152" s="14">
        <v>44</v>
      </c>
      <c r="AJ152" s="14">
        <v>34</v>
      </c>
      <c r="AK152" s="14">
        <v>23</v>
      </c>
      <c r="AL152" s="14">
        <v>20</v>
      </c>
      <c r="AM152" s="14">
        <v>38</v>
      </c>
      <c r="AN152" s="14">
        <v>9.91</v>
      </c>
      <c r="AO152" s="14">
        <v>46</v>
      </c>
      <c r="AP152" s="20" t="str">
        <f t="shared" si="41"/>
        <v>PASS</v>
      </c>
      <c r="AQ152" s="20" t="str">
        <f t="shared" si="42"/>
        <v>PASS</v>
      </c>
      <c r="AR152" s="21" t="str">
        <f t="shared" si="43"/>
        <v>PASS</v>
      </c>
      <c r="AS152" s="21" t="str">
        <f t="shared" si="44"/>
        <v>PASS</v>
      </c>
      <c r="AT152" s="7" t="str">
        <f t="shared" si="45"/>
        <v>PASS</v>
      </c>
      <c r="AU152" s="7" t="str">
        <f t="shared" si="46"/>
        <v>PASS</v>
      </c>
      <c r="AV152" s="22" t="str">
        <f t="shared" si="47"/>
        <v>YES</v>
      </c>
      <c r="AW152" s="23" t="str">
        <f t="shared" si="48"/>
        <v>DIST</v>
      </c>
    </row>
    <row r="153" spans="1:49">
      <c r="A153" s="14"/>
      <c r="B153" s="24">
        <v>33151</v>
      </c>
      <c r="C153" s="24" t="s">
        <v>733</v>
      </c>
      <c r="D153" s="25" t="s">
        <v>734</v>
      </c>
      <c r="E153" s="24" t="s">
        <v>735</v>
      </c>
      <c r="F153" s="16" t="s">
        <v>736</v>
      </c>
      <c r="G153" s="14">
        <v>91</v>
      </c>
      <c r="H153" s="14">
        <v>100</v>
      </c>
      <c r="I153" s="14">
        <v>99</v>
      </c>
      <c r="J153" s="14">
        <v>98</v>
      </c>
      <c r="K153" s="14">
        <v>96</v>
      </c>
      <c r="L153" s="17"/>
      <c r="M153" s="14">
        <v>43</v>
      </c>
      <c r="N153" s="14">
        <v>22</v>
      </c>
      <c r="O153" s="14">
        <v>44</v>
      </c>
      <c r="P153" s="14">
        <v>23</v>
      </c>
      <c r="Q153" s="14">
        <v>44</v>
      </c>
      <c r="R153" s="14">
        <v>45</v>
      </c>
      <c r="S153" s="18">
        <v>10</v>
      </c>
      <c r="T153" s="18">
        <v>23</v>
      </c>
      <c r="U153" s="19"/>
      <c r="V153" s="15">
        <f t="shared" si="49"/>
        <v>33151</v>
      </c>
      <c r="W153" s="14" t="str">
        <f t="shared" si="50"/>
        <v>T150058672</v>
      </c>
      <c r="X153" s="15" t="str">
        <f t="shared" si="51"/>
        <v>SALUNKHE SANJANA SATISH</v>
      </c>
      <c r="Y153" s="14" t="str">
        <f t="shared" si="52"/>
        <v>71900557E</v>
      </c>
      <c r="Z153" s="16" t="str">
        <f t="shared" si="53"/>
        <v>I2K18102463</v>
      </c>
      <c r="AA153" s="14">
        <v>94</v>
      </c>
      <c r="AB153" s="14">
        <v>100</v>
      </c>
      <c r="AC153" s="14">
        <v>79</v>
      </c>
      <c r="AD153" s="14">
        <v>97</v>
      </c>
      <c r="AE153" s="14">
        <v>94</v>
      </c>
      <c r="AF153" s="17"/>
      <c r="AG153" s="14">
        <v>22</v>
      </c>
      <c r="AH153" s="14">
        <v>23</v>
      </c>
      <c r="AI153" s="14">
        <v>47</v>
      </c>
      <c r="AJ153" s="14">
        <v>44</v>
      </c>
      <c r="AK153" s="14">
        <v>22</v>
      </c>
      <c r="AL153" s="14">
        <v>22</v>
      </c>
      <c r="AM153" s="14">
        <v>41</v>
      </c>
      <c r="AN153" s="14">
        <v>9.91</v>
      </c>
      <c r="AO153" s="14">
        <v>46</v>
      </c>
      <c r="AP153" s="20" t="str">
        <f t="shared" si="41"/>
        <v>PASS</v>
      </c>
      <c r="AQ153" s="20" t="str">
        <f t="shared" si="42"/>
        <v>PASS</v>
      </c>
      <c r="AR153" s="21" t="str">
        <f t="shared" si="43"/>
        <v>PASS</v>
      </c>
      <c r="AS153" s="21" t="str">
        <f t="shared" si="44"/>
        <v>PASS</v>
      </c>
      <c r="AT153" s="7" t="str">
        <f t="shared" si="45"/>
        <v>PASS</v>
      </c>
      <c r="AU153" s="7" t="str">
        <f t="shared" si="46"/>
        <v>PASS</v>
      </c>
      <c r="AV153" s="22" t="str">
        <f t="shared" si="47"/>
        <v>YES</v>
      </c>
      <c r="AW153" s="23" t="str">
        <f t="shared" si="48"/>
        <v>DIST</v>
      </c>
    </row>
    <row r="154" spans="1:49">
      <c r="A154" s="14"/>
      <c r="B154" s="14">
        <v>33225</v>
      </c>
      <c r="C154" s="14" t="s">
        <v>377</v>
      </c>
      <c r="D154" s="15" t="s">
        <v>378</v>
      </c>
      <c r="E154" s="14" t="s">
        <v>379</v>
      </c>
      <c r="F154" s="16" t="s">
        <v>380</v>
      </c>
      <c r="G154" s="14">
        <v>95</v>
      </c>
      <c r="H154" s="14">
        <v>100</v>
      </c>
      <c r="I154" s="14">
        <v>100</v>
      </c>
      <c r="J154" s="14">
        <v>100</v>
      </c>
      <c r="K154" s="14">
        <v>100</v>
      </c>
      <c r="L154" s="17"/>
      <c r="M154" s="14">
        <v>42</v>
      </c>
      <c r="N154" s="14">
        <v>24</v>
      </c>
      <c r="O154" s="14">
        <v>45</v>
      </c>
      <c r="P154" s="14">
        <v>24</v>
      </c>
      <c r="Q154" s="14">
        <v>44</v>
      </c>
      <c r="R154" s="14">
        <v>41</v>
      </c>
      <c r="S154" s="18">
        <v>10</v>
      </c>
      <c r="T154" s="18">
        <v>23</v>
      </c>
      <c r="U154" s="19"/>
      <c r="V154" s="15">
        <f t="shared" si="49"/>
        <v>33225</v>
      </c>
      <c r="W154" s="14" t="str">
        <f t="shared" si="50"/>
        <v>T150058581</v>
      </c>
      <c r="X154" s="15" t="str">
        <f t="shared" si="51"/>
        <v>GUNJAL SAHIL SANJAY</v>
      </c>
      <c r="Y154" s="14" t="str">
        <f t="shared" si="52"/>
        <v>71900249E</v>
      </c>
      <c r="Z154" s="16" t="str">
        <f t="shared" si="53"/>
        <v>I2K18102589</v>
      </c>
      <c r="AA154" s="14">
        <v>97</v>
      </c>
      <c r="AB154" s="14">
        <v>89</v>
      </c>
      <c r="AC154" s="14">
        <v>77</v>
      </c>
      <c r="AD154" s="14">
        <v>93</v>
      </c>
      <c r="AE154" s="14">
        <v>96</v>
      </c>
      <c r="AF154" s="17"/>
      <c r="AG154" s="14">
        <v>24</v>
      </c>
      <c r="AH154" s="14">
        <v>23</v>
      </c>
      <c r="AI154" s="14">
        <v>43</v>
      </c>
      <c r="AJ154" s="14">
        <v>40</v>
      </c>
      <c r="AK154" s="14">
        <v>23</v>
      </c>
      <c r="AL154" s="14">
        <v>22</v>
      </c>
      <c r="AM154" s="14">
        <v>46</v>
      </c>
      <c r="AN154" s="14">
        <v>9.91</v>
      </c>
      <c r="AO154" s="14">
        <v>46</v>
      </c>
      <c r="AP154" s="20" t="str">
        <f t="shared" si="41"/>
        <v>PASS</v>
      </c>
      <c r="AQ154" s="20" t="str">
        <f t="shared" si="42"/>
        <v>PASS</v>
      </c>
      <c r="AR154" s="21" t="str">
        <f t="shared" si="43"/>
        <v>PASS</v>
      </c>
      <c r="AS154" s="21" t="str">
        <f t="shared" si="44"/>
        <v>PASS</v>
      </c>
      <c r="AT154" s="7" t="str">
        <f t="shared" si="45"/>
        <v>PASS</v>
      </c>
      <c r="AU154" s="7" t="str">
        <f t="shared" si="46"/>
        <v>PASS</v>
      </c>
      <c r="AV154" s="22" t="str">
        <f t="shared" si="47"/>
        <v>YES</v>
      </c>
      <c r="AW154" s="23" t="str">
        <f t="shared" si="48"/>
        <v>DIST</v>
      </c>
    </row>
    <row r="155" spans="1:49">
      <c r="A155" s="14"/>
      <c r="B155" s="24">
        <v>33243</v>
      </c>
      <c r="C155" s="24" t="s">
        <v>657</v>
      </c>
      <c r="D155" s="25" t="s">
        <v>658</v>
      </c>
      <c r="E155" s="24" t="s">
        <v>659</v>
      </c>
      <c r="F155" s="16" t="s">
        <v>660</v>
      </c>
      <c r="G155" s="14">
        <v>90</v>
      </c>
      <c r="H155" s="14">
        <v>99</v>
      </c>
      <c r="I155" s="14">
        <v>93</v>
      </c>
      <c r="J155" s="14">
        <v>85</v>
      </c>
      <c r="K155" s="14">
        <v>97</v>
      </c>
      <c r="L155" s="17"/>
      <c r="M155" s="14">
        <v>43</v>
      </c>
      <c r="N155" s="14">
        <v>21</v>
      </c>
      <c r="O155" s="14">
        <v>42</v>
      </c>
      <c r="P155" s="14">
        <v>21</v>
      </c>
      <c r="Q155" s="14">
        <v>43</v>
      </c>
      <c r="R155" s="14">
        <v>40</v>
      </c>
      <c r="S155" s="18">
        <v>10</v>
      </c>
      <c r="T155" s="18">
        <v>23</v>
      </c>
      <c r="U155" s="19"/>
      <c r="V155" s="15">
        <f t="shared" si="49"/>
        <v>33243</v>
      </c>
      <c r="W155" s="14" t="str">
        <f t="shared" si="50"/>
        <v>T150058652</v>
      </c>
      <c r="X155" s="15" t="str">
        <f t="shared" si="51"/>
        <v>PHADE SAKSHEE SANDEEP</v>
      </c>
      <c r="Y155" s="14" t="str">
        <f t="shared" si="52"/>
        <v>71900487L</v>
      </c>
      <c r="Z155" s="16" t="str">
        <f t="shared" si="53"/>
        <v>I2K18102485</v>
      </c>
      <c r="AA155" s="14">
        <v>99</v>
      </c>
      <c r="AB155" s="14">
        <v>93</v>
      </c>
      <c r="AC155" s="14">
        <v>79</v>
      </c>
      <c r="AD155" s="14">
        <v>100</v>
      </c>
      <c r="AE155" s="14">
        <v>80</v>
      </c>
      <c r="AF155" s="17"/>
      <c r="AG155" s="14">
        <v>23</v>
      </c>
      <c r="AH155" s="14">
        <v>22</v>
      </c>
      <c r="AI155" s="14">
        <v>45</v>
      </c>
      <c r="AJ155" s="14">
        <v>48</v>
      </c>
      <c r="AK155" s="14">
        <v>23</v>
      </c>
      <c r="AL155" s="14">
        <v>22</v>
      </c>
      <c r="AM155" s="14">
        <v>47</v>
      </c>
      <c r="AN155" s="14">
        <v>9.91</v>
      </c>
      <c r="AO155" s="14">
        <v>46</v>
      </c>
      <c r="AP155" s="20" t="str">
        <f t="shared" si="41"/>
        <v>PASS</v>
      </c>
      <c r="AQ155" s="20" t="str">
        <f t="shared" si="42"/>
        <v>PASS</v>
      </c>
      <c r="AR155" s="21" t="str">
        <f t="shared" si="43"/>
        <v>PASS</v>
      </c>
      <c r="AS155" s="21" t="str">
        <f t="shared" si="44"/>
        <v>PASS</v>
      </c>
      <c r="AT155" s="7" t="str">
        <f t="shared" si="45"/>
        <v>PASS</v>
      </c>
      <c r="AU155" s="7" t="str">
        <f t="shared" si="46"/>
        <v>PASS</v>
      </c>
      <c r="AV155" s="22" t="str">
        <f t="shared" si="47"/>
        <v>YES</v>
      </c>
      <c r="AW155" s="23" t="str">
        <f t="shared" si="48"/>
        <v>DIST</v>
      </c>
    </row>
    <row r="156" spans="1:49">
      <c r="A156" s="14"/>
      <c r="B156" s="24">
        <v>33247</v>
      </c>
      <c r="C156" s="24" t="s">
        <v>681</v>
      </c>
      <c r="D156" s="25" t="s">
        <v>682</v>
      </c>
      <c r="E156" s="24" t="s">
        <v>683</v>
      </c>
      <c r="F156" s="16" t="s">
        <v>684</v>
      </c>
      <c r="G156" s="14">
        <v>87</v>
      </c>
      <c r="H156" s="14">
        <v>100</v>
      </c>
      <c r="I156" s="14">
        <v>82</v>
      </c>
      <c r="J156" s="14">
        <v>100</v>
      </c>
      <c r="K156" s="14">
        <v>87</v>
      </c>
      <c r="L156" s="17"/>
      <c r="M156" s="14">
        <v>41</v>
      </c>
      <c r="N156" s="14">
        <v>24</v>
      </c>
      <c r="O156" s="14">
        <v>40</v>
      </c>
      <c r="P156" s="14">
        <v>24</v>
      </c>
      <c r="Q156" s="14">
        <v>42</v>
      </c>
      <c r="R156" s="14">
        <v>42</v>
      </c>
      <c r="S156" s="18">
        <v>10</v>
      </c>
      <c r="T156" s="18">
        <v>23</v>
      </c>
      <c r="U156" s="19"/>
      <c r="V156" s="15">
        <f t="shared" si="49"/>
        <v>33247</v>
      </c>
      <c r="W156" s="14" t="str">
        <f t="shared" si="50"/>
        <v>T150058658</v>
      </c>
      <c r="X156" s="15" t="str">
        <f t="shared" si="51"/>
        <v>RATHI VAISHNAVI VINOD</v>
      </c>
      <c r="Y156" s="14" t="str">
        <f t="shared" si="52"/>
        <v>71900532k</v>
      </c>
      <c r="Z156" s="16" t="str">
        <f t="shared" si="53"/>
        <v>I2K18102556</v>
      </c>
      <c r="AA156" s="14">
        <v>89</v>
      </c>
      <c r="AB156" s="14">
        <v>89</v>
      </c>
      <c r="AC156" s="14">
        <v>76</v>
      </c>
      <c r="AD156" s="14">
        <v>94</v>
      </c>
      <c r="AE156" s="14">
        <v>90</v>
      </c>
      <c r="AF156" s="17"/>
      <c r="AG156" s="14">
        <v>23</v>
      </c>
      <c r="AH156" s="14">
        <v>23</v>
      </c>
      <c r="AI156" s="14">
        <v>48</v>
      </c>
      <c r="AJ156" s="14">
        <v>48</v>
      </c>
      <c r="AK156" s="14">
        <v>23</v>
      </c>
      <c r="AL156" s="14">
        <v>21</v>
      </c>
      <c r="AM156" s="14">
        <v>44</v>
      </c>
      <c r="AN156" s="14">
        <v>9.91</v>
      </c>
      <c r="AO156" s="14">
        <v>46</v>
      </c>
      <c r="AP156" s="20" t="str">
        <f t="shared" si="41"/>
        <v>PASS</v>
      </c>
      <c r="AQ156" s="20" t="str">
        <f t="shared" si="42"/>
        <v>PASS</v>
      </c>
      <c r="AR156" s="21" t="str">
        <f t="shared" si="43"/>
        <v>PASS</v>
      </c>
      <c r="AS156" s="21" t="str">
        <f t="shared" si="44"/>
        <v>PASS</v>
      </c>
      <c r="AT156" s="7" t="str">
        <f t="shared" si="45"/>
        <v>PASS</v>
      </c>
      <c r="AU156" s="7" t="str">
        <f t="shared" si="46"/>
        <v>PASS</v>
      </c>
      <c r="AV156" s="22" t="str">
        <f t="shared" si="47"/>
        <v>YES</v>
      </c>
      <c r="AW156" s="23" t="str">
        <f t="shared" si="48"/>
        <v>DIST</v>
      </c>
    </row>
    <row r="157" spans="1:49">
      <c r="A157" s="14"/>
      <c r="B157" s="14">
        <v>33338</v>
      </c>
      <c r="C157" s="14" t="s">
        <v>441</v>
      </c>
      <c r="D157" s="15" t="s">
        <v>442</v>
      </c>
      <c r="E157" s="14" t="s">
        <v>443</v>
      </c>
      <c r="F157" s="16" t="s">
        <v>444</v>
      </c>
      <c r="G157" s="14">
        <v>91</v>
      </c>
      <c r="H157" s="14">
        <v>100</v>
      </c>
      <c r="I157" s="14">
        <v>99</v>
      </c>
      <c r="J157" s="14">
        <v>99</v>
      </c>
      <c r="K157" s="14">
        <v>94</v>
      </c>
      <c r="L157" s="17"/>
      <c r="M157" s="14">
        <v>42</v>
      </c>
      <c r="N157" s="14">
        <v>25</v>
      </c>
      <c r="O157" s="14">
        <v>43</v>
      </c>
      <c r="P157" s="14">
        <v>24</v>
      </c>
      <c r="Q157" s="14">
        <v>44</v>
      </c>
      <c r="R157" s="14">
        <v>45</v>
      </c>
      <c r="S157" s="18">
        <v>10</v>
      </c>
      <c r="T157" s="18">
        <v>23</v>
      </c>
      <c r="U157" s="19"/>
      <c r="V157" s="15">
        <f t="shared" si="49"/>
        <v>33338</v>
      </c>
      <c r="W157" s="14" t="str">
        <f t="shared" si="50"/>
        <v>T150058598</v>
      </c>
      <c r="X157" s="15" t="str">
        <f t="shared" si="51"/>
        <v>KANADE VAIBHAV CHANDRAKANT</v>
      </c>
      <c r="Y157" s="14" t="str">
        <f t="shared" si="52"/>
        <v>71900312B</v>
      </c>
      <c r="Z157" s="16" t="str">
        <f t="shared" si="53"/>
        <v>I2K18102462</v>
      </c>
      <c r="AA157" s="14">
        <v>90</v>
      </c>
      <c r="AB157" s="14">
        <v>91</v>
      </c>
      <c r="AC157" s="14">
        <v>79</v>
      </c>
      <c r="AD157" s="14">
        <v>99</v>
      </c>
      <c r="AE157" s="14">
        <v>96</v>
      </c>
      <c r="AF157" s="17"/>
      <c r="AG157" s="14">
        <v>22</v>
      </c>
      <c r="AH157" s="14">
        <v>20</v>
      </c>
      <c r="AI157" s="14">
        <v>44</v>
      </c>
      <c r="AJ157" s="14">
        <v>43</v>
      </c>
      <c r="AK157" s="14">
        <v>22</v>
      </c>
      <c r="AL157" s="14">
        <v>21</v>
      </c>
      <c r="AM157" s="14">
        <v>41</v>
      </c>
      <c r="AN157" s="14">
        <v>9.91</v>
      </c>
      <c r="AO157" s="14">
        <v>46</v>
      </c>
      <c r="AP157" s="20" t="str">
        <f t="shared" si="41"/>
        <v>PASS</v>
      </c>
      <c r="AQ157" s="20" t="str">
        <f t="shared" si="42"/>
        <v>PASS</v>
      </c>
      <c r="AR157" s="21" t="str">
        <f t="shared" si="43"/>
        <v>PASS</v>
      </c>
      <c r="AS157" s="21" t="str">
        <f t="shared" si="44"/>
        <v>PASS</v>
      </c>
      <c r="AT157" s="7" t="str">
        <f t="shared" si="45"/>
        <v>PASS</v>
      </c>
      <c r="AU157" s="7" t="str">
        <f t="shared" si="46"/>
        <v>PASS</v>
      </c>
      <c r="AV157" s="22" t="str">
        <f t="shared" si="47"/>
        <v>YES</v>
      </c>
      <c r="AW157" s="23" t="str">
        <f t="shared" si="48"/>
        <v>DIST</v>
      </c>
    </row>
    <row r="158" spans="1:49">
      <c r="A158" s="14"/>
      <c r="B158" s="14">
        <v>33340</v>
      </c>
      <c r="C158" s="14" t="s">
        <v>697</v>
      </c>
      <c r="D158" s="15" t="s">
        <v>698</v>
      </c>
      <c r="E158" s="14" t="s">
        <v>699</v>
      </c>
      <c r="F158" s="16" t="s">
        <v>700</v>
      </c>
      <c r="G158" s="14">
        <v>75</v>
      </c>
      <c r="H158" s="14">
        <v>100</v>
      </c>
      <c r="I158" s="14">
        <v>88</v>
      </c>
      <c r="J158" s="14">
        <v>87</v>
      </c>
      <c r="K158" s="14">
        <v>94</v>
      </c>
      <c r="L158" s="17"/>
      <c r="M158" s="14">
        <v>47</v>
      </c>
      <c r="N158" s="14">
        <v>20</v>
      </c>
      <c r="O158" s="14">
        <v>48</v>
      </c>
      <c r="P158" s="14">
        <v>24</v>
      </c>
      <c r="Q158" s="14">
        <v>47</v>
      </c>
      <c r="R158" s="14">
        <v>41</v>
      </c>
      <c r="S158" s="18">
        <v>9.83</v>
      </c>
      <c r="T158" s="18">
        <v>23</v>
      </c>
      <c r="U158" s="19"/>
      <c r="V158" s="15">
        <f t="shared" si="49"/>
        <v>33340</v>
      </c>
      <c r="W158" s="14" t="str">
        <f t="shared" si="50"/>
        <v>T150058663</v>
      </c>
      <c r="X158" s="15" t="str">
        <f t="shared" si="51"/>
        <v>RUSHIKESH SHRIKANT KORADE</v>
      </c>
      <c r="Y158" s="14" t="str">
        <f t="shared" si="52"/>
        <v>72000085J</v>
      </c>
      <c r="Z158" s="16" t="str">
        <f t="shared" si="53"/>
        <v>I2K19205184</v>
      </c>
      <c r="AA158" s="14">
        <v>85</v>
      </c>
      <c r="AB158" s="14">
        <v>83</v>
      </c>
      <c r="AC158" s="14">
        <v>81</v>
      </c>
      <c r="AD158" s="14">
        <v>97</v>
      </c>
      <c r="AE158" s="14">
        <v>97</v>
      </c>
      <c r="AF158" s="17"/>
      <c r="AG158" s="14">
        <v>23</v>
      </c>
      <c r="AH158" s="14">
        <v>22</v>
      </c>
      <c r="AI158" s="14">
        <v>47</v>
      </c>
      <c r="AJ158" s="14">
        <v>44</v>
      </c>
      <c r="AK158" s="14">
        <v>23</v>
      </c>
      <c r="AL158" s="14">
        <v>22</v>
      </c>
      <c r="AM158" s="14">
        <v>46</v>
      </c>
      <c r="AN158" s="14">
        <v>9.91</v>
      </c>
      <c r="AO158" s="14">
        <v>46</v>
      </c>
      <c r="AP158" s="20" t="str">
        <f t="shared" si="41"/>
        <v>PASS</v>
      </c>
      <c r="AQ158" s="20" t="str">
        <f t="shared" si="42"/>
        <v>PASS</v>
      </c>
      <c r="AR158" s="21" t="str">
        <f t="shared" si="43"/>
        <v>PASS</v>
      </c>
      <c r="AS158" s="21" t="str">
        <f t="shared" si="44"/>
        <v>PASS</v>
      </c>
      <c r="AT158" s="7" t="str">
        <f t="shared" si="45"/>
        <v>PASS</v>
      </c>
      <c r="AU158" s="7" t="str">
        <f t="shared" si="46"/>
        <v>PASS</v>
      </c>
      <c r="AV158" s="22" t="str">
        <f t="shared" si="47"/>
        <v>YES</v>
      </c>
      <c r="AW158" s="23" t="str">
        <f t="shared" si="48"/>
        <v>DIST</v>
      </c>
    </row>
    <row r="159" spans="1:49">
      <c r="A159" s="14"/>
      <c r="B159" s="14">
        <v>33360</v>
      </c>
      <c r="C159" s="14" t="s">
        <v>137</v>
      </c>
      <c r="D159" s="15" t="s">
        <v>138</v>
      </c>
      <c r="E159" s="14" t="s">
        <v>139</v>
      </c>
      <c r="F159" s="16" t="s">
        <v>140</v>
      </c>
      <c r="G159" s="14">
        <v>76</v>
      </c>
      <c r="H159" s="14">
        <v>100</v>
      </c>
      <c r="I159" s="14">
        <v>92</v>
      </c>
      <c r="J159" s="14">
        <v>100</v>
      </c>
      <c r="K159" s="14">
        <v>89</v>
      </c>
      <c r="L159" s="17"/>
      <c r="M159" s="14">
        <v>43</v>
      </c>
      <c r="N159" s="14">
        <v>23</v>
      </c>
      <c r="O159" s="14">
        <v>45</v>
      </c>
      <c r="P159" s="14">
        <v>24</v>
      </c>
      <c r="Q159" s="14">
        <v>44</v>
      </c>
      <c r="R159" s="14">
        <v>44</v>
      </c>
      <c r="S159" s="18">
        <v>9.83</v>
      </c>
      <c r="T159" s="18">
        <v>23</v>
      </c>
      <c r="U159" s="19"/>
      <c r="V159" s="15">
        <f t="shared" si="49"/>
        <v>33360</v>
      </c>
      <c r="W159" s="14" t="str">
        <f t="shared" si="50"/>
        <v>T150058521</v>
      </c>
      <c r="X159" s="15" t="str">
        <f t="shared" si="51"/>
        <v>AVHAD RANVEER KISHOR</v>
      </c>
      <c r="Y159" s="14" t="str">
        <f t="shared" si="52"/>
        <v>71900527C</v>
      </c>
      <c r="Z159" s="16" t="str">
        <f t="shared" si="53"/>
        <v>I2K18102597</v>
      </c>
      <c r="AA159" s="14">
        <v>99</v>
      </c>
      <c r="AB159" s="14">
        <v>83</v>
      </c>
      <c r="AC159" s="14">
        <v>84</v>
      </c>
      <c r="AD159" s="14">
        <v>97</v>
      </c>
      <c r="AE159" s="14">
        <v>89</v>
      </c>
      <c r="AF159" s="17"/>
      <c r="AG159" s="14">
        <v>22</v>
      </c>
      <c r="AH159" s="14">
        <v>20</v>
      </c>
      <c r="AI159" s="14">
        <v>44</v>
      </c>
      <c r="AJ159" s="14">
        <v>43</v>
      </c>
      <c r="AK159" s="14">
        <v>21</v>
      </c>
      <c r="AL159" s="14">
        <v>20</v>
      </c>
      <c r="AM159" s="14">
        <v>42</v>
      </c>
      <c r="AN159" s="14">
        <v>9.91</v>
      </c>
      <c r="AO159" s="14">
        <v>46</v>
      </c>
      <c r="AP159" s="20" t="str">
        <f t="shared" si="41"/>
        <v>PASS</v>
      </c>
      <c r="AQ159" s="20" t="str">
        <f t="shared" si="42"/>
        <v>PASS</v>
      </c>
      <c r="AR159" s="21" t="str">
        <f t="shared" si="43"/>
        <v>PASS</v>
      </c>
      <c r="AS159" s="21" t="str">
        <f t="shared" si="44"/>
        <v>PASS</v>
      </c>
      <c r="AT159" s="7" t="str">
        <f t="shared" si="45"/>
        <v>PASS</v>
      </c>
      <c r="AU159" s="7" t="str">
        <f t="shared" si="46"/>
        <v>PASS</v>
      </c>
      <c r="AV159" s="22" t="str">
        <f t="shared" si="47"/>
        <v>YES</v>
      </c>
      <c r="AW159" s="23" t="str">
        <f t="shared" si="48"/>
        <v>DIST</v>
      </c>
    </row>
    <row r="160" spans="1:49">
      <c r="A160" s="14"/>
      <c r="B160" s="14">
        <v>33365</v>
      </c>
      <c r="C160" s="14" t="s">
        <v>737</v>
      </c>
      <c r="D160" s="15" t="s">
        <v>738</v>
      </c>
      <c r="E160" s="14" t="s">
        <v>739</v>
      </c>
      <c r="F160" s="16" t="s">
        <v>740</v>
      </c>
      <c r="G160" s="14">
        <v>92</v>
      </c>
      <c r="H160" s="14">
        <v>99</v>
      </c>
      <c r="I160" s="14">
        <v>87</v>
      </c>
      <c r="J160" s="14">
        <v>99</v>
      </c>
      <c r="K160" s="14">
        <v>92</v>
      </c>
      <c r="L160" s="17"/>
      <c r="M160" s="14">
        <v>47</v>
      </c>
      <c r="N160" s="14">
        <v>22</v>
      </c>
      <c r="O160" s="14">
        <v>46</v>
      </c>
      <c r="P160" s="14">
        <v>21</v>
      </c>
      <c r="Q160" s="14">
        <v>42</v>
      </c>
      <c r="R160" s="14">
        <v>43</v>
      </c>
      <c r="S160" s="18">
        <v>10</v>
      </c>
      <c r="T160" s="18">
        <v>23</v>
      </c>
      <c r="U160" s="19"/>
      <c r="V160" s="15">
        <f t="shared" si="49"/>
        <v>33365</v>
      </c>
      <c r="W160" s="14" t="str">
        <f t="shared" si="50"/>
        <v>T150058673</v>
      </c>
      <c r="X160" s="15" t="str">
        <f t="shared" si="51"/>
        <v>SALUNKHE SWAPNA RAMDAS</v>
      </c>
      <c r="Y160" s="14" t="str">
        <f t="shared" si="52"/>
        <v>72000086G</v>
      </c>
      <c r="Z160" s="16" t="str">
        <f t="shared" si="53"/>
        <v>I2K19205168</v>
      </c>
      <c r="AA160" s="14">
        <v>99</v>
      </c>
      <c r="AB160" s="14">
        <v>80</v>
      </c>
      <c r="AC160" s="14">
        <v>78</v>
      </c>
      <c r="AD160" s="14">
        <v>99</v>
      </c>
      <c r="AE160" s="14">
        <v>100</v>
      </c>
      <c r="AF160" s="17"/>
      <c r="AG160" s="14">
        <v>23</v>
      </c>
      <c r="AH160" s="14">
        <v>21</v>
      </c>
      <c r="AI160" s="14">
        <v>44</v>
      </c>
      <c r="AJ160" s="14">
        <v>41</v>
      </c>
      <c r="AK160" s="14">
        <v>23</v>
      </c>
      <c r="AL160" s="14">
        <v>23</v>
      </c>
      <c r="AM160" s="14">
        <v>47</v>
      </c>
      <c r="AN160" s="14">
        <v>9.91</v>
      </c>
      <c r="AO160" s="14">
        <v>46</v>
      </c>
      <c r="AP160" s="20" t="str">
        <f t="shared" si="41"/>
        <v>PASS</v>
      </c>
      <c r="AQ160" s="20" t="str">
        <f t="shared" si="42"/>
        <v>PASS</v>
      </c>
      <c r="AR160" s="21" t="str">
        <f t="shared" si="43"/>
        <v>PASS</v>
      </c>
      <c r="AS160" s="21" t="str">
        <f t="shared" si="44"/>
        <v>PASS</v>
      </c>
      <c r="AT160" s="7" t="str">
        <f t="shared" si="45"/>
        <v>PASS</v>
      </c>
      <c r="AU160" s="7" t="str">
        <f t="shared" si="46"/>
        <v>PASS</v>
      </c>
      <c r="AV160" s="22" t="str">
        <f t="shared" si="47"/>
        <v>YES</v>
      </c>
      <c r="AW160" s="23" t="str">
        <f t="shared" si="48"/>
        <v>DIST</v>
      </c>
    </row>
    <row r="161" spans="1:49">
      <c r="A161" s="14"/>
      <c r="B161" s="24">
        <v>33372</v>
      </c>
      <c r="C161" s="24" t="s">
        <v>789</v>
      </c>
      <c r="D161" s="25" t="s">
        <v>790</v>
      </c>
      <c r="E161" s="24" t="s">
        <v>791</v>
      </c>
      <c r="F161" s="16" t="s">
        <v>792</v>
      </c>
      <c r="G161" s="14">
        <v>84</v>
      </c>
      <c r="H161" s="14">
        <v>97</v>
      </c>
      <c r="I161" s="14">
        <v>87</v>
      </c>
      <c r="J161" s="14">
        <v>97</v>
      </c>
      <c r="K161" s="14">
        <v>94</v>
      </c>
      <c r="L161" s="17"/>
      <c r="M161" s="14">
        <v>47</v>
      </c>
      <c r="N161" s="14">
        <v>21</v>
      </c>
      <c r="O161" s="14">
        <v>46</v>
      </c>
      <c r="P161" s="14">
        <v>21</v>
      </c>
      <c r="Q161" s="14">
        <v>44</v>
      </c>
      <c r="R161" s="14">
        <v>40</v>
      </c>
      <c r="S161" s="18">
        <v>10</v>
      </c>
      <c r="T161" s="18">
        <v>23</v>
      </c>
      <c r="U161" s="19"/>
      <c r="V161" s="15">
        <f t="shared" si="49"/>
        <v>33372</v>
      </c>
      <c r="W161" s="14" t="str">
        <f t="shared" si="50"/>
        <v>T150058686</v>
      </c>
      <c r="X161" s="15" t="str">
        <f t="shared" si="51"/>
        <v>SHUBHAM NAVNATH PARKHE</v>
      </c>
      <c r="Y161" s="14" t="str">
        <f t="shared" si="52"/>
        <v>71900625C</v>
      </c>
      <c r="Z161" s="16" t="str">
        <f t="shared" si="53"/>
        <v>I2K18102427</v>
      </c>
      <c r="AA161" s="14">
        <v>85</v>
      </c>
      <c r="AB161" s="14">
        <v>93</v>
      </c>
      <c r="AC161" s="14">
        <v>78</v>
      </c>
      <c r="AD161" s="14">
        <v>100</v>
      </c>
      <c r="AE161" s="14">
        <v>97</v>
      </c>
      <c r="AF161" s="17"/>
      <c r="AG161" s="14">
        <v>24</v>
      </c>
      <c r="AH161" s="14">
        <v>22</v>
      </c>
      <c r="AI161" s="14">
        <v>43</v>
      </c>
      <c r="AJ161" s="14">
        <v>45</v>
      </c>
      <c r="AK161" s="14">
        <v>23</v>
      </c>
      <c r="AL161" s="14">
        <v>22</v>
      </c>
      <c r="AM161" s="14">
        <v>44</v>
      </c>
      <c r="AN161" s="14">
        <v>9.91</v>
      </c>
      <c r="AO161" s="14">
        <v>46</v>
      </c>
      <c r="AP161" s="20" t="str">
        <f t="shared" si="41"/>
        <v>PASS</v>
      </c>
      <c r="AQ161" s="20" t="str">
        <f t="shared" si="42"/>
        <v>PASS</v>
      </c>
      <c r="AR161" s="21" t="str">
        <f t="shared" si="43"/>
        <v>PASS</v>
      </c>
      <c r="AS161" s="21" t="str">
        <f t="shared" si="44"/>
        <v>PASS</v>
      </c>
      <c r="AT161" s="7" t="str">
        <f t="shared" si="45"/>
        <v>PASS</v>
      </c>
      <c r="AU161" s="7" t="str">
        <f t="shared" si="46"/>
        <v>PASS</v>
      </c>
      <c r="AV161" s="22" t="str">
        <f t="shared" si="47"/>
        <v>YES</v>
      </c>
      <c r="AW161" s="23" t="str">
        <f t="shared" si="48"/>
        <v>DIST</v>
      </c>
    </row>
    <row r="162" spans="1:49">
      <c r="A162" s="14"/>
      <c r="B162" s="24">
        <v>33378</v>
      </c>
      <c r="C162" s="24" t="s">
        <v>855</v>
      </c>
      <c r="D162" s="25" t="s">
        <v>856</v>
      </c>
      <c r="E162" s="24" t="s">
        <v>857</v>
      </c>
      <c r="F162" s="16" t="s">
        <v>858</v>
      </c>
      <c r="G162" s="14">
        <v>88</v>
      </c>
      <c r="H162" s="14">
        <v>100</v>
      </c>
      <c r="I162" s="14">
        <v>99</v>
      </c>
      <c r="J162" s="14">
        <v>100</v>
      </c>
      <c r="K162" s="14">
        <v>100</v>
      </c>
      <c r="L162" s="17"/>
      <c r="M162" s="14">
        <v>39</v>
      </c>
      <c r="N162" s="14">
        <v>18</v>
      </c>
      <c r="O162" s="14">
        <v>38</v>
      </c>
      <c r="P162" s="14">
        <v>17</v>
      </c>
      <c r="Q162" s="14">
        <v>42</v>
      </c>
      <c r="R162" s="14">
        <v>40</v>
      </c>
      <c r="S162" s="18">
        <v>9.83</v>
      </c>
      <c r="T162" s="18">
        <v>23</v>
      </c>
      <c r="U162" s="19"/>
      <c r="V162" s="15">
        <f t="shared" si="49"/>
        <v>33378</v>
      </c>
      <c r="W162" s="14" t="str">
        <f t="shared" si="50"/>
        <v>T150058702</v>
      </c>
      <c r="X162" s="15" t="str">
        <f t="shared" si="51"/>
        <v>UPADHYAY VISHAL CHANDRAPRAKASH</v>
      </c>
      <c r="Y162" s="14" t="str">
        <f t="shared" si="52"/>
        <v>72000090E</v>
      </c>
      <c r="Z162" s="16" t="str">
        <f t="shared" si="53"/>
        <v>I2K19205179</v>
      </c>
      <c r="AA162" s="14">
        <v>90</v>
      </c>
      <c r="AB162" s="14">
        <v>90</v>
      </c>
      <c r="AC162" s="14">
        <v>84</v>
      </c>
      <c r="AD162" s="14">
        <v>97</v>
      </c>
      <c r="AE162" s="14">
        <v>99</v>
      </c>
      <c r="AF162" s="17"/>
      <c r="AG162" s="14">
        <v>22</v>
      </c>
      <c r="AH162" s="14">
        <v>22</v>
      </c>
      <c r="AI162" s="14">
        <v>44</v>
      </c>
      <c r="AJ162" s="14">
        <v>42</v>
      </c>
      <c r="AK162" s="14">
        <v>22</v>
      </c>
      <c r="AL162" s="14">
        <v>21</v>
      </c>
      <c r="AM162" s="14">
        <v>47</v>
      </c>
      <c r="AN162" s="14">
        <v>9.91</v>
      </c>
      <c r="AO162" s="14">
        <v>46</v>
      </c>
      <c r="AP162" s="20" t="str">
        <f t="shared" si="41"/>
        <v>PASS</v>
      </c>
      <c r="AQ162" s="20" t="str">
        <f t="shared" si="42"/>
        <v>PASS</v>
      </c>
      <c r="AR162" s="21" t="str">
        <f t="shared" si="43"/>
        <v>PASS</v>
      </c>
      <c r="AS162" s="21" t="str">
        <f t="shared" si="44"/>
        <v>PASS</v>
      </c>
      <c r="AT162" s="7" t="str">
        <f t="shared" si="45"/>
        <v>PASS</v>
      </c>
      <c r="AU162" s="7" t="str">
        <f t="shared" si="46"/>
        <v>PASS</v>
      </c>
      <c r="AV162" s="22" t="str">
        <f t="shared" si="47"/>
        <v>YES</v>
      </c>
      <c r="AW162" s="23" t="str">
        <f t="shared" si="48"/>
        <v>DIST</v>
      </c>
    </row>
    <row r="163" spans="1:49">
      <c r="A163" s="14"/>
      <c r="B163" s="14">
        <v>33208</v>
      </c>
      <c r="C163" s="14" t="s">
        <v>161</v>
      </c>
      <c r="D163" s="15" t="s">
        <v>162</v>
      </c>
      <c r="E163" s="14" t="s">
        <v>163</v>
      </c>
      <c r="F163" s="16" t="s">
        <v>164</v>
      </c>
      <c r="G163" s="14">
        <v>89</v>
      </c>
      <c r="H163" s="14">
        <v>94</v>
      </c>
      <c r="I163" s="14">
        <v>97</v>
      </c>
      <c r="J163" s="14">
        <v>100</v>
      </c>
      <c r="K163" s="14">
        <v>92</v>
      </c>
      <c r="L163" s="17"/>
      <c r="M163" s="14">
        <v>39</v>
      </c>
      <c r="N163" s="14">
        <v>22</v>
      </c>
      <c r="O163" s="14">
        <v>42</v>
      </c>
      <c r="P163" s="14">
        <v>23</v>
      </c>
      <c r="Q163" s="14">
        <v>45</v>
      </c>
      <c r="R163" s="14">
        <v>45</v>
      </c>
      <c r="S163" s="18">
        <v>9.9600000000000009</v>
      </c>
      <c r="T163" s="18">
        <v>23</v>
      </c>
      <c r="U163" s="19"/>
      <c r="V163" s="15">
        <f t="shared" si="49"/>
        <v>33208</v>
      </c>
      <c r="W163" s="14" t="str">
        <f t="shared" si="50"/>
        <v>T150058527</v>
      </c>
      <c r="X163" s="15" t="str">
        <f t="shared" si="51"/>
        <v>BARDE  UTKARSHA GORAKSHANATH</v>
      </c>
      <c r="Y163" s="14" t="str">
        <f t="shared" si="52"/>
        <v>71900094H</v>
      </c>
      <c r="Z163" s="16" t="str">
        <f t="shared" si="53"/>
        <v>I2K18102432</v>
      </c>
      <c r="AA163" s="27">
        <v>94</v>
      </c>
      <c r="AB163" s="27">
        <v>89</v>
      </c>
      <c r="AC163" s="27">
        <v>77</v>
      </c>
      <c r="AD163" s="27">
        <v>94</v>
      </c>
      <c r="AE163" s="27">
        <v>92</v>
      </c>
      <c r="AF163" s="28"/>
      <c r="AG163" s="27">
        <v>23</v>
      </c>
      <c r="AH163" s="27">
        <v>22</v>
      </c>
      <c r="AI163" s="27">
        <v>47</v>
      </c>
      <c r="AJ163" s="27">
        <v>43</v>
      </c>
      <c r="AK163" s="27">
        <v>23</v>
      </c>
      <c r="AL163" s="27">
        <v>21</v>
      </c>
      <c r="AM163" s="27">
        <v>43</v>
      </c>
      <c r="AN163" s="14">
        <v>9.89</v>
      </c>
      <c r="AO163" s="14">
        <v>46</v>
      </c>
      <c r="AP163" s="20" t="str">
        <f t="shared" si="41"/>
        <v>PASS</v>
      </c>
      <c r="AQ163" s="20" t="str">
        <f t="shared" si="42"/>
        <v>PASS</v>
      </c>
      <c r="AR163" s="21" t="str">
        <f t="shared" si="43"/>
        <v>PASS</v>
      </c>
      <c r="AS163" s="21" t="str">
        <f t="shared" si="44"/>
        <v>PASS</v>
      </c>
      <c r="AT163" s="7" t="str">
        <f t="shared" si="45"/>
        <v>PASS</v>
      </c>
      <c r="AU163" s="7" t="str">
        <f t="shared" si="46"/>
        <v>PASS</v>
      </c>
      <c r="AV163" s="22" t="str">
        <f t="shared" si="47"/>
        <v>YES</v>
      </c>
      <c r="AW163" s="23" t="str">
        <f t="shared" si="48"/>
        <v>DIST</v>
      </c>
    </row>
    <row r="164" spans="1:49">
      <c r="A164" s="14"/>
      <c r="B164" s="14">
        <v>33222</v>
      </c>
      <c r="C164" s="14" t="s">
        <v>57</v>
      </c>
      <c r="D164" s="15" t="s">
        <v>58</v>
      </c>
      <c r="E164" s="14" t="s">
        <v>59</v>
      </c>
      <c r="F164" s="16" t="s">
        <v>60</v>
      </c>
      <c r="G164" s="14">
        <v>83</v>
      </c>
      <c r="H164" s="14">
        <v>100</v>
      </c>
      <c r="I164" s="14">
        <v>87</v>
      </c>
      <c r="J164" s="14">
        <v>100</v>
      </c>
      <c r="K164" s="14">
        <v>100</v>
      </c>
      <c r="L164" s="17"/>
      <c r="M164" s="14">
        <v>41</v>
      </c>
      <c r="N164" s="14">
        <v>22</v>
      </c>
      <c r="O164" s="14">
        <v>44</v>
      </c>
      <c r="P164" s="14">
        <v>23</v>
      </c>
      <c r="Q164" s="14">
        <v>40</v>
      </c>
      <c r="R164" s="14">
        <v>44</v>
      </c>
      <c r="S164" s="18">
        <v>10</v>
      </c>
      <c r="T164" s="18">
        <v>23</v>
      </c>
      <c r="U164" s="19"/>
      <c r="V164" s="15">
        <f t="shared" si="49"/>
        <v>33222</v>
      </c>
      <c r="W164" s="14" t="str">
        <f t="shared" si="50"/>
        <v>T150058501</v>
      </c>
      <c r="X164" s="15" t="str">
        <f t="shared" si="51"/>
        <v>GARJE SHIVAM SUBHASH</v>
      </c>
      <c r="Y164" s="14" t="str">
        <f t="shared" si="52"/>
        <v>71900219C</v>
      </c>
      <c r="Z164" s="16" t="str">
        <f t="shared" si="53"/>
        <v>I2K18102625</v>
      </c>
      <c r="AA164" s="14">
        <v>86</v>
      </c>
      <c r="AB164" s="14">
        <v>79</v>
      </c>
      <c r="AC164" s="14">
        <v>89</v>
      </c>
      <c r="AD164" s="14">
        <v>96</v>
      </c>
      <c r="AE164" s="14">
        <v>84</v>
      </c>
      <c r="AF164" s="17"/>
      <c r="AG164" s="14">
        <v>23</v>
      </c>
      <c r="AH164" s="14">
        <v>22</v>
      </c>
      <c r="AI164" s="14">
        <v>46</v>
      </c>
      <c r="AJ164" s="14">
        <v>46</v>
      </c>
      <c r="AK164" s="14">
        <v>22</v>
      </c>
      <c r="AL164" s="14">
        <v>21</v>
      </c>
      <c r="AM164" s="14">
        <v>37</v>
      </c>
      <c r="AN164" s="14">
        <v>9.89</v>
      </c>
      <c r="AO164" s="14">
        <v>46</v>
      </c>
      <c r="AP164" s="20" t="str">
        <f t="shared" si="41"/>
        <v>PASS</v>
      </c>
      <c r="AQ164" s="20" t="str">
        <f t="shared" si="42"/>
        <v>PASS</v>
      </c>
      <c r="AR164" s="21" t="str">
        <f t="shared" si="43"/>
        <v>PASS</v>
      </c>
      <c r="AS164" s="21" t="str">
        <f t="shared" si="44"/>
        <v>PASS</v>
      </c>
      <c r="AT164" s="7" t="str">
        <f t="shared" si="45"/>
        <v>PASS</v>
      </c>
      <c r="AU164" s="7" t="str">
        <f t="shared" si="46"/>
        <v>PASS</v>
      </c>
      <c r="AV164" s="22" t="str">
        <f t="shared" si="47"/>
        <v>YES</v>
      </c>
      <c r="AW164" s="23" t="str">
        <f t="shared" si="48"/>
        <v>DIST</v>
      </c>
    </row>
    <row r="165" spans="1:49">
      <c r="A165" s="14"/>
      <c r="B165" s="14">
        <v>33234</v>
      </c>
      <c r="C165" s="14" t="s">
        <v>497</v>
      </c>
      <c r="D165" s="15" t="s">
        <v>498</v>
      </c>
      <c r="E165" s="14" t="s">
        <v>499</v>
      </c>
      <c r="F165" s="16" t="s">
        <v>500</v>
      </c>
      <c r="G165" s="14">
        <v>95</v>
      </c>
      <c r="H165" s="14">
        <v>100</v>
      </c>
      <c r="I165" s="14">
        <v>100</v>
      </c>
      <c r="J165" s="14">
        <v>100</v>
      </c>
      <c r="K165" s="14">
        <v>94</v>
      </c>
      <c r="L165" s="17"/>
      <c r="M165" s="14">
        <v>40</v>
      </c>
      <c r="N165" s="14">
        <v>24</v>
      </c>
      <c r="O165" s="14">
        <v>41</v>
      </c>
      <c r="P165" s="14">
        <v>24</v>
      </c>
      <c r="Q165" s="14">
        <v>42</v>
      </c>
      <c r="R165" s="14">
        <v>39</v>
      </c>
      <c r="S165" s="18">
        <v>9.9600000000000009</v>
      </c>
      <c r="T165" s="18">
        <v>23</v>
      </c>
      <c r="U165" s="19"/>
      <c r="V165" s="15">
        <f t="shared" si="49"/>
        <v>33234</v>
      </c>
      <c r="W165" s="14" t="str">
        <f t="shared" si="50"/>
        <v>T150058612</v>
      </c>
      <c r="X165" s="15" t="str">
        <f t="shared" si="51"/>
        <v>LANDGE RUSHIKESH VIJAY</v>
      </c>
      <c r="Y165" s="14" t="str">
        <f t="shared" si="52"/>
        <v>71900376J</v>
      </c>
      <c r="Z165" s="16" t="str">
        <f t="shared" si="53"/>
        <v>I2K18102536</v>
      </c>
      <c r="AA165" s="14">
        <v>99</v>
      </c>
      <c r="AB165" s="14">
        <v>89</v>
      </c>
      <c r="AC165" s="14">
        <v>72</v>
      </c>
      <c r="AD165" s="14">
        <v>100</v>
      </c>
      <c r="AE165" s="14">
        <v>93</v>
      </c>
      <c r="AF165" s="17"/>
      <c r="AG165" s="14">
        <v>24</v>
      </c>
      <c r="AH165" s="14">
        <v>23</v>
      </c>
      <c r="AI165" s="14">
        <v>46</v>
      </c>
      <c r="AJ165" s="14">
        <v>46</v>
      </c>
      <c r="AK165" s="14">
        <v>23</v>
      </c>
      <c r="AL165" s="14">
        <v>19</v>
      </c>
      <c r="AM165" s="14">
        <v>42</v>
      </c>
      <c r="AN165" s="14">
        <v>9.89</v>
      </c>
      <c r="AO165" s="14">
        <v>46</v>
      </c>
      <c r="AP165" s="20" t="str">
        <f t="shared" si="41"/>
        <v>PASS</v>
      </c>
      <c r="AQ165" s="20" t="str">
        <f t="shared" si="42"/>
        <v>PASS</v>
      </c>
      <c r="AR165" s="21" t="str">
        <f t="shared" si="43"/>
        <v>PASS</v>
      </c>
      <c r="AS165" s="21" t="str">
        <f t="shared" si="44"/>
        <v>PASS</v>
      </c>
      <c r="AT165" s="7" t="str">
        <f t="shared" si="45"/>
        <v>PASS</v>
      </c>
      <c r="AU165" s="7" t="str">
        <f t="shared" si="46"/>
        <v>PASS</v>
      </c>
      <c r="AV165" s="22" t="str">
        <f t="shared" si="47"/>
        <v>YES</v>
      </c>
      <c r="AW165" s="23" t="str">
        <f t="shared" si="48"/>
        <v>DIST</v>
      </c>
    </row>
    <row r="166" spans="1:49">
      <c r="A166" s="14"/>
      <c r="B166" s="24">
        <v>33235</v>
      </c>
      <c r="C166" s="24" t="s">
        <v>509</v>
      </c>
      <c r="D166" s="25" t="s">
        <v>510</v>
      </c>
      <c r="E166" s="24" t="s">
        <v>511</v>
      </c>
      <c r="F166" s="16" t="s">
        <v>512</v>
      </c>
      <c r="G166" s="14">
        <v>90</v>
      </c>
      <c r="H166" s="14">
        <v>97</v>
      </c>
      <c r="I166" s="14">
        <v>100</v>
      </c>
      <c r="J166" s="14">
        <v>92</v>
      </c>
      <c r="K166" s="14">
        <v>86</v>
      </c>
      <c r="L166" s="17"/>
      <c r="M166" s="14">
        <v>41</v>
      </c>
      <c r="N166" s="14">
        <v>24</v>
      </c>
      <c r="O166" s="14">
        <v>40</v>
      </c>
      <c r="P166" s="14">
        <v>24</v>
      </c>
      <c r="Q166" s="14">
        <v>46</v>
      </c>
      <c r="R166" s="14">
        <v>40</v>
      </c>
      <c r="S166" s="18">
        <v>10</v>
      </c>
      <c r="T166" s="18">
        <v>23</v>
      </c>
      <c r="U166" s="19"/>
      <c r="V166" s="15">
        <f t="shared" si="49"/>
        <v>33235</v>
      </c>
      <c r="W166" s="14" t="str">
        <f t="shared" si="50"/>
        <v>T150058615</v>
      </c>
      <c r="X166" s="15" t="str">
        <f t="shared" si="51"/>
        <v>MAHINDRAKAR PARIMAL NANDKUMAR</v>
      </c>
      <c r="Y166" s="14" t="str">
        <f t="shared" si="52"/>
        <v>71900388B</v>
      </c>
      <c r="Z166" s="16" t="str">
        <f t="shared" si="53"/>
        <v>I2K18102506</v>
      </c>
      <c r="AA166" s="14">
        <v>89</v>
      </c>
      <c r="AB166" s="14">
        <v>87</v>
      </c>
      <c r="AC166" s="14">
        <v>78</v>
      </c>
      <c r="AD166" s="14">
        <v>99</v>
      </c>
      <c r="AE166" s="14">
        <v>94</v>
      </c>
      <c r="AF166" s="17"/>
      <c r="AG166" s="14">
        <v>23</v>
      </c>
      <c r="AH166" s="14">
        <v>24</v>
      </c>
      <c r="AI166" s="14">
        <v>46</v>
      </c>
      <c r="AJ166" s="14">
        <v>39</v>
      </c>
      <c r="AK166" s="14">
        <v>23</v>
      </c>
      <c r="AL166" s="14">
        <v>20</v>
      </c>
      <c r="AM166" s="14">
        <v>45</v>
      </c>
      <c r="AN166" s="14">
        <v>9.89</v>
      </c>
      <c r="AO166" s="14">
        <v>46</v>
      </c>
      <c r="AP166" s="20" t="str">
        <f t="shared" si="41"/>
        <v>PASS</v>
      </c>
      <c r="AQ166" s="20" t="str">
        <f t="shared" si="42"/>
        <v>PASS</v>
      </c>
      <c r="AR166" s="21" t="str">
        <f t="shared" si="43"/>
        <v>PASS</v>
      </c>
      <c r="AS166" s="21" t="str">
        <f t="shared" si="44"/>
        <v>PASS</v>
      </c>
      <c r="AT166" s="7" t="str">
        <f t="shared" si="45"/>
        <v>PASS</v>
      </c>
      <c r="AU166" s="7" t="str">
        <f t="shared" si="46"/>
        <v>PASS</v>
      </c>
      <c r="AV166" s="22" t="str">
        <f t="shared" si="47"/>
        <v>YES</v>
      </c>
      <c r="AW166" s="23" t="str">
        <f t="shared" si="48"/>
        <v>DIST</v>
      </c>
    </row>
    <row r="167" spans="1:49">
      <c r="A167" s="14"/>
      <c r="B167" s="14">
        <v>33302</v>
      </c>
      <c r="C167" s="14" t="s">
        <v>73</v>
      </c>
      <c r="D167" s="15" t="s">
        <v>74</v>
      </c>
      <c r="E167" s="14" t="s">
        <v>75</v>
      </c>
      <c r="F167" s="16" t="s">
        <v>76</v>
      </c>
      <c r="G167" s="14">
        <v>92</v>
      </c>
      <c r="H167" s="14">
        <v>89</v>
      </c>
      <c r="I167" s="14">
        <v>92</v>
      </c>
      <c r="J167" s="14">
        <v>100</v>
      </c>
      <c r="K167" s="14">
        <v>94</v>
      </c>
      <c r="L167" s="17"/>
      <c r="M167" s="14">
        <v>44</v>
      </c>
      <c r="N167" s="14">
        <v>23</v>
      </c>
      <c r="O167" s="14">
        <v>45</v>
      </c>
      <c r="P167" s="14">
        <v>25</v>
      </c>
      <c r="Q167" s="14">
        <v>38</v>
      </c>
      <c r="R167" s="14">
        <v>45</v>
      </c>
      <c r="S167" s="18">
        <v>10</v>
      </c>
      <c r="T167" s="18">
        <v>23</v>
      </c>
      <c r="U167" s="19"/>
      <c r="V167" s="15">
        <f t="shared" si="49"/>
        <v>33302</v>
      </c>
      <c r="W167" s="14" t="str">
        <f t="shared" si="50"/>
        <v>T150058505</v>
      </c>
      <c r="X167" s="15" t="str">
        <f t="shared" si="51"/>
        <v>AGARWAL SUYASH RAJAT</v>
      </c>
      <c r="Y167" s="14" t="str">
        <f t="shared" si="52"/>
        <v>71900017D</v>
      </c>
      <c r="Z167" s="16" t="str">
        <f t="shared" si="53"/>
        <v>I2K18102604</v>
      </c>
      <c r="AA167" s="14">
        <v>94</v>
      </c>
      <c r="AB167" s="14">
        <v>88</v>
      </c>
      <c r="AC167" s="14">
        <v>75</v>
      </c>
      <c r="AD167" s="14">
        <v>100</v>
      </c>
      <c r="AE167" s="14">
        <v>86</v>
      </c>
      <c r="AF167" s="17"/>
      <c r="AG167" s="14">
        <v>22</v>
      </c>
      <c r="AH167" s="14">
        <v>20</v>
      </c>
      <c r="AI167" s="14">
        <v>47</v>
      </c>
      <c r="AJ167" s="14">
        <v>36</v>
      </c>
      <c r="AK167" s="14">
        <v>22</v>
      </c>
      <c r="AL167" s="14">
        <v>21</v>
      </c>
      <c r="AM167" s="14">
        <v>45</v>
      </c>
      <c r="AN167" s="14">
        <v>9.89</v>
      </c>
      <c r="AO167" s="14">
        <v>46</v>
      </c>
      <c r="AP167" s="20" t="str">
        <f t="shared" si="41"/>
        <v>PASS</v>
      </c>
      <c r="AQ167" s="20" t="str">
        <f t="shared" si="42"/>
        <v>PASS</v>
      </c>
      <c r="AR167" s="21" t="str">
        <f t="shared" si="43"/>
        <v>PASS</v>
      </c>
      <c r="AS167" s="21" t="str">
        <f t="shared" si="44"/>
        <v>PASS</v>
      </c>
      <c r="AT167" s="7" t="str">
        <f t="shared" si="45"/>
        <v>PASS</v>
      </c>
      <c r="AU167" s="7" t="str">
        <f t="shared" si="46"/>
        <v>PASS</v>
      </c>
      <c r="AV167" s="22" t="str">
        <f t="shared" si="47"/>
        <v>YES</v>
      </c>
      <c r="AW167" s="23" t="str">
        <f t="shared" si="48"/>
        <v>DIST</v>
      </c>
    </row>
    <row r="168" spans="1:49">
      <c r="A168" s="14"/>
      <c r="B168" s="24">
        <v>33339</v>
      </c>
      <c r="C168" s="24" t="s">
        <v>461</v>
      </c>
      <c r="D168" s="25" t="s">
        <v>462</v>
      </c>
      <c r="E168" s="24" t="s">
        <v>463</v>
      </c>
      <c r="F168" s="16" t="s">
        <v>464</v>
      </c>
      <c r="G168" s="14">
        <v>89</v>
      </c>
      <c r="H168" s="14">
        <v>100</v>
      </c>
      <c r="I168" s="14">
        <v>85</v>
      </c>
      <c r="J168" s="14">
        <v>99</v>
      </c>
      <c r="K168" s="14">
        <v>94</v>
      </c>
      <c r="L168" s="17"/>
      <c r="M168" s="14">
        <v>46</v>
      </c>
      <c r="N168" s="14">
        <v>23</v>
      </c>
      <c r="O168" s="14">
        <v>46</v>
      </c>
      <c r="P168" s="14">
        <v>23</v>
      </c>
      <c r="Q168" s="14">
        <v>42</v>
      </c>
      <c r="R168" s="14">
        <v>41</v>
      </c>
      <c r="S168" s="18">
        <v>10</v>
      </c>
      <c r="T168" s="18">
        <v>23</v>
      </c>
      <c r="U168" s="19"/>
      <c r="V168" s="15">
        <f t="shared" si="49"/>
        <v>33339</v>
      </c>
      <c r="W168" s="14" t="str">
        <f t="shared" si="50"/>
        <v>T150058603</v>
      </c>
      <c r="X168" s="15" t="str">
        <f t="shared" si="51"/>
        <v>KHAIRE ADITYA KUMAR</v>
      </c>
      <c r="Y168" s="14" t="str">
        <f t="shared" si="52"/>
        <v>71900331J</v>
      </c>
      <c r="Z168" s="16" t="str">
        <f t="shared" si="53"/>
        <v>I2K18102609</v>
      </c>
      <c r="AA168" s="14">
        <v>100</v>
      </c>
      <c r="AB168" s="14">
        <v>78</v>
      </c>
      <c r="AC168" s="14">
        <v>91</v>
      </c>
      <c r="AD168" s="14">
        <v>100</v>
      </c>
      <c r="AE168" s="14">
        <v>100</v>
      </c>
      <c r="AF168" s="17"/>
      <c r="AG168" s="14">
        <v>23</v>
      </c>
      <c r="AH168" s="14">
        <v>20</v>
      </c>
      <c r="AI168" s="14">
        <v>44</v>
      </c>
      <c r="AJ168" s="14">
        <v>38</v>
      </c>
      <c r="AK168" s="14">
        <v>21</v>
      </c>
      <c r="AL168" s="14">
        <v>20</v>
      </c>
      <c r="AM168" s="14">
        <v>45</v>
      </c>
      <c r="AN168" s="14">
        <v>9.89</v>
      </c>
      <c r="AO168" s="14">
        <v>46</v>
      </c>
      <c r="AP168" s="20" t="str">
        <f t="shared" si="41"/>
        <v>PASS</v>
      </c>
      <c r="AQ168" s="20" t="str">
        <f t="shared" si="42"/>
        <v>PASS</v>
      </c>
      <c r="AR168" s="21" t="str">
        <f t="shared" si="43"/>
        <v>PASS</v>
      </c>
      <c r="AS168" s="21" t="str">
        <f t="shared" si="44"/>
        <v>PASS</v>
      </c>
      <c r="AT168" s="7" t="str">
        <f t="shared" si="45"/>
        <v>PASS</v>
      </c>
      <c r="AU168" s="7" t="str">
        <f t="shared" si="46"/>
        <v>PASS</v>
      </c>
      <c r="AV168" s="22" t="str">
        <f t="shared" si="47"/>
        <v>YES</v>
      </c>
      <c r="AW168" s="23" t="str">
        <f t="shared" si="48"/>
        <v>DIST</v>
      </c>
    </row>
    <row r="169" spans="1:49">
      <c r="A169" s="14"/>
      <c r="B169" s="14">
        <v>33373</v>
      </c>
      <c r="C169" s="14" t="s">
        <v>281</v>
      </c>
      <c r="D169" s="15" t="s">
        <v>282</v>
      </c>
      <c r="E169" s="14" t="s">
        <v>283</v>
      </c>
      <c r="F169" s="16" t="s">
        <v>284</v>
      </c>
      <c r="G169" s="14">
        <v>79</v>
      </c>
      <c r="H169" s="14">
        <v>86</v>
      </c>
      <c r="I169" s="14">
        <v>92</v>
      </c>
      <c r="J169" s="14">
        <v>93</v>
      </c>
      <c r="K169" s="14">
        <v>87</v>
      </c>
      <c r="L169" s="17"/>
      <c r="M169" s="14">
        <v>47</v>
      </c>
      <c r="N169" s="14">
        <v>25</v>
      </c>
      <c r="O169" s="14">
        <v>46</v>
      </c>
      <c r="P169" s="14">
        <v>23</v>
      </c>
      <c r="Q169" s="14">
        <v>40</v>
      </c>
      <c r="R169" s="14">
        <v>46</v>
      </c>
      <c r="S169" s="18">
        <v>9.83</v>
      </c>
      <c r="T169" s="18">
        <v>23</v>
      </c>
      <c r="U169" s="19"/>
      <c r="V169" s="15">
        <f t="shared" si="49"/>
        <v>33373</v>
      </c>
      <c r="W169" s="14" t="str">
        <f t="shared" si="50"/>
        <v>T150058557</v>
      </c>
      <c r="X169" s="15" t="str">
        <f t="shared" si="51"/>
        <v>DHANAVATE SHUBHANGI BALASAHEB</v>
      </c>
      <c r="Y169" s="14" t="str">
        <f t="shared" si="52"/>
        <v>72000072G</v>
      </c>
      <c r="Z169" s="16" t="str">
        <f t="shared" si="53"/>
        <v>I2K19205170</v>
      </c>
      <c r="AA169" s="27">
        <v>94</v>
      </c>
      <c r="AB169" s="27">
        <v>97</v>
      </c>
      <c r="AC169" s="27">
        <v>89</v>
      </c>
      <c r="AD169" s="27">
        <v>100</v>
      </c>
      <c r="AE169" s="27">
        <v>100</v>
      </c>
      <c r="AF169" s="17"/>
      <c r="AG169" s="14">
        <v>22</v>
      </c>
      <c r="AH169" s="14">
        <v>20</v>
      </c>
      <c r="AI169" s="14">
        <v>46</v>
      </c>
      <c r="AJ169" s="14">
        <v>36</v>
      </c>
      <c r="AK169" s="14">
        <v>24</v>
      </c>
      <c r="AL169" s="14">
        <v>24</v>
      </c>
      <c r="AM169" s="14">
        <v>44</v>
      </c>
      <c r="AN169" s="14">
        <v>9.89</v>
      </c>
      <c r="AO169" s="14">
        <v>46</v>
      </c>
      <c r="AP169" s="20" t="str">
        <f t="shared" si="41"/>
        <v>PASS</v>
      </c>
      <c r="AQ169" s="20" t="str">
        <f t="shared" si="42"/>
        <v>PASS</v>
      </c>
      <c r="AR169" s="21" t="str">
        <f t="shared" si="43"/>
        <v>PASS</v>
      </c>
      <c r="AS169" s="21" t="str">
        <f t="shared" si="44"/>
        <v>PASS</v>
      </c>
      <c r="AT169" s="7" t="str">
        <f t="shared" si="45"/>
        <v>PASS</v>
      </c>
      <c r="AU169" s="7" t="str">
        <f t="shared" si="46"/>
        <v>PASS</v>
      </c>
      <c r="AV169" s="22" t="str">
        <f t="shared" si="47"/>
        <v>YES</v>
      </c>
      <c r="AW169" s="23" t="str">
        <f t="shared" si="48"/>
        <v>DIST</v>
      </c>
    </row>
    <row r="170" spans="1:49">
      <c r="A170" s="14"/>
      <c r="B170" s="14">
        <v>33124</v>
      </c>
      <c r="C170" s="14" t="s">
        <v>369</v>
      </c>
      <c r="D170" s="15" t="s">
        <v>370</v>
      </c>
      <c r="E170" s="14" t="s">
        <v>371</v>
      </c>
      <c r="F170" s="16" t="s">
        <v>372</v>
      </c>
      <c r="G170" s="14">
        <v>88</v>
      </c>
      <c r="H170" s="14">
        <v>100</v>
      </c>
      <c r="I170" s="14">
        <v>91</v>
      </c>
      <c r="J170" s="14">
        <v>100</v>
      </c>
      <c r="K170" s="14">
        <v>97</v>
      </c>
      <c r="L170" s="17"/>
      <c r="M170" s="14">
        <v>44</v>
      </c>
      <c r="N170" s="14">
        <v>21</v>
      </c>
      <c r="O170" s="14">
        <v>45</v>
      </c>
      <c r="P170" s="14">
        <v>22</v>
      </c>
      <c r="Q170" s="14">
        <v>42</v>
      </c>
      <c r="R170" s="14">
        <v>43</v>
      </c>
      <c r="S170" s="18">
        <v>10</v>
      </c>
      <c r="T170" s="18">
        <v>23</v>
      </c>
      <c r="U170" s="19"/>
      <c r="V170" s="15">
        <f t="shared" ref="V170:V201" si="54">B170</f>
        <v>33124</v>
      </c>
      <c r="W170" s="14" t="str">
        <f t="shared" ref="W170:W201" si="55">C170</f>
        <v>T150058579</v>
      </c>
      <c r="X170" s="15" t="str">
        <f t="shared" ref="X170:X201" si="56">D170</f>
        <v>GODE SNEHAL RAMNATH</v>
      </c>
      <c r="Y170" s="14" t="str">
        <f t="shared" ref="Y170:Y201" si="57">E170</f>
        <v>71900237M</v>
      </c>
      <c r="Z170" s="16" t="str">
        <f t="shared" si="53"/>
        <v>I2K18102423</v>
      </c>
      <c r="AA170" s="14">
        <v>96</v>
      </c>
      <c r="AB170" s="14">
        <v>91</v>
      </c>
      <c r="AC170" s="14">
        <v>76</v>
      </c>
      <c r="AD170" s="14">
        <v>94</v>
      </c>
      <c r="AE170" s="14">
        <v>94</v>
      </c>
      <c r="AF170" s="17"/>
      <c r="AG170" s="14">
        <v>24</v>
      </c>
      <c r="AH170" s="14">
        <v>23</v>
      </c>
      <c r="AI170" s="14">
        <v>39</v>
      </c>
      <c r="AJ170" s="14">
        <v>36</v>
      </c>
      <c r="AK170" s="14">
        <v>23</v>
      </c>
      <c r="AL170" s="14">
        <v>22</v>
      </c>
      <c r="AM170" s="14">
        <v>43</v>
      </c>
      <c r="AN170" s="14">
        <v>9.8699999999999992</v>
      </c>
      <c r="AO170" s="14">
        <v>46</v>
      </c>
      <c r="AP170" s="20" t="str">
        <f t="shared" si="41"/>
        <v>PASS</v>
      </c>
      <c r="AQ170" s="20" t="str">
        <f t="shared" si="42"/>
        <v>PASS</v>
      </c>
      <c r="AR170" s="21" t="str">
        <f t="shared" si="43"/>
        <v>PASS</v>
      </c>
      <c r="AS170" s="21" t="str">
        <f t="shared" si="44"/>
        <v>PASS</v>
      </c>
      <c r="AT170" s="7" t="str">
        <f t="shared" si="45"/>
        <v>PASS</v>
      </c>
      <c r="AU170" s="7" t="str">
        <f t="shared" si="46"/>
        <v>PASS</v>
      </c>
      <c r="AV170" s="22" t="str">
        <f t="shared" si="47"/>
        <v>YES</v>
      </c>
      <c r="AW170" s="23" t="str">
        <f t="shared" si="48"/>
        <v>DIST</v>
      </c>
    </row>
    <row r="171" spans="1:49">
      <c r="A171" s="14"/>
      <c r="B171" s="14">
        <v>33147</v>
      </c>
      <c r="C171" s="14" t="s">
        <v>677</v>
      </c>
      <c r="D171" s="15" t="s">
        <v>678</v>
      </c>
      <c r="E171" s="14" t="s">
        <v>679</v>
      </c>
      <c r="F171" s="16" t="s">
        <v>680</v>
      </c>
      <c r="G171" s="14">
        <v>89</v>
      </c>
      <c r="H171" s="14">
        <v>100</v>
      </c>
      <c r="I171" s="14">
        <v>97</v>
      </c>
      <c r="J171" s="14">
        <v>100</v>
      </c>
      <c r="K171" s="14">
        <v>100</v>
      </c>
      <c r="L171" s="17"/>
      <c r="M171" s="14">
        <v>42</v>
      </c>
      <c r="N171" s="14">
        <v>16</v>
      </c>
      <c r="O171" s="14">
        <v>45</v>
      </c>
      <c r="P171" s="14">
        <v>17</v>
      </c>
      <c r="Q171" s="14">
        <v>45</v>
      </c>
      <c r="R171" s="14">
        <v>34</v>
      </c>
      <c r="S171" s="18">
        <v>9.91</v>
      </c>
      <c r="T171" s="18">
        <v>23</v>
      </c>
      <c r="U171" s="19"/>
      <c r="V171" s="15">
        <f t="shared" si="54"/>
        <v>33147</v>
      </c>
      <c r="W171" s="14" t="str">
        <f t="shared" si="55"/>
        <v>T150058657</v>
      </c>
      <c r="X171" s="15" t="str">
        <f t="shared" si="56"/>
        <v>RATHI JAYESH PRAVIN</v>
      </c>
      <c r="Y171" s="14" t="str">
        <f t="shared" si="57"/>
        <v>71900531M</v>
      </c>
      <c r="Z171" s="16" t="str">
        <f t="shared" ref="Z171:Z202" si="58">F171</f>
        <v>I2K18102565</v>
      </c>
      <c r="AA171" s="14">
        <v>99</v>
      </c>
      <c r="AB171" s="14">
        <v>88</v>
      </c>
      <c r="AC171" s="14">
        <v>76</v>
      </c>
      <c r="AD171" s="14">
        <v>93</v>
      </c>
      <c r="AE171" s="14">
        <v>94</v>
      </c>
      <c r="AF171" s="17"/>
      <c r="AG171" s="14">
        <v>23</v>
      </c>
      <c r="AH171" s="14">
        <v>22</v>
      </c>
      <c r="AI171" s="14">
        <v>42</v>
      </c>
      <c r="AJ171" s="14">
        <v>45</v>
      </c>
      <c r="AK171" s="14">
        <v>22</v>
      </c>
      <c r="AL171" s="14">
        <v>20</v>
      </c>
      <c r="AM171" s="14">
        <v>43</v>
      </c>
      <c r="AN171" s="14">
        <v>9.8699999999999992</v>
      </c>
      <c r="AO171" s="14">
        <v>46</v>
      </c>
      <c r="AP171" s="20" t="str">
        <f t="shared" si="41"/>
        <v>PASS</v>
      </c>
      <c r="AQ171" s="20" t="str">
        <f t="shared" si="42"/>
        <v>PASS</v>
      </c>
      <c r="AR171" s="21" t="str">
        <f t="shared" si="43"/>
        <v>PASS</v>
      </c>
      <c r="AS171" s="21" t="str">
        <f t="shared" si="44"/>
        <v>PASS</v>
      </c>
      <c r="AT171" s="7" t="str">
        <f t="shared" si="45"/>
        <v>PASS</v>
      </c>
      <c r="AU171" s="7" t="str">
        <f t="shared" si="46"/>
        <v>PASS</v>
      </c>
      <c r="AV171" s="22" t="str">
        <f t="shared" si="47"/>
        <v>YES</v>
      </c>
      <c r="AW171" s="23" t="str">
        <f t="shared" si="48"/>
        <v>DIST</v>
      </c>
    </row>
    <row r="172" spans="1:49">
      <c r="A172" s="14"/>
      <c r="B172" s="14">
        <v>33209</v>
      </c>
      <c r="C172" s="14" t="s">
        <v>177</v>
      </c>
      <c r="D172" s="15" t="s">
        <v>178</v>
      </c>
      <c r="E172" s="14" t="s">
        <v>179</v>
      </c>
      <c r="F172" s="16" t="s">
        <v>180</v>
      </c>
      <c r="G172" s="14">
        <v>90</v>
      </c>
      <c r="H172" s="14">
        <v>100</v>
      </c>
      <c r="I172" s="14">
        <v>97</v>
      </c>
      <c r="J172" s="14">
        <v>94</v>
      </c>
      <c r="K172" s="14">
        <v>87</v>
      </c>
      <c r="L172" s="17"/>
      <c r="M172" s="14">
        <v>40</v>
      </c>
      <c r="N172" s="14">
        <v>22</v>
      </c>
      <c r="O172" s="14">
        <v>46</v>
      </c>
      <c r="P172" s="14">
        <v>21</v>
      </c>
      <c r="Q172" s="14">
        <v>43</v>
      </c>
      <c r="R172" s="14">
        <v>41</v>
      </c>
      <c r="S172" s="18">
        <v>10</v>
      </c>
      <c r="T172" s="18">
        <v>23</v>
      </c>
      <c r="U172" s="19"/>
      <c r="V172" s="15">
        <f t="shared" si="54"/>
        <v>33209</v>
      </c>
      <c r="W172" s="14" t="str">
        <f t="shared" si="55"/>
        <v>T150058531</v>
      </c>
      <c r="X172" s="15" t="str">
        <f t="shared" si="56"/>
        <v>BHANDARI RAMAN GOVIND</v>
      </c>
      <c r="Y172" s="14" t="str">
        <f t="shared" si="57"/>
        <v>71900104J</v>
      </c>
      <c r="Z172" s="16" t="str">
        <f t="shared" si="58"/>
        <v>I2K18102603</v>
      </c>
      <c r="AA172" s="14">
        <v>91</v>
      </c>
      <c r="AB172" s="14">
        <v>94</v>
      </c>
      <c r="AC172" s="14">
        <v>79</v>
      </c>
      <c r="AD172" s="14">
        <v>100</v>
      </c>
      <c r="AE172" s="14">
        <v>87</v>
      </c>
      <c r="AF172" s="17"/>
      <c r="AG172" s="14">
        <v>22</v>
      </c>
      <c r="AH172" s="14">
        <v>20</v>
      </c>
      <c r="AI172" s="14">
        <v>43</v>
      </c>
      <c r="AJ172" s="14">
        <v>36</v>
      </c>
      <c r="AK172" s="14">
        <v>20</v>
      </c>
      <c r="AL172" s="14">
        <v>17</v>
      </c>
      <c r="AM172" s="14">
        <v>45</v>
      </c>
      <c r="AN172" s="14">
        <v>9.8699999999999992</v>
      </c>
      <c r="AO172" s="14">
        <v>46</v>
      </c>
      <c r="AP172" s="20" t="str">
        <f t="shared" si="41"/>
        <v>PASS</v>
      </c>
      <c r="AQ172" s="20" t="str">
        <f t="shared" si="42"/>
        <v>PASS</v>
      </c>
      <c r="AR172" s="21" t="str">
        <f t="shared" si="43"/>
        <v>PASS</v>
      </c>
      <c r="AS172" s="21" t="str">
        <f t="shared" si="44"/>
        <v>PASS</v>
      </c>
      <c r="AT172" s="7" t="str">
        <f t="shared" si="45"/>
        <v>PASS</v>
      </c>
      <c r="AU172" s="7" t="str">
        <f t="shared" si="46"/>
        <v>PASS</v>
      </c>
      <c r="AV172" s="22" t="str">
        <f t="shared" si="47"/>
        <v>YES</v>
      </c>
      <c r="AW172" s="23" t="str">
        <f t="shared" si="48"/>
        <v>DIST</v>
      </c>
    </row>
    <row r="173" spans="1:49">
      <c r="A173" s="14"/>
      <c r="B173" s="14">
        <v>33216</v>
      </c>
      <c r="C173" s="14" t="s">
        <v>867</v>
      </c>
      <c r="D173" s="15" t="s">
        <v>868</v>
      </c>
      <c r="E173" s="14" t="s">
        <v>869</v>
      </c>
      <c r="F173" s="16" t="s">
        <v>870</v>
      </c>
      <c r="G173" s="14">
        <v>88</v>
      </c>
      <c r="H173" s="14">
        <v>100</v>
      </c>
      <c r="I173" s="14">
        <v>96</v>
      </c>
      <c r="J173" s="14">
        <v>100</v>
      </c>
      <c r="K173" s="14">
        <v>89</v>
      </c>
      <c r="L173" s="17"/>
      <c r="M173" s="14">
        <v>40</v>
      </c>
      <c r="N173" s="14">
        <v>16</v>
      </c>
      <c r="O173" s="14">
        <v>43</v>
      </c>
      <c r="P173" s="14">
        <v>20</v>
      </c>
      <c r="Q173" s="14">
        <v>42</v>
      </c>
      <c r="R173" s="14">
        <v>34</v>
      </c>
      <c r="S173" s="18">
        <v>9.8699999999999992</v>
      </c>
      <c r="T173" s="18">
        <v>23</v>
      </c>
      <c r="U173" s="19"/>
      <c r="V173" s="15">
        <f t="shared" si="54"/>
        <v>33216</v>
      </c>
      <c r="W173" s="14" t="str">
        <f t="shared" si="55"/>
        <v>T150058705</v>
      </c>
      <c r="X173" s="15" t="str">
        <f t="shared" si="56"/>
        <v>VETAL DATTATRAY VIJAY</v>
      </c>
      <c r="Y173" s="14" t="str">
        <f t="shared" si="57"/>
        <v>71900174K</v>
      </c>
      <c r="Z173" s="16" t="str">
        <f t="shared" si="58"/>
        <v>I2K18102454</v>
      </c>
      <c r="AA173" s="14">
        <v>93</v>
      </c>
      <c r="AB173" s="14">
        <v>92</v>
      </c>
      <c r="AC173" s="14">
        <v>84</v>
      </c>
      <c r="AD173" s="14">
        <v>100</v>
      </c>
      <c r="AE173" s="14">
        <v>92</v>
      </c>
      <c r="AF173" s="17"/>
      <c r="AG173" s="14">
        <v>24</v>
      </c>
      <c r="AH173" s="14">
        <v>22</v>
      </c>
      <c r="AI173" s="14">
        <v>36</v>
      </c>
      <c r="AJ173" s="14">
        <v>37</v>
      </c>
      <c r="AK173" s="14">
        <v>18</v>
      </c>
      <c r="AL173" s="14">
        <v>17</v>
      </c>
      <c r="AM173" s="14">
        <v>45</v>
      </c>
      <c r="AN173" s="14">
        <v>9.8699999999999992</v>
      </c>
      <c r="AO173" s="14">
        <v>46</v>
      </c>
      <c r="AP173" s="20" t="str">
        <f t="shared" si="41"/>
        <v>PASS</v>
      </c>
      <c r="AQ173" s="20" t="str">
        <f t="shared" si="42"/>
        <v>PASS</v>
      </c>
      <c r="AR173" s="21" t="str">
        <f t="shared" si="43"/>
        <v>PASS</v>
      </c>
      <c r="AS173" s="21" t="str">
        <f t="shared" si="44"/>
        <v>PASS</v>
      </c>
      <c r="AT173" s="7" t="str">
        <f t="shared" si="45"/>
        <v>PASS</v>
      </c>
      <c r="AU173" s="7" t="str">
        <f t="shared" si="46"/>
        <v>PASS</v>
      </c>
      <c r="AV173" s="22" t="str">
        <f t="shared" si="47"/>
        <v>YES</v>
      </c>
      <c r="AW173" s="23" t="str">
        <f t="shared" si="48"/>
        <v>DIST</v>
      </c>
    </row>
    <row r="174" spans="1:49">
      <c r="A174" s="14"/>
      <c r="B174" s="14">
        <v>33262</v>
      </c>
      <c r="C174" s="14" t="s">
        <v>685</v>
      </c>
      <c r="D174" s="15" t="s">
        <v>686</v>
      </c>
      <c r="E174" s="14" t="s">
        <v>687</v>
      </c>
      <c r="F174" s="16" t="s">
        <v>688</v>
      </c>
      <c r="G174" s="14">
        <v>79</v>
      </c>
      <c r="H174" s="14">
        <v>100</v>
      </c>
      <c r="I174" s="14">
        <v>81</v>
      </c>
      <c r="J174" s="14">
        <v>97</v>
      </c>
      <c r="K174" s="14">
        <v>86</v>
      </c>
      <c r="L174" s="17"/>
      <c r="M174" s="14">
        <v>38</v>
      </c>
      <c r="N174" s="14">
        <v>23</v>
      </c>
      <c r="O174" s="14">
        <v>40</v>
      </c>
      <c r="P174" s="14">
        <v>22</v>
      </c>
      <c r="Q174" s="14">
        <v>43</v>
      </c>
      <c r="R174" s="14">
        <v>41</v>
      </c>
      <c r="S174" s="18">
        <v>9.7799999999999994</v>
      </c>
      <c r="T174" s="18">
        <v>23</v>
      </c>
      <c r="U174" s="19"/>
      <c r="V174" s="15">
        <f t="shared" si="54"/>
        <v>33262</v>
      </c>
      <c r="W174" s="14" t="str">
        <f t="shared" si="55"/>
        <v>T150058659</v>
      </c>
      <c r="X174" s="15" t="str">
        <f t="shared" si="56"/>
        <v>RATHI YASH SUNIL</v>
      </c>
      <c r="Y174" s="14" t="str">
        <f t="shared" si="57"/>
        <v>71900706C</v>
      </c>
      <c r="Z174" s="16" t="str">
        <f t="shared" si="58"/>
        <v>I2K18102593</v>
      </c>
      <c r="AA174" s="14">
        <v>85</v>
      </c>
      <c r="AB174" s="14">
        <v>96</v>
      </c>
      <c r="AC174" s="14">
        <v>81</v>
      </c>
      <c r="AD174" s="14">
        <v>89</v>
      </c>
      <c r="AE174" s="14">
        <v>92</v>
      </c>
      <c r="AF174" s="17"/>
      <c r="AG174" s="14">
        <v>24</v>
      </c>
      <c r="AH174" s="14">
        <v>23</v>
      </c>
      <c r="AI174" s="14">
        <v>45</v>
      </c>
      <c r="AJ174" s="14">
        <v>40</v>
      </c>
      <c r="AK174" s="14">
        <v>20</v>
      </c>
      <c r="AL174" s="14">
        <v>19</v>
      </c>
      <c r="AM174" s="14">
        <v>45</v>
      </c>
      <c r="AN174" s="14">
        <v>9.8699999999999992</v>
      </c>
      <c r="AO174" s="14">
        <v>46</v>
      </c>
      <c r="AP174" s="20" t="str">
        <f t="shared" si="41"/>
        <v>PASS</v>
      </c>
      <c r="AQ174" s="20" t="str">
        <f t="shared" si="42"/>
        <v>PASS</v>
      </c>
      <c r="AR174" s="21" t="str">
        <f t="shared" si="43"/>
        <v>PASS</v>
      </c>
      <c r="AS174" s="21" t="str">
        <f t="shared" si="44"/>
        <v>PASS</v>
      </c>
      <c r="AT174" s="7" t="str">
        <f t="shared" si="45"/>
        <v>PASS</v>
      </c>
      <c r="AU174" s="7" t="str">
        <f t="shared" si="46"/>
        <v>PASS</v>
      </c>
      <c r="AV174" s="22" t="str">
        <f t="shared" si="47"/>
        <v>YES</v>
      </c>
      <c r="AW174" s="23" t="str">
        <f t="shared" si="48"/>
        <v>DIST</v>
      </c>
    </row>
    <row r="175" spans="1:49">
      <c r="A175" s="14"/>
      <c r="B175" s="14">
        <v>33367</v>
      </c>
      <c r="C175" s="14" t="s">
        <v>725</v>
      </c>
      <c r="D175" s="15" t="s">
        <v>726</v>
      </c>
      <c r="E175" s="14" t="s">
        <v>727</v>
      </c>
      <c r="F175" s="16" t="s">
        <v>728</v>
      </c>
      <c r="G175" s="14">
        <v>90</v>
      </c>
      <c r="H175" s="14">
        <v>97</v>
      </c>
      <c r="I175" s="14">
        <v>100</v>
      </c>
      <c r="J175" s="14">
        <v>100</v>
      </c>
      <c r="K175" s="14">
        <v>100</v>
      </c>
      <c r="L175" s="17"/>
      <c r="M175" s="14">
        <v>37</v>
      </c>
      <c r="N175" s="14">
        <v>19</v>
      </c>
      <c r="O175" s="14">
        <v>38</v>
      </c>
      <c r="P175" s="14">
        <v>18</v>
      </c>
      <c r="Q175" s="14">
        <v>42</v>
      </c>
      <c r="R175" s="14">
        <v>46</v>
      </c>
      <c r="S175" s="18">
        <v>9.91</v>
      </c>
      <c r="T175" s="18">
        <v>23</v>
      </c>
      <c r="U175" s="19"/>
      <c r="V175" s="15">
        <f t="shared" si="54"/>
        <v>33367</v>
      </c>
      <c r="W175" s="14" t="str">
        <f t="shared" si="55"/>
        <v>T150058670</v>
      </c>
      <c r="X175" s="15" t="str">
        <f t="shared" si="56"/>
        <v>SALUJA SHARSHDEEP SATBIR</v>
      </c>
      <c r="Y175" s="14" t="str">
        <f t="shared" si="57"/>
        <v>71900595H</v>
      </c>
      <c r="Z175" s="16" t="str">
        <f t="shared" si="58"/>
        <v>I2K18102620</v>
      </c>
      <c r="AA175" s="14">
        <v>86</v>
      </c>
      <c r="AB175" s="14">
        <v>77</v>
      </c>
      <c r="AC175" s="14">
        <v>90</v>
      </c>
      <c r="AD175" s="14">
        <v>93</v>
      </c>
      <c r="AE175" s="14">
        <v>90</v>
      </c>
      <c r="AF175" s="17"/>
      <c r="AG175" s="14">
        <v>22</v>
      </c>
      <c r="AH175" s="14">
        <v>23</v>
      </c>
      <c r="AI175" s="14">
        <v>41</v>
      </c>
      <c r="AJ175" s="14">
        <v>42</v>
      </c>
      <c r="AK175" s="14">
        <v>20</v>
      </c>
      <c r="AL175" s="14">
        <v>21</v>
      </c>
      <c r="AM175" s="14">
        <v>43</v>
      </c>
      <c r="AN175" s="14">
        <v>9.8699999999999992</v>
      </c>
      <c r="AO175" s="14">
        <v>46</v>
      </c>
      <c r="AP175" s="20" t="str">
        <f t="shared" si="41"/>
        <v>PASS</v>
      </c>
      <c r="AQ175" s="20" t="str">
        <f t="shared" si="42"/>
        <v>PASS</v>
      </c>
      <c r="AR175" s="21" t="str">
        <f t="shared" si="43"/>
        <v>PASS</v>
      </c>
      <c r="AS175" s="21" t="str">
        <f t="shared" si="44"/>
        <v>PASS</v>
      </c>
      <c r="AT175" s="7" t="str">
        <f t="shared" si="45"/>
        <v>PASS</v>
      </c>
      <c r="AU175" s="7" t="str">
        <f t="shared" si="46"/>
        <v>PASS</v>
      </c>
      <c r="AV175" s="22" t="str">
        <f t="shared" si="47"/>
        <v>YES</v>
      </c>
      <c r="AW175" s="23" t="str">
        <f t="shared" si="48"/>
        <v>DIST</v>
      </c>
    </row>
    <row r="176" spans="1:49">
      <c r="A176" s="14"/>
      <c r="B176" s="24">
        <v>33108</v>
      </c>
      <c r="C176" s="24" t="s">
        <v>157</v>
      </c>
      <c r="D176" s="25" t="s">
        <v>158</v>
      </c>
      <c r="E176" s="24" t="s">
        <v>159</v>
      </c>
      <c r="F176" s="16" t="s">
        <v>160</v>
      </c>
      <c r="G176" s="14">
        <v>97</v>
      </c>
      <c r="H176" s="14">
        <v>88</v>
      </c>
      <c r="I176" s="14">
        <v>83</v>
      </c>
      <c r="J176" s="14">
        <v>90</v>
      </c>
      <c r="K176" s="14">
        <v>97</v>
      </c>
      <c r="L176" s="17"/>
      <c r="M176" s="14">
        <v>45</v>
      </c>
      <c r="N176" s="14">
        <v>23</v>
      </c>
      <c r="O176" s="14">
        <v>42</v>
      </c>
      <c r="P176" s="14">
        <v>24</v>
      </c>
      <c r="Q176" s="14">
        <v>45</v>
      </c>
      <c r="R176" s="14">
        <v>46</v>
      </c>
      <c r="S176" s="18">
        <v>10</v>
      </c>
      <c r="T176" s="18">
        <v>23</v>
      </c>
      <c r="U176" s="19"/>
      <c r="V176" s="15">
        <f t="shared" si="54"/>
        <v>33108</v>
      </c>
      <c r="W176" s="14" t="str">
        <f t="shared" si="55"/>
        <v>T150058526</v>
      </c>
      <c r="X176" s="15" t="str">
        <f t="shared" si="56"/>
        <v>BANERJEE ANKUR CHANDRANATH</v>
      </c>
      <c r="Y176" s="14" t="str">
        <f t="shared" si="57"/>
        <v>71900089M</v>
      </c>
      <c r="Z176" s="16" t="str">
        <f t="shared" si="58"/>
        <v>I2K18102572</v>
      </c>
      <c r="AA176" s="14">
        <v>79</v>
      </c>
      <c r="AB176" s="14">
        <v>87</v>
      </c>
      <c r="AC176" s="14">
        <v>78</v>
      </c>
      <c r="AD176" s="14">
        <v>88</v>
      </c>
      <c r="AE176" s="14">
        <v>85</v>
      </c>
      <c r="AF176" s="17"/>
      <c r="AG176" s="14">
        <v>24</v>
      </c>
      <c r="AH176" s="14">
        <v>24</v>
      </c>
      <c r="AI176" s="14">
        <v>47</v>
      </c>
      <c r="AJ176" s="14">
        <v>43</v>
      </c>
      <c r="AK176" s="14">
        <v>24</v>
      </c>
      <c r="AL176" s="14">
        <v>22</v>
      </c>
      <c r="AM176" s="14">
        <v>44</v>
      </c>
      <c r="AN176" s="14">
        <v>9.85</v>
      </c>
      <c r="AO176" s="14">
        <v>46</v>
      </c>
      <c r="AP176" s="20" t="str">
        <f t="shared" si="41"/>
        <v>PASS</v>
      </c>
      <c r="AQ176" s="20" t="str">
        <f t="shared" si="42"/>
        <v>PASS</v>
      </c>
      <c r="AR176" s="21" t="str">
        <f t="shared" si="43"/>
        <v>PASS</v>
      </c>
      <c r="AS176" s="21" t="str">
        <f t="shared" si="44"/>
        <v>PASS</v>
      </c>
      <c r="AT176" s="7" t="str">
        <f t="shared" si="45"/>
        <v>PASS</v>
      </c>
      <c r="AU176" s="7" t="str">
        <f t="shared" si="46"/>
        <v>PASS</v>
      </c>
      <c r="AV176" s="22" t="str">
        <f t="shared" si="47"/>
        <v>YES</v>
      </c>
      <c r="AW176" s="23" t="str">
        <f t="shared" si="48"/>
        <v>DIST</v>
      </c>
    </row>
    <row r="177" spans="1:49">
      <c r="A177" s="14"/>
      <c r="B177" s="24">
        <v>33138</v>
      </c>
      <c r="C177" s="24" t="s">
        <v>830</v>
      </c>
      <c r="D177" s="25" t="s">
        <v>831</v>
      </c>
      <c r="E177" s="24" t="s">
        <v>832</v>
      </c>
      <c r="F177" s="16" t="s">
        <v>833</v>
      </c>
      <c r="G177" s="14">
        <v>81</v>
      </c>
      <c r="H177" s="14">
        <v>77</v>
      </c>
      <c r="I177" s="14">
        <v>74</v>
      </c>
      <c r="J177" s="14">
        <v>87</v>
      </c>
      <c r="K177" s="14">
        <v>85</v>
      </c>
      <c r="L177" s="17"/>
      <c r="M177" s="14">
        <v>44</v>
      </c>
      <c r="N177" s="14">
        <v>23</v>
      </c>
      <c r="O177" s="14">
        <v>44</v>
      </c>
      <c r="P177" s="14">
        <v>23</v>
      </c>
      <c r="Q177" s="14">
        <v>48</v>
      </c>
      <c r="R177" s="14">
        <v>48</v>
      </c>
      <c r="S177" s="18">
        <v>9.6999999999999993</v>
      </c>
      <c r="T177" s="18">
        <v>23</v>
      </c>
      <c r="U177" s="19"/>
      <c r="V177" s="15">
        <f t="shared" si="54"/>
        <v>33138</v>
      </c>
      <c r="W177" s="14" t="str">
        <f t="shared" si="55"/>
        <v>T150058696</v>
      </c>
      <c r="X177" s="15" t="str">
        <f t="shared" si="56"/>
        <v>TELWANE OJAS SANTOSH</v>
      </c>
      <c r="Y177" s="14" t="str">
        <f t="shared" si="57"/>
        <v>71900444G</v>
      </c>
      <c r="Z177" s="16" t="str">
        <f t="shared" si="58"/>
        <v>I2K18102585</v>
      </c>
      <c r="AA177" s="14">
        <v>97</v>
      </c>
      <c r="AB177" s="14">
        <v>90</v>
      </c>
      <c r="AC177" s="14">
        <v>91</v>
      </c>
      <c r="AD177" s="14">
        <v>100</v>
      </c>
      <c r="AE177" s="14">
        <v>95</v>
      </c>
      <c r="AF177" s="17"/>
      <c r="AG177" s="14">
        <v>23</v>
      </c>
      <c r="AH177" s="14">
        <v>23</v>
      </c>
      <c r="AI177" s="14">
        <v>48</v>
      </c>
      <c r="AJ177" s="14">
        <v>45</v>
      </c>
      <c r="AK177" s="14">
        <v>24</v>
      </c>
      <c r="AL177" s="14">
        <v>23</v>
      </c>
      <c r="AM177" s="14">
        <v>45</v>
      </c>
      <c r="AN177" s="14">
        <v>9.85</v>
      </c>
      <c r="AO177" s="14">
        <v>46</v>
      </c>
      <c r="AP177" s="20" t="str">
        <f t="shared" si="41"/>
        <v>PASS</v>
      </c>
      <c r="AQ177" s="20" t="str">
        <f t="shared" si="42"/>
        <v>PASS</v>
      </c>
      <c r="AR177" s="21" t="str">
        <f t="shared" si="43"/>
        <v>PASS</v>
      </c>
      <c r="AS177" s="21" t="str">
        <f t="shared" si="44"/>
        <v>PASS</v>
      </c>
      <c r="AT177" s="7" t="str">
        <f t="shared" si="45"/>
        <v>PASS</v>
      </c>
      <c r="AU177" s="7" t="str">
        <f t="shared" si="46"/>
        <v>PASS</v>
      </c>
      <c r="AV177" s="22" t="str">
        <f t="shared" si="47"/>
        <v>YES</v>
      </c>
      <c r="AW177" s="23" t="str">
        <f t="shared" si="48"/>
        <v>DIST</v>
      </c>
    </row>
    <row r="178" spans="1:49">
      <c r="A178" s="14"/>
      <c r="B178" s="14">
        <v>33212</v>
      </c>
      <c r="C178" s="14" t="s">
        <v>213</v>
      </c>
      <c r="D178" s="15" t="s">
        <v>214</v>
      </c>
      <c r="E178" s="14" t="s">
        <v>215</v>
      </c>
      <c r="F178" s="16" t="s">
        <v>216</v>
      </c>
      <c r="G178" s="14">
        <v>81</v>
      </c>
      <c r="H178" s="14">
        <v>93</v>
      </c>
      <c r="I178" s="14">
        <v>85</v>
      </c>
      <c r="J178" s="14">
        <v>94</v>
      </c>
      <c r="K178" s="14">
        <v>86</v>
      </c>
      <c r="L178" s="17"/>
      <c r="M178" s="14">
        <v>39</v>
      </c>
      <c r="N178" s="14">
        <v>20</v>
      </c>
      <c r="O178" s="14">
        <v>43</v>
      </c>
      <c r="P178" s="14">
        <v>21</v>
      </c>
      <c r="Q178" s="14">
        <v>38</v>
      </c>
      <c r="R178" s="14">
        <v>37</v>
      </c>
      <c r="S178" s="18">
        <v>9.83</v>
      </c>
      <c r="T178" s="18">
        <v>23</v>
      </c>
      <c r="U178" s="19"/>
      <c r="V178" s="15">
        <f t="shared" si="54"/>
        <v>33212</v>
      </c>
      <c r="W178" s="14" t="str">
        <f t="shared" si="55"/>
        <v>T150058540</v>
      </c>
      <c r="X178" s="15" t="str">
        <f t="shared" si="56"/>
        <v>CHANDAK GUNJAN NITIN</v>
      </c>
      <c r="Y178" s="14" t="str">
        <f t="shared" si="57"/>
        <v>71900140E</v>
      </c>
      <c r="Z178" s="16" t="str">
        <f t="shared" si="58"/>
        <v>I2K18102471</v>
      </c>
      <c r="AA178" s="14">
        <v>92</v>
      </c>
      <c r="AB178" s="14">
        <v>80</v>
      </c>
      <c r="AC178" s="14">
        <v>89</v>
      </c>
      <c r="AD178" s="14">
        <v>97</v>
      </c>
      <c r="AE178" s="14">
        <v>86</v>
      </c>
      <c r="AF178" s="17"/>
      <c r="AG178" s="14">
        <v>23</v>
      </c>
      <c r="AH178" s="14">
        <v>21</v>
      </c>
      <c r="AI178" s="14">
        <v>37</v>
      </c>
      <c r="AJ178" s="14">
        <v>35</v>
      </c>
      <c r="AK178" s="14">
        <v>20</v>
      </c>
      <c r="AL178" s="14">
        <v>17</v>
      </c>
      <c r="AM178" s="14">
        <v>45</v>
      </c>
      <c r="AN178" s="14">
        <v>9.85</v>
      </c>
      <c r="AO178" s="14">
        <v>46</v>
      </c>
      <c r="AP178" s="20" t="str">
        <f t="shared" si="41"/>
        <v>PASS</v>
      </c>
      <c r="AQ178" s="20" t="str">
        <f t="shared" si="42"/>
        <v>PASS</v>
      </c>
      <c r="AR178" s="21" t="str">
        <f t="shared" si="43"/>
        <v>PASS</v>
      </c>
      <c r="AS178" s="21" t="str">
        <f t="shared" si="44"/>
        <v>PASS</v>
      </c>
      <c r="AT178" s="7" t="str">
        <f t="shared" si="45"/>
        <v>PASS</v>
      </c>
      <c r="AU178" s="7" t="str">
        <f t="shared" si="46"/>
        <v>PASS</v>
      </c>
      <c r="AV178" s="22" t="str">
        <f t="shared" si="47"/>
        <v>YES</v>
      </c>
      <c r="AW178" s="23" t="str">
        <f t="shared" si="48"/>
        <v>DIST</v>
      </c>
    </row>
    <row r="179" spans="1:49">
      <c r="A179" s="14"/>
      <c r="B179" s="24">
        <v>33248</v>
      </c>
      <c r="C179" s="24" t="s">
        <v>653</v>
      </c>
      <c r="D179" s="25" t="s">
        <v>654</v>
      </c>
      <c r="E179" s="24" t="s">
        <v>655</v>
      </c>
      <c r="F179" s="16" t="s">
        <v>656</v>
      </c>
      <c r="G179" s="14">
        <v>87</v>
      </c>
      <c r="H179" s="14">
        <v>89</v>
      </c>
      <c r="I179" s="14">
        <v>86</v>
      </c>
      <c r="J179" s="14">
        <v>100</v>
      </c>
      <c r="K179" s="14">
        <v>80</v>
      </c>
      <c r="L179" s="17"/>
      <c r="M179" s="14">
        <v>35</v>
      </c>
      <c r="N179" s="14">
        <v>19</v>
      </c>
      <c r="O179" s="14">
        <v>36</v>
      </c>
      <c r="P179" s="14">
        <v>19</v>
      </c>
      <c r="Q179" s="14">
        <v>44</v>
      </c>
      <c r="R179" s="14">
        <v>31</v>
      </c>
      <c r="S179" s="18">
        <v>9.83</v>
      </c>
      <c r="T179" s="18">
        <v>23</v>
      </c>
      <c r="U179" s="19"/>
      <c r="V179" s="15">
        <f t="shared" si="54"/>
        <v>33248</v>
      </c>
      <c r="W179" s="14" t="str">
        <f t="shared" si="55"/>
        <v>T150058651</v>
      </c>
      <c r="X179" s="15" t="str">
        <f t="shared" si="56"/>
        <v>PAWAR ROHIT ARUN</v>
      </c>
      <c r="Y179" s="14" t="str">
        <f t="shared" si="57"/>
        <v>71900539G</v>
      </c>
      <c r="Z179" s="16" t="str">
        <f t="shared" si="58"/>
        <v>I2K18102622</v>
      </c>
      <c r="AA179" s="14">
        <v>93</v>
      </c>
      <c r="AB179" s="14">
        <v>94</v>
      </c>
      <c r="AC179" s="14">
        <v>80</v>
      </c>
      <c r="AD179" s="14">
        <v>92</v>
      </c>
      <c r="AE179" s="14">
        <v>91</v>
      </c>
      <c r="AF179" s="17"/>
      <c r="AG179" s="14">
        <v>23</v>
      </c>
      <c r="AH179" s="14">
        <v>21</v>
      </c>
      <c r="AI179" s="14">
        <v>36</v>
      </c>
      <c r="AJ179" s="14">
        <v>33</v>
      </c>
      <c r="AK179" s="14">
        <v>18</v>
      </c>
      <c r="AL179" s="14">
        <v>22</v>
      </c>
      <c r="AM179" s="14">
        <v>45</v>
      </c>
      <c r="AN179" s="14">
        <v>9.85</v>
      </c>
      <c r="AO179" s="14">
        <v>46</v>
      </c>
      <c r="AP179" s="20" t="str">
        <f t="shared" si="41"/>
        <v>PASS</v>
      </c>
      <c r="AQ179" s="20" t="str">
        <f t="shared" si="42"/>
        <v>PASS</v>
      </c>
      <c r="AR179" s="21" t="str">
        <f t="shared" si="43"/>
        <v>PASS</v>
      </c>
      <c r="AS179" s="21" t="str">
        <f t="shared" si="44"/>
        <v>PASS</v>
      </c>
      <c r="AT179" s="7" t="str">
        <f t="shared" si="45"/>
        <v>PASS</v>
      </c>
      <c r="AU179" s="7" t="str">
        <f t="shared" si="46"/>
        <v>PASS</v>
      </c>
      <c r="AV179" s="22" t="str">
        <f t="shared" si="47"/>
        <v>YES</v>
      </c>
      <c r="AW179" s="23" t="str">
        <f t="shared" si="48"/>
        <v>DIST</v>
      </c>
    </row>
    <row r="180" spans="1:49">
      <c r="A180" s="14"/>
      <c r="B180" s="24">
        <v>33316</v>
      </c>
      <c r="C180" s="24" t="s">
        <v>241</v>
      </c>
      <c r="D180" s="25" t="s">
        <v>242</v>
      </c>
      <c r="E180" s="24" t="s">
        <v>243</v>
      </c>
      <c r="F180" s="16" t="s">
        <v>244</v>
      </c>
      <c r="G180" s="14">
        <v>87</v>
      </c>
      <c r="H180" s="14">
        <v>96</v>
      </c>
      <c r="I180" s="14">
        <v>73</v>
      </c>
      <c r="J180" s="14">
        <v>100</v>
      </c>
      <c r="K180" s="14">
        <v>100</v>
      </c>
      <c r="L180" s="17"/>
      <c r="M180" s="14">
        <v>44</v>
      </c>
      <c r="N180" s="14">
        <v>24</v>
      </c>
      <c r="O180" s="14">
        <v>46</v>
      </c>
      <c r="P180" s="14">
        <v>25</v>
      </c>
      <c r="Q180" s="14">
        <v>41</v>
      </c>
      <c r="R180" s="14">
        <v>47</v>
      </c>
      <c r="S180" s="18">
        <v>9.8699999999999992</v>
      </c>
      <c r="T180" s="18">
        <v>23</v>
      </c>
      <c r="U180" s="19"/>
      <c r="V180" s="15">
        <f t="shared" si="54"/>
        <v>33316</v>
      </c>
      <c r="W180" s="14" t="str">
        <f t="shared" si="55"/>
        <v>T150058547</v>
      </c>
      <c r="X180" s="15" t="str">
        <f t="shared" si="56"/>
        <v>CHOUGULE POOJA RAJKUMAR</v>
      </c>
      <c r="Y180" s="14" t="str">
        <f t="shared" si="57"/>
        <v>72000071J</v>
      </c>
      <c r="Z180" s="16" t="str">
        <f t="shared" si="58"/>
        <v>I2K19205173</v>
      </c>
      <c r="AA180" s="14">
        <v>93</v>
      </c>
      <c r="AB180" s="14">
        <v>93</v>
      </c>
      <c r="AC180" s="14">
        <v>71</v>
      </c>
      <c r="AD180" s="14">
        <v>100</v>
      </c>
      <c r="AE180" s="14">
        <v>90</v>
      </c>
      <c r="AF180" s="17"/>
      <c r="AG180" s="14">
        <v>23</v>
      </c>
      <c r="AH180" s="14">
        <v>21</v>
      </c>
      <c r="AI180" s="14">
        <v>47</v>
      </c>
      <c r="AJ180" s="14">
        <v>43</v>
      </c>
      <c r="AK180" s="14">
        <v>22</v>
      </c>
      <c r="AL180" s="14">
        <v>22</v>
      </c>
      <c r="AM180" s="14">
        <v>44</v>
      </c>
      <c r="AN180" s="14">
        <v>9.85</v>
      </c>
      <c r="AO180" s="14">
        <v>46</v>
      </c>
      <c r="AP180" s="20" t="str">
        <f t="shared" si="41"/>
        <v>PASS</v>
      </c>
      <c r="AQ180" s="20" t="str">
        <f t="shared" si="42"/>
        <v>PASS</v>
      </c>
      <c r="AR180" s="21" t="str">
        <f t="shared" si="43"/>
        <v>PASS</v>
      </c>
      <c r="AS180" s="21" t="str">
        <f t="shared" si="44"/>
        <v>PASS</v>
      </c>
      <c r="AT180" s="7" t="str">
        <f t="shared" si="45"/>
        <v>PASS</v>
      </c>
      <c r="AU180" s="7" t="str">
        <f t="shared" si="46"/>
        <v>PASS</v>
      </c>
      <c r="AV180" s="22" t="str">
        <f t="shared" si="47"/>
        <v>YES</v>
      </c>
      <c r="AW180" s="23" t="str">
        <f t="shared" si="48"/>
        <v>DIST</v>
      </c>
    </row>
    <row r="181" spans="1:49">
      <c r="A181" s="14"/>
      <c r="B181" s="14">
        <v>33334</v>
      </c>
      <c r="C181" s="14" t="s">
        <v>393</v>
      </c>
      <c r="D181" s="15" t="s">
        <v>394</v>
      </c>
      <c r="E181" s="14" t="s">
        <v>395</v>
      </c>
      <c r="F181" s="16" t="s">
        <v>396</v>
      </c>
      <c r="G181" s="14">
        <v>72</v>
      </c>
      <c r="H181" s="14">
        <v>89</v>
      </c>
      <c r="I181" s="14">
        <v>82</v>
      </c>
      <c r="J181" s="14">
        <v>100</v>
      </c>
      <c r="K181" s="14">
        <v>96</v>
      </c>
      <c r="L181" s="17"/>
      <c r="M181" s="14">
        <v>42</v>
      </c>
      <c r="N181" s="14">
        <v>18</v>
      </c>
      <c r="O181" s="14">
        <v>41</v>
      </c>
      <c r="P181" s="14">
        <v>22</v>
      </c>
      <c r="Q181" s="14">
        <v>42</v>
      </c>
      <c r="R181" s="14">
        <v>38</v>
      </c>
      <c r="S181" s="18">
        <v>9.74</v>
      </c>
      <c r="T181" s="18">
        <v>23</v>
      </c>
      <c r="U181" s="19"/>
      <c r="V181" s="15">
        <f t="shared" si="54"/>
        <v>33334</v>
      </c>
      <c r="W181" s="14" t="str">
        <f t="shared" si="55"/>
        <v>T150058585</v>
      </c>
      <c r="X181" s="15" t="str">
        <f t="shared" si="56"/>
        <v>JADHAV JAYESH DHANRAJ</v>
      </c>
      <c r="Y181" s="14" t="str">
        <f t="shared" si="57"/>
        <v>71900272K</v>
      </c>
      <c r="Z181" s="16" t="str">
        <f t="shared" si="58"/>
        <v>I2K18102417</v>
      </c>
      <c r="AA181" s="14">
        <v>97</v>
      </c>
      <c r="AB181" s="14">
        <v>80</v>
      </c>
      <c r="AC181" s="14">
        <v>98</v>
      </c>
      <c r="AD181" s="14">
        <v>96</v>
      </c>
      <c r="AE181" s="14">
        <v>94</v>
      </c>
      <c r="AF181" s="17"/>
      <c r="AG181" s="14">
        <v>23</v>
      </c>
      <c r="AH181" s="14">
        <v>20</v>
      </c>
      <c r="AI181" s="14">
        <v>44</v>
      </c>
      <c r="AJ181" s="14">
        <v>40</v>
      </c>
      <c r="AK181" s="14">
        <v>18</v>
      </c>
      <c r="AL181" s="14">
        <v>20</v>
      </c>
      <c r="AM181" s="14">
        <v>43</v>
      </c>
      <c r="AN181" s="14">
        <v>9.85</v>
      </c>
      <c r="AO181" s="14">
        <v>46</v>
      </c>
      <c r="AP181" s="20" t="str">
        <f t="shared" si="41"/>
        <v>PASS</v>
      </c>
      <c r="AQ181" s="20" t="str">
        <f t="shared" si="42"/>
        <v>PASS</v>
      </c>
      <c r="AR181" s="21" t="str">
        <f t="shared" si="43"/>
        <v>PASS</v>
      </c>
      <c r="AS181" s="21" t="str">
        <f t="shared" si="44"/>
        <v>PASS</v>
      </c>
      <c r="AT181" s="7" t="str">
        <f t="shared" si="45"/>
        <v>PASS</v>
      </c>
      <c r="AU181" s="7" t="str">
        <f t="shared" si="46"/>
        <v>PASS</v>
      </c>
      <c r="AV181" s="22" t="str">
        <f t="shared" si="47"/>
        <v>YES</v>
      </c>
      <c r="AW181" s="23" t="str">
        <f t="shared" si="48"/>
        <v>DIST</v>
      </c>
    </row>
    <row r="182" spans="1:49">
      <c r="A182" s="14"/>
      <c r="B182" s="14">
        <v>33369</v>
      </c>
      <c r="C182" s="14" t="s">
        <v>765</v>
      </c>
      <c r="D182" s="15" t="s">
        <v>766</v>
      </c>
      <c r="E182" s="14" t="s">
        <v>767</v>
      </c>
      <c r="F182" s="16" t="s">
        <v>768</v>
      </c>
      <c r="G182" s="14">
        <v>84</v>
      </c>
      <c r="H182" s="14">
        <v>92</v>
      </c>
      <c r="I182" s="14">
        <v>97</v>
      </c>
      <c r="J182" s="14">
        <v>100</v>
      </c>
      <c r="K182" s="14">
        <v>76</v>
      </c>
      <c r="L182" s="17"/>
      <c r="M182" s="14">
        <v>46</v>
      </c>
      <c r="N182" s="14">
        <v>25</v>
      </c>
      <c r="O182" s="14">
        <v>45</v>
      </c>
      <c r="P182" s="14">
        <v>23</v>
      </c>
      <c r="Q182" s="14">
        <v>44</v>
      </c>
      <c r="R182" s="14">
        <v>46</v>
      </c>
      <c r="S182" s="18">
        <v>9.8699999999999992</v>
      </c>
      <c r="T182" s="18">
        <v>23</v>
      </c>
      <c r="U182" s="19"/>
      <c r="V182" s="15">
        <f t="shared" si="54"/>
        <v>33369</v>
      </c>
      <c r="W182" s="14" t="str">
        <f t="shared" si="55"/>
        <v>T150058680</v>
      </c>
      <c r="X182" s="15" t="str">
        <f t="shared" si="56"/>
        <v>SHINDE MANASI SHAHSIKANT</v>
      </c>
      <c r="Y182" s="14" t="str">
        <f t="shared" si="57"/>
        <v>72000088C</v>
      </c>
      <c r="Z182" s="16" t="str">
        <f t="shared" si="58"/>
        <v>I2K19205162</v>
      </c>
      <c r="AA182" s="14">
        <v>100</v>
      </c>
      <c r="AB182" s="14">
        <v>90</v>
      </c>
      <c r="AC182" s="14">
        <v>75</v>
      </c>
      <c r="AD182" s="14">
        <v>94</v>
      </c>
      <c r="AE182" s="14">
        <v>87</v>
      </c>
      <c r="AF182" s="17"/>
      <c r="AG182" s="14">
        <v>23</v>
      </c>
      <c r="AH182" s="14">
        <v>23</v>
      </c>
      <c r="AI182" s="14">
        <v>45</v>
      </c>
      <c r="AJ182" s="14">
        <v>43</v>
      </c>
      <c r="AK182" s="14">
        <v>24</v>
      </c>
      <c r="AL182" s="14">
        <v>22</v>
      </c>
      <c r="AM182" s="14">
        <v>45</v>
      </c>
      <c r="AN182" s="14">
        <v>9.85</v>
      </c>
      <c r="AO182" s="14">
        <v>46</v>
      </c>
      <c r="AP182" s="20" t="str">
        <f t="shared" si="41"/>
        <v>PASS</v>
      </c>
      <c r="AQ182" s="20" t="str">
        <f t="shared" si="42"/>
        <v>PASS</v>
      </c>
      <c r="AR182" s="21" t="str">
        <f t="shared" si="43"/>
        <v>PASS</v>
      </c>
      <c r="AS182" s="21" t="str">
        <f t="shared" si="44"/>
        <v>PASS</v>
      </c>
      <c r="AT182" s="7" t="str">
        <f t="shared" si="45"/>
        <v>PASS</v>
      </c>
      <c r="AU182" s="7" t="str">
        <f t="shared" si="46"/>
        <v>PASS</v>
      </c>
      <c r="AV182" s="22" t="str">
        <f t="shared" si="47"/>
        <v>YES</v>
      </c>
      <c r="AW182" s="23" t="str">
        <f t="shared" si="48"/>
        <v>DIST</v>
      </c>
    </row>
    <row r="183" spans="1:49">
      <c r="A183" s="14"/>
      <c r="B183" s="14">
        <v>33131</v>
      </c>
      <c r="C183" s="14" t="s">
        <v>469</v>
      </c>
      <c r="D183" s="15" t="s">
        <v>470</v>
      </c>
      <c r="E183" s="14" t="s">
        <v>471</v>
      </c>
      <c r="F183" s="16" t="s">
        <v>472</v>
      </c>
      <c r="G183" s="14">
        <v>94</v>
      </c>
      <c r="H183" s="14">
        <v>96</v>
      </c>
      <c r="I183" s="14">
        <v>95</v>
      </c>
      <c r="J183" s="14">
        <v>100</v>
      </c>
      <c r="K183" s="14">
        <v>100</v>
      </c>
      <c r="L183" s="17"/>
      <c r="M183" s="14">
        <v>40</v>
      </c>
      <c r="N183" s="14">
        <v>20</v>
      </c>
      <c r="O183" s="14">
        <v>43</v>
      </c>
      <c r="P183" s="14">
        <v>21</v>
      </c>
      <c r="Q183" s="14">
        <v>43</v>
      </c>
      <c r="R183" s="14">
        <v>32</v>
      </c>
      <c r="S183" s="18">
        <v>9.91</v>
      </c>
      <c r="T183" s="18">
        <v>23</v>
      </c>
      <c r="U183" s="19"/>
      <c r="V183" s="15">
        <f t="shared" si="54"/>
        <v>33131</v>
      </c>
      <c r="W183" s="14" t="str">
        <f t="shared" si="55"/>
        <v>T150058605</v>
      </c>
      <c r="X183" s="15" t="str">
        <f t="shared" si="56"/>
        <v>KOCHETA JEEVAN SACHIN</v>
      </c>
      <c r="Y183" s="14" t="str">
        <f t="shared" si="57"/>
        <v>71900340H</v>
      </c>
      <c r="Z183" s="16" t="str">
        <f t="shared" si="58"/>
        <v>I2K18102573</v>
      </c>
      <c r="AA183" s="14">
        <v>100</v>
      </c>
      <c r="AB183" s="14">
        <v>95</v>
      </c>
      <c r="AC183" s="14">
        <v>75</v>
      </c>
      <c r="AD183" s="14">
        <v>100</v>
      </c>
      <c r="AE183" s="14">
        <v>100</v>
      </c>
      <c r="AF183" s="17"/>
      <c r="AG183" s="14">
        <v>22</v>
      </c>
      <c r="AH183" s="14">
        <v>20</v>
      </c>
      <c r="AI183" s="14">
        <v>36</v>
      </c>
      <c r="AJ183" s="14">
        <v>35</v>
      </c>
      <c r="AK183" s="14">
        <v>21</v>
      </c>
      <c r="AL183" s="14">
        <v>21</v>
      </c>
      <c r="AM183" s="14">
        <v>42</v>
      </c>
      <c r="AN183" s="14">
        <v>9.83</v>
      </c>
      <c r="AO183" s="14">
        <v>46</v>
      </c>
      <c r="AP183" s="20" t="str">
        <f t="shared" si="41"/>
        <v>PASS</v>
      </c>
      <c r="AQ183" s="20" t="str">
        <f t="shared" si="42"/>
        <v>PASS</v>
      </c>
      <c r="AR183" s="21" t="str">
        <f t="shared" si="43"/>
        <v>PASS</v>
      </c>
      <c r="AS183" s="21" t="str">
        <f t="shared" si="44"/>
        <v>PASS</v>
      </c>
      <c r="AT183" s="7" t="str">
        <f t="shared" si="45"/>
        <v>PASS</v>
      </c>
      <c r="AU183" s="7" t="str">
        <f t="shared" si="46"/>
        <v>PASS</v>
      </c>
      <c r="AV183" s="22" t="str">
        <f t="shared" si="47"/>
        <v>YES</v>
      </c>
      <c r="AW183" s="23" t="str">
        <f t="shared" si="48"/>
        <v>DIST</v>
      </c>
    </row>
    <row r="184" spans="1:49">
      <c r="A184" s="14"/>
      <c r="B184" s="24">
        <v>33155</v>
      </c>
      <c r="C184" s="24" t="s">
        <v>93</v>
      </c>
      <c r="D184" s="25" t="s">
        <v>94</v>
      </c>
      <c r="E184" s="24" t="s">
        <v>95</v>
      </c>
      <c r="F184" s="16" t="s">
        <v>96</v>
      </c>
      <c r="G184" s="14">
        <v>83</v>
      </c>
      <c r="H184" s="14">
        <v>86</v>
      </c>
      <c r="I184" s="14">
        <v>93</v>
      </c>
      <c r="J184" s="14">
        <v>100</v>
      </c>
      <c r="K184" s="14">
        <v>94</v>
      </c>
      <c r="L184" s="17"/>
      <c r="M184" s="14">
        <v>41</v>
      </c>
      <c r="N184" s="14">
        <v>20</v>
      </c>
      <c r="O184" s="14">
        <v>44</v>
      </c>
      <c r="P184" s="14">
        <v>21</v>
      </c>
      <c r="Q184" s="14">
        <v>43</v>
      </c>
      <c r="R184" s="14">
        <v>42</v>
      </c>
      <c r="S184" s="18">
        <v>10</v>
      </c>
      <c r="T184" s="18">
        <v>23</v>
      </c>
      <c r="U184" s="19"/>
      <c r="V184" s="15">
        <f t="shared" si="54"/>
        <v>33155</v>
      </c>
      <c r="W184" s="14" t="str">
        <f t="shared" si="55"/>
        <v>T150058510</v>
      </c>
      <c r="X184" s="15" t="str">
        <f t="shared" si="56"/>
        <v>AGRAWAL SHREYAS SHIRISH</v>
      </c>
      <c r="Y184" s="14" t="str">
        <f t="shared" si="57"/>
        <v>71900620B</v>
      </c>
      <c r="Z184" s="16" t="str">
        <f t="shared" si="58"/>
        <v>I2K18102575</v>
      </c>
      <c r="AA184" s="14">
        <v>89</v>
      </c>
      <c r="AB184" s="14">
        <v>80</v>
      </c>
      <c r="AC184" s="14">
        <v>70</v>
      </c>
      <c r="AD184" s="14">
        <v>96</v>
      </c>
      <c r="AE184" s="14">
        <v>78</v>
      </c>
      <c r="AF184" s="17"/>
      <c r="AG184" s="14">
        <v>22</v>
      </c>
      <c r="AH184" s="14">
        <v>20</v>
      </c>
      <c r="AI184" s="14">
        <v>47</v>
      </c>
      <c r="AJ184" s="14">
        <v>40</v>
      </c>
      <c r="AK184" s="14">
        <v>21</v>
      </c>
      <c r="AL184" s="14">
        <v>22</v>
      </c>
      <c r="AM184" s="14">
        <v>43</v>
      </c>
      <c r="AN184" s="14">
        <v>9.83</v>
      </c>
      <c r="AO184" s="14">
        <v>46</v>
      </c>
      <c r="AP184" s="20" t="str">
        <f t="shared" si="41"/>
        <v>PASS</v>
      </c>
      <c r="AQ184" s="20" t="str">
        <f t="shared" si="42"/>
        <v>PASS</v>
      </c>
      <c r="AR184" s="21" t="str">
        <f t="shared" si="43"/>
        <v>PASS</v>
      </c>
      <c r="AS184" s="21" t="str">
        <f t="shared" si="44"/>
        <v>PASS</v>
      </c>
      <c r="AT184" s="7" t="str">
        <f t="shared" si="45"/>
        <v>PASS</v>
      </c>
      <c r="AU184" s="7" t="str">
        <f t="shared" si="46"/>
        <v>PASS</v>
      </c>
      <c r="AV184" s="22" t="str">
        <f t="shared" si="47"/>
        <v>YES</v>
      </c>
      <c r="AW184" s="23" t="str">
        <f t="shared" si="48"/>
        <v>DIST</v>
      </c>
    </row>
    <row r="185" spans="1:49">
      <c r="A185" s="14"/>
      <c r="B185" s="14">
        <v>33257</v>
      </c>
      <c r="C185" s="14" t="s">
        <v>809</v>
      </c>
      <c r="D185" s="15" t="s">
        <v>810</v>
      </c>
      <c r="E185" s="14" t="s">
        <v>811</v>
      </c>
      <c r="F185" s="16" t="s">
        <v>812</v>
      </c>
      <c r="G185" s="14">
        <v>86</v>
      </c>
      <c r="H185" s="14">
        <v>97</v>
      </c>
      <c r="I185" s="14">
        <v>93</v>
      </c>
      <c r="J185" s="14">
        <v>100</v>
      </c>
      <c r="K185" s="14">
        <v>92</v>
      </c>
      <c r="L185" s="17"/>
      <c r="M185" s="14">
        <v>40</v>
      </c>
      <c r="N185" s="14">
        <v>22</v>
      </c>
      <c r="O185" s="14">
        <v>40</v>
      </c>
      <c r="P185" s="14">
        <v>23</v>
      </c>
      <c r="Q185" s="14">
        <v>44</v>
      </c>
      <c r="R185" s="14">
        <v>32</v>
      </c>
      <c r="S185" s="18">
        <v>9.91</v>
      </c>
      <c r="T185" s="18">
        <v>23</v>
      </c>
      <c r="U185" s="19"/>
      <c r="V185" s="15">
        <f t="shared" si="54"/>
        <v>33257</v>
      </c>
      <c r="W185" s="14" t="str">
        <f t="shared" si="55"/>
        <v>T150058691</v>
      </c>
      <c r="X185" s="15" t="str">
        <f t="shared" si="56"/>
        <v>SONTAKKE SUSHANT MOHAN</v>
      </c>
      <c r="Y185" s="14" t="str">
        <f t="shared" si="57"/>
        <v>71900647D</v>
      </c>
      <c r="Z185" s="16" t="str">
        <f t="shared" si="58"/>
        <v>I2K18102523</v>
      </c>
      <c r="AA185" s="14">
        <v>100</v>
      </c>
      <c r="AB185" s="14">
        <v>94</v>
      </c>
      <c r="AC185" s="14">
        <v>73</v>
      </c>
      <c r="AD185" s="14">
        <v>100</v>
      </c>
      <c r="AE185" s="14">
        <v>99</v>
      </c>
      <c r="AF185" s="17"/>
      <c r="AG185" s="14">
        <v>22</v>
      </c>
      <c r="AH185" s="14">
        <v>21</v>
      </c>
      <c r="AI185" s="14">
        <v>43</v>
      </c>
      <c r="AJ185" s="14">
        <v>41</v>
      </c>
      <c r="AK185" s="14">
        <v>20</v>
      </c>
      <c r="AL185" s="14">
        <v>12</v>
      </c>
      <c r="AM185" s="14">
        <v>44</v>
      </c>
      <c r="AN185" s="14">
        <v>9.83</v>
      </c>
      <c r="AO185" s="14">
        <v>46</v>
      </c>
      <c r="AP185" s="20" t="str">
        <f t="shared" si="41"/>
        <v>PASS</v>
      </c>
      <c r="AQ185" s="20" t="str">
        <f t="shared" si="42"/>
        <v>PASS</v>
      </c>
      <c r="AR185" s="21" t="str">
        <f t="shared" si="43"/>
        <v>PASS</v>
      </c>
      <c r="AS185" s="21" t="str">
        <f t="shared" si="44"/>
        <v>PASS</v>
      </c>
      <c r="AT185" s="7" t="str">
        <f t="shared" si="45"/>
        <v>PASS</v>
      </c>
      <c r="AU185" s="7" t="str">
        <f t="shared" si="46"/>
        <v>PASS</v>
      </c>
      <c r="AV185" s="22" t="str">
        <f t="shared" si="47"/>
        <v>YES</v>
      </c>
      <c r="AW185" s="23" t="str">
        <f t="shared" si="48"/>
        <v>DIST</v>
      </c>
    </row>
    <row r="186" spans="1:49">
      <c r="A186" s="14"/>
      <c r="B186" s="14">
        <v>33325</v>
      </c>
      <c r="C186" s="14" t="s">
        <v>473</v>
      </c>
      <c r="D186" s="15" t="s">
        <v>474</v>
      </c>
      <c r="E186" s="14" t="s">
        <v>475</v>
      </c>
      <c r="F186" s="16" t="s">
        <v>476</v>
      </c>
      <c r="G186" s="14">
        <v>76</v>
      </c>
      <c r="H186" s="14">
        <v>100</v>
      </c>
      <c r="I186" s="14">
        <v>78</v>
      </c>
      <c r="J186" s="14">
        <v>90</v>
      </c>
      <c r="K186" s="14">
        <v>89</v>
      </c>
      <c r="L186" s="17"/>
      <c r="M186" s="14">
        <v>44</v>
      </c>
      <c r="N186" s="14">
        <v>24</v>
      </c>
      <c r="O186" s="14">
        <v>43</v>
      </c>
      <c r="P186" s="14">
        <v>23</v>
      </c>
      <c r="Q186" s="14">
        <v>42</v>
      </c>
      <c r="R186" s="14">
        <v>45</v>
      </c>
      <c r="S186" s="18">
        <v>9.6999999999999993</v>
      </c>
      <c r="T186" s="18">
        <v>23</v>
      </c>
      <c r="U186" s="19"/>
      <c r="V186" s="15">
        <f t="shared" si="54"/>
        <v>33325</v>
      </c>
      <c r="W186" s="14" t="str">
        <f t="shared" si="55"/>
        <v>T150058606</v>
      </c>
      <c r="X186" s="15" t="str">
        <f t="shared" si="56"/>
        <v>KOMAL SUNIL GAIKWAD</v>
      </c>
      <c r="Y186" s="14" t="str">
        <f t="shared" si="57"/>
        <v>72000078F</v>
      </c>
      <c r="Z186" s="16" t="str">
        <f t="shared" si="58"/>
        <v>I2K19205171</v>
      </c>
      <c r="AA186" s="14">
        <v>82</v>
      </c>
      <c r="AB186" s="14">
        <v>81</v>
      </c>
      <c r="AC186" s="14">
        <v>83</v>
      </c>
      <c r="AD186" s="14">
        <v>100</v>
      </c>
      <c r="AE186" s="14">
        <v>90</v>
      </c>
      <c r="AF186" s="17"/>
      <c r="AG186" s="14">
        <v>24</v>
      </c>
      <c r="AH186" s="14">
        <v>23</v>
      </c>
      <c r="AI186" s="14">
        <v>45</v>
      </c>
      <c r="AJ186" s="14">
        <v>38</v>
      </c>
      <c r="AK186" s="14">
        <v>23</v>
      </c>
      <c r="AL186" s="14">
        <v>21</v>
      </c>
      <c r="AM186" s="14">
        <v>44</v>
      </c>
      <c r="AN186" s="14">
        <v>9.83</v>
      </c>
      <c r="AO186" s="14">
        <v>46</v>
      </c>
      <c r="AP186" s="20" t="str">
        <f t="shared" si="41"/>
        <v>PASS</v>
      </c>
      <c r="AQ186" s="20" t="str">
        <f t="shared" si="42"/>
        <v>PASS</v>
      </c>
      <c r="AR186" s="21" t="str">
        <f t="shared" si="43"/>
        <v>PASS</v>
      </c>
      <c r="AS186" s="21" t="str">
        <f t="shared" si="44"/>
        <v>PASS</v>
      </c>
      <c r="AT186" s="7" t="str">
        <f t="shared" si="45"/>
        <v>PASS</v>
      </c>
      <c r="AU186" s="7" t="str">
        <f t="shared" si="46"/>
        <v>PASS</v>
      </c>
      <c r="AV186" s="22" t="str">
        <f t="shared" si="47"/>
        <v>YES</v>
      </c>
      <c r="AW186" s="23" t="str">
        <f t="shared" si="48"/>
        <v>DIST</v>
      </c>
    </row>
    <row r="187" spans="1:49">
      <c r="A187" s="14"/>
      <c r="B187" s="24">
        <v>33361</v>
      </c>
      <c r="C187" s="24" t="s">
        <v>689</v>
      </c>
      <c r="D187" s="25" t="s">
        <v>690</v>
      </c>
      <c r="E187" s="24" t="s">
        <v>691</v>
      </c>
      <c r="F187" s="16" t="s">
        <v>692</v>
      </c>
      <c r="G187" s="14">
        <v>92</v>
      </c>
      <c r="H187" s="14">
        <v>97</v>
      </c>
      <c r="I187" s="14">
        <v>90</v>
      </c>
      <c r="J187" s="14">
        <v>97</v>
      </c>
      <c r="K187" s="14">
        <v>76</v>
      </c>
      <c r="L187" s="17"/>
      <c r="M187" s="14">
        <v>36</v>
      </c>
      <c r="N187" s="14">
        <v>24</v>
      </c>
      <c r="O187" s="14">
        <v>37</v>
      </c>
      <c r="P187" s="14">
        <v>21</v>
      </c>
      <c r="Q187" s="14">
        <v>43</v>
      </c>
      <c r="R187" s="14">
        <v>43</v>
      </c>
      <c r="S187" s="18">
        <v>9.83</v>
      </c>
      <c r="T187" s="18">
        <v>23</v>
      </c>
      <c r="U187" s="19"/>
      <c r="V187" s="15">
        <f t="shared" si="54"/>
        <v>33361</v>
      </c>
      <c r="W187" s="14" t="str">
        <f t="shared" si="55"/>
        <v>T150058661</v>
      </c>
      <c r="X187" s="15" t="str">
        <f t="shared" si="56"/>
        <v>RATHOD KIRAN ARJUN</v>
      </c>
      <c r="Y187" s="14" t="str">
        <f t="shared" si="57"/>
        <v>71900533H</v>
      </c>
      <c r="Z187" s="16" t="str">
        <f t="shared" si="58"/>
        <v>I2K18102437</v>
      </c>
      <c r="AA187" s="14">
        <v>78</v>
      </c>
      <c r="AB187" s="14">
        <v>86</v>
      </c>
      <c r="AC187" s="14">
        <v>86</v>
      </c>
      <c r="AD187" s="14">
        <v>94</v>
      </c>
      <c r="AE187" s="14">
        <v>94</v>
      </c>
      <c r="AF187" s="17"/>
      <c r="AG187" s="14">
        <v>23</v>
      </c>
      <c r="AH187" s="14">
        <v>23</v>
      </c>
      <c r="AI187" s="14">
        <v>45</v>
      </c>
      <c r="AJ187" s="14">
        <v>43</v>
      </c>
      <c r="AK187" s="14">
        <v>20</v>
      </c>
      <c r="AL187" s="14">
        <v>19</v>
      </c>
      <c r="AM187" s="14">
        <v>44</v>
      </c>
      <c r="AN187" s="14">
        <v>9.83</v>
      </c>
      <c r="AO187" s="14">
        <v>46</v>
      </c>
      <c r="AP187" s="20" t="str">
        <f t="shared" si="41"/>
        <v>PASS</v>
      </c>
      <c r="AQ187" s="20" t="str">
        <f t="shared" si="42"/>
        <v>PASS</v>
      </c>
      <c r="AR187" s="21" t="str">
        <f t="shared" si="43"/>
        <v>PASS</v>
      </c>
      <c r="AS187" s="21" t="str">
        <f t="shared" si="44"/>
        <v>PASS</v>
      </c>
      <c r="AT187" s="7" t="str">
        <f t="shared" si="45"/>
        <v>PASS</v>
      </c>
      <c r="AU187" s="7" t="str">
        <f t="shared" si="46"/>
        <v>PASS</v>
      </c>
      <c r="AV187" s="22" t="str">
        <f t="shared" si="47"/>
        <v>YES</v>
      </c>
      <c r="AW187" s="23" t="str">
        <f t="shared" si="48"/>
        <v>DIST</v>
      </c>
    </row>
    <row r="188" spans="1:49">
      <c r="A188" s="14"/>
      <c r="B188" s="24">
        <v>33110</v>
      </c>
      <c r="C188" s="24" t="s">
        <v>181</v>
      </c>
      <c r="D188" s="25" t="s">
        <v>182</v>
      </c>
      <c r="E188" s="24" t="s">
        <v>183</v>
      </c>
      <c r="F188" s="16" t="s">
        <v>184</v>
      </c>
      <c r="G188" s="14">
        <v>80</v>
      </c>
      <c r="H188" s="14">
        <v>100</v>
      </c>
      <c r="I188" s="14">
        <v>92</v>
      </c>
      <c r="J188" s="14">
        <v>82</v>
      </c>
      <c r="K188" s="14">
        <v>80</v>
      </c>
      <c r="L188" s="17"/>
      <c r="M188" s="14">
        <v>39</v>
      </c>
      <c r="N188" s="14">
        <v>21</v>
      </c>
      <c r="O188" s="14">
        <v>42</v>
      </c>
      <c r="P188" s="14">
        <v>18</v>
      </c>
      <c r="Q188" s="14">
        <v>39</v>
      </c>
      <c r="R188" s="14">
        <v>35</v>
      </c>
      <c r="S188" s="18">
        <v>9.83</v>
      </c>
      <c r="T188" s="18">
        <v>23</v>
      </c>
      <c r="U188" s="19"/>
      <c r="V188" s="15">
        <f t="shared" si="54"/>
        <v>33110</v>
      </c>
      <c r="W188" s="14" t="str">
        <f t="shared" si="55"/>
        <v>T150058532</v>
      </c>
      <c r="X188" s="15" t="str">
        <f t="shared" si="56"/>
        <v>BHAWANA THALYARI</v>
      </c>
      <c r="Y188" s="14" t="str">
        <f t="shared" si="57"/>
        <v>71900112K</v>
      </c>
      <c r="Z188" s="16" t="str">
        <f t="shared" si="58"/>
        <v>I2K18102440</v>
      </c>
      <c r="AA188" s="14">
        <v>93</v>
      </c>
      <c r="AB188" s="14">
        <v>90</v>
      </c>
      <c r="AC188" s="14">
        <v>75</v>
      </c>
      <c r="AD188" s="14">
        <v>100</v>
      </c>
      <c r="AE188" s="14">
        <v>90</v>
      </c>
      <c r="AF188" s="17"/>
      <c r="AG188" s="14">
        <v>22</v>
      </c>
      <c r="AH188" s="14">
        <v>21</v>
      </c>
      <c r="AI188" s="14">
        <v>47</v>
      </c>
      <c r="AJ188" s="14">
        <v>36</v>
      </c>
      <c r="AK188" s="14">
        <v>23</v>
      </c>
      <c r="AL188" s="14">
        <v>21</v>
      </c>
      <c r="AM188" s="14">
        <v>44</v>
      </c>
      <c r="AN188" s="14">
        <v>9.8000000000000007</v>
      </c>
      <c r="AO188" s="14">
        <v>46</v>
      </c>
      <c r="AP188" s="20" t="str">
        <f t="shared" si="41"/>
        <v>PASS</v>
      </c>
      <c r="AQ188" s="20" t="str">
        <f t="shared" si="42"/>
        <v>PASS</v>
      </c>
      <c r="AR188" s="21" t="str">
        <f t="shared" si="43"/>
        <v>PASS</v>
      </c>
      <c r="AS188" s="21" t="str">
        <f t="shared" si="44"/>
        <v>PASS</v>
      </c>
      <c r="AT188" s="7" t="str">
        <f t="shared" si="45"/>
        <v>PASS</v>
      </c>
      <c r="AU188" s="7" t="str">
        <f t="shared" si="46"/>
        <v>PASS</v>
      </c>
      <c r="AV188" s="22" t="str">
        <f t="shared" si="47"/>
        <v>YES</v>
      </c>
      <c r="AW188" s="23" t="str">
        <f t="shared" si="48"/>
        <v>DIST</v>
      </c>
    </row>
    <row r="189" spans="1:49">
      <c r="A189" s="14"/>
      <c r="B189" s="14">
        <v>33154</v>
      </c>
      <c r="C189" s="14" t="s">
        <v>781</v>
      </c>
      <c r="D189" s="15" t="s">
        <v>782</v>
      </c>
      <c r="E189" s="14" t="s">
        <v>783</v>
      </c>
      <c r="F189" s="16" t="s">
        <v>784</v>
      </c>
      <c r="G189" s="14">
        <v>86</v>
      </c>
      <c r="H189" s="14">
        <v>90</v>
      </c>
      <c r="I189" s="14">
        <v>82</v>
      </c>
      <c r="J189" s="14">
        <v>99</v>
      </c>
      <c r="K189" s="14">
        <v>89</v>
      </c>
      <c r="L189" s="17"/>
      <c r="M189" s="14">
        <v>39</v>
      </c>
      <c r="N189" s="14">
        <v>20</v>
      </c>
      <c r="O189" s="14">
        <v>44</v>
      </c>
      <c r="P189" s="14">
        <v>18</v>
      </c>
      <c r="Q189" s="14">
        <v>42</v>
      </c>
      <c r="R189" s="14">
        <v>32</v>
      </c>
      <c r="S189" s="18">
        <v>9.8699999999999992</v>
      </c>
      <c r="T189" s="18">
        <v>23</v>
      </c>
      <c r="U189" s="19"/>
      <c r="V189" s="15">
        <f t="shared" si="54"/>
        <v>33154</v>
      </c>
      <c r="W189" s="14" t="str">
        <f t="shared" si="55"/>
        <v>T150058684</v>
      </c>
      <c r="X189" s="15" t="str">
        <f t="shared" si="56"/>
        <v>SHIVAM MANOJ JAJU</v>
      </c>
      <c r="Y189" s="14" t="str">
        <f t="shared" si="57"/>
        <v>71900612M</v>
      </c>
      <c r="Z189" s="16" t="str">
        <f t="shared" si="58"/>
        <v>I2K18102446</v>
      </c>
      <c r="AA189" s="14">
        <v>97</v>
      </c>
      <c r="AB189" s="14">
        <v>85</v>
      </c>
      <c r="AC189" s="14">
        <v>76</v>
      </c>
      <c r="AD189" s="14">
        <v>96</v>
      </c>
      <c r="AE189" s="14">
        <v>89</v>
      </c>
      <c r="AF189" s="17"/>
      <c r="AG189" s="14">
        <v>20</v>
      </c>
      <c r="AH189" s="14">
        <v>20</v>
      </c>
      <c r="AI189" s="14">
        <v>42</v>
      </c>
      <c r="AJ189" s="14">
        <v>34</v>
      </c>
      <c r="AK189" s="14">
        <v>21</v>
      </c>
      <c r="AL189" s="14">
        <v>21</v>
      </c>
      <c r="AM189" s="14">
        <v>42</v>
      </c>
      <c r="AN189" s="14">
        <v>9.8000000000000007</v>
      </c>
      <c r="AO189" s="14">
        <v>46</v>
      </c>
      <c r="AP189" s="20" t="str">
        <f t="shared" si="41"/>
        <v>PASS</v>
      </c>
      <c r="AQ189" s="20" t="str">
        <f t="shared" si="42"/>
        <v>PASS</v>
      </c>
      <c r="AR189" s="21" t="str">
        <f t="shared" si="43"/>
        <v>PASS</v>
      </c>
      <c r="AS189" s="21" t="str">
        <f t="shared" si="44"/>
        <v>PASS</v>
      </c>
      <c r="AT189" s="7" t="str">
        <f t="shared" si="45"/>
        <v>PASS</v>
      </c>
      <c r="AU189" s="7" t="str">
        <f t="shared" si="46"/>
        <v>PASS</v>
      </c>
      <c r="AV189" s="22" t="str">
        <f t="shared" si="47"/>
        <v>YES</v>
      </c>
      <c r="AW189" s="23" t="str">
        <f t="shared" si="48"/>
        <v>DIST</v>
      </c>
    </row>
    <row r="190" spans="1:49">
      <c r="A190" s="14"/>
      <c r="B190" s="14">
        <v>33312</v>
      </c>
      <c r="C190" s="14" t="s">
        <v>325</v>
      </c>
      <c r="D190" s="15" t="s">
        <v>326</v>
      </c>
      <c r="E190" s="14" t="s">
        <v>327</v>
      </c>
      <c r="F190" s="16" t="s">
        <v>328</v>
      </c>
      <c r="G190" s="14">
        <v>86</v>
      </c>
      <c r="H190" s="14">
        <v>71</v>
      </c>
      <c r="I190" s="14">
        <v>94</v>
      </c>
      <c r="J190" s="14">
        <v>93</v>
      </c>
      <c r="K190" s="14">
        <v>86</v>
      </c>
      <c r="L190" s="17"/>
      <c r="M190" s="14">
        <v>42</v>
      </c>
      <c r="N190" s="14">
        <v>22</v>
      </c>
      <c r="O190" s="14">
        <v>45</v>
      </c>
      <c r="P190" s="14">
        <v>24</v>
      </c>
      <c r="Q190" s="14">
        <v>40</v>
      </c>
      <c r="R190" s="14">
        <v>43</v>
      </c>
      <c r="S190" s="18">
        <v>9.83</v>
      </c>
      <c r="T190" s="18">
        <v>23</v>
      </c>
      <c r="U190" s="19"/>
      <c r="V190" s="15">
        <f t="shared" si="54"/>
        <v>33312</v>
      </c>
      <c r="W190" s="14" t="str">
        <f t="shared" si="55"/>
        <v>T150058568</v>
      </c>
      <c r="X190" s="15" t="str">
        <f t="shared" si="56"/>
        <v>GAJARE BHUSHAN VISHWANATH</v>
      </c>
      <c r="Y190" s="14" t="str">
        <f t="shared" si="57"/>
        <v>71900123E</v>
      </c>
      <c r="Z190" s="16" t="str">
        <f t="shared" si="58"/>
        <v>I2K18102494</v>
      </c>
      <c r="AA190" s="14">
        <v>94</v>
      </c>
      <c r="AB190" s="14">
        <v>92</v>
      </c>
      <c r="AC190" s="14">
        <v>76</v>
      </c>
      <c r="AD190" s="14">
        <v>100</v>
      </c>
      <c r="AE190" s="14">
        <v>93</v>
      </c>
      <c r="AF190" s="17"/>
      <c r="AG190" s="14">
        <v>22</v>
      </c>
      <c r="AH190" s="14">
        <v>20</v>
      </c>
      <c r="AI190" s="14">
        <v>44</v>
      </c>
      <c r="AJ190" s="14">
        <v>40</v>
      </c>
      <c r="AK190" s="14">
        <v>22</v>
      </c>
      <c r="AL190" s="14">
        <v>16</v>
      </c>
      <c r="AM190" s="14">
        <v>44</v>
      </c>
      <c r="AN190" s="14">
        <v>9.8000000000000007</v>
      </c>
      <c r="AO190" s="14">
        <v>46</v>
      </c>
      <c r="AP190" s="20" t="str">
        <f t="shared" si="41"/>
        <v>PASS</v>
      </c>
      <c r="AQ190" s="20" t="str">
        <f t="shared" si="42"/>
        <v>PASS</v>
      </c>
      <c r="AR190" s="21" t="str">
        <f t="shared" si="43"/>
        <v>PASS</v>
      </c>
      <c r="AS190" s="21" t="str">
        <f t="shared" si="44"/>
        <v>PASS</v>
      </c>
      <c r="AT190" s="7" t="str">
        <f t="shared" si="45"/>
        <v>PASS</v>
      </c>
      <c r="AU190" s="7" t="str">
        <f t="shared" si="46"/>
        <v>PASS</v>
      </c>
      <c r="AV190" s="22" t="str">
        <f t="shared" si="47"/>
        <v>YES</v>
      </c>
      <c r="AW190" s="23" t="str">
        <f t="shared" si="48"/>
        <v>DIST</v>
      </c>
    </row>
    <row r="191" spans="1:49">
      <c r="A191" s="14"/>
      <c r="B191" s="14">
        <v>33330</v>
      </c>
      <c r="C191" s="14" t="s">
        <v>365</v>
      </c>
      <c r="D191" s="15" t="s">
        <v>366</v>
      </c>
      <c r="E191" s="14" t="s">
        <v>367</v>
      </c>
      <c r="F191" s="16" t="s">
        <v>368</v>
      </c>
      <c r="G191" s="14">
        <v>79</v>
      </c>
      <c r="H191" s="14">
        <v>96</v>
      </c>
      <c r="I191" s="14">
        <v>92</v>
      </c>
      <c r="J191" s="14">
        <v>87</v>
      </c>
      <c r="K191" s="14">
        <v>85</v>
      </c>
      <c r="L191" s="17"/>
      <c r="M191" s="14">
        <v>46</v>
      </c>
      <c r="N191" s="14">
        <v>22</v>
      </c>
      <c r="O191" s="14">
        <v>47</v>
      </c>
      <c r="P191" s="14">
        <v>23</v>
      </c>
      <c r="Q191" s="14">
        <v>42</v>
      </c>
      <c r="R191" s="14">
        <v>45</v>
      </c>
      <c r="S191" s="18">
        <v>9.83</v>
      </c>
      <c r="T191" s="18">
        <v>23</v>
      </c>
      <c r="U191" s="19"/>
      <c r="V191" s="15">
        <f t="shared" si="54"/>
        <v>33330</v>
      </c>
      <c r="W191" s="14" t="str">
        <f t="shared" si="55"/>
        <v>T150058578</v>
      </c>
      <c r="X191" s="15" t="str">
        <f t="shared" si="56"/>
        <v>GODE CHAKSHUTA PANDHARINATH</v>
      </c>
      <c r="Y191" s="14" t="str">
        <f t="shared" si="57"/>
        <v>72000075M</v>
      </c>
      <c r="Z191" s="16" t="str">
        <f t="shared" si="58"/>
        <v>I2K19205167</v>
      </c>
      <c r="AA191" s="14">
        <v>99</v>
      </c>
      <c r="AB191" s="14">
        <v>87</v>
      </c>
      <c r="AC191" s="14">
        <v>10</v>
      </c>
      <c r="AD191" s="14">
        <v>97</v>
      </c>
      <c r="AE191" s="14">
        <v>86</v>
      </c>
      <c r="AF191" s="17"/>
      <c r="AG191" s="14">
        <v>24</v>
      </c>
      <c r="AH191" s="14">
        <v>24</v>
      </c>
      <c r="AI191" s="14">
        <v>45</v>
      </c>
      <c r="AJ191" s="14">
        <v>39</v>
      </c>
      <c r="AK191" s="14">
        <v>22</v>
      </c>
      <c r="AL191" s="14">
        <v>20</v>
      </c>
      <c r="AM191" s="14">
        <v>44</v>
      </c>
      <c r="AN191" s="14">
        <v>9.8000000000000007</v>
      </c>
      <c r="AO191" s="14">
        <v>46</v>
      </c>
      <c r="AP191" s="20" t="str">
        <f t="shared" si="41"/>
        <v>PASS</v>
      </c>
      <c r="AQ191" s="20" t="str">
        <f t="shared" si="42"/>
        <v>PASS</v>
      </c>
      <c r="AR191" s="21" t="str">
        <f t="shared" si="43"/>
        <v>PASS</v>
      </c>
      <c r="AS191" s="21" t="str">
        <f t="shared" si="44"/>
        <v>PASS</v>
      </c>
      <c r="AT191" s="7" t="str">
        <f t="shared" si="45"/>
        <v>PASS</v>
      </c>
      <c r="AU191" s="7" t="str">
        <f t="shared" si="46"/>
        <v>PASS</v>
      </c>
      <c r="AV191" s="22" t="str">
        <f t="shared" si="47"/>
        <v>YES</v>
      </c>
      <c r="AW191" s="23" t="str">
        <f t="shared" si="48"/>
        <v>DIST</v>
      </c>
    </row>
    <row r="192" spans="1:49">
      <c r="A192" s="14"/>
      <c r="B192" s="14">
        <v>33370</v>
      </c>
      <c r="C192" s="14" t="s">
        <v>777</v>
      </c>
      <c r="D192" s="15" t="s">
        <v>778</v>
      </c>
      <c r="E192" s="14" t="s">
        <v>779</v>
      </c>
      <c r="F192" s="16" t="s">
        <v>780</v>
      </c>
      <c r="G192" s="14">
        <v>83</v>
      </c>
      <c r="H192" s="14">
        <v>89</v>
      </c>
      <c r="I192" s="14">
        <v>82</v>
      </c>
      <c r="J192" s="14">
        <v>78</v>
      </c>
      <c r="K192" s="14">
        <v>85</v>
      </c>
      <c r="L192" s="17"/>
      <c r="M192" s="14">
        <v>38</v>
      </c>
      <c r="N192" s="14">
        <v>24</v>
      </c>
      <c r="O192" s="14">
        <v>37</v>
      </c>
      <c r="P192" s="14">
        <v>21</v>
      </c>
      <c r="Q192" s="14">
        <v>42</v>
      </c>
      <c r="R192" s="14">
        <v>43</v>
      </c>
      <c r="S192" s="18">
        <v>9.7799999999999994</v>
      </c>
      <c r="T192" s="18">
        <v>23</v>
      </c>
      <c r="U192" s="19"/>
      <c r="V192" s="15">
        <f t="shared" si="54"/>
        <v>33370</v>
      </c>
      <c r="W192" s="14" t="str">
        <f t="shared" si="55"/>
        <v>T150058683</v>
      </c>
      <c r="X192" s="15" t="str">
        <f t="shared" si="56"/>
        <v>SHIRNATH KIRTI RAJU</v>
      </c>
      <c r="Y192" s="14" t="str">
        <f t="shared" si="57"/>
        <v>71900610E</v>
      </c>
      <c r="Z192" s="16" t="str">
        <f t="shared" si="58"/>
        <v>I2K18102426</v>
      </c>
      <c r="AA192" s="14">
        <v>92</v>
      </c>
      <c r="AB192" s="14">
        <v>88</v>
      </c>
      <c r="AC192" s="14">
        <v>77</v>
      </c>
      <c r="AD192" s="14">
        <v>89</v>
      </c>
      <c r="AE192" s="14">
        <v>90</v>
      </c>
      <c r="AF192" s="17"/>
      <c r="AG192" s="14">
        <v>23</v>
      </c>
      <c r="AH192" s="14">
        <v>24</v>
      </c>
      <c r="AI192" s="14">
        <v>45</v>
      </c>
      <c r="AJ192" s="14">
        <v>45</v>
      </c>
      <c r="AK192" s="14">
        <v>24</v>
      </c>
      <c r="AL192" s="14">
        <v>19</v>
      </c>
      <c r="AM192" s="14">
        <v>40</v>
      </c>
      <c r="AN192" s="14">
        <v>9.8000000000000007</v>
      </c>
      <c r="AO192" s="14">
        <v>46</v>
      </c>
      <c r="AP192" s="20" t="str">
        <f t="shared" si="41"/>
        <v>PASS</v>
      </c>
      <c r="AQ192" s="20" t="str">
        <f t="shared" si="42"/>
        <v>PASS</v>
      </c>
      <c r="AR192" s="21" t="str">
        <f t="shared" si="43"/>
        <v>PASS</v>
      </c>
      <c r="AS192" s="21" t="str">
        <f t="shared" si="44"/>
        <v>PASS</v>
      </c>
      <c r="AT192" s="7" t="str">
        <f t="shared" si="45"/>
        <v>PASS</v>
      </c>
      <c r="AU192" s="7" t="str">
        <f t="shared" si="46"/>
        <v>PASS</v>
      </c>
      <c r="AV192" s="22" t="str">
        <f t="shared" si="47"/>
        <v>YES</v>
      </c>
      <c r="AW192" s="23" t="str">
        <f t="shared" si="48"/>
        <v>DIST</v>
      </c>
    </row>
    <row r="193" spans="1:49">
      <c r="A193" s="14"/>
      <c r="B193" s="14">
        <v>33202</v>
      </c>
      <c r="C193" s="14" t="s">
        <v>69</v>
      </c>
      <c r="D193" s="15" t="s">
        <v>70</v>
      </c>
      <c r="E193" s="14" t="s">
        <v>71</v>
      </c>
      <c r="F193" s="16" t="s">
        <v>72</v>
      </c>
      <c r="G193" s="14">
        <v>85</v>
      </c>
      <c r="H193" s="14">
        <v>97</v>
      </c>
      <c r="I193" s="14">
        <v>79</v>
      </c>
      <c r="J193" s="14">
        <v>99</v>
      </c>
      <c r="K193" s="14">
        <v>76</v>
      </c>
      <c r="L193" s="17"/>
      <c r="M193" s="14">
        <v>37</v>
      </c>
      <c r="N193" s="14">
        <v>20</v>
      </c>
      <c r="O193" s="14">
        <v>43</v>
      </c>
      <c r="P193" s="14">
        <v>21</v>
      </c>
      <c r="Q193" s="14">
        <v>40</v>
      </c>
      <c r="R193" s="14">
        <v>41</v>
      </c>
      <c r="S193" s="18">
        <v>9.6999999999999993</v>
      </c>
      <c r="T193" s="18">
        <v>23</v>
      </c>
      <c r="U193" s="19"/>
      <c r="V193" s="15">
        <f t="shared" si="54"/>
        <v>33202</v>
      </c>
      <c r="W193" s="14" t="str">
        <f t="shared" si="55"/>
        <v>T150058504</v>
      </c>
      <c r="X193" s="15" t="str">
        <f t="shared" si="56"/>
        <v>ADSULE NIKITA RAJENDRAKUMAR</v>
      </c>
      <c r="Y193" s="14" t="str">
        <f t="shared" si="57"/>
        <v>71900015H</v>
      </c>
      <c r="Z193" s="16" t="str">
        <f t="shared" si="58"/>
        <v>I2K18102419</v>
      </c>
      <c r="AA193" s="14">
        <v>90</v>
      </c>
      <c r="AB193" s="14">
        <v>87</v>
      </c>
      <c r="AC193" s="14">
        <v>88</v>
      </c>
      <c r="AD193" s="14">
        <v>100</v>
      </c>
      <c r="AE193" s="14">
        <v>89</v>
      </c>
      <c r="AF193" s="17"/>
      <c r="AG193" s="14">
        <v>22</v>
      </c>
      <c r="AH193" s="14">
        <v>20</v>
      </c>
      <c r="AI193" s="14">
        <v>42</v>
      </c>
      <c r="AJ193" s="14">
        <v>34</v>
      </c>
      <c r="AK193" s="14">
        <v>19</v>
      </c>
      <c r="AL193" s="14">
        <v>17</v>
      </c>
      <c r="AM193" s="14">
        <v>44</v>
      </c>
      <c r="AN193" s="14">
        <v>9.7799999999999994</v>
      </c>
      <c r="AO193" s="14">
        <v>46</v>
      </c>
      <c r="AP193" s="20" t="str">
        <f t="shared" si="41"/>
        <v>PASS</v>
      </c>
      <c r="AQ193" s="20" t="str">
        <f t="shared" si="42"/>
        <v>PASS</v>
      </c>
      <c r="AR193" s="21" t="str">
        <f t="shared" si="43"/>
        <v>PASS</v>
      </c>
      <c r="AS193" s="21" t="str">
        <f t="shared" si="44"/>
        <v>PASS</v>
      </c>
      <c r="AT193" s="7" t="str">
        <f t="shared" si="45"/>
        <v>PASS</v>
      </c>
      <c r="AU193" s="7" t="str">
        <f t="shared" si="46"/>
        <v>PASS</v>
      </c>
      <c r="AV193" s="22" t="str">
        <f t="shared" si="47"/>
        <v>YES</v>
      </c>
      <c r="AW193" s="23" t="str">
        <f t="shared" si="48"/>
        <v>DIST</v>
      </c>
    </row>
    <row r="194" spans="1:49">
      <c r="A194" s="14"/>
      <c r="B194" s="14">
        <v>33148</v>
      </c>
      <c r="C194" s="14" t="s">
        <v>693</v>
      </c>
      <c r="D194" s="15" t="s">
        <v>694</v>
      </c>
      <c r="E194" s="14" t="s">
        <v>695</v>
      </c>
      <c r="F194" s="16" t="s">
        <v>696</v>
      </c>
      <c r="G194" s="14">
        <v>85</v>
      </c>
      <c r="H194" s="14">
        <v>83</v>
      </c>
      <c r="I194" s="14">
        <v>78</v>
      </c>
      <c r="J194" s="14">
        <v>99</v>
      </c>
      <c r="K194" s="14">
        <v>71</v>
      </c>
      <c r="L194" s="17"/>
      <c r="M194" s="14">
        <v>40</v>
      </c>
      <c r="N194" s="14">
        <v>21</v>
      </c>
      <c r="O194" s="14">
        <v>44</v>
      </c>
      <c r="P194" s="14">
        <v>21</v>
      </c>
      <c r="Q194" s="14">
        <v>45</v>
      </c>
      <c r="R194" s="14">
        <v>38</v>
      </c>
      <c r="S194" s="18">
        <v>9.6999999999999993</v>
      </c>
      <c r="T194" s="18">
        <v>23</v>
      </c>
      <c r="U194" s="19"/>
      <c r="V194" s="15">
        <f t="shared" si="54"/>
        <v>33148</v>
      </c>
      <c r="W194" s="14" t="str">
        <f t="shared" si="55"/>
        <v>T150058662</v>
      </c>
      <c r="X194" s="15" t="str">
        <f t="shared" si="56"/>
        <v>RATHOD SHAM DARASING</v>
      </c>
      <c r="Y194" s="14" t="str">
        <f t="shared" si="57"/>
        <v>71900534F</v>
      </c>
      <c r="Z194" s="16" t="str">
        <f t="shared" si="58"/>
        <v>I2K18102439</v>
      </c>
      <c r="AA194" s="14">
        <v>93</v>
      </c>
      <c r="AB194" s="14">
        <v>81</v>
      </c>
      <c r="AC194" s="14">
        <v>75</v>
      </c>
      <c r="AD194" s="14">
        <v>86</v>
      </c>
      <c r="AE194" s="14">
        <v>83</v>
      </c>
      <c r="AF194" s="17"/>
      <c r="AG194" s="14">
        <v>22</v>
      </c>
      <c r="AH194" s="14">
        <v>22</v>
      </c>
      <c r="AI194" s="14">
        <v>40</v>
      </c>
      <c r="AJ194" s="14">
        <v>42</v>
      </c>
      <c r="AK194" s="14">
        <v>22</v>
      </c>
      <c r="AL194" s="14">
        <v>21</v>
      </c>
      <c r="AM194" s="14">
        <v>44</v>
      </c>
      <c r="AN194" s="14">
        <v>9.76</v>
      </c>
      <c r="AO194" s="14">
        <v>46</v>
      </c>
      <c r="AP194" s="20" t="str">
        <f t="shared" si="41"/>
        <v>PASS</v>
      </c>
      <c r="AQ194" s="20" t="str">
        <f t="shared" si="42"/>
        <v>PASS</v>
      </c>
      <c r="AR194" s="21" t="str">
        <f t="shared" si="43"/>
        <v>PASS</v>
      </c>
      <c r="AS194" s="21" t="str">
        <f t="shared" si="44"/>
        <v>PASS</v>
      </c>
      <c r="AT194" s="7" t="str">
        <f t="shared" si="45"/>
        <v>PASS</v>
      </c>
      <c r="AU194" s="7" t="str">
        <f t="shared" si="46"/>
        <v>PASS</v>
      </c>
      <c r="AV194" s="22" t="str">
        <f t="shared" si="47"/>
        <v>YES</v>
      </c>
      <c r="AW194" s="23" t="str">
        <f t="shared" si="48"/>
        <v>DIST</v>
      </c>
    </row>
    <row r="195" spans="1:49">
      <c r="A195" s="14"/>
      <c r="B195" s="14">
        <v>33323</v>
      </c>
      <c r="C195" s="14" t="s">
        <v>305</v>
      </c>
      <c r="D195" s="15" t="s">
        <v>306</v>
      </c>
      <c r="E195" s="14" t="s">
        <v>307</v>
      </c>
      <c r="F195" s="16" t="s">
        <v>308</v>
      </c>
      <c r="G195" s="14">
        <v>89</v>
      </c>
      <c r="H195" s="14">
        <v>100</v>
      </c>
      <c r="I195" s="14">
        <v>97</v>
      </c>
      <c r="J195" s="14">
        <v>93</v>
      </c>
      <c r="K195" s="14">
        <v>94</v>
      </c>
      <c r="L195" s="17"/>
      <c r="M195" s="14">
        <v>40</v>
      </c>
      <c r="N195" s="14">
        <v>24</v>
      </c>
      <c r="O195" s="14">
        <v>40</v>
      </c>
      <c r="P195" s="14">
        <v>24</v>
      </c>
      <c r="Q195" s="14">
        <v>43</v>
      </c>
      <c r="R195" s="14">
        <v>45</v>
      </c>
      <c r="S195" s="18">
        <v>10</v>
      </c>
      <c r="T195" s="18">
        <v>23</v>
      </c>
      <c r="U195" s="19"/>
      <c r="V195" s="15">
        <f t="shared" si="54"/>
        <v>33323</v>
      </c>
      <c r="W195" s="14" t="str">
        <f t="shared" si="55"/>
        <v>T150058563</v>
      </c>
      <c r="X195" s="15" t="str">
        <f t="shared" si="56"/>
        <v>DHULAM SANGEETA SANJAY</v>
      </c>
      <c r="Y195" s="14" t="str">
        <f t="shared" si="57"/>
        <v>72000073E</v>
      </c>
      <c r="Z195" s="16" t="str">
        <f t="shared" si="58"/>
        <v>I2K19205174</v>
      </c>
      <c r="AA195" s="14">
        <v>100</v>
      </c>
      <c r="AB195" s="14">
        <v>85</v>
      </c>
      <c r="AC195" s="14">
        <v>63</v>
      </c>
      <c r="AD195" s="14">
        <v>82</v>
      </c>
      <c r="AE195" s="14">
        <v>78</v>
      </c>
      <c r="AF195" s="17"/>
      <c r="AG195" s="14">
        <v>22</v>
      </c>
      <c r="AH195" s="14">
        <v>20</v>
      </c>
      <c r="AI195" s="14">
        <v>45</v>
      </c>
      <c r="AJ195" s="14">
        <v>37</v>
      </c>
      <c r="AK195" s="14">
        <v>24</v>
      </c>
      <c r="AL195" s="14">
        <v>22</v>
      </c>
      <c r="AM195" s="14">
        <v>46</v>
      </c>
      <c r="AN195" s="14">
        <v>9.7200000000000006</v>
      </c>
      <c r="AO195" s="14">
        <v>46</v>
      </c>
      <c r="AP195" s="20" t="str">
        <f t="shared" si="41"/>
        <v>PASS</v>
      </c>
      <c r="AQ195" s="20" t="str">
        <f t="shared" si="42"/>
        <v>PASS</v>
      </c>
      <c r="AR195" s="21" t="str">
        <f t="shared" si="43"/>
        <v>PASS</v>
      </c>
      <c r="AS195" s="21" t="str">
        <f t="shared" si="44"/>
        <v>PASS</v>
      </c>
      <c r="AT195" s="7" t="str">
        <f t="shared" si="45"/>
        <v>PASS</v>
      </c>
      <c r="AU195" s="7" t="str">
        <f t="shared" si="46"/>
        <v>PASS</v>
      </c>
      <c r="AV195" s="22" t="str">
        <f t="shared" si="47"/>
        <v>YES</v>
      </c>
      <c r="AW195" s="23" t="str">
        <f t="shared" si="48"/>
        <v>DIST</v>
      </c>
    </row>
    <row r="196" spans="1:49">
      <c r="A196" s="14"/>
      <c r="B196" s="14">
        <v>33164</v>
      </c>
      <c r="C196" s="14" t="s">
        <v>537</v>
      </c>
      <c r="D196" s="15" t="s">
        <v>538</v>
      </c>
      <c r="E196" s="14" t="s">
        <v>539</v>
      </c>
      <c r="F196" s="16" t="s">
        <v>540</v>
      </c>
      <c r="G196" s="14">
        <v>89</v>
      </c>
      <c r="H196" s="14">
        <v>66</v>
      </c>
      <c r="I196" s="14">
        <v>73</v>
      </c>
      <c r="J196" s="14">
        <v>100</v>
      </c>
      <c r="K196" s="14">
        <v>92</v>
      </c>
      <c r="L196" s="17"/>
      <c r="M196" s="14">
        <v>40</v>
      </c>
      <c r="N196" s="14">
        <v>21</v>
      </c>
      <c r="O196" s="14">
        <v>43</v>
      </c>
      <c r="P196" s="14">
        <v>23</v>
      </c>
      <c r="Q196" s="14">
        <v>44</v>
      </c>
      <c r="R196" s="14">
        <v>38</v>
      </c>
      <c r="S196" s="18">
        <v>9.48</v>
      </c>
      <c r="T196" s="18">
        <v>23</v>
      </c>
      <c r="U196" s="19"/>
      <c r="V196" s="15">
        <f t="shared" si="54"/>
        <v>33164</v>
      </c>
      <c r="W196" s="14" t="str">
        <f t="shared" si="55"/>
        <v>T150058622</v>
      </c>
      <c r="X196" s="15" t="str">
        <f t="shared" si="56"/>
        <v>MORE CHANDRAKANTESH PRAKASH</v>
      </c>
      <c r="Y196" s="14" t="str">
        <f t="shared" si="57"/>
        <v>71828979L</v>
      </c>
      <c r="Z196" s="16" t="str">
        <f t="shared" si="58"/>
        <v>I2K17102224</v>
      </c>
      <c r="AA196" s="14">
        <v>93</v>
      </c>
      <c r="AB196" s="14">
        <v>79</v>
      </c>
      <c r="AC196" s="14">
        <v>81</v>
      </c>
      <c r="AD196" s="14">
        <v>83</v>
      </c>
      <c r="AE196" s="14">
        <v>87</v>
      </c>
      <c r="AF196" s="17"/>
      <c r="AG196" s="14">
        <v>24</v>
      </c>
      <c r="AH196" s="14">
        <v>22</v>
      </c>
      <c r="AI196" s="14">
        <v>44</v>
      </c>
      <c r="AJ196" s="14">
        <v>39</v>
      </c>
      <c r="AK196" s="14">
        <v>21</v>
      </c>
      <c r="AL196" s="14">
        <v>19</v>
      </c>
      <c r="AM196" s="14">
        <v>35</v>
      </c>
      <c r="AN196" s="14">
        <v>9.61</v>
      </c>
      <c r="AO196" s="14">
        <v>46</v>
      </c>
      <c r="AP196" s="20" t="str">
        <f t="shared" ref="AP196:AP211" si="59">IF(COUNTIF(G196:K196,"FF"),"FAIL",IF(COUNTIF(G196:K196,"AB"),"FAIL","PASS"))</f>
        <v>PASS</v>
      </c>
      <c r="AQ196" s="20" t="str">
        <f t="shared" ref="AQ196:AQ211" si="60">IF(COUNTIF(AA196:AE196,"FF"),"FAIL",IF(COUNTIF(AA196:AE196,"AB"),"FAIL","PASS"))</f>
        <v>PASS</v>
      </c>
      <c r="AR196" s="21" t="str">
        <f t="shared" ref="AR196:AR211" si="61">IF(COUNTIF(M196:R196,"FF"),"FAIL",IF(COUNTIF(M196:R196,"AB"),"FAIL","PASS"))</f>
        <v>PASS</v>
      </c>
      <c r="AS196" s="21" t="str">
        <f t="shared" ref="AS196:AS211" si="62">IF(COUNTIF(AG196:AM196,"FF"),"FAIL",IF(COUNTIF(AG196:AM196,"AB"),"FAIL","PASS"))</f>
        <v>PASS</v>
      </c>
      <c r="AT196" s="7" t="str">
        <f t="shared" ref="AT196:AT211" si="63">IF(AND(AP196="PASS",AQ196="PASS"),"PASS","FAIL")</f>
        <v>PASS</v>
      </c>
      <c r="AU196" s="7" t="str">
        <f t="shared" ref="AU196:AU211" si="64">IF(AND(AR196="PASS",AS196="PASS"),"PASS","FAIL")</f>
        <v>PASS</v>
      </c>
      <c r="AV196" s="22" t="str">
        <f t="shared" ref="AV196:AV211" si="65">IF(AW196="ATKT","NO",IF(AW196="FAIL","NO","YES"))</f>
        <v>YES</v>
      </c>
      <c r="AW196" s="23" t="str">
        <f t="shared" ref="AW196:AW211" si="66">IF(AO196=46,IF(AN196&gt;=7.75,"DIST",IF(AN196&gt;=6.75,"FIRST",IF(AN196&gt;=6.25,"HSC",IF(AN196&gt;=5.5,"SC","FAIL")))),IF(AO196&gt;=23,"ATKT","FAIL"))</f>
        <v>DIST</v>
      </c>
    </row>
    <row r="197" spans="1:49">
      <c r="A197" s="14"/>
      <c r="B197" s="14">
        <v>33258</v>
      </c>
      <c r="C197" s="14" t="s">
        <v>822</v>
      </c>
      <c r="D197" s="15" t="s">
        <v>823</v>
      </c>
      <c r="E197" s="14" t="s">
        <v>824</v>
      </c>
      <c r="F197" s="16" t="s">
        <v>825</v>
      </c>
      <c r="G197" s="14">
        <v>87</v>
      </c>
      <c r="H197" s="14">
        <v>89</v>
      </c>
      <c r="I197" s="14">
        <v>71</v>
      </c>
      <c r="J197" s="14">
        <v>98</v>
      </c>
      <c r="K197" s="14">
        <v>92</v>
      </c>
      <c r="L197" s="17"/>
      <c r="M197" s="14">
        <v>38</v>
      </c>
      <c r="N197" s="14">
        <v>21</v>
      </c>
      <c r="O197" s="14">
        <v>36</v>
      </c>
      <c r="P197" s="14">
        <v>22</v>
      </c>
      <c r="Q197" s="14">
        <v>44</v>
      </c>
      <c r="R197" s="14">
        <v>32</v>
      </c>
      <c r="S197" s="18">
        <v>9.6999999999999993</v>
      </c>
      <c r="T197" s="18">
        <v>23</v>
      </c>
      <c r="U197" s="19"/>
      <c r="V197" s="15">
        <f t="shared" si="54"/>
        <v>33258</v>
      </c>
      <c r="W197" s="14" t="str">
        <f t="shared" si="55"/>
        <v>T150058694</v>
      </c>
      <c r="X197" s="15" t="str">
        <f t="shared" si="56"/>
        <v>SURYAWANSHI VENKATESH TUKARAM</v>
      </c>
      <c r="Y197" s="14" t="str">
        <f t="shared" si="57"/>
        <v>71900655E</v>
      </c>
      <c r="Z197" s="16" t="str">
        <f t="shared" si="58"/>
        <v>I2K18102624</v>
      </c>
      <c r="AA197" s="14">
        <v>82</v>
      </c>
      <c r="AB197" s="14">
        <v>90</v>
      </c>
      <c r="AC197" s="14">
        <v>78</v>
      </c>
      <c r="AD197" s="14">
        <v>100</v>
      </c>
      <c r="AE197" s="14">
        <v>79</v>
      </c>
      <c r="AF197" s="17"/>
      <c r="AG197" s="14">
        <v>24</v>
      </c>
      <c r="AH197" s="14">
        <v>21</v>
      </c>
      <c r="AI197" s="14">
        <v>32</v>
      </c>
      <c r="AJ197" s="14">
        <v>44</v>
      </c>
      <c r="AK197" s="14">
        <v>15</v>
      </c>
      <c r="AL197" s="14">
        <v>18</v>
      </c>
      <c r="AM197" s="14">
        <v>43</v>
      </c>
      <c r="AN197" s="14">
        <v>9.59</v>
      </c>
      <c r="AO197" s="14">
        <v>46</v>
      </c>
      <c r="AP197" s="20" t="str">
        <f t="shared" si="59"/>
        <v>PASS</v>
      </c>
      <c r="AQ197" s="20" t="str">
        <f t="shared" si="60"/>
        <v>PASS</v>
      </c>
      <c r="AR197" s="21" t="str">
        <f t="shared" si="61"/>
        <v>PASS</v>
      </c>
      <c r="AS197" s="21" t="str">
        <f t="shared" si="62"/>
        <v>PASS</v>
      </c>
      <c r="AT197" s="7" t="str">
        <f t="shared" si="63"/>
        <v>PASS</v>
      </c>
      <c r="AU197" s="7" t="str">
        <f t="shared" si="64"/>
        <v>PASS</v>
      </c>
      <c r="AV197" s="22" t="str">
        <f t="shared" si="65"/>
        <v>YES</v>
      </c>
      <c r="AW197" s="23" t="str">
        <f t="shared" si="66"/>
        <v>DIST</v>
      </c>
    </row>
    <row r="198" spans="1:49">
      <c r="A198" s="14"/>
      <c r="B198" s="14">
        <v>33326</v>
      </c>
      <c r="C198" s="14" t="s">
        <v>333</v>
      </c>
      <c r="D198" s="15" t="s">
        <v>334</v>
      </c>
      <c r="E198" s="14" t="s">
        <v>335</v>
      </c>
      <c r="F198" s="16" t="s">
        <v>336</v>
      </c>
      <c r="G198" s="14">
        <v>78</v>
      </c>
      <c r="H198" s="14">
        <v>90</v>
      </c>
      <c r="I198" s="14">
        <v>80</v>
      </c>
      <c r="J198" s="14">
        <v>96</v>
      </c>
      <c r="K198" s="14">
        <v>77</v>
      </c>
      <c r="L198" s="17"/>
      <c r="M198" s="14">
        <v>43</v>
      </c>
      <c r="N198" s="14">
        <v>22</v>
      </c>
      <c r="O198" s="14">
        <v>45</v>
      </c>
      <c r="P198" s="14">
        <v>23</v>
      </c>
      <c r="Q198" s="14">
        <v>40</v>
      </c>
      <c r="R198" s="14">
        <v>40</v>
      </c>
      <c r="S198" s="18">
        <v>9.6999999999999993</v>
      </c>
      <c r="T198" s="18">
        <v>23</v>
      </c>
      <c r="U198" s="19"/>
      <c r="V198" s="15">
        <f t="shared" si="54"/>
        <v>33326</v>
      </c>
      <c r="W198" s="14" t="str">
        <f t="shared" si="55"/>
        <v>T150058570</v>
      </c>
      <c r="X198" s="15" t="str">
        <f t="shared" si="56"/>
        <v>GARJE SHUBHAM RAMESHRAO</v>
      </c>
      <c r="Y198" s="14" t="str">
        <f t="shared" si="57"/>
        <v>71900220G</v>
      </c>
      <c r="Z198" s="16" t="str">
        <f t="shared" si="58"/>
        <v>I2K18102631</v>
      </c>
      <c r="AA198" s="14">
        <v>93</v>
      </c>
      <c r="AB198" s="14">
        <v>78</v>
      </c>
      <c r="AC198" s="14">
        <v>76</v>
      </c>
      <c r="AD198" s="14">
        <v>87</v>
      </c>
      <c r="AE198" s="14">
        <v>79</v>
      </c>
      <c r="AF198" s="17"/>
      <c r="AG198" s="14">
        <v>22</v>
      </c>
      <c r="AH198" s="14">
        <v>20</v>
      </c>
      <c r="AI198" s="14">
        <v>44</v>
      </c>
      <c r="AJ198" s="14">
        <v>40</v>
      </c>
      <c r="AK198" s="14">
        <v>23</v>
      </c>
      <c r="AL198" s="14">
        <v>20</v>
      </c>
      <c r="AM198" s="14">
        <v>45</v>
      </c>
      <c r="AN198" s="14">
        <v>9.59</v>
      </c>
      <c r="AO198" s="14">
        <v>46</v>
      </c>
      <c r="AP198" s="20" t="str">
        <f t="shared" si="59"/>
        <v>PASS</v>
      </c>
      <c r="AQ198" s="20" t="str">
        <f t="shared" si="60"/>
        <v>PASS</v>
      </c>
      <c r="AR198" s="21" t="str">
        <f t="shared" si="61"/>
        <v>PASS</v>
      </c>
      <c r="AS198" s="21" t="str">
        <f t="shared" si="62"/>
        <v>PASS</v>
      </c>
      <c r="AT198" s="7" t="str">
        <f t="shared" si="63"/>
        <v>PASS</v>
      </c>
      <c r="AU198" s="7" t="str">
        <f t="shared" si="64"/>
        <v>PASS</v>
      </c>
      <c r="AV198" s="22" t="str">
        <f t="shared" si="65"/>
        <v>YES</v>
      </c>
      <c r="AW198" s="23" t="str">
        <f t="shared" si="66"/>
        <v>DIST</v>
      </c>
    </row>
    <row r="199" spans="1:49">
      <c r="A199" s="14"/>
      <c r="B199" s="14">
        <v>33359</v>
      </c>
      <c r="C199" s="14" t="s">
        <v>673</v>
      </c>
      <c r="D199" s="15" t="s">
        <v>674</v>
      </c>
      <c r="E199" s="14" t="s">
        <v>675</v>
      </c>
      <c r="F199" s="16" t="s">
        <v>676</v>
      </c>
      <c r="G199" s="14">
        <v>74</v>
      </c>
      <c r="H199" s="14">
        <v>82</v>
      </c>
      <c r="I199" s="14">
        <v>73</v>
      </c>
      <c r="J199" s="14">
        <v>100</v>
      </c>
      <c r="K199" s="14">
        <v>82</v>
      </c>
      <c r="L199" s="17"/>
      <c r="M199" s="14">
        <v>42</v>
      </c>
      <c r="N199" s="14">
        <v>23</v>
      </c>
      <c r="O199" s="14">
        <v>43</v>
      </c>
      <c r="P199" s="14">
        <v>24</v>
      </c>
      <c r="Q199" s="14">
        <v>44</v>
      </c>
      <c r="R199" s="14">
        <v>45</v>
      </c>
      <c r="S199" s="18">
        <v>9.6999999999999993</v>
      </c>
      <c r="T199" s="18">
        <v>23</v>
      </c>
      <c r="U199" s="19"/>
      <c r="V199" s="15">
        <f t="shared" si="54"/>
        <v>33359</v>
      </c>
      <c r="W199" s="14" t="str">
        <f t="shared" si="55"/>
        <v>T150058656</v>
      </c>
      <c r="X199" s="15" t="str">
        <f t="shared" si="56"/>
        <v>RANMALE RASHMI SANTOSH</v>
      </c>
      <c r="Y199" s="14" t="str">
        <f t="shared" si="57"/>
        <v>72000084L</v>
      </c>
      <c r="Z199" s="16" t="str">
        <f t="shared" si="58"/>
        <v>I2K19205175</v>
      </c>
      <c r="AA199" s="14">
        <v>87</v>
      </c>
      <c r="AB199" s="14">
        <v>85</v>
      </c>
      <c r="AC199" s="14">
        <v>69</v>
      </c>
      <c r="AD199" s="14">
        <v>89</v>
      </c>
      <c r="AE199" s="14">
        <v>73</v>
      </c>
      <c r="AF199" s="17"/>
      <c r="AG199" s="14">
        <v>22</v>
      </c>
      <c r="AH199" s="14">
        <v>24</v>
      </c>
      <c r="AI199" s="14">
        <v>46</v>
      </c>
      <c r="AJ199" s="14">
        <v>48</v>
      </c>
      <c r="AK199" s="14">
        <v>24</v>
      </c>
      <c r="AL199" s="14">
        <v>22</v>
      </c>
      <c r="AM199" s="14">
        <v>44</v>
      </c>
      <c r="AN199" s="14">
        <v>9.59</v>
      </c>
      <c r="AO199" s="14">
        <v>46</v>
      </c>
      <c r="AP199" s="20" t="str">
        <f t="shared" si="59"/>
        <v>PASS</v>
      </c>
      <c r="AQ199" s="20" t="str">
        <f t="shared" si="60"/>
        <v>PASS</v>
      </c>
      <c r="AR199" s="21" t="str">
        <f t="shared" si="61"/>
        <v>PASS</v>
      </c>
      <c r="AS199" s="21" t="str">
        <f t="shared" si="62"/>
        <v>PASS</v>
      </c>
      <c r="AT199" s="7" t="str">
        <f t="shared" si="63"/>
        <v>PASS</v>
      </c>
      <c r="AU199" s="7" t="str">
        <f t="shared" si="64"/>
        <v>PASS</v>
      </c>
      <c r="AV199" s="22" t="str">
        <f t="shared" si="65"/>
        <v>YES</v>
      </c>
      <c r="AW199" s="23" t="str">
        <f t="shared" si="66"/>
        <v>DIST</v>
      </c>
    </row>
    <row r="200" spans="1:49">
      <c r="A200" s="14"/>
      <c r="B200" s="14">
        <v>33159</v>
      </c>
      <c r="C200" s="14" t="s">
        <v>851</v>
      </c>
      <c r="D200" s="15" t="s">
        <v>852</v>
      </c>
      <c r="E200" s="14" t="s">
        <v>853</v>
      </c>
      <c r="F200" s="16" t="s">
        <v>854</v>
      </c>
      <c r="G200" s="14">
        <v>74</v>
      </c>
      <c r="H200" s="14">
        <v>83</v>
      </c>
      <c r="I200" s="14">
        <v>82</v>
      </c>
      <c r="J200" s="14">
        <v>92</v>
      </c>
      <c r="K200" s="14">
        <v>78</v>
      </c>
      <c r="L200" s="17"/>
      <c r="M200" s="14">
        <v>40</v>
      </c>
      <c r="N200" s="14">
        <v>20</v>
      </c>
      <c r="O200" s="14">
        <v>43</v>
      </c>
      <c r="P200" s="14">
        <v>19</v>
      </c>
      <c r="Q200" s="14">
        <v>43</v>
      </c>
      <c r="R200" s="14">
        <v>35</v>
      </c>
      <c r="S200" s="18">
        <v>9.65</v>
      </c>
      <c r="T200" s="18">
        <v>23</v>
      </c>
      <c r="U200" s="19"/>
      <c r="V200" s="15">
        <f t="shared" si="54"/>
        <v>33159</v>
      </c>
      <c r="W200" s="14" t="str">
        <f t="shared" si="55"/>
        <v>T150058701</v>
      </c>
      <c r="X200" s="15" t="str">
        <f t="shared" si="56"/>
        <v>UNDE NAVNEETA ASHOK</v>
      </c>
      <c r="Y200" s="14" t="str">
        <f t="shared" si="57"/>
        <v>71900679B</v>
      </c>
      <c r="Z200" s="16" t="str">
        <f t="shared" si="58"/>
        <v>I2K18102453</v>
      </c>
      <c r="AA200" s="14">
        <v>83</v>
      </c>
      <c r="AB200" s="14">
        <v>75</v>
      </c>
      <c r="AC200" s="14">
        <v>78</v>
      </c>
      <c r="AD200" s="14">
        <v>90</v>
      </c>
      <c r="AE200" s="14">
        <v>78</v>
      </c>
      <c r="AF200" s="17"/>
      <c r="AG200" s="14">
        <v>22</v>
      </c>
      <c r="AH200" s="14">
        <v>22</v>
      </c>
      <c r="AI200" s="14">
        <v>43</v>
      </c>
      <c r="AJ200" s="14">
        <v>36</v>
      </c>
      <c r="AK200" s="14">
        <v>22</v>
      </c>
      <c r="AL200" s="14">
        <v>18</v>
      </c>
      <c r="AM200" s="14">
        <v>45</v>
      </c>
      <c r="AN200" s="14">
        <v>9.5399999999999991</v>
      </c>
      <c r="AO200" s="14">
        <v>46</v>
      </c>
      <c r="AP200" s="20" t="str">
        <f t="shared" si="59"/>
        <v>PASS</v>
      </c>
      <c r="AQ200" s="20" t="str">
        <f t="shared" si="60"/>
        <v>PASS</v>
      </c>
      <c r="AR200" s="21" t="str">
        <f t="shared" si="61"/>
        <v>PASS</v>
      </c>
      <c r="AS200" s="21" t="str">
        <f t="shared" si="62"/>
        <v>PASS</v>
      </c>
      <c r="AT200" s="7" t="str">
        <f t="shared" si="63"/>
        <v>PASS</v>
      </c>
      <c r="AU200" s="7" t="str">
        <f t="shared" si="64"/>
        <v>PASS</v>
      </c>
      <c r="AV200" s="22" t="str">
        <f t="shared" si="65"/>
        <v>YES</v>
      </c>
      <c r="AW200" s="23" t="str">
        <f t="shared" si="66"/>
        <v>DIST</v>
      </c>
    </row>
    <row r="201" spans="1:49">
      <c r="A201" s="14"/>
      <c r="B201" s="14">
        <v>33136</v>
      </c>
      <c r="C201" s="14" t="s">
        <v>541</v>
      </c>
      <c r="D201" s="15" t="s">
        <v>542</v>
      </c>
      <c r="E201" s="14" t="s">
        <v>543</v>
      </c>
      <c r="F201" s="16" t="s">
        <v>544</v>
      </c>
      <c r="G201" s="14">
        <v>89</v>
      </c>
      <c r="H201" s="14">
        <v>87</v>
      </c>
      <c r="I201" s="14">
        <v>77</v>
      </c>
      <c r="J201" s="14">
        <v>100</v>
      </c>
      <c r="K201" s="14">
        <v>82</v>
      </c>
      <c r="L201" s="17"/>
      <c r="M201" s="14">
        <v>30</v>
      </c>
      <c r="N201" s="14">
        <v>14</v>
      </c>
      <c r="O201" s="14">
        <v>30</v>
      </c>
      <c r="P201" s="14">
        <v>14</v>
      </c>
      <c r="Q201" s="14">
        <v>42</v>
      </c>
      <c r="R201" s="14">
        <v>30</v>
      </c>
      <c r="S201" s="18">
        <v>9.48</v>
      </c>
      <c r="T201" s="18">
        <v>23</v>
      </c>
      <c r="U201" s="19"/>
      <c r="V201" s="15">
        <f t="shared" si="54"/>
        <v>33136</v>
      </c>
      <c r="W201" s="14" t="str">
        <f t="shared" si="55"/>
        <v>T150058623</v>
      </c>
      <c r="X201" s="15" t="str">
        <f t="shared" si="56"/>
        <v>MORE PRATIK PRASHANT</v>
      </c>
      <c r="Y201" s="14" t="str">
        <f t="shared" si="57"/>
        <v>71900416M</v>
      </c>
      <c r="Z201" s="16" t="str">
        <f t="shared" si="58"/>
        <v>I2K18102629</v>
      </c>
      <c r="AA201" s="14">
        <v>87</v>
      </c>
      <c r="AB201" s="14">
        <v>87</v>
      </c>
      <c r="AC201" s="14">
        <v>73</v>
      </c>
      <c r="AD201" s="14">
        <v>86</v>
      </c>
      <c r="AE201" s="14">
        <v>83</v>
      </c>
      <c r="AF201" s="17"/>
      <c r="AG201" s="14">
        <v>22</v>
      </c>
      <c r="AH201" s="14">
        <v>22</v>
      </c>
      <c r="AI201" s="14">
        <v>25</v>
      </c>
      <c r="AJ201" s="14">
        <v>30</v>
      </c>
      <c r="AK201" s="14">
        <v>21</v>
      </c>
      <c r="AL201" s="14">
        <v>19</v>
      </c>
      <c r="AM201" s="14">
        <v>40</v>
      </c>
      <c r="AN201" s="14">
        <v>9.52</v>
      </c>
      <c r="AO201" s="14">
        <v>46</v>
      </c>
      <c r="AP201" s="20" t="str">
        <f t="shared" si="59"/>
        <v>PASS</v>
      </c>
      <c r="AQ201" s="20" t="str">
        <f t="shared" si="60"/>
        <v>PASS</v>
      </c>
      <c r="AR201" s="21" t="str">
        <f t="shared" si="61"/>
        <v>PASS</v>
      </c>
      <c r="AS201" s="21" t="str">
        <f t="shared" si="62"/>
        <v>PASS</v>
      </c>
      <c r="AT201" s="7" t="str">
        <f t="shared" si="63"/>
        <v>PASS</v>
      </c>
      <c r="AU201" s="7" t="str">
        <f t="shared" si="64"/>
        <v>PASS</v>
      </c>
      <c r="AV201" s="22" t="str">
        <f t="shared" si="65"/>
        <v>YES</v>
      </c>
      <c r="AW201" s="23" t="str">
        <f t="shared" si="66"/>
        <v>DIST</v>
      </c>
    </row>
    <row r="202" spans="1:49">
      <c r="A202" s="14"/>
      <c r="B202" s="14">
        <v>33233</v>
      </c>
      <c r="C202" s="14" t="s">
        <v>489</v>
      </c>
      <c r="D202" s="15" t="s">
        <v>490</v>
      </c>
      <c r="E202" s="14" t="s">
        <v>491</v>
      </c>
      <c r="F202" s="16" t="s">
        <v>492</v>
      </c>
      <c r="G202" s="14">
        <v>64</v>
      </c>
      <c r="H202" s="14">
        <v>95</v>
      </c>
      <c r="I202" s="14">
        <v>83</v>
      </c>
      <c r="J202" s="14">
        <v>100</v>
      </c>
      <c r="K202" s="14">
        <v>95</v>
      </c>
      <c r="L202" s="17"/>
      <c r="M202" s="14">
        <v>40</v>
      </c>
      <c r="N202" s="14">
        <v>20</v>
      </c>
      <c r="O202" s="14">
        <v>39</v>
      </c>
      <c r="P202" s="14">
        <v>20</v>
      </c>
      <c r="Q202" s="14">
        <v>43</v>
      </c>
      <c r="R202" s="14">
        <v>25</v>
      </c>
      <c r="S202" s="18">
        <v>9.43</v>
      </c>
      <c r="T202" s="18">
        <v>23</v>
      </c>
      <c r="U202" s="19"/>
      <c r="V202" s="15">
        <f t="shared" ref="V202:V211" si="67">B202</f>
        <v>33233</v>
      </c>
      <c r="W202" s="14" t="str">
        <f t="shared" ref="W202:W211" si="68">C202</f>
        <v>T150058610</v>
      </c>
      <c r="X202" s="15" t="str">
        <f t="shared" ref="X202:X211" si="69">D202</f>
        <v>KULKARNI SANYUKTA SANDEEP</v>
      </c>
      <c r="Y202" s="14" t="str">
        <f t="shared" ref="Y202:Y211" si="70">E202</f>
        <v>71900365C</v>
      </c>
      <c r="Z202" s="16" t="str">
        <f t="shared" si="58"/>
        <v>I2K18102535</v>
      </c>
      <c r="AA202" s="14">
        <v>98</v>
      </c>
      <c r="AB202" s="14">
        <v>82</v>
      </c>
      <c r="AC202" s="14">
        <v>71</v>
      </c>
      <c r="AD202" s="14">
        <v>79</v>
      </c>
      <c r="AE202" s="14">
        <v>90</v>
      </c>
      <c r="AF202" s="17"/>
      <c r="AG202" s="14">
        <v>23</v>
      </c>
      <c r="AH202" s="14">
        <v>23</v>
      </c>
      <c r="AI202" s="14">
        <v>38</v>
      </c>
      <c r="AJ202" s="14">
        <v>39</v>
      </c>
      <c r="AK202" s="14">
        <v>19</v>
      </c>
      <c r="AL202" s="14">
        <v>19</v>
      </c>
      <c r="AM202" s="14">
        <v>45</v>
      </c>
      <c r="AN202" s="14">
        <v>9.5</v>
      </c>
      <c r="AO202" s="14">
        <v>46</v>
      </c>
      <c r="AP202" s="20" t="str">
        <f t="shared" si="59"/>
        <v>PASS</v>
      </c>
      <c r="AQ202" s="20" t="str">
        <f t="shared" si="60"/>
        <v>PASS</v>
      </c>
      <c r="AR202" s="21" t="str">
        <f t="shared" si="61"/>
        <v>PASS</v>
      </c>
      <c r="AS202" s="21" t="str">
        <f t="shared" si="62"/>
        <v>PASS</v>
      </c>
      <c r="AT202" s="7" t="str">
        <f t="shared" si="63"/>
        <v>PASS</v>
      </c>
      <c r="AU202" s="7" t="str">
        <f t="shared" si="64"/>
        <v>PASS</v>
      </c>
      <c r="AV202" s="22" t="str">
        <f t="shared" si="65"/>
        <v>YES</v>
      </c>
      <c r="AW202" s="23" t="str">
        <f t="shared" si="66"/>
        <v>DIST</v>
      </c>
    </row>
    <row r="203" spans="1:49">
      <c r="A203" s="14"/>
      <c r="B203" s="14">
        <v>33163</v>
      </c>
      <c r="C203" s="14" t="s">
        <v>871</v>
      </c>
      <c r="D203" s="15" t="s">
        <v>872</v>
      </c>
      <c r="E203" s="14" t="s">
        <v>873</v>
      </c>
      <c r="F203" s="16" t="s">
        <v>874</v>
      </c>
      <c r="G203" s="14">
        <v>68</v>
      </c>
      <c r="H203" s="14">
        <v>85</v>
      </c>
      <c r="I203" s="14">
        <v>84</v>
      </c>
      <c r="J203" s="14">
        <v>75</v>
      </c>
      <c r="K203" s="14">
        <v>69</v>
      </c>
      <c r="L203" s="17"/>
      <c r="M203" s="14">
        <v>40</v>
      </c>
      <c r="N203" s="14">
        <v>21</v>
      </c>
      <c r="O203" s="14">
        <v>43</v>
      </c>
      <c r="P203" s="14">
        <v>19</v>
      </c>
      <c r="Q203" s="14">
        <v>41</v>
      </c>
      <c r="R203" s="14">
        <v>35</v>
      </c>
      <c r="S203" s="18">
        <v>9.17</v>
      </c>
      <c r="T203" s="18">
        <v>23</v>
      </c>
      <c r="U203" s="19"/>
      <c r="V203" s="15">
        <f t="shared" si="67"/>
        <v>33163</v>
      </c>
      <c r="W203" s="14" t="str">
        <f t="shared" si="68"/>
        <v>T150058706</v>
      </c>
      <c r="X203" s="15" t="str">
        <f t="shared" si="69"/>
        <v>VISPUTE TUSHAR PRAKASH</v>
      </c>
      <c r="Y203" s="14" t="str">
        <f t="shared" si="70"/>
        <v>71924046J</v>
      </c>
      <c r="Z203" s="16" t="str">
        <f t="shared" ref="Z203:Z211" si="71">F203</f>
        <v>I2K18205145</v>
      </c>
      <c r="AA203" s="14">
        <v>87</v>
      </c>
      <c r="AB203" s="14">
        <v>82</v>
      </c>
      <c r="AC203" s="14">
        <v>70</v>
      </c>
      <c r="AD203" s="14">
        <v>96</v>
      </c>
      <c r="AE203" s="14">
        <v>82</v>
      </c>
      <c r="AF203" s="17"/>
      <c r="AG203" s="14">
        <v>22</v>
      </c>
      <c r="AH203" s="14">
        <v>21</v>
      </c>
      <c r="AI203" s="14">
        <v>42</v>
      </c>
      <c r="AJ203" s="14">
        <v>38</v>
      </c>
      <c r="AK203" s="14">
        <v>21</v>
      </c>
      <c r="AL203" s="14">
        <v>19</v>
      </c>
      <c r="AM203" s="14">
        <v>37</v>
      </c>
      <c r="AN203" s="14">
        <v>9.4600000000000009</v>
      </c>
      <c r="AO203" s="14">
        <v>46</v>
      </c>
      <c r="AP203" s="20" t="str">
        <f t="shared" si="59"/>
        <v>PASS</v>
      </c>
      <c r="AQ203" s="20" t="str">
        <f t="shared" si="60"/>
        <v>PASS</v>
      </c>
      <c r="AR203" s="21" t="str">
        <f t="shared" si="61"/>
        <v>PASS</v>
      </c>
      <c r="AS203" s="21" t="str">
        <f t="shared" si="62"/>
        <v>PASS</v>
      </c>
      <c r="AT203" s="7" t="str">
        <f t="shared" si="63"/>
        <v>PASS</v>
      </c>
      <c r="AU203" s="7" t="str">
        <f t="shared" si="64"/>
        <v>PASS</v>
      </c>
      <c r="AV203" s="22" t="str">
        <f t="shared" si="65"/>
        <v>YES</v>
      </c>
      <c r="AW203" s="23" t="str">
        <f t="shared" si="66"/>
        <v>DIST</v>
      </c>
    </row>
    <row r="204" spans="1:49">
      <c r="A204" s="14"/>
      <c r="B204" s="14">
        <v>33133</v>
      </c>
      <c r="C204" s="26" t="s">
        <v>493</v>
      </c>
      <c r="D204" s="15" t="s">
        <v>494</v>
      </c>
      <c r="E204" s="14" t="s">
        <v>495</v>
      </c>
      <c r="F204" s="16" t="s">
        <v>496</v>
      </c>
      <c r="G204" s="14">
        <v>77</v>
      </c>
      <c r="H204" s="14">
        <v>92</v>
      </c>
      <c r="I204" s="14">
        <v>88</v>
      </c>
      <c r="J204" s="14">
        <v>97</v>
      </c>
      <c r="K204" s="14">
        <v>85</v>
      </c>
      <c r="L204" s="17"/>
      <c r="M204" s="14">
        <v>39</v>
      </c>
      <c r="N204" s="14">
        <v>17</v>
      </c>
      <c r="O204" s="14">
        <v>43</v>
      </c>
      <c r="P204" s="14">
        <v>17</v>
      </c>
      <c r="Q204" s="14">
        <v>42</v>
      </c>
      <c r="R204" s="14">
        <v>30</v>
      </c>
      <c r="S204" s="18">
        <v>9.61</v>
      </c>
      <c r="T204" s="18">
        <v>23</v>
      </c>
      <c r="U204" s="19"/>
      <c r="V204" s="15">
        <f t="shared" si="67"/>
        <v>33133</v>
      </c>
      <c r="W204" s="14" t="str">
        <f t="shared" si="68"/>
        <v>T150058611</v>
      </c>
      <c r="X204" s="15" t="str">
        <f t="shared" si="69"/>
        <v>KUMBHAKARNA DARSHANA RAVINDRA</v>
      </c>
      <c r="Y204" s="14" t="str">
        <f t="shared" si="70"/>
        <v>71900368H</v>
      </c>
      <c r="Z204" s="16" t="str">
        <f t="shared" si="71"/>
        <v>I2K18102460</v>
      </c>
      <c r="AA204" s="14">
        <v>96</v>
      </c>
      <c r="AB204" s="14">
        <v>76</v>
      </c>
      <c r="AC204" s="14">
        <v>75</v>
      </c>
      <c r="AD204" s="14">
        <v>86</v>
      </c>
      <c r="AE204" s="14">
        <v>67</v>
      </c>
      <c r="AF204" s="17"/>
      <c r="AG204" s="14">
        <v>23</v>
      </c>
      <c r="AH204" s="14">
        <v>23</v>
      </c>
      <c r="AI204" s="14">
        <v>36</v>
      </c>
      <c r="AJ204" s="14">
        <v>44</v>
      </c>
      <c r="AK204" s="14">
        <v>23</v>
      </c>
      <c r="AL204" s="14">
        <v>19</v>
      </c>
      <c r="AM204" s="14">
        <v>40</v>
      </c>
      <c r="AN204" s="14">
        <v>9.43</v>
      </c>
      <c r="AO204" s="14">
        <v>46</v>
      </c>
      <c r="AP204" s="20" t="str">
        <f t="shared" si="59"/>
        <v>PASS</v>
      </c>
      <c r="AQ204" s="20" t="str">
        <f t="shared" si="60"/>
        <v>PASS</v>
      </c>
      <c r="AR204" s="21" t="str">
        <f t="shared" si="61"/>
        <v>PASS</v>
      </c>
      <c r="AS204" s="21" t="str">
        <f t="shared" si="62"/>
        <v>PASS</v>
      </c>
      <c r="AT204" s="7" t="str">
        <f t="shared" si="63"/>
        <v>PASS</v>
      </c>
      <c r="AU204" s="7" t="str">
        <f t="shared" si="64"/>
        <v>PASS</v>
      </c>
      <c r="AV204" s="22" t="str">
        <f t="shared" si="65"/>
        <v>YES</v>
      </c>
      <c r="AW204" s="23" t="str">
        <f t="shared" si="66"/>
        <v>DIST</v>
      </c>
    </row>
    <row r="205" spans="1:49">
      <c r="A205" s="14"/>
      <c r="B205" s="14">
        <v>33240</v>
      </c>
      <c r="C205" s="14" t="s">
        <v>113</v>
      </c>
      <c r="D205" s="15" t="s">
        <v>114</v>
      </c>
      <c r="E205" s="14" t="s">
        <v>115</v>
      </c>
      <c r="F205" s="16" t="s">
        <v>116</v>
      </c>
      <c r="G205" s="14">
        <v>80</v>
      </c>
      <c r="H205" s="14">
        <v>90</v>
      </c>
      <c r="I205" s="14">
        <v>83</v>
      </c>
      <c r="J205" s="14">
        <v>96</v>
      </c>
      <c r="K205" s="14">
        <v>75</v>
      </c>
      <c r="L205" s="17"/>
      <c r="M205" s="14">
        <v>32</v>
      </c>
      <c r="N205" s="14">
        <v>18</v>
      </c>
      <c r="O205" s="14">
        <v>34</v>
      </c>
      <c r="P205" s="14">
        <v>19</v>
      </c>
      <c r="Q205" s="14">
        <v>40</v>
      </c>
      <c r="R205" s="14">
        <v>30</v>
      </c>
      <c r="S205" s="18">
        <v>9.52</v>
      </c>
      <c r="T205" s="18">
        <v>23</v>
      </c>
      <c r="U205" s="19"/>
      <c r="V205" s="15">
        <f t="shared" si="67"/>
        <v>33240</v>
      </c>
      <c r="W205" s="14" t="str">
        <f t="shared" si="68"/>
        <v>T150058515</v>
      </c>
      <c r="X205" s="15" t="str">
        <f t="shared" si="69"/>
        <v>ARANKE PARTH VIVEK</v>
      </c>
      <c r="Y205" s="14" t="str">
        <f t="shared" si="70"/>
        <v>71900459E</v>
      </c>
      <c r="Z205" s="16" t="str">
        <f t="shared" si="71"/>
        <v>I2K18102509</v>
      </c>
      <c r="AA205" s="14">
        <v>81</v>
      </c>
      <c r="AB205" s="14">
        <v>80</v>
      </c>
      <c r="AC205" s="14">
        <v>79</v>
      </c>
      <c r="AD205" s="14">
        <v>93</v>
      </c>
      <c r="AE205" s="14">
        <v>79</v>
      </c>
      <c r="AF205" s="17"/>
      <c r="AG205" s="14">
        <v>23</v>
      </c>
      <c r="AH205" s="14">
        <v>22</v>
      </c>
      <c r="AI205" s="14">
        <v>25</v>
      </c>
      <c r="AJ205" s="14">
        <v>42</v>
      </c>
      <c r="AK205" s="14">
        <v>16</v>
      </c>
      <c r="AL205" s="14">
        <v>18</v>
      </c>
      <c r="AM205" s="14">
        <v>34</v>
      </c>
      <c r="AN205" s="14">
        <v>9.41</v>
      </c>
      <c r="AO205" s="14">
        <v>46</v>
      </c>
      <c r="AP205" s="20" t="str">
        <f t="shared" si="59"/>
        <v>PASS</v>
      </c>
      <c r="AQ205" s="20" t="str">
        <f t="shared" si="60"/>
        <v>PASS</v>
      </c>
      <c r="AR205" s="21" t="str">
        <f t="shared" si="61"/>
        <v>PASS</v>
      </c>
      <c r="AS205" s="21" t="str">
        <f t="shared" si="62"/>
        <v>PASS</v>
      </c>
      <c r="AT205" s="7" t="str">
        <f t="shared" si="63"/>
        <v>PASS</v>
      </c>
      <c r="AU205" s="7" t="str">
        <f t="shared" si="64"/>
        <v>PASS</v>
      </c>
      <c r="AV205" s="22" t="str">
        <f t="shared" si="65"/>
        <v>YES</v>
      </c>
      <c r="AW205" s="23" t="str">
        <f t="shared" si="66"/>
        <v>DIST</v>
      </c>
    </row>
    <row r="206" spans="1:49">
      <c r="A206" s="14"/>
      <c r="B206" s="14">
        <v>33113</v>
      </c>
      <c r="C206" s="14" t="s">
        <v>225</v>
      </c>
      <c r="D206" s="15" t="s">
        <v>226</v>
      </c>
      <c r="E206" s="14" t="s">
        <v>227</v>
      </c>
      <c r="F206" s="16" t="s">
        <v>228</v>
      </c>
      <c r="G206" s="14">
        <v>69</v>
      </c>
      <c r="H206" s="14">
        <v>79</v>
      </c>
      <c r="I206" s="14">
        <v>78</v>
      </c>
      <c r="J206" s="14">
        <v>81</v>
      </c>
      <c r="K206" s="14">
        <v>83</v>
      </c>
      <c r="L206" s="17"/>
      <c r="M206" s="14">
        <v>40</v>
      </c>
      <c r="N206" s="14">
        <v>19</v>
      </c>
      <c r="O206" s="14">
        <v>42</v>
      </c>
      <c r="P206" s="14">
        <v>19</v>
      </c>
      <c r="Q206" s="14">
        <v>41</v>
      </c>
      <c r="R206" s="14">
        <v>42</v>
      </c>
      <c r="S206" s="18">
        <v>9.35</v>
      </c>
      <c r="T206" s="18">
        <v>23</v>
      </c>
      <c r="U206" s="19"/>
      <c r="V206" s="15">
        <f t="shared" si="67"/>
        <v>33113</v>
      </c>
      <c r="W206" s="14" t="str">
        <f t="shared" si="68"/>
        <v>T150058543</v>
      </c>
      <c r="X206" s="15" t="str">
        <f t="shared" si="69"/>
        <v>CHAVAN KUSHANK AVINASH</v>
      </c>
      <c r="Y206" s="14" t="str">
        <f t="shared" si="70"/>
        <v>71900153G</v>
      </c>
      <c r="Z206" s="16" t="str">
        <f t="shared" si="71"/>
        <v>I2K18102479</v>
      </c>
      <c r="AA206" s="14">
        <v>68</v>
      </c>
      <c r="AB206" s="14">
        <v>87</v>
      </c>
      <c r="AC206" s="14">
        <v>68</v>
      </c>
      <c r="AD206" s="14">
        <v>85</v>
      </c>
      <c r="AE206" s="14">
        <v>86</v>
      </c>
      <c r="AF206" s="17"/>
      <c r="AG206" s="14">
        <v>24</v>
      </c>
      <c r="AH206" s="14">
        <v>24</v>
      </c>
      <c r="AI206" s="14">
        <v>44</v>
      </c>
      <c r="AJ206" s="14">
        <v>44</v>
      </c>
      <c r="AK206" s="14">
        <v>22</v>
      </c>
      <c r="AL206" s="14">
        <v>24</v>
      </c>
      <c r="AM206" s="14">
        <v>45</v>
      </c>
      <c r="AN206" s="14">
        <v>9.3699999999999992</v>
      </c>
      <c r="AO206" s="14">
        <v>46</v>
      </c>
      <c r="AP206" s="20" t="str">
        <f t="shared" si="59"/>
        <v>PASS</v>
      </c>
      <c r="AQ206" s="20" t="str">
        <f t="shared" si="60"/>
        <v>PASS</v>
      </c>
      <c r="AR206" s="21" t="str">
        <f t="shared" si="61"/>
        <v>PASS</v>
      </c>
      <c r="AS206" s="21" t="str">
        <f t="shared" si="62"/>
        <v>PASS</v>
      </c>
      <c r="AT206" s="7" t="str">
        <f t="shared" si="63"/>
        <v>PASS</v>
      </c>
      <c r="AU206" s="7" t="str">
        <f t="shared" si="64"/>
        <v>PASS</v>
      </c>
      <c r="AV206" s="22" t="str">
        <f t="shared" si="65"/>
        <v>YES</v>
      </c>
      <c r="AW206" s="23" t="str">
        <f t="shared" si="66"/>
        <v>DIST</v>
      </c>
    </row>
    <row r="207" spans="1:49">
      <c r="A207" s="14"/>
      <c r="B207" s="14">
        <v>33380</v>
      </c>
      <c r="C207" s="14" t="s">
        <v>879</v>
      </c>
      <c r="D207" s="15" t="s">
        <v>880</v>
      </c>
      <c r="E207" s="14" t="s">
        <v>881</v>
      </c>
      <c r="F207" s="16" t="s">
        <v>882</v>
      </c>
      <c r="G207" s="14">
        <v>73</v>
      </c>
      <c r="H207" s="14">
        <v>89</v>
      </c>
      <c r="I207" s="14">
        <v>76</v>
      </c>
      <c r="J207" s="14">
        <v>79</v>
      </c>
      <c r="K207" s="14">
        <v>73</v>
      </c>
      <c r="L207" s="17"/>
      <c r="M207" s="14">
        <v>30</v>
      </c>
      <c r="N207" s="14">
        <v>12</v>
      </c>
      <c r="O207" s="14">
        <v>32</v>
      </c>
      <c r="P207" s="14">
        <v>12</v>
      </c>
      <c r="Q207" s="14">
        <v>42</v>
      </c>
      <c r="R207" s="14">
        <v>20</v>
      </c>
      <c r="S207" s="18">
        <v>8.83</v>
      </c>
      <c r="T207" s="18">
        <v>23</v>
      </c>
      <c r="U207" s="19"/>
      <c r="V207" s="15">
        <f t="shared" si="67"/>
        <v>33380</v>
      </c>
      <c r="W207" s="14" t="str">
        <f t="shared" si="68"/>
        <v>T150058708</v>
      </c>
      <c r="X207" s="15" t="str">
        <f t="shared" si="69"/>
        <v>WAGHMODE SURESH MANIK</v>
      </c>
      <c r="Y207" s="14" t="str">
        <f t="shared" si="70"/>
        <v>72000092M</v>
      </c>
      <c r="Z207" s="16" t="str">
        <f t="shared" si="71"/>
        <v>I2K19205180</v>
      </c>
      <c r="AA207" s="14">
        <v>86</v>
      </c>
      <c r="AB207" s="14">
        <v>84</v>
      </c>
      <c r="AC207" s="14">
        <v>77</v>
      </c>
      <c r="AD207" s="14">
        <v>90</v>
      </c>
      <c r="AE207" s="14">
        <v>87</v>
      </c>
      <c r="AF207" s="17"/>
      <c r="AG207" s="14">
        <v>22</v>
      </c>
      <c r="AH207" s="14">
        <v>22</v>
      </c>
      <c r="AI207" s="14">
        <v>40</v>
      </c>
      <c r="AJ207" s="14">
        <v>41</v>
      </c>
      <c r="AK207" s="14">
        <v>22</v>
      </c>
      <c r="AL207" s="14">
        <v>21</v>
      </c>
      <c r="AM207" s="14">
        <v>44</v>
      </c>
      <c r="AN207" s="14">
        <v>9.33</v>
      </c>
      <c r="AO207" s="14">
        <v>46</v>
      </c>
      <c r="AP207" s="20" t="str">
        <f t="shared" si="59"/>
        <v>PASS</v>
      </c>
      <c r="AQ207" s="20" t="str">
        <f t="shared" si="60"/>
        <v>PASS</v>
      </c>
      <c r="AR207" s="21" t="str">
        <f t="shared" si="61"/>
        <v>PASS</v>
      </c>
      <c r="AS207" s="21" t="str">
        <f t="shared" si="62"/>
        <v>PASS</v>
      </c>
      <c r="AT207" s="7" t="str">
        <f t="shared" si="63"/>
        <v>PASS</v>
      </c>
      <c r="AU207" s="7" t="str">
        <f t="shared" si="64"/>
        <v>PASS</v>
      </c>
      <c r="AV207" s="22" t="str">
        <f t="shared" si="65"/>
        <v>YES</v>
      </c>
      <c r="AW207" s="23" t="str">
        <f t="shared" si="66"/>
        <v>DIST</v>
      </c>
    </row>
    <row r="208" spans="1:49">
      <c r="A208" s="14"/>
      <c r="B208" s="14">
        <v>33265</v>
      </c>
      <c r="C208" s="14" t="s">
        <v>165</v>
      </c>
      <c r="D208" s="15" t="s">
        <v>166</v>
      </c>
      <c r="E208" s="14" t="s">
        <v>167</v>
      </c>
      <c r="F208" s="16" t="s">
        <v>168</v>
      </c>
      <c r="G208" s="14">
        <v>84</v>
      </c>
      <c r="H208" s="14">
        <v>100</v>
      </c>
      <c r="I208" s="14">
        <v>82</v>
      </c>
      <c r="J208" s="14">
        <v>96</v>
      </c>
      <c r="K208" s="14">
        <v>84</v>
      </c>
      <c r="L208" s="17"/>
      <c r="M208" s="14">
        <v>24</v>
      </c>
      <c r="N208" s="14">
        <v>12</v>
      </c>
      <c r="O208" s="14">
        <v>25</v>
      </c>
      <c r="P208" s="14">
        <v>12</v>
      </c>
      <c r="Q208" s="14">
        <v>22</v>
      </c>
      <c r="R208" s="14">
        <v>20</v>
      </c>
      <c r="S208" s="18">
        <v>8.8699999999999992</v>
      </c>
      <c r="T208" s="18">
        <v>23</v>
      </c>
      <c r="U208" s="19"/>
      <c r="V208" s="15">
        <f t="shared" si="67"/>
        <v>33265</v>
      </c>
      <c r="W208" s="14" t="str">
        <f t="shared" si="68"/>
        <v>T150058528</v>
      </c>
      <c r="X208" s="15" t="str">
        <f t="shared" si="69"/>
        <v>BAREWAD PRAVIN BALAJI</v>
      </c>
      <c r="Y208" s="14" t="str">
        <f t="shared" si="70"/>
        <v>71700738D</v>
      </c>
      <c r="Z208" s="16" t="str">
        <f t="shared" si="71"/>
        <v>I2K16102116</v>
      </c>
      <c r="AA208" s="14">
        <v>94</v>
      </c>
      <c r="AB208" s="14">
        <v>87</v>
      </c>
      <c r="AC208" s="14">
        <v>86</v>
      </c>
      <c r="AD208" s="14">
        <v>94</v>
      </c>
      <c r="AE208" s="14">
        <v>99</v>
      </c>
      <c r="AF208" s="17"/>
      <c r="AG208" s="14">
        <v>20</v>
      </c>
      <c r="AH208" s="14">
        <v>18</v>
      </c>
      <c r="AI208" s="14">
        <v>25</v>
      </c>
      <c r="AJ208" s="14">
        <v>21</v>
      </c>
      <c r="AK208" s="14">
        <v>18</v>
      </c>
      <c r="AL208" s="14">
        <v>12</v>
      </c>
      <c r="AM208" s="14">
        <v>37</v>
      </c>
      <c r="AN208" s="14">
        <v>9.1300000000000008</v>
      </c>
      <c r="AO208" s="14">
        <v>46</v>
      </c>
      <c r="AP208" s="20" t="str">
        <f t="shared" si="59"/>
        <v>PASS</v>
      </c>
      <c r="AQ208" s="20" t="str">
        <f t="shared" si="60"/>
        <v>PASS</v>
      </c>
      <c r="AR208" s="21" t="str">
        <f t="shared" si="61"/>
        <v>PASS</v>
      </c>
      <c r="AS208" s="21" t="str">
        <f t="shared" si="62"/>
        <v>PASS</v>
      </c>
      <c r="AT208" s="7" t="str">
        <f t="shared" si="63"/>
        <v>PASS</v>
      </c>
      <c r="AU208" s="7" t="str">
        <f t="shared" si="64"/>
        <v>PASS</v>
      </c>
      <c r="AV208" s="22" t="str">
        <f t="shared" si="65"/>
        <v>YES</v>
      </c>
      <c r="AW208" s="23" t="str">
        <f t="shared" si="66"/>
        <v>DIST</v>
      </c>
    </row>
    <row r="209" spans="1:49">
      <c r="A209" s="14"/>
      <c r="B209" s="14">
        <v>33331</v>
      </c>
      <c r="C209" s="14" t="s">
        <v>101</v>
      </c>
      <c r="D209" s="15" t="s">
        <v>102</v>
      </c>
      <c r="E209" s="14" t="s">
        <v>103</v>
      </c>
      <c r="F209" s="16" t="s">
        <v>104</v>
      </c>
      <c r="G209" s="14">
        <v>91</v>
      </c>
      <c r="H209" s="14">
        <v>97</v>
      </c>
      <c r="I209" s="14">
        <v>94</v>
      </c>
      <c r="J209" s="14">
        <v>100</v>
      </c>
      <c r="K209" s="14">
        <v>86</v>
      </c>
      <c r="L209" s="17"/>
      <c r="M209" s="14">
        <v>44</v>
      </c>
      <c r="N209" s="14">
        <v>25</v>
      </c>
      <c r="O209" s="14">
        <v>45</v>
      </c>
      <c r="P209" s="14">
        <v>23</v>
      </c>
      <c r="Q209" s="14">
        <v>38</v>
      </c>
      <c r="R209" s="14">
        <v>44</v>
      </c>
      <c r="S209" s="18">
        <v>10</v>
      </c>
      <c r="T209" s="18">
        <v>23</v>
      </c>
      <c r="U209" s="19"/>
      <c r="V209" s="15">
        <f t="shared" si="67"/>
        <v>33331</v>
      </c>
      <c r="W209" s="14" t="str">
        <f t="shared" si="68"/>
        <v>T150058512</v>
      </c>
      <c r="X209" s="15" t="str">
        <f t="shared" si="69"/>
        <v>AMOL SHANKAR GORE</v>
      </c>
      <c r="Y209" s="14" t="str">
        <f t="shared" si="70"/>
        <v>71900241k</v>
      </c>
      <c r="Z209" s="16" t="str">
        <f t="shared" si="71"/>
        <v>I2K18102438</v>
      </c>
      <c r="AA209" s="14">
        <v>93</v>
      </c>
      <c r="AB209" s="14">
        <v>97</v>
      </c>
      <c r="AC209" s="14">
        <v>75</v>
      </c>
      <c r="AD209" s="14">
        <v>100</v>
      </c>
      <c r="AE209" s="14">
        <v>96</v>
      </c>
      <c r="AF209" s="17"/>
      <c r="AG209" s="14">
        <v>22</v>
      </c>
      <c r="AH209" s="14">
        <v>20</v>
      </c>
      <c r="AI209" s="14">
        <v>45</v>
      </c>
      <c r="AJ209" s="14">
        <v>39</v>
      </c>
      <c r="AK209" s="14">
        <v>23</v>
      </c>
      <c r="AL209" s="14">
        <v>20</v>
      </c>
      <c r="AM209" s="14">
        <v>43</v>
      </c>
      <c r="AN209" s="14">
        <v>8.89</v>
      </c>
      <c r="AO209" s="14">
        <v>46</v>
      </c>
      <c r="AP209" s="20" t="str">
        <f t="shared" si="59"/>
        <v>PASS</v>
      </c>
      <c r="AQ209" s="20" t="str">
        <f t="shared" si="60"/>
        <v>PASS</v>
      </c>
      <c r="AR209" s="21" t="str">
        <f t="shared" si="61"/>
        <v>PASS</v>
      </c>
      <c r="AS209" s="21" t="str">
        <f t="shared" si="62"/>
        <v>PASS</v>
      </c>
      <c r="AT209" s="7" t="str">
        <f t="shared" si="63"/>
        <v>PASS</v>
      </c>
      <c r="AU209" s="7" t="str">
        <f t="shared" si="64"/>
        <v>PASS</v>
      </c>
      <c r="AV209" s="22" t="str">
        <f t="shared" si="65"/>
        <v>YES</v>
      </c>
      <c r="AW209" s="23" t="str">
        <f t="shared" si="66"/>
        <v>DIST</v>
      </c>
    </row>
    <row r="210" spans="1:49">
      <c r="A210" s="14"/>
      <c r="B210" s="24">
        <v>33260</v>
      </c>
      <c r="C210" s="24" t="s">
        <v>846</v>
      </c>
      <c r="D210" s="25" t="s">
        <v>847</v>
      </c>
      <c r="E210" s="24" t="s">
        <v>848</v>
      </c>
      <c r="F210" s="16" t="s">
        <v>849</v>
      </c>
      <c r="G210" s="14">
        <v>94</v>
      </c>
      <c r="H210" s="14">
        <v>100</v>
      </c>
      <c r="I210" s="14">
        <v>97</v>
      </c>
      <c r="J210" s="14">
        <v>100</v>
      </c>
      <c r="K210" s="14">
        <v>100</v>
      </c>
      <c r="L210" s="17"/>
      <c r="M210" s="14">
        <v>43</v>
      </c>
      <c r="N210" s="14">
        <v>22</v>
      </c>
      <c r="O210" s="14">
        <v>44</v>
      </c>
      <c r="P210" s="14">
        <v>24</v>
      </c>
      <c r="Q210" s="14">
        <v>47</v>
      </c>
      <c r="R210" s="14">
        <v>35</v>
      </c>
      <c r="S210" s="18">
        <v>9.9600000000000009</v>
      </c>
      <c r="T210" s="18">
        <v>23</v>
      </c>
      <c r="U210" s="19"/>
      <c r="V210" s="15">
        <f t="shared" si="67"/>
        <v>33260</v>
      </c>
      <c r="W210" s="14" t="str">
        <f t="shared" si="68"/>
        <v>T150058700</v>
      </c>
      <c r="X210" s="15" t="str">
        <f t="shared" si="69"/>
        <v>TOPE ARNAV AMOL</v>
      </c>
      <c r="Y210" s="14" t="str">
        <f t="shared" si="70"/>
        <v>71900676H</v>
      </c>
      <c r="Z210" s="16" t="str">
        <f t="shared" si="71"/>
        <v>I2K18102618</v>
      </c>
      <c r="AA210" s="14" t="s">
        <v>850</v>
      </c>
      <c r="AB210" s="14">
        <v>97</v>
      </c>
      <c r="AC210" s="14">
        <v>93</v>
      </c>
      <c r="AD210" s="14">
        <v>100</v>
      </c>
      <c r="AE210" s="14">
        <v>97</v>
      </c>
      <c r="AF210" s="17"/>
      <c r="AG210" s="14">
        <v>23</v>
      </c>
      <c r="AH210" s="14">
        <v>23</v>
      </c>
      <c r="AI210" s="14">
        <v>44</v>
      </c>
      <c r="AJ210" s="14">
        <v>46</v>
      </c>
      <c r="AK210" s="14">
        <v>15</v>
      </c>
      <c r="AL210" s="14">
        <v>21</v>
      </c>
      <c r="AM210" s="14">
        <v>45</v>
      </c>
      <c r="AN210" s="14"/>
      <c r="AO210" s="14">
        <v>43</v>
      </c>
      <c r="AP210" s="20" t="str">
        <f t="shared" si="59"/>
        <v>PASS</v>
      </c>
      <c r="AQ210" s="20" t="str">
        <f t="shared" si="60"/>
        <v>FAIL</v>
      </c>
      <c r="AR210" s="21" t="str">
        <f t="shared" si="61"/>
        <v>PASS</v>
      </c>
      <c r="AS210" s="21" t="str">
        <f t="shared" si="62"/>
        <v>PASS</v>
      </c>
      <c r="AT210" s="7" t="str">
        <f t="shared" si="63"/>
        <v>FAIL</v>
      </c>
      <c r="AU210" s="7" t="str">
        <f t="shared" si="64"/>
        <v>PASS</v>
      </c>
      <c r="AV210" s="22" t="str">
        <f t="shared" si="65"/>
        <v>NO</v>
      </c>
      <c r="AW210" s="23" t="str">
        <f t="shared" si="66"/>
        <v>ATKT</v>
      </c>
    </row>
    <row r="211" spans="1:49">
      <c r="A211" s="14"/>
      <c r="B211" s="29">
        <v>33264</v>
      </c>
      <c r="C211" s="29" t="s">
        <v>813</v>
      </c>
      <c r="D211" s="30" t="s">
        <v>814</v>
      </c>
      <c r="E211" s="14" t="s">
        <v>815</v>
      </c>
      <c r="F211" s="16" t="s">
        <v>816</v>
      </c>
      <c r="G211" s="14" t="s">
        <v>817</v>
      </c>
      <c r="H211" s="14" t="s">
        <v>817</v>
      </c>
      <c r="I211" s="14" t="s">
        <v>817</v>
      </c>
      <c r="J211" s="14" t="s">
        <v>817</v>
      </c>
      <c r="K211" s="14" t="s">
        <v>817</v>
      </c>
      <c r="L211" s="17"/>
      <c r="M211" s="14" t="s">
        <v>817</v>
      </c>
      <c r="N211" s="14">
        <v>14</v>
      </c>
      <c r="O211" s="14" t="s">
        <v>817</v>
      </c>
      <c r="P211" s="14">
        <v>14</v>
      </c>
      <c r="Q211" s="14" t="s">
        <v>817</v>
      </c>
      <c r="R211" s="14">
        <v>20</v>
      </c>
      <c r="S211" s="18"/>
      <c r="T211" s="18"/>
      <c r="U211" s="19"/>
      <c r="V211" s="15">
        <f t="shared" si="67"/>
        <v>33264</v>
      </c>
      <c r="W211" s="14" t="str">
        <f t="shared" si="68"/>
        <v>T150058692</v>
      </c>
      <c r="X211" s="15" t="str">
        <f t="shared" si="69"/>
        <v>SONWANE SIDDHANT BHARAT</v>
      </c>
      <c r="Y211" s="14" t="str">
        <f t="shared" si="70"/>
        <v>71829257L</v>
      </c>
      <c r="Z211" s="16" t="str">
        <f t="shared" si="71"/>
        <v>I2K17102211</v>
      </c>
      <c r="AA211" s="14"/>
      <c r="AB211" s="14"/>
      <c r="AC211" s="14"/>
      <c r="AD211" s="14"/>
      <c r="AE211" s="14"/>
      <c r="AF211" s="17"/>
      <c r="AG211" s="14"/>
      <c r="AH211" s="14"/>
      <c r="AI211" s="14"/>
      <c r="AJ211" s="14"/>
      <c r="AK211" s="14"/>
      <c r="AL211" s="14"/>
      <c r="AM211" s="14"/>
      <c r="AN211" s="14"/>
      <c r="AO211" s="14"/>
      <c r="AP211" s="20" t="str">
        <f t="shared" si="59"/>
        <v>FAIL</v>
      </c>
      <c r="AQ211" s="20" t="str">
        <f t="shared" si="60"/>
        <v>PASS</v>
      </c>
      <c r="AR211" s="21" t="str">
        <f t="shared" si="61"/>
        <v>FAIL</v>
      </c>
      <c r="AS211" s="21" t="str">
        <f t="shared" si="62"/>
        <v>PASS</v>
      </c>
      <c r="AT211" s="7" t="str">
        <f t="shared" si="63"/>
        <v>FAIL</v>
      </c>
      <c r="AU211" s="7" t="str">
        <f t="shared" si="64"/>
        <v>FAIL</v>
      </c>
      <c r="AV211" s="22" t="str">
        <f t="shared" si="65"/>
        <v>NO</v>
      </c>
      <c r="AW211" s="23" t="str">
        <f t="shared" si="66"/>
        <v>FAIL</v>
      </c>
    </row>
    <row r="212" spans="1:49">
      <c r="L212" s="31"/>
      <c r="AF212" s="31"/>
      <c r="AT212" s="1" t="s">
        <v>887</v>
      </c>
      <c r="AU212" s="1" t="s">
        <v>888</v>
      </c>
      <c r="AV212" s="1" t="s">
        <v>28</v>
      </c>
    </row>
    <row r="213" spans="1:49" ht="23.4">
      <c r="B213" s="101" t="s">
        <v>889</v>
      </c>
      <c r="C213" s="101"/>
      <c r="D213" s="101"/>
      <c r="E213" s="101"/>
      <c r="F213" s="101"/>
      <c r="L213" s="31"/>
      <c r="R213" s="32" t="s">
        <v>890</v>
      </c>
      <c r="S213" s="33">
        <f>AVERAGE(S4:S211)</f>
        <v>9.9306280193236738</v>
      </c>
      <c r="AF213" s="31"/>
      <c r="AM213" s="32" t="s">
        <v>890</v>
      </c>
      <c r="AN213" s="33">
        <f>AVERAGE(AN4:AN211)</f>
        <v>9.9226699029126273</v>
      </c>
      <c r="AP213" s="102" t="s">
        <v>891</v>
      </c>
      <c r="AQ213" s="102"/>
      <c r="AR213" s="102"/>
      <c r="AS213" s="102"/>
      <c r="AT213" s="34">
        <f>COUNTIF(AT4:AT211,"PASS")</f>
        <v>206</v>
      </c>
      <c r="AU213" s="34">
        <f>COUNTIF(AU4:AU211,"PASS")</f>
        <v>207</v>
      </c>
      <c r="AV213" s="34">
        <f>COUNTIF(AV4:AV211,"YES")</f>
        <v>206</v>
      </c>
      <c r="AW213"/>
    </row>
    <row r="214" spans="1:49">
      <c r="L214" s="31"/>
      <c r="AF214" s="31"/>
    </row>
    <row r="215" spans="1:49">
      <c r="L215" s="31"/>
      <c r="AF215" s="31"/>
    </row>
    <row r="216" spans="1:49">
      <c r="E216" s="35" t="s">
        <v>892</v>
      </c>
      <c r="F216" s="36"/>
      <c r="G216" s="6">
        <f t="shared" ref="G216:R217" si="72">G2</f>
        <v>314441</v>
      </c>
      <c r="H216" s="6">
        <f t="shared" si="72"/>
        <v>314442</v>
      </c>
      <c r="I216" s="6">
        <f t="shared" si="72"/>
        <v>314443</v>
      </c>
      <c r="J216" s="6">
        <f t="shared" si="72"/>
        <v>314444</v>
      </c>
      <c r="K216" s="6">
        <f t="shared" si="72"/>
        <v>314445</v>
      </c>
      <c r="L216" s="7">
        <f t="shared" si="72"/>
        <v>0</v>
      </c>
      <c r="M216" s="6" t="str">
        <f t="shared" si="72"/>
        <v>314446 PR</v>
      </c>
      <c r="N216" s="6" t="str">
        <f t="shared" si="72"/>
        <v>314446 TW</v>
      </c>
      <c r="O216" s="6" t="str">
        <f t="shared" si="72"/>
        <v>314446 OR</v>
      </c>
      <c r="P216" s="6" t="str">
        <f t="shared" si="72"/>
        <v>314447 TW</v>
      </c>
      <c r="Q216" s="6" t="str">
        <f t="shared" si="72"/>
        <v>314447 PR</v>
      </c>
      <c r="R216" s="6" t="str">
        <f t="shared" si="72"/>
        <v>314448 TW</v>
      </c>
      <c r="T216" s="37"/>
      <c r="Y216" s="35" t="s">
        <v>892</v>
      </c>
      <c r="Z216" s="36"/>
      <c r="AA216" s="6">
        <f t="shared" ref="AA216:AM217" si="73">AA2</f>
        <v>314450</v>
      </c>
      <c r="AB216" s="6">
        <f t="shared" si="73"/>
        <v>314451</v>
      </c>
      <c r="AC216" s="6">
        <f t="shared" si="73"/>
        <v>314452</v>
      </c>
      <c r="AD216" s="6">
        <f t="shared" si="73"/>
        <v>314453</v>
      </c>
      <c r="AE216" s="6">
        <f t="shared" si="73"/>
        <v>314454</v>
      </c>
      <c r="AF216" s="7">
        <f t="shared" si="73"/>
        <v>0</v>
      </c>
      <c r="AG216" s="6" t="str">
        <f t="shared" si="73"/>
        <v>314455 TW</v>
      </c>
      <c r="AH216" s="6" t="str">
        <f t="shared" si="73"/>
        <v>314455 OR</v>
      </c>
      <c r="AI216" s="6" t="str">
        <f t="shared" si="73"/>
        <v>314456 TW</v>
      </c>
      <c r="AJ216" s="6" t="str">
        <f t="shared" si="73"/>
        <v>314456 PR</v>
      </c>
      <c r="AK216" s="6" t="str">
        <f t="shared" si="73"/>
        <v>314457 TW</v>
      </c>
      <c r="AL216" s="6" t="str">
        <f t="shared" si="73"/>
        <v>314457 PR</v>
      </c>
      <c r="AM216" s="6" t="str">
        <f t="shared" si="73"/>
        <v>314458 OR</v>
      </c>
      <c r="AO216" s="38"/>
      <c r="AP216" s="39"/>
      <c r="AQ216" s="39"/>
      <c r="AR216" s="39"/>
      <c r="AS216" s="39"/>
      <c r="AW216" s="40"/>
    </row>
    <row r="217" spans="1:49" ht="16.8">
      <c r="E217" s="41"/>
      <c r="F217" s="36"/>
      <c r="G217" s="6" t="str">
        <f t="shared" si="72"/>
        <v>TOC-TH</v>
      </c>
      <c r="H217" s="6" t="str">
        <f t="shared" si="72"/>
        <v>DBMS-TH</v>
      </c>
      <c r="I217" s="6" t="str">
        <f t="shared" si="72"/>
        <v>SEPM-TH</v>
      </c>
      <c r="J217" s="6" t="str">
        <f t="shared" si="72"/>
        <v>OS-TH</v>
      </c>
      <c r="K217" s="6" t="str">
        <f t="shared" si="72"/>
        <v>HCI-TH</v>
      </c>
      <c r="L217" s="7">
        <f t="shared" si="72"/>
        <v>0</v>
      </c>
      <c r="M217" s="6" t="str">
        <f t="shared" si="72"/>
        <v>SL-1-PR</v>
      </c>
      <c r="N217" s="6" t="str">
        <f t="shared" si="72"/>
        <v>SL-1-TW</v>
      </c>
      <c r="O217" s="6" t="str">
        <f t="shared" si="72"/>
        <v>SL-1-OR</v>
      </c>
      <c r="P217" s="6" t="str">
        <f t="shared" si="72"/>
        <v>SL-2-TW</v>
      </c>
      <c r="Q217" s="6" t="str">
        <f t="shared" si="72"/>
        <v>SL-2-PR</v>
      </c>
      <c r="R217" s="6" t="str">
        <f t="shared" si="72"/>
        <v>SL-3-TW</v>
      </c>
      <c r="T217" s="37"/>
      <c r="Y217" s="41"/>
      <c r="Z217" s="36"/>
      <c r="AA217" s="6" t="str">
        <f t="shared" si="73"/>
        <v>CNT-TH</v>
      </c>
      <c r="AB217" s="6" t="str">
        <f t="shared" si="73"/>
        <v>SP-TH</v>
      </c>
      <c r="AC217" s="6" t="str">
        <f t="shared" si="73"/>
        <v>DAA-TH</v>
      </c>
      <c r="AD217" s="6" t="str">
        <f t="shared" si="73"/>
        <v>CC-TH</v>
      </c>
      <c r="AE217" s="6" t="str">
        <f t="shared" si="73"/>
        <v>DSBDA-TH</v>
      </c>
      <c r="AF217" s="7">
        <f t="shared" si="73"/>
        <v>0</v>
      </c>
      <c r="AG217" s="6" t="str">
        <f t="shared" si="73"/>
        <v>SL-4-TW</v>
      </c>
      <c r="AH217" s="6" t="str">
        <f t="shared" si="73"/>
        <v>SL-4-OR</v>
      </c>
      <c r="AI217" s="6" t="str">
        <f t="shared" si="73"/>
        <v>SL-5-TW</v>
      </c>
      <c r="AJ217" s="6" t="str">
        <f t="shared" si="73"/>
        <v>SL-5-PR</v>
      </c>
      <c r="AK217" s="6" t="str">
        <f t="shared" si="73"/>
        <v>SL-6-TW</v>
      </c>
      <c r="AL217" s="6" t="str">
        <f t="shared" si="73"/>
        <v>SL-6-PR</v>
      </c>
      <c r="AM217" s="6" t="str">
        <f t="shared" si="73"/>
        <v>PBS-OR</v>
      </c>
      <c r="AO217" s="38"/>
      <c r="AP217" s="42"/>
      <c r="AQ217" s="43" t="s">
        <v>893</v>
      </c>
      <c r="AR217" s="43" t="s">
        <v>894</v>
      </c>
      <c r="AS217" s="39"/>
      <c r="AT217" s="40"/>
      <c r="AV217"/>
      <c r="AW217"/>
    </row>
    <row r="218" spans="1:49" ht="16.8">
      <c r="E218" s="41" t="s">
        <v>895</v>
      </c>
      <c r="F218" s="44" t="s">
        <v>896</v>
      </c>
      <c r="G218" s="45">
        <f>COUNTIF(G4:G211,"&gt;90")</f>
        <v>70</v>
      </c>
      <c r="H218" s="45">
        <f>COUNTIF(H4:H211,"&gt;90")</f>
        <v>181</v>
      </c>
      <c r="I218" s="45">
        <f>COUNTIF(I4:I211,"&gt;90")</f>
        <v>136</v>
      </c>
      <c r="J218" s="45">
        <f>COUNTIF(J4:J211,"&gt;90")</f>
        <v>192</v>
      </c>
      <c r="K218" s="45">
        <f>COUNTIF(K4:K211,"&gt;90")</f>
        <v>146</v>
      </c>
      <c r="L218" s="46"/>
      <c r="M218" s="23"/>
      <c r="N218" s="23"/>
      <c r="O218" s="23"/>
      <c r="P218" s="23"/>
      <c r="Q218" s="23"/>
      <c r="R218" s="23"/>
      <c r="T218" s="37"/>
      <c r="Y218" s="41" t="s">
        <v>895</v>
      </c>
      <c r="Z218" s="44" t="s">
        <v>896</v>
      </c>
      <c r="AA218" s="45">
        <f>COUNTIF(AA4:AA211,"&gt;90")</f>
        <v>169</v>
      </c>
      <c r="AB218" s="45">
        <f>COUNTIF(AB4:AB211,"&gt;90")</f>
        <v>111</v>
      </c>
      <c r="AC218" s="45">
        <f>COUNTIF(AC4:AC211,"&gt;90")</f>
        <v>82</v>
      </c>
      <c r="AD218" s="45">
        <f>COUNTIF(AD4:AD211,"&gt;90")</f>
        <v>187</v>
      </c>
      <c r="AE218" s="45">
        <f>COUNTIF(AE4:AE211,"&gt;90")</f>
        <v>150</v>
      </c>
      <c r="AF218" s="46"/>
      <c r="AG218" s="23"/>
      <c r="AH218" s="23"/>
      <c r="AI218" s="23"/>
      <c r="AJ218" s="23"/>
      <c r="AK218" s="23"/>
      <c r="AL218" s="23"/>
      <c r="AM218" s="23"/>
      <c r="AO218" s="38"/>
      <c r="AP218" s="43" t="s">
        <v>897</v>
      </c>
      <c r="AQ218" s="42">
        <f>AV213</f>
        <v>206</v>
      </c>
      <c r="AR218" s="47">
        <f>(AQ218/$AA$226)*100</f>
        <v>99.516908212560381</v>
      </c>
      <c r="AS218" s="39"/>
      <c r="AT218" s="40"/>
      <c r="AU218"/>
      <c r="AV218"/>
      <c r="AW218"/>
    </row>
    <row r="219" spans="1:49" ht="16.8">
      <c r="E219" s="41" t="s">
        <v>898</v>
      </c>
      <c r="F219" s="44" t="s">
        <v>899</v>
      </c>
      <c r="G219" s="45">
        <f>COUNTIFS(G4:G211,"&gt;=80",G4:G211,"&lt;90")</f>
        <v>101</v>
      </c>
      <c r="H219" s="45">
        <f>COUNTIFS(H4:H211,"&gt;=80",H4:H211,"&lt;90")</f>
        <v>18</v>
      </c>
      <c r="I219" s="45">
        <f>COUNTIFS(I4:I211,"&gt;=80",I4:I211,"&lt;90")</f>
        <v>49</v>
      </c>
      <c r="J219" s="45">
        <f>COUNTIFS(J4:J211,"&gt;=80",J4:J211,"&lt;90")</f>
        <v>10</v>
      </c>
      <c r="K219" s="45">
        <f>COUNTIFS(K4:K211,"&gt;=80",K4:K211,"&lt;90")</f>
        <v>44</v>
      </c>
      <c r="L219" s="46"/>
      <c r="M219" s="23"/>
      <c r="N219" s="23"/>
      <c r="O219" s="23"/>
      <c r="P219" s="23"/>
      <c r="Q219" s="23"/>
      <c r="R219" s="23"/>
      <c r="T219" s="37"/>
      <c r="Y219" s="41" t="s">
        <v>898</v>
      </c>
      <c r="Z219" s="44" t="s">
        <v>899</v>
      </c>
      <c r="AA219" s="45">
        <f>COUNTIFS(AA4:AA211,"&gt;=80",AA4:AA211,"&lt;90")</f>
        <v>27</v>
      </c>
      <c r="AB219" s="45">
        <f>COUNTIFS(AB4:AB211,"&gt;=80",AB4:AB211,"&lt;90")</f>
        <v>70</v>
      </c>
      <c r="AC219" s="45">
        <f>COUNTIFS(AC4:AC211,"&gt;=80",AC4:AC211,"&lt;90")</f>
        <v>78</v>
      </c>
      <c r="AD219" s="45">
        <f>COUNTIFS(AD4:AD211,"&gt;=80",AD4:AD211,"&lt;90")</f>
        <v>14</v>
      </c>
      <c r="AE219" s="45">
        <f>COUNTIFS(AE4:AE211,"&gt;=80",AE4:AE211,"&lt;90")</f>
        <v>39</v>
      </c>
      <c r="AF219" s="46"/>
      <c r="AG219" s="23"/>
      <c r="AH219" s="23"/>
      <c r="AI219" s="23"/>
      <c r="AJ219" s="23"/>
      <c r="AK219" s="23"/>
      <c r="AL219" s="23"/>
      <c r="AM219" s="23"/>
      <c r="AO219" s="38"/>
      <c r="AP219" s="43" t="s">
        <v>900</v>
      </c>
      <c r="AQ219" s="42">
        <f>COUNTIF(AW4:AW211,"DIST")</f>
        <v>206</v>
      </c>
      <c r="AR219" s="47">
        <f>(AQ219/$AA$226)*100</f>
        <v>99.516908212560381</v>
      </c>
      <c r="AS219" s="39"/>
      <c r="AT219" s="40"/>
      <c r="AU219"/>
      <c r="AV219"/>
      <c r="AW219"/>
    </row>
    <row r="220" spans="1:49" ht="16.8">
      <c r="E220" s="41" t="s">
        <v>901</v>
      </c>
      <c r="F220" s="44" t="s">
        <v>902</v>
      </c>
      <c r="G220" s="45">
        <f>COUNTIFS(G4:G211,"&gt;=70",G4:G211,"&lt;80")</f>
        <v>12</v>
      </c>
      <c r="H220" s="45">
        <f>COUNTIFS(H4:H211,"&gt;=70",H4:H211,"&lt;80")</f>
        <v>3</v>
      </c>
      <c r="I220" s="45">
        <f>COUNTIFS(I4:I211,"&gt;=70",I4:I211,"&lt;80")</f>
        <v>14</v>
      </c>
      <c r="J220" s="45">
        <f>COUNTIFS(J4:J211,"&gt;=70",J4:J211,"&lt;80")</f>
        <v>3</v>
      </c>
      <c r="K220" s="45">
        <f>COUNTIFS(K4:K211,"&gt;=70",K4:K211,"&lt;80")</f>
        <v>9</v>
      </c>
      <c r="L220" s="46"/>
      <c r="M220" s="23"/>
      <c r="N220" s="23"/>
      <c r="O220" s="23"/>
      <c r="P220" s="23"/>
      <c r="Q220" s="23"/>
      <c r="R220" s="23"/>
      <c r="T220" s="37"/>
      <c r="Y220" s="41" t="s">
        <v>901</v>
      </c>
      <c r="Z220" s="44" t="s">
        <v>902</v>
      </c>
      <c r="AA220" s="45">
        <f>COUNTIFS(AA4:AA211,"&gt;=70",AA4:AA211,"&lt;80")</f>
        <v>3</v>
      </c>
      <c r="AB220" s="45">
        <f>COUNTIFS(AB4:AB211,"&gt;=70",AB4:AB211,"&lt;80")</f>
        <v>7</v>
      </c>
      <c r="AC220" s="45">
        <f>COUNTIFS(AC4:AC211,"&gt;=70",AC4:AC211,"&lt;80")</f>
        <v>36</v>
      </c>
      <c r="AD220" s="45">
        <f>COUNTIFS(AD4:AD211,"&gt;=70",AD4:AD211,"&lt;80")</f>
        <v>1</v>
      </c>
      <c r="AE220" s="45">
        <f>COUNTIFS(AE4:AE211,"&gt;=70",AE4:AE211,"&lt;80")</f>
        <v>7</v>
      </c>
      <c r="AF220" s="46"/>
      <c r="AG220" s="23"/>
      <c r="AH220" s="23"/>
      <c r="AI220" s="23"/>
      <c r="AJ220" s="23"/>
      <c r="AK220" s="23"/>
      <c r="AL220" s="23"/>
      <c r="AM220" s="23"/>
      <c r="AO220" s="38"/>
      <c r="AP220" s="43" t="s">
        <v>903</v>
      </c>
      <c r="AQ220" s="42">
        <f>COUNTIF(AW4:AW211,"FIRST")</f>
        <v>0</v>
      </c>
      <c r="AR220" s="47">
        <f>(AQ220/$AA$226)*100</f>
        <v>0</v>
      </c>
      <c r="AS220" s="39"/>
      <c r="AT220" s="40"/>
      <c r="AU220"/>
      <c r="AV220"/>
      <c r="AW220"/>
    </row>
    <row r="221" spans="1:49" ht="33.6">
      <c r="E221" s="41" t="s">
        <v>904</v>
      </c>
      <c r="F221" s="44" t="s">
        <v>905</v>
      </c>
      <c r="G221" s="45">
        <f>COUNTIFS(G4:G211,"&gt;=60",G4:G211,"&lt;70")</f>
        <v>3</v>
      </c>
      <c r="H221" s="45">
        <f>COUNTIFS(H4:H211,"&gt;=60",H4:H211,"&lt;70")</f>
        <v>1</v>
      </c>
      <c r="I221" s="45">
        <f>COUNTIFS(I4:I211,"&gt;=60",I4:I211,"&lt;70")</f>
        <v>0</v>
      </c>
      <c r="J221" s="45">
        <f>COUNTIFS(J4:J211,"&gt;=60",J4:J211,"&lt;70")</f>
        <v>0</v>
      </c>
      <c r="K221" s="45">
        <f>COUNTIFS(K4:K211,"&gt;=60",K4:K211,"&lt;70")</f>
        <v>1</v>
      </c>
      <c r="L221" s="46"/>
      <c r="M221" s="23"/>
      <c r="N221" s="23"/>
      <c r="O221" s="23"/>
      <c r="P221" s="23"/>
      <c r="Q221" s="23"/>
      <c r="R221" s="23"/>
      <c r="T221" s="37"/>
      <c r="Y221" s="41" t="s">
        <v>904</v>
      </c>
      <c r="Z221" s="44" t="s">
        <v>905</v>
      </c>
      <c r="AA221" s="45">
        <f>COUNTIFS(AA4:AA211,"&gt;=60",AA4:AA211,"&lt;70")</f>
        <v>1</v>
      </c>
      <c r="AB221" s="45">
        <f>COUNTIFS(AB4:AB211,"&gt;=60",AB4:AB211,"&lt;70")</f>
        <v>0</v>
      </c>
      <c r="AC221" s="45">
        <f>COUNTIFS(AC4:AC211,"&gt;=60",AC4:AC211,"&lt;70")</f>
        <v>3</v>
      </c>
      <c r="AD221" s="45">
        <f>COUNTIFS(AD4:AD211,"&gt;=60",AD4:AD211,"&lt;70")</f>
        <v>0</v>
      </c>
      <c r="AE221" s="45">
        <f>COUNTIFS(AE4:AE211,"&gt;=60",AE4:AE211,"&lt;70")</f>
        <v>1</v>
      </c>
      <c r="AF221" s="46"/>
      <c r="AG221" s="23"/>
      <c r="AH221" s="23"/>
      <c r="AI221" s="23"/>
      <c r="AJ221" s="23"/>
      <c r="AK221" s="23"/>
      <c r="AL221" s="23"/>
      <c r="AM221" s="23"/>
      <c r="AO221" s="38"/>
      <c r="AP221" s="48" t="s">
        <v>906</v>
      </c>
      <c r="AQ221" s="42">
        <f>COUNTIF(AW4:AW211,"HSC")</f>
        <v>0</v>
      </c>
      <c r="AR221" s="47">
        <f>(AQ221/$AA$226)*100</f>
        <v>0</v>
      </c>
      <c r="AS221" s="39"/>
      <c r="AT221" s="40"/>
      <c r="AU221"/>
      <c r="AV221"/>
      <c r="AW221"/>
    </row>
    <row r="222" spans="1:49" ht="16.8">
      <c r="E222" s="41" t="s">
        <v>907</v>
      </c>
      <c r="F222" s="44" t="s">
        <v>908</v>
      </c>
      <c r="G222" s="45">
        <f>COUNTIFS(G4:G211,"&gt;=50",G4:G211,"&lt;60")</f>
        <v>0</v>
      </c>
      <c r="H222" s="45">
        <f>COUNTIFS(H4:H211,"&gt;=50",H4:H211,"&lt;60")</f>
        <v>0</v>
      </c>
      <c r="I222" s="45">
        <f>COUNTIFS(I4:I211,"&gt;=50",I4:I211,"&lt;60")</f>
        <v>0</v>
      </c>
      <c r="J222" s="45">
        <f>COUNTIFS(J4:J211,"&gt;=50",J4:J211,"&lt;60")</f>
        <v>0</v>
      </c>
      <c r="K222" s="45">
        <f>COUNTIFS(K4:K211,"&gt;=50",K4:K211,"&lt;60")</f>
        <v>0</v>
      </c>
      <c r="L222" s="46"/>
      <c r="M222" s="23"/>
      <c r="N222" s="23"/>
      <c r="O222" s="23"/>
      <c r="P222" s="23"/>
      <c r="Q222" s="23"/>
      <c r="R222" s="23"/>
      <c r="T222" s="37"/>
      <c r="Y222" s="41" t="s">
        <v>907</v>
      </c>
      <c r="Z222" s="44" t="s">
        <v>908</v>
      </c>
      <c r="AA222" s="45">
        <f>COUNTIFS(AA4:AA211,"&gt;=50",AA4:AA211,"&lt;60")</f>
        <v>0</v>
      </c>
      <c r="AB222" s="45">
        <f>COUNTIFS(AB4:AB211,"&gt;=50",AB4:AB211,"&lt;60")</f>
        <v>0</v>
      </c>
      <c r="AC222" s="45">
        <f>COUNTIFS(AC4:AC211,"&gt;=50",AC4:AC211,"&lt;60")</f>
        <v>0</v>
      </c>
      <c r="AD222" s="45">
        <f>COUNTIFS(AD4:AD211,"&gt;=50",AD4:AD211,"&lt;60")</f>
        <v>0</v>
      </c>
      <c r="AE222" s="45">
        <f>COUNTIFS(AE4:AE211,"&gt;=50",AE4:AE211,"&lt;60")</f>
        <v>0</v>
      </c>
      <c r="AF222" s="46"/>
      <c r="AG222" s="23"/>
      <c r="AH222" s="23"/>
      <c r="AI222" s="23"/>
      <c r="AJ222" s="23"/>
      <c r="AK222" s="23"/>
      <c r="AL222" s="23"/>
      <c r="AM222" s="23"/>
      <c r="AO222" s="38"/>
      <c r="AP222" s="43" t="s">
        <v>909</v>
      </c>
      <c r="AQ222" s="42">
        <f>COUNTIF(AW4:AW211,"SC")</f>
        <v>0</v>
      </c>
      <c r="AR222" s="47">
        <f>(AQ222/$AA$226)*100</f>
        <v>0</v>
      </c>
      <c r="AS222" s="39"/>
      <c r="AT222" s="40"/>
      <c r="AV222"/>
      <c r="AW222"/>
    </row>
    <row r="223" spans="1:49" ht="16.8">
      <c r="E223" s="41" t="s">
        <v>910</v>
      </c>
      <c r="F223" s="44" t="s">
        <v>911</v>
      </c>
      <c r="G223" s="45">
        <f>COUNTIFS(G4:G211,"&gt;=40",G4:G211,"&lt;50")</f>
        <v>0</v>
      </c>
      <c r="H223" s="45">
        <f>COUNTIFS(H4:H211,"&gt;=40",H4:H211,"&lt;50")</f>
        <v>0</v>
      </c>
      <c r="I223" s="45">
        <f>COUNTIFS(I4:I211,"&gt;=40",I4:I211,"&lt;50")</f>
        <v>0</v>
      </c>
      <c r="J223" s="45">
        <f>COUNTIFS(J4:J211,"&gt;=40",J4:J211,"&lt;50")</f>
        <v>0</v>
      </c>
      <c r="K223" s="45">
        <f>COUNTIFS(K4:K211,"&gt;=40",K4:K211,"&lt;50")</f>
        <v>0</v>
      </c>
      <c r="L223" s="46"/>
      <c r="M223" s="23"/>
      <c r="N223" s="23"/>
      <c r="O223" s="23"/>
      <c r="P223" s="23"/>
      <c r="Q223" s="23"/>
      <c r="R223" s="23"/>
      <c r="T223" s="37"/>
      <c r="Y223" s="41" t="s">
        <v>910</v>
      </c>
      <c r="Z223" s="44" t="s">
        <v>911</v>
      </c>
      <c r="AA223" s="45">
        <f>COUNTIFS(AA4:AA211,"&gt;=40",AA4:AA211,"&lt;50")</f>
        <v>0</v>
      </c>
      <c r="AB223" s="45">
        <f>COUNTIFS(AB4:AB211,"&gt;=40",AB4:AB211,"&lt;50")</f>
        <v>0</v>
      </c>
      <c r="AC223" s="45">
        <f>COUNTIFS(AC4:AC211,"&gt;=40",AC4:AC211,"&lt;50")</f>
        <v>0</v>
      </c>
      <c r="AD223" s="45">
        <f>COUNTIFS(AD4:AD211,"&gt;=40",AD4:AD211,"&lt;50")</f>
        <v>0</v>
      </c>
      <c r="AE223" s="45">
        <f>COUNTIFS(AE4:AE211,"&gt;=40",AE4:AE211,"&lt;50")</f>
        <v>0</v>
      </c>
      <c r="AF223" s="46"/>
      <c r="AG223" s="23"/>
      <c r="AH223" s="23"/>
      <c r="AI223" s="23"/>
      <c r="AJ223" s="23"/>
      <c r="AK223" s="23"/>
      <c r="AL223" s="23"/>
      <c r="AM223" s="23"/>
      <c r="AO223" s="38"/>
      <c r="AP223" s="43" t="s">
        <v>912</v>
      </c>
      <c r="AQ223" s="42">
        <f>COUNTIF(AW4:AW211,"ATKT")</f>
        <v>1</v>
      </c>
      <c r="AR223" s="47">
        <f>(AQ223/$R$226)*100</f>
        <v>0.48076923076923078</v>
      </c>
      <c r="AS223" s="39"/>
      <c r="AT223" s="40"/>
      <c r="AV223"/>
      <c r="AW223"/>
    </row>
    <row r="224" spans="1:49" ht="16.8">
      <c r="E224" s="41" t="s">
        <v>913</v>
      </c>
      <c r="F224" s="44" t="s">
        <v>914</v>
      </c>
      <c r="G224" s="45">
        <f>COUNTIF(G4:G211,"FF")</f>
        <v>0</v>
      </c>
      <c r="H224" s="45">
        <f>COUNTIF(H4:H211,"FF")</f>
        <v>0</v>
      </c>
      <c r="I224" s="45">
        <f>COUNTIF(I4:I211,"FF")</f>
        <v>0</v>
      </c>
      <c r="J224" s="45">
        <f>COUNTIF(J4:J211,"FF")</f>
        <v>0</v>
      </c>
      <c r="K224" s="45">
        <f>COUNTIF(K4:K211,"FF")</f>
        <v>0</v>
      </c>
      <c r="L224" s="46"/>
      <c r="M224" s="45">
        <f t="shared" ref="M224:R224" si="74">COUNTIF(M4:M211,"FF")</f>
        <v>0</v>
      </c>
      <c r="N224" s="45">
        <f t="shared" si="74"/>
        <v>0</v>
      </c>
      <c r="O224" s="45">
        <f t="shared" si="74"/>
        <v>0</v>
      </c>
      <c r="P224" s="45">
        <f t="shared" si="74"/>
        <v>0</v>
      </c>
      <c r="Q224" s="45">
        <f t="shared" si="74"/>
        <v>0</v>
      </c>
      <c r="R224" s="45">
        <f t="shared" si="74"/>
        <v>0</v>
      </c>
      <c r="T224" s="37"/>
      <c r="Y224" s="41" t="s">
        <v>913</v>
      </c>
      <c r="Z224" s="44" t="s">
        <v>914</v>
      </c>
      <c r="AA224" s="45">
        <f>COUNTIF(AA4:AA211,"FF")</f>
        <v>1</v>
      </c>
      <c r="AB224" s="45">
        <f>COUNTIF(AB4:AB211,"FF")</f>
        <v>0</v>
      </c>
      <c r="AC224" s="45">
        <f>COUNTIF(AC4:AC211,"FF")</f>
        <v>0</v>
      </c>
      <c r="AD224" s="45">
        <f>COUNTIF(AD4:AD211,"FF")</f>
        <v>0</v>
      </c>
      <c r="AE224" s="45">
        <f>COUNTIF(AE4:AE211,"FF")</f>
        <v>0</v>
      </c>
      <c r="AF224" s="46"/>
      <c r="AG224" s="45">
        <f t="shared" ref="AG224:AM224" si="75">COUNTIF(AG4:AG211,"FF")</f>
        <v>0</v>
      </c>
      <c r="AH224" s="45">
        <f t="shared" si="75"/>
        <v>0</v>
      </c>
      <c r="AI224" s="45">
        <f t="shared" si="75"/>
        <v>0</v>
      </c>
      <c r="AJ224" s="45">
        <f t="shared" si="75"/>
        <v>0</v>
      </c>
      <c r="AK224" s="45">
        <f t="shared" si="75"/>
        <v>0</v>
      </c>
      <c r="AL224" s="45">
        <f t="shared" si="75"/>
        <v>0</v>
      </c>
      <c r="AM224" s="45">
        <f t="shared" si="75"/>
        <v>0</v>
      </c>
      <c r="AO224" s="38"/>
      <c r="AP224" s="43" t="s">
        <v>915</v>
      </c>
      <c r="AQ224" s="42">
        <f>COUNTIF(AW4:AW211,"FAIL")</f>
        <v>1</v>
      </c>
      <c r="AR224" s="47">
        <f>(AQ224/$AA$226)*100</f>
        <v>0.48309178743961351</v>
      </c>
      <c r="AS224" s="39"/>
      <c r="AT224" s="40"/>
      <c r="AV224"/>
      <c r="AW224"/>
    </row>
    <row r="225" spans="3:49" ht="16.8">
      <c r="E225" s="35"/>
      <c r="F225" s="49" t="s">
        <v>916</v>
      </c>
      <c r="G225" s="50">
        <f>COUNTIF(G4:G211,"AB")</f>
        <v>1</v>
      </c>
      <c r="H225" s="50">
        <f>COUNTIF(H4:H211,"AB")</f>
        <v>1</v>
      </c>
      <c r="I225" s="50">
        <f>COUNTIF(I4:I211,"AB")</f>
        <v>1</v>
      </c>
      <c r="J225" s="50">
        <f>COUNTIF(J4:J211,"AB")</f>
        <v>1</v>
      </c>
      <c r="K225" s="50">
        <f>COUNTIF(K4:K211,"AB")</f>
        <v>1</v>
      </c>
      <c r="L225" s="46"/>
      <c r="M225" s="50">
        <f t="shared" ref="M225:R225" si="76">COUNTIF(M4:M211,"AB")</f>
        <v>1</v>
      </c>
      <c r="N225" s="50">
        <f t="shared" si="76"/>
        <v>0</v>
      </c>
      <c r="O225" s="50">
        <f t="shared" si="76"/>
        <v>1</v>
      </c>
      <c r="P225" s="50">
        <f t="shared" si="76"/>
        <v>0</v>
      </c>
      <c r="Q225" s="50">
        <f t="shared" si="76"/>
        <v>1</v>
      </c>
      <c r="R225" s="50">
        <f t="shared" si="76"/>
        <v>0</v>
      </c>
      <c r="T225" s="37"/>
      <c r="Y225" s="35"/>
      <c r="Z225" s="49" t="s">
        <v>916</v>
      </c>
      <c r="AA225" s="50">
        <f>COUNTIF(AA4:AA211,"AB")</f>
        <v>0</v>
      </c>
      <c r="AB225" s="50">
        <f>COUNTIF(AB4:AB211,"AB")</f>
        <v>0</v>
      </c>
      <c r="AC225" s="50">
        <f>COUNTIF(AC4:AC211,"AB")</f>
        <v>0</v>
      </c>
      <c r="AD225" s="50">
        <f>COUNTIF(AD4:AD211,"AB")</f>
        <v>0</v>
      </c>
      <c r="AE225" s="50">
        <f>COUNTIF(AE4:AE211,"AB")</f>
        <v>0</v>
      </c>
      <c r="AF225" s="46"/>
      <c r="AG225" s="50">
        <f t="shared" ref="AG225:AM225" si="77">COUNTIF(AG4:AG211,"AB")</f>
        <v>0</v>
      </c>
      <c r="AH225" s="50">
        <f t="shared" si="77"/>
        <v>0</v>
      </c>
      <c r="AI225" s="50">
        <f t="shared" si="77"/>
        <v>0</v>
      </c>
      <c r="AJ225" s="50">
        <f t="shared" si="77"/>
        <v>0</v>
      </c>
      <c r="AK225" s="50">
        <f t="shared" si="77"/>
        <v>0</v>
      </c>
      <c r="AL225" s="50">
        <f t="shared" si="77"/>
        <v>0</v>
      </c>
      <c r="AM225" s="50">
        <f t="shared" si="77"/>
        <v>0</v>
      </c>
      <c r="AO225" s="38"/>
      <c r="AP225" s="43" t="s">
        <v>917</v>
      </c>
      <c r="AQ225" s="43">
        <f>AA226</f>
        <v>207</v>
      </c>
      <c r="AR225" s="43"/>
      <c r="AS225" s="38"/>
      <c r="AU225"/>
      <c r="AV225"/>
      <c r="AW225"/>
    </row>
    <row r="226" spans="3:49">
      <c r="E226" s="35"/>
      <c r="F226" s="51" t="s">
        <v>917</v>
      </c>
      <c r="G226" s="52">
        <f>COUNTA(G4:G211)</f>
        <v>208</v>
      </c>
      <c r="H226" s="52">
        <f>COUNTA(H4:H211)</f>
        <v>208</v>
      </c>
      <c r="I226" s="52">
        <f>COUNTA(I4:I211)</f>
        <v>208</v>
      </c>
      <c r="J226" s="52">
        <f>COUNTA(J4:J211)</f>
        <v>208</v>
      </c>
      <c r="K226" s="52">
        <f>COUNTA(K4:K211)</f>
        <v>208</v>
      </c>
      <c r="L226" s="46"/>
      <c r="M226" s="52">
        <f t="shared" ref="M226:R226" si="78">COUNTA(M4:M211)</f>
        <v>208</v>
      </c>
      <c r="N226" s="52">
        <f t="shared" si="78"/>
        <v>208</v>
      </c>
      <c r="O226" s="52">
        <f t="shared" si="78"/>
        <v>208</v>
      </c>
      <c r="P226" s="52">
        <f t="shared" si="78"/>
        <v>208</v>
      </c>
      <c r="Q226" s="52">
        <f t="shared" si="78"/>
        <v>208</v>
      </c>
      <c r="R226" s="52">
        <f t="shared" si="78"/>
        <v>208</v>
      </c>
      <c r="T226" s="37"/>
      <c r="Y226" s="35"/>
      <c r="Z226" s="51" t="s">
        <v>917</v>
      </c>
      <c r="AA226" s="52">
        <f>COUNTA(AA4:AA211)</f>
        <v>207</v>
      </c>
      <c r="AB226" s="52">
        <f>COUNTA(AB4:AB211)</f>
        <v>207</v>
      </c>
      <c r="AC226" s="52">
        <f>COUNTA(AC4:AC211)</f>
        <v>207</v>
      </c>
      <c r="AD226" s="52">
        <f>COUNTA(AD4:AD211)</f>
        <v>207</v>
      </c>
      <c r="AE226" s="52">
        <f>COUNTA(AE4:AE211)</f>
        <v>207</v>
      </c>
      <c r="AF226" s="46"/>
      <c r="AG226" s="52">
        <f t="shared" ref="AG226:AM226" si="79">COUNTA(AG4:AG211)</f>
        <v>207</v>
      </c>
      <c r="AH226" s="52">
        <f t="shared" si="79"/>
        <v>207</v>
      </c>
      <c r="AI226" s="52">
        <f t="shared" si="79"/>
        <v>207</v>
      </c>
      <c r="AJ226" s="52">
        <f t="shared" si="79"/>
        <v>207</v>
      </c>
      <c r="AK226" s="52">
        <f t="shared" si="79"/>
        <v>207</v>
      </c>
      <c r="AL226" s="52">
        <f t="shared" si="79"/>
        <v>207</v>
      </c>
      <c r="AM226" s="52">
        <f t="shared" si="79"/>
        <v>207</v>
      </c>
      <c r="AO226" s="39"/>
      <c r="AP226" s="39"/>
      <c r="AQ226" s="39"/>
      <c r="AR226" s="39"/>
      <c r="AS226" s="39"/>
    </row>
    <row r="227" spans="3:49">
      <c r="E227" s="35"/>
      <c r="F227" s="44" t="s">
        <v>918</v>
      </c>
      <c r="G227" s="45">
        <f>G226-G225</f>
        <v>207</v>
      </c>
      <c r="H227" s="45">
        <f>H226-H225</f>
        <v>207</v>
      </c>
      <c r="I227" s="45">
        <f>I226-I225</f>
        <v>207</v>
      </c>
      <c r="J227" s="45">
        <f>J226-J225</f>
        <v>207</v>
      </c>
      <c r="K227" s="45">
        <f>K226-K225</f>
        <v>207</v>
      </c>
      <c r="L227" s="46"/>
      <c r="M227" s="45">
        <f t="shared" ref="M227:R227" si="80">M226-M225</f>
        <v>207</v>
      </c>
      <c r="N227" s="45">
        <f t="shared" si="80"/>
        <v>208</v>
      </c>
      <c r="O227" s="45">
        <f t="shared" si="80"/>
        <v>207</v>
      </c>
      <c r="P227" s="45">
        <f t="shared" si="80"/>
        <v>208</v>
      </c>
      <c r="Q227" s="45">
        <f t="shared" si="80"/>
        <v>207</v>
      </c>
      <c r="R227" s="45">
        <f t="shared" si="80"/>
        <v>208</v>
      </c>
      <c r="T227" s="37"/>
      <c r="Y227" s="35"/>
      <c r="Z227" s="44" t="s">
        <v>918</v>
      </c>
      <c r="AA227" s="45">
        <f>AA226-AA225</f>
        <v>207</v>
      </c>
      <c r="AB227" s="45">
        <f>AB226-AB225</f>
        <v>207</v>
      </c>
      <c r="AC227" s="45">
        <f>AC226-AC225</f>
        <v>207</v>
      </c>
      <c r="AD227" s="45">
        <f>AD226-AD225</f>
        <v>207</v>
      </c>
      <c r="AE227" s="45">
        <f>AE226-AE225</f>
        <v>207</v>
      </c>
      <c r="AF227" s="46"/>
      <c r="AG227" s="45">
        <f t="shared" ref="AG227:AM227" si="81">AG226-AG225</f>
        <v>207</v>
      </c>
      <c r="AH227" s="45">
        <f t="shared" si="81"/>
        <v>207</v>
      </c>
      <c r="AI227" s="45">
        <f t="shared" si="81"/>
        <v>207</v>
      </c>
      <c r="AJ227" s="45">
        <f t="shared" si="81"/>
        <v>207</v>
      </c>
      <c r="AK227" s="45">
        <f t="shared" si="81"/>
        <v>207</v>
      </c>
      <c r="AL227" s="45">
        <f t="shared" si="81"/>
        <v>207</v>
      </c>
      <c r="AM227" s="45">
        <f t="shared" si="81"/>
        <v>207</v>
      </c>
    </row>
    <row r="228" spans="3:49" ht="15" thickBot="1">
      <c r="E228" s="53"/>
      <c r="F228" s="36" t="s">
        <v>919</v>
      </c>
      <c r="G228" s="6">
        <f>G227-G224</f>
        <v>207</v>
      </c>
      <c r="H228" s="6">
        <f>H227-H224</f>
        <v>207</v>
      </c>
      <c r="I228" s="6">
        <f>I227-I224</f>
        <v>207</v>
      </c>
      <c r="J228" s="6">
        <f>J227-J224</f>
        <v>207</v>
      </c>
      <c r="K228" s="6">
        <f>K227-K224</f>
        <v>207</v>
      </c>
      <c r="L228" s="46"/>
      <c r="M228" s="6">
        <f t="shared" ref="M228:R228" si="82">M227-M224</f>
        <v>207</v>
      </c>
      <c r="N228" s="6">
        <f t="shared" si="82"/>
        <v>208</v>
      </c>
      <c r="O228" s="6">
        <f t="shared" si="82"/>
        <v>207</v>
      </c>
      <c r="P228" s="6">
        <f t="shared" si="82"/>
        <v>208</v>
      </c>
      <c r="Q228" s="6">
        <f t="shared" si="82"/>
        <v>207</v>
      </c>
      <c r="R228" s="6">
        <f t="shared" si="82"/>
        <v>208</v>
      </c>
      <c r="T228" s="37"/>
      <c r="Y228" s="53"/>
      <c r="Z228" s="36" t="s">
        <v>919</v>
      </c>
      <c r="AA228" s="6">
        <f>AA227-AA224</f>
        <v>206</v>
      </c>
      <c r="AB228" s="6">
        <f>AB227-AB224</f>
        <v>207</v>
      </c>
      <c r="AC228" s="6">
        <f>AC227-AC224</f>
        <v>207</v>
      </c>
      <c r="AD228" s="6">
        <f>AD227-AD224</f>
        <v>207</v>
      </c>
      <c r="AE228" s="6">
        <f>AE227-AE224</f>
        <v>207</v>
      </c>
      <c r="AF228" s="46"/>
      <c r="AG228" s="6">
        <f t="shared" ref="AG228:AM228" si="83">AG227-AG224</f>
        <v>207</v>
      </c>
      <c r="AH228" s="6">
        <f t="shared" si="83"/>
        <v>207</v>
      </c>
      <c r="AI228" s="6">
        <f t="shared" si="83"/>
        <v>207</v>
      </c>
      <c r="AJ228" s="6">
        <f t="shared" si="83"/>
        <v>207</v>
      </c>
      <c r="AK228" s="6">
        <f t="shared" si="83"/>
        <v>207</v>
      </c>
      <c r="AL228" s="6">
        <f t="shared" si="83"/>
        <v>207</v>
      </c>
      <c r="AM228" s="6">
        <f t="shared" si="83"/>
        <v>207</v>
      </c>
    </row>
    <row r="229" spans="3:49" ht="15" thickBot="1">
      <c r="E229" s="40"/>
      <c r="F229" s="54" t="s">
        <v>920</v>
      </c>
      <c r="G229" s="55">
        <f>(G228/G227)*100</f>
        <v>100</v>
      </c>
      <c r="H229" s="55">
        <f>(H228/H227)*100</f>
        <v>100</v>
      </c>
      <c r="I229" s="55">
        <f>(I228/I227)*100</f>
        <v>100</v>
      </c>
      <c r="J229" s="55">
        <f>(J228/J227)*100</f>
        <v>100</v>
      </c>
      <c r="K229" s="55">
        <f>(K228/K227)*100</f>
        <v>100</v>
      </c>
      <c r="L229" s="56"/>
      <c r="M229" s="55">
        <f t="shared" ref="M229:R229" si="84">(M228/M227)*100</f>
        <v>100</v>
      </c>
      <c r="N229" s="55">
        <f t="shared" si="84"/>
        <v>100</v>
      </c>
      <c r="O229" s="55">
        <f t="shared" si="84"/>
        <v>100</v>
      </c>
      <c r="P229" s="55">
        <f t="shared" si="84"/>
        <v>100</v>
      </c>
      <c r="Q229" s="55">
        <f t="shared" si="84"/>
        <v>100</v>
      </c>
      <c r="R229" s="55">
        <f t="shared" si="84"/>
        <v>100</v>
      </c>
      <c r="T229" s="37"/>
      <c r="Y229" s="40"/>
      <c r="Z229" s="54" t="s">
        <v>920</v>
      </c>
      <c r="AA229" s="55">
        <f>(AA228/AA227)*100</f>
        <v>99.516908212560381</v>
      </c>
      <c r="AB229" s="55">
        <f>(AB228/AB227)*100</f>
        <v>100</v>
      </c>
      <c r="AC229" s="55">
        <f>(AC228/AC227)*100</f>
        <v>100</v>
      </c>
      <c r="AD229" s="55">
        <f>(AD228/AD227)*100</f>
        <v>100</v>
      </c>
      <c r="AE229" s="55">
        <f>(AE228/AE227)*100</f>
        <v>100</v>
      </c>
      <c r="AF229" s="56"/>
      <c r="AG229" s="55">
        <f t="shared" ref="AG229:AM229" si="85">(AG228/AG227)*100</f>
        <v>100</v>
      </c>
      <c r="AH229" s="55">
        <f t="shared" si="85"/>
        <v>100</v>
      </c>
      <c r="AI229" s="55">
        <f t="shared" si="85"/>
        <v>100</v>
      </c>
      <c r="AJ229" s="55">
        <f t="shared" si="85"/>
        <v>100</v>
      </c>
      <c r="AK229" s="55">
        <f t="shared" si="85"/>
        <v>100</v>
      </c>
      <c r="AL229" s="55">
        <f t="shared" si="85"/>
        <v>100</v>
      </c>
      <c r="AM229" s="55">
        <f t="shared" si="85"/>
        <v>100</v>
      </c>
    </row>
    <row r="230" spans="3:49">
      <c r="L230" s="31"/>
      <c r="T230" s="37"/>
      <c r="AF230" s="31"/>
    </row>
    <row r="231" spans="3:49" ht="15" thickBot="1">
      <c r="L231" s="31"/>
      <c r="T231" s="37"/>
      <c r="AF231" s="31"/>
      <c r="AO231" s="31"/>
      <c r="AP231" s="31"/>
      <c r="AQ231" s="31"/>
      <c r="AR231" s="31"/>
    </row>
    <row r="232" spans="3:49" ht="16.2">
      <c r="T232" s="37"/>
      <c r="AF232" s="31"/>
      <c r="AO232" s="31"/>
      <c r="AP232" s="57"/>
      <c r="AQ232" s="58" t="s">
        <v>921</v>
      </c>
      <c r="AR232" s="31"/>
    </row>
    <row r="233" spans="3:49" ht="16.2">
      <c r="C233" s="96" t="s">
        <v>922</v>
      </c>
      <c r="D233" s="96"/>
      <c r="E233" s="96"/>
      <c r="F233" s="96"/>
      <c r="T233" s="37"/>
      <c r="AO233" s="31"/>
      <c r="AP233" s="60" t="s">
        <v>897</v>
      </c>
      <c r="AQ233" s="61">
        <f>((AV213)/AQ225)*100</f>
        <v>99.516908212560381</v>
      </c>
      <c r="AR233" s="31"/>
    </row>
    <row r="234" spans="3:49" ht="16.2">
      <c r="C234" s="96" t="s">
        <v>923</v>
      </c>
      <c r="D234" s="96"/>
      <c r="E234" s="96"/>
      <c r="F234" s="96"/>
      <c r="T234" s="37"/>
      <c r="AO234" s="31"/>
      <c r="AP234" s="60" t="s">
        <v>924</v>
      </c>
      <c r="AQ234" s="61">
        <f>((AT213)/AQ225)*100</f>
        <v>99.516908212560381</v>
      </c>
      <c r="AR234" s="31"/>
    </row>
    <row r="235" spans="3:49" ht="16.2">
      <c r="C235" s="62"/>
      <c r="D235" s="59" t="s">
        <v>925</v>
      </c>
      <c r="E235" s="96" t="s">
        <v>926</v>
      </c>
      <c r="F235" s="96"/>
      <c r="T235" s="37"/>
      <c r="AO235" s="31"/>
      <c r="AP235" s="63" t="s">
        <v>927</v>
      </c>
      <c r="AQ235" s="64">
        <f>((AU213)/AQ225)*100</f>
        <v>100</v>
      </c>
      <c r="AR235" s="31"/>
    </row>
    <row r="236" spans="3:49" ht="16.2">
      <c r="C236" s="59" t="s">
        <v>928</v>
      </c>
      <c r="D236" s="59" t="s">
        <v>929</v>
      </c>
      <c r="E236" s="96" t="s">
        <v>930</v>
      </c>
      <c r="F236" s="96"/>
      <c r="T236" s="37"/>
      <c r="AO236" s="31"/>
      <c r="AP236" s="63" t="s">
        <v>931</v>
      </c>
      <c r="AQ236" s="64">
        <f>(AQ224)/AQ225*100</f>
        <v>0.48309178743961351</v>
      </c>
      <c r="AR236" s="31"/>
    </row>
    <row r="237" spans="3:49" ht="16.2">
      <c r="C237" s="59" t="s">
        <v>912</v>
      </c>
      <c r="D237" s="59" t="s">
        <v>932</v>
      </c>
      <c r="E237" s="96" t="s">
        <v>933</v>
      </c>
      <c r="F237" s="96"/>
      <c r="T237" s="37"/>
      <c r="AO237" s="31"/>
      <c r="AP237" s="63" t="s">
        <v>912</v>
      </c>
      <c r="AQ237" s="64">
        <f>(AQ223)/AQ225*100</f>
        <v>0.48309178743961351</v>
      </c>
      <c r="AR237" s="31"/>
    </row>
    <row r="238" spans="3:49" ht="16.2">
      <c r="C238" s="40"/>
      <c r="D238" s="65"/>
      <c r="E238" s="40"/>
      <c r="T238" s="37"/>
      <c r="AO238" s="31"/>
      <c r="AP238" s="66" t="s">
        <v>934</v>
      </c>
      <c r="AQ238" s="67">
        <f>(AQ223+AQ224)/AQ225*100</f>
        <v>0.96618357487922701</v>
      </c>
      <c r="AR238" s="31"/>
    </row>
    <row r="239" spans="3:49">
      <c r="C239" s="68" t="s">
        <v>935</v>
      </c>
      <c r="D239" s="69" t="s">
        <v>936</v>
      </c>
      <c r="E239" s="95"/>
      <c r="F239" s="95"/>
      <c r="T239" s="37"/>
      <c r="AO239" s="31"/>
      <c r="AP239" s="31"/>
      <c r="AQ239" s="31"/>
      <c r="AR239" s="31"/>
    </row>
    <row r="240" spans="3:49">
      <c r="C240" s="68">
        <v>1</v>
      </c>
      <c r="D240" s="69" t="s">
        <v>937</v>
      </c>
      <c r="E240" s="95" t="s">
        <v>938</v>
      </c>
      <c r="F240" s="95"/>
      <c r="T240" s="37"/>
    </row>
    <row r="241" spans="1:49">
      <c r="C241" s="68">
        <v>2</v>
      </c>
      <c r="D241" s="69" t="s">
        <v>939</v>
      </c>
      <c r="E241" s="95" t="s">
        <v>903</v>
      </c>
      <c r="F241" s="95"/>
    </row>
    <row r="242" spans="1:49">
      <c r="C242" s="68">
        <v>3</v>
      </c>
      <c r="D242" s="69" t="s">
        <v>940</v>
      </c>
      <c r="E242" s="95" t="s">
        <v>906</v>
      </c>
      <c r="F242" s="95"/>
    </row>
    <row r="243" spans="1:49">
      <c r="C243" s="68">
        <v>4</v>
      </c>
      <c r="D243" s="69" t="s">
        <v>941</v>
      </c>
      <c r="E243" s="95" t="s">
        <v>909</v>
      </c>
      <c r="F243" s="95"/>
    </row>
    <row r="244" spans="1:49">
      <c r="C244" s="40"/>
      <c r="D244" s="65"/>
      <c r="E244" s="40"/>
    </row>
    <row r="245" spans="1:49">
      <c r="C245" s="95" t="s">
        <v>942</v>
      </c>
      <c r="D245" s="95"/>
      <c r="E245" s="95"/>
      <c r="F245" s="95"/>
    </row>
    <row r="246" spans="1:49">
      <c r="C246" s="95" t="s">
        <v>943</v>
      </c>
      <c r="D246" s="95"/>
      <c r="E246" s="95"/>
      <c r="F246" s="95"/>
    </row>
    <row r="250" spans="1:49" hidden="1">
      <c r="D250" s="70" t="s">
        <v>944</v>
      </c>
    </row>
    <row r="252" spans="1:49" ht="26.4" hidden="1">
      <c r="B252" s="6" t="s">
        <v>3</v>
      </c>
      <c r="C252" s="6" t="s">
        <v>4</v>
      </c>
      <c r="D252" s="5" t="s">
        <v>5</v>
      </c>
      <c r="E252" s="6" t="s">
        <v>6</v>
      </c>
      <c r="F252" s="5" t="s">
        <v>7</v>
      </c>
      <c r="G252" s="6">
        <v>314441</v>
      </c>
      <c r="H252" s="6">
        <v>314442</v>
      </c>
      <c r="I252" s="6">
        <v>314443</v>
      </c>
      <c r="J252" s="6">
        <v>314444</v>
      </c>
      <c r="K252" s="6">
        <v>314445</v>
      </c>
      <c r="L252" s="7"/>
      <c r="M252" s="6" t="s">
        <v>8</v>
      </c>
      <c r="N252" s="6" t="s">
        <v>9</v>
      </c>
      <c r="O252" s="6" t="s">
        <v>10</v>
      </c>
      <c r="P252" s="6" t="s">
        <v>11</v>
      </c>
      <c r="Q252" s="6" t="s">
        <v>12</v>
      </c>
      <c r="R252" s="6" t="s">
        <v>13</v>
      </c>
      <c r="S252" s="8" t="s">
        <v>945</v>
      </c>
      <c r="T252" s="8" t="s">
        <v>946</v>
      </c>
      <c r="V252" s="5" t="s">
        <v>3</v>
      </c>
      <c r="W252" s="6" t="s">
        <v>4</v>
      </c>
      <c r="X252" s="5" t="s">
        <v>5</v>
      </c>
      <c r="Y252" s="6" t="s">
        <v>6</v>
      </c>
      <c r="Z252" s="5" t="s">
        <v>7</v>
      </c>
      <c r="AA252" s="6">
        <v>314450</v>
      </c>
      <c r="AB252" s="6">
        <v>314451</v>
      </c>
      <c r="AC252" s="6">
        <v>314452</v>
      </c>
      <c r="AD252" s="6">
        <v>314453</v>
      </c>
      <c r="AE252" s="6">
        <v>314454</v>
      </c>
      <c r="AF252" s="7"/>
      <c r="AG252" s="6" t="s">
        <v>16</v>
      </c>
      <c r="AH252" s="6" t="s">
        <v>17</v>
      </c>
      <c r="AI252" s="6" t="s">
        <v>18</v>
      </c>
      <c r="AJ252" s="6" t="s">
        <v>19</v>
      </c>
      <c r="AK252" s="6" t="s">
        <v>20</v>
      </c>
      <c r="AL252" s="6" t="s">
        <v>21</v>
      </c>
      <c r="AM252" s="6" t="s">
        <v>22</v>
      </c>
      <c r="AN252" s="6" t="s">
        <v>945</v>
      </c>
      <c r="AO252" s="6" t="s">
        <v>946</v>
      </c>
      <c r="AP252" s="93" t="s">
        <v>25</v>
      </c>
      <c r="AQ252" s="93"/>
      <c r="AR252" s="94" t="s">
        <v>26</v>
      </c>
      <c r="AS252" s="94"/>
      <c r="AT252" s="9" t="s">
        <v>27</v>
      </c>
      <c r="AU252" s="9" t="s">
        <v>27</v>
      </c>
      <c r="AV252" s="71" t="s">
        <v>28</v>
      </c>
      <c r="AW252" s="11" t="s">
        <v>29</v>
      </c>
    </row>
    <row r="253" spans="1:49" hidden="1">
      <c r="B253" s="6"/>
      <c r="C253" s="6"/>
      <c r="D253" s="5"/>
      <c r="E253" s="6"/>
      <c r="F253" s="5"/>
      <c r="G253" s="6" t="s">
        <v>30</v>
      </c>
      <c r="H253" s="6" t="s">
        <v>31</v>
      </c>
      <c r="I253" s="6" t="s">
        <v>32</v>
      </c>
      <c r="J253" s="6" t="s">
        <v>33</v>
      </c>
      <c r="K253" s="6" t="s">
        <v>34</v>
      </c>
      <c r="L253" s="7"/>
      <c r="M253" s="6" t="s">
        <v>35</v>
      </c>
      <c r="N253" s="6" t="s">
        <v>36</v>
      </c>
      <c r="O253" s="6" t="s">
        <v>37</v>
      </c>
      <c r="P253" s="6" t="s">
        <v>38</v>
      </c>
      <c r="Q253" s="6" t="s">
        <v>39</v>
      </c>
      <c r="R253" s="6" t="s">
        <v>40</v>
      </c>
      <c r="S253" s="8"/>
      <c r="T253" s="8"/>
      <c r="V253" s="5"/>
      <c r="W253" s="6"/>
      <c r="X253" s="5"/>
      <c r="Y253" s="6"/>
      <c r="Z253" s="5"/>
      <c r="AA253" s="6" t="s">
        <v>41</v>
      </c>
      <c r="AB253" s="6" t="s">
        <v>42</v>
      </c>
      <c r="AC253" s="6" t="s">
        <v>43</v>
      </c>
      <c r="AD253" s="6" t="s">
        <v>44</v>
      </c>
      <c r="AE253" s="6" t="s">
        <v>45</v>
      </c>
      <c r="AF253" s="7"/>
      <c r="AG253" s="6" t="s">
        <v>46</v>
      </c>
      <c r="AH253" s="6" t="s">
        <v>47</v>
      </c>
      <c r="AI253" s="6" t="s">
        <v>48</v>
      </c>
      <c r="AJ253" s="6" t="s">
        <v>49</v>
      </c>
      <c r="AK253" s="6" t="s">
        <v>50</v>
      </c>
      <c r="AL253" s="6" t="s">
        <v>51</v>
      </c>
      <c r="AM253" s="6" t="s">
        <v>52</v>
      </c>
      <c r="AN253" s="6"/>
      <c r="AO253" s="6"/>
      <c r="AP253" s="12" t="s">
        <v>53</v>
      </c>
      <c r="AQ253" s="12" t="s">
        <v>54</v>
      </c>
      <c r="AR253" s="13" t="s">
        <v>53</v>
      </c>
      <c r="AS253" s="13" t="s">
        <v>54</v>
      </c>
      <c r="AT253" s="8" t="s">
        <v>55</v>
      </c>
      <c r="AU253" s="8" t="s">
        <v>56</v>
      </c>
      <c r="AV253" s="6"/>
      <c r="AW253" s="6"/>
    </row>
    <row r="254" spans="1:49" hidden="1">
      <c r="C254" s="1" t="s">
        <v>947</v>
      </c>
      <c r="D254" t="s">
        <v>948</v>
      </c>
      <c r="E254" s="1" t="s">
        <v>949</v>
      </c>
      <c r="G254" s="1" t="s">
        <v>850</v>
      </c>
      <c r="H254" s="1">
        <v>72</v>
      </c>
      <c r="I254" s="1">
        <v>68</v>
      </c>
      <c r="J254" s="1">
        <v>53</v>
      </c>
      <c r="K254" s="1">
        <v>62</v>
      </c>
      <c r="M254" s="1">
        <v>39</v>
      </c>
      <c r="N254" s="1">
        <v>20</v>
      </c>
      <c r="O254" s="1">
        <v>42</v>
      </c>
      <c r="P254" s="1">
        <v>20</v>
      </c>
      <c r="Q254" s="1" t="s">
        <v>817</v>
      </c>
      <c r="R254" s="1">
        <v>41</v>
      </c>
      <c r="T254" s="2">
        <v>40</v>
      </c>
      <c r="W254" s="1" t="s">
        <v>947</v>
      </c>
      <c r="X254" t="s">
        <v>948</v>
      </c>
      <c r="Y254" s="1" t="s">
        <v>949</v>
      </c>
      <c r="AA254" s="1">
        <v>70</v>
      </c>
      <c r="AB254" s="1">
        <v>70</v>
      </c>
      <c r="AC254" s="1">
        <v>50</v>
      </c>
      <c r="AD254" s="1">
        <v>76</v>
      </c>
      <c r="AE254" s="1">
        <v>68</v>
      </c>
      <c r="AG254" s="1">
        <v>21</v>
      </c>
      <c r="AH254" s="1">
        <v>21</v>
      </c>
      <c r="AI254" s="1">
        <v>28</v>
      </c>
      <c r="AJ254" s="1">
        <v>37</v>
      </c>
      <c r="AK254" s="1">
        <v>16</v>
      </c>
      <c r="AL254" s="1">
        <v>17</v>
      </c>
      <c r="AM254" s="1">
        <v>44</v>
      </c>
      <c r="AO254" s="1">
        <v>40</v>
      </c>
    </row>
    <row r="255" spans="1:49" hidden="1">
      <c r="A255" s="23"/>
      <c r="B255" s="14"/>
      <c r="C255" s="14" t="s">
        <v>777</v>
      </c>
      <c r="D255" s="15" t="s">
        <v>950</v>
      </c>
      <c r="E255" s="14" t="s">
        <v>951</v>
      </c>
      <c r="F255" s="72"/>
      <c r="G255" s="14" t="s">
        <v>850</v>
      </c>
      <c r="H255" s="14" t="s">
        <v>850</v>
      </c>
      <c r="I255" s="14">
        <v>40</v>
      </c>
      <c r="J255" s="14" t="s">
        <v>850</v>
      </c>
      <c r="K255" s="14">
        <v>53</v>
      </c>
      <c r="L255" s="17"/>
      <c r="M255" s="14" t="s">
        <v>817</v>
      </c>
      <c r="N255" s="14">
        <v>10</v>
      </c>
      <c r="O255" s="14">
        <v>25</v>
      </c>
      <c r="P255" s="14">
        <v>10</v>
      </c>
      <c r="Q255" s="14" t="s">
        <v>817</v>
      </c>
      <c r="R255" s="14">
        <v>20</v>
      </c>
      <c r="S255" s="18"/>
      <c r="T255" s="18">
        <v>20</v>
      </c>
      <c r="U255" s="19"/>
      <c r="V255" s="15"/>
      <c r="W255" s="14" t="s">
        <v>777</v>
      </c>
      <c r="X255" s="15" t="s">
        <v>950</v>
      </c>
      <c r="Y255" s="14" t="s">
        <v>951</v>
      </c>
      <c r="Z255" s="72"/>
      <c r="AA255" s="14" t="s">
        <v>850</v>
      </c>
      <c r="AB255" s="14">
        <v>42</v>
      </c>
      <c r="AC255" s="14" t="s">
        <v>850</v>
      </c>
      <c r="AD255" s="14">
        <v>44</v>
      </c>
      <c r="AE255" s="14" t="s">
        <v>850</v>
      </c>
      <c r="AF255" s="17"/>
      <c r="AG255" s="14">
        <v>15</v>
      </c>
      <c r="AH255" s="14">
        <v>15</v>
      </c>
      <c r="AI255" s="14">
        <v>25</v>
      </c>
      <c r="AJ255" s="14">
        <v>35</v>
      </c>
      <c r="AK255" s="14">
        <v>10</v>
      </c>
      <c r="AL255" s="14">
        <v>10</v>
      </c>
      <c r="AM255" s="14">
        <v>20</v>
      </c>
      <c r="AN255" s="14"/>
      <c r="AO255" s="14">
        <v>20</v>
      </c>
      <c r="AP255" s="20" t="str">
        <f>IF(COUNTIF(G255:K255,"FF"),"FAIL",IF(COUNTIF(G255:K255,"AB"),"FAIL","PASS"))</f>
        <v>FAIL</v>
      </c>
      <c r="AQ255" s="20" t="str">
        <f>IF(COUNTIF(AA255:AE255,"FF"),"FAIL",IF(COUNTIF(AA255:AE255,"AB"),"FAIL","PASS"))</f>
        <v>FAIL</v>
      </c>
      <c r="AR255" s="21" t="str">
        <f>IF(COUNTIF(M255:U255,"FF"),"FAIL",IF(COUNTIF(M255:U255,"AB"),"FAIL","PASS"))</f>
        <v>FAIL</v>
      </c>
      <c r="AS255" s="21" t="str">
        <f>IF(COUNTIF(AG255:AM255,"FF"),"FAIL",IF(COUNTIF(AG255:AM255,"AB"),"FAIL","PASS"))</f>
        <v>PASS</v>
      </c>
      <c r="AT255" s="7" t="str">
        <f>IF(AND(AP255="PASS",AQ255="PASS"),"PASS","FAIL")</f>
        <v>FAIL</v>
      </c>
      <c r="AU255" s="7" t="str">
        <f>IF(AND(AR255="PASS",AS255="PASS"),"PASS","FAIL")</f>
        <v>FAIL</v>
      </c>
      <c r="AV255" s="22" t="str">
        <f>IF(AW255="ATKT","NO",IF(AW255="FAIL","NO","YES"))</f>
        <v>NO</v>
      </c>
      <c r="AW255" s="23" t="str">
        <f>IF(AO255=46,IF(AN255&gt;=7.75,"DIST",IF(AN255&gt;=6.75,"FIRST",IF(AN255&gt;=6.25,"HSC",IF(AN255&gt;=5.5,"SC","FAIL")))),IF(AO255&gt;=23,"ATKT","FAIL"))</f>
        <v>FAIL</v>
      </c>
    </row>
    <row r="256" spans="1:49" ht="23.4">
      <c r="A256" s="73"/>
      <c r="B256" s="73"/>
      <c r="C256" s="73"/>
      <c r="D256" s="73"/>
      <c r="E256" s="74" t="s">
        <v>952</v>
      </c>
    </row>
    <row r="258" spans="1:49">
      <c r="A258" s="5" t="str">
        <f t="shared" ref="A258:AO259" si="86">A2</f>
        <v xml:space="preserve">Sr. no </v>
      </c>
      <c r="B258" s="6" t="str">
        <f t="shared" si="86"/>
        <v>ROLL NO</v>
      </c>
      <c r="C258" s="6" t="str">
        <f t="shared" si="86"/>
        <v>SEAT NO</v>
      </c>
      <c r="D258" s="5" t="str">
        <f t="shared" si="86"/>
        <v>NAME</v>
      </c>
      <c r="E258" s="6" t="str">
        <f t="shared" si="86"/>
        <v>PRN</v>
      </c>
      <c r="F258" s="5" t="str">
        <f t="shared" si="86"/>
        <v>MIS</v>
      </c>
      <c r="G258" s="6">
        <f t="shared" si="86"/>
        <v>314441</v>
      </c>
      <c r="H258" s="6">
        <f t="shared" si="86"/>
        <v>314442</v>
      </c>
      <c r="I258" s="6">
        <f t="shared" si="86"/>
        <v>314443</v>
      </c>
      <c r="J258" s="6">
        <f t="shared" si="86"/>
        <v>314444</v>
      </c>
      <c r="K258" s="6">
        <f t="shared" si="86"/>
        <v>314445</v>
      </c>
      <c r="L258" s="7">
        <f t="shared" si="86"/>
        <v>0</v>
      </c>
      <c r="M258" s="6" t="str">
        <f t="shared" si="86"/>
        <v>314446 PR</v>
      </c>
      <c r="N258" s="6" t="str">
        <f t="shared" si="86"/>
        <v>314446 TW</v>
      </c>
      <c r="O258" s="6" t="str">
        <f t="shared" si="86"/>
        <v>314446 OR</v>
      </c>
      <c r="P258" s="6" t="str">
        <f t="shared" si="86"/>
        <v>314447 TW</v>
      </c>
      <c r="Q258" s="6" t="str">
        <f t="shared" si="86"/>
        <v>314447 PR</v>
      </c>
      <c r="R258" s="6" t="str">
        <f t="shared" si="86"/>
        <v>314448 TW</v>
      </c>
      <c r="S258" s="8" t="str">
        <f t="shared" si="86"/>
        <v>SGPA-1</v>
      </c>
      <c r="T258" s="8" t="str">
        <f t="shared" si="86"/>
        <v>Credit-1</v>
      </c>
      <c r="U258" s="3">
        <f t="shared" si="86"/>
        <v>0</v>
      </c>
      <c r="V258" s="5" t="str">
        <f t="shared" si="86"/>
        <v>ROLL NO</v>
      </c>
      <c r="W258" s="6" t="str">
        <f t="shared" si="86"/>
        <v>SEAT NO</v>
      </c>
      <c r="X258" s="5" t="str">
        <f t="shared" si="86"/>
        <v>NAME</v>
      </c>
      <c r="Y258" s="6" t="str">
        <f t="shared" si="86"/>
        <v>PRN</v>
      </c>
      <c r="Z258" s="5" t="str">
        <f t="shared" si="86"/>
        <v>MIS</v>
      </c>
      <c r="AA258" s="6">
        <f t="shared" si="86"/>
        <v>314450</v>
      </c>
      <c r="AB258" s="6">
        <f t="shared" si="86"/>
        <v>314451</v>
      </c>
      <c r="AC258" s="6">
        <f t="shared" si="86"/>
        <v>314452</v>
      </c>
      <c r="AD258" s="6">
        <f t="shared" si="86"/>
        <v>314453</v>
      </c>
      <c r="AE258" s="6">
        <f t="shared" si="86"/>
        <v>314454</v>
      </c>
      <c r="AF258" s="7">
        <f t="shared" si="86"/>
        <v>0</v>
      </c>
      <c r="AG258" s="6" t="str">
        <f t="shared" si="86"/>
        <v>314455 TW</v>
      </c>
      <c r="AH258" s="6" t="str">
        <f t="shared" si="86"/>
        <v>314455 OR</v>
      </c>
      <c r="AI258" s="6" t="str">
        <f t="shared" si="86"/>
        <v>314456 TW</v>
      </c>
      <c r="AJ258" s="6" t="str">
        <f t="shared" si="86"/>
        <v>314456 PR</v>
      </c>
      <c r="AK258" s="6" t="str">
        <f t="shared" si="86"/>
        <v>314457 TW</v>
      </c>
      <c r="AL258" s="6" t="str">
        <f t="shared" si="86"/>
        <v>314457 PR</v>
      </c>
      <c r="AM258" s="6" t="str">
        <f t="shared" si="86"/>
        <v>314458 OR</v>
      </c>
      <c r="AN258" s="6" t="str">
        <f t="shared" si="86"/>
        <v>SGPA-2</v>
      </c>
      <c r="AO258" s="6" t="str">
        <f t="shared" si="86"/>
        <v>Credit-2</v>
      </c>
      <c r="AP258"/>
      <c r="AQ258"/>
      <c r="AR258"/>
      <c r="AS258"/>
      <c r="AT258"/>
      <c r="AU258"/>
      <c r="AV258"/>
      <c r="AW258"/>
    </row>
    <row r="259" spans="1:49">
      <c r="A259" s="5">
        <f t="shared" si="86"/>
        <v>0</v>
      </c>
      <c r="B259" s="6">
        <f t="shared" si="86"/>
        <v>0</v>
      </c>
      <c r="C259" s="6">
        <f t="shared" si="86"/>
        <v>0</v>
      </c>
      <c r="D259" s="5">
        <f t="shared" si="86"/>
        <v>0</v>
      </c>
      <c r="E259" s="6">
        <f t="shared" si="86"/>
        <v>0</v>
      </c>
      <c r="F259" s="5">
        <f t="shared" si="86"/>
        <v>0</v>
      </c>
      <c r="G259" s="6" t="str">
        <f t="shared" si="86"/>
        <v>TOC-TH</v>
      </c>
      <c r="H259" s="6" t="str">
        <f t="shared" si="86"/>
        <v>DBMS-TH</v>
      </c>
      <c r="I259" s="6" t="str">
        <f t="shared" si="86"/>
        <v>SEPM-TH</v>
      </c>
      <c r="J259" s="6" t="str">
        <f t="shared" si="86"/>
        <v>OS-TH</v>
      </c>
      <c r="K259" s="6" t="str">
        <f t="shared" si="86"/>
        <v>HCI-TH</v>
      </c>
      <c r="L259" s="7">
        <f t="shared" si="86"/>
        <v>0</v>
      </c>
      <c r="M259" s="6" t="str">
        <f t="shared" si="86"/>
        <v>SL-1-PR</v>
      </c>
      <c r="N259" s="6" t="str">
        <f t="shared" si="86"/>
        <v>SL-1-TW</v>
      </c>
      <c r="O259" s="6" t="str">
        <f t="shared" si="86"/>
        <v>SL-1-OR</v>
      </c>
      <c r="P259" s="6" t="str">
        <f t="shared" si="86"/>
        <v>SL-2-TW</v>
      </c>
      <c r="Q259" s="6" t="str">
        <f t="shared" si="86"/>
        <v>SL-2-PR</v>
      </c>
      <c r="R259" s="6" t="str">
        <f t="shared" si="86"/>
        <v>SL-3-TW</v>
      </c>
      <c r="S259" s="8">
        <f t="shared" si="86"/>
        <v>0</v>
      </c>
      <c r="T259" s="8">
        <f t="shared" si="86"/>
        <v>0</v>
      </c>
      <c r="U259" s="3">
        <f t="shared" si="86"/>
        <v>0</v>
      </c>
      <c r="V259" s="5">
        <f t="shared" si="86"/>
        <v>0</v>
      </c>
      <c r="W259" s="6">
        <f t="shared" si="86"/>
        <v>0</v>
      </c>
      <c r="X259" s="5">
        <f t="shared" si="86"/>
        <v>0</v>
      </c>
      <c r="Y259" s="6">
        <f t="shared" si="86"/>
        <v>0</v>
      </c>
      <c r="Z259" s="5">
        <f t="shared" si="86"/>
        <v>0</v>
      </c>
      <c r="AA259" s="6" t="str">
        <f t="shared" si="86"/>
        <v>CNT-TH</v>
      </c>
      <c r="AB259" s="6" t="str">
        <f t="shared" si="86"/>
        <v>SP-TH</v>
      </c>
      <c r="AC259" s="6" t="str">
        <f t="shared" si="86"/>
        <v>DAA-TH</v>
      </c>
      <c r="AD259" s="6" t="str">
        <f t="shared" si="86"/>
        <v>CC-TH</v>
      </c>
      <c r="AE259" s="6" t="str">
        <f t="shared" si="86"/>
        <v>DSBDA-TH</v>
      </c>
      <c r="AF259" s="7">
        <f t="shared" si="86"/>
        <v>0</v>
      </c>
      <c r="AG259" s="6" t="str">
        <f t="shared" si="86"/>
        <v>SL-4-TW</v>
      </c>
      <c r="AH259" s="6" t="str">
        <f t="shared" si="86"/>
        <v>SL-4-OR</v>
      </c>
      <c r="AI259" s="6" t="str">
        <f t="shared" si="86"/>
        <v>SL-5-TW</v>
      </c>
      <c r="AJ259" s="6" t="str">
        <f t="shared" si="86"/>
        <v>SL-5-PR</v>
      </c>
      <c r="AK259" s="6" t="str">
        <f t="shared" si="86"/>
        <v>SL-6-TW</v>
      </c>
      <c r="AL259" s="6" t="str">
        <f t="shared" si="86"/>
        <v>SL-6-PR</v>
      </c>
      <c r="AM259" s="6" t="str">
        <f t="shared" si="86"/>
        <v>PBS-OR</v>
      </c>
      <c r="AN259" s="6">
        <f t="shared" si="86"/>
        <v>0</v>
      </c>
      <c r="AO259" s="6">
        <f t="shared" si="86"/>
        <v>0</v>
      </c>
      <c r="AP259"/>
      <c r="AQ259"/>
      <c r="AR259"/>
      <c r="AS259"/>
      <c r="AT259"/>
      <c r="AU259"/>
      <c r="AV259"/>
      <c r="AW259"/>
    </row>
    <row r="260" spans="1:49">
      <c r="A260" s="14"/>
      <c r="B260" s="75"/>
      <c r="C260" s="76" t="s">
        <v>953</v>
      </c>
      <c r="D260" s="77" t="s">
        <v>950</v>
      </c>
      <c r="E260" s="76" t="s">
        <v>951</v>
      </c>
      <c r="F260" s="72"/>
      <c r="G260" s="14">
        <v>71</v>
      </c>
      <c r="H260" s="14">
        <v>79</v>
      </c>
      <c r="I260" s="14">
        <v>40</v>
      </c>
      <c r="J260" s="14">
        <v>72</v>
      </c>
      <c r="K260" s="14">
        <v>53</v>
      </c>
      <c r="L260" s="17"/>
      <c r="M260" s="14">
        <v>24</v>
      </c>
      <c r="N260" s="14">
        <v>10</v>
      </c>
      <c r="O260" s="14">
        <v>25</v>
      </c>
      <c r="P260" s="14">
        <v>10</v>
      </c>
      <c r="Q260" s="14">
        <v>43</v>
      </c>
      <c r="R260" s="14">
        <v>20</v>
      </c>
      <c r="S260" s="18"/>
      <c r="T260" s="18"/>
      <c r="U260" s="19"/>
      <c r="V260" s="15">
        <f t="shared" ref="V260:Y261" si="87">B260</f>
        <v>0</v>
      </c>
      <c r="W260" s="14" t="str">
        <f t="shared" si="87"/>
        <v>T150058660</v>
      </c>
      <c r="X260" s="15" t="str">
        <f t="shared" si="87"/>
        <v>RATHOD DHIRAJ SHIVAJI</v>
      </c>
      <c r="Y260" s="14" t="str">
        <f t="shared" si="87"/>
        <v>71527522E</v>
      </c>
      <c r="Z260" s="72"/>
      <c r="AA260" s="14">
        <v>78</v>
      </c>
      <c r="AB260" s="14">
        <v>42</v>
      </c>
      <c r="AC260" s="14">
        <v>73</v>
      </c>
      <c r="AD260" s="14">
        <v>44</v>
      </c>
      <c r="AE260" s="14">
        <v>80</v>
      </c>
      <c r="AF260" s="17"/>
      <c r="AG260" s="14">
        <v>15</v>
      </c>
      <c r="AH260" s="14">
        <v>15</v>
      </c>
      <c r="AI260" s="14">
        <v>25</v>
      </c>
      <c r="AJ260" s="14">
        <v>35</v>
      </c>
      <c r="AK260" s="14">
        <v>10</v>
      </c>
      <c r="AL260" s="14">
        <v>10</v>
      </c>
      <c r="AM260" s="14">
        <v>20</v>
      </c>
      <c r="AN260" s="14">
        <v>7.22</v>
      </c>
      <c r="AO260" s="14">
        <v>46</v>
      </c>
      <c r="AP260"/>
      <c r="AQ260"/>
      <c r="AR260"/>
      <c r="AS260"/>
      <c r="AT260"/>
      <c r="AU260"/>
      <c r="AV260"/>
      <c r="AW260"/>
    </row>
    <row r="261" spans="1:49">
      <c r="A261" s="14"/>
      <c r="B261" s="29"/>
      <c r="C261" s="29" t="s">
        <v>956</v>
      </c>
      <c r="D261" s="30" t="s">
        <v>957</v>
      </c>
      <c r="E261" s="29" t="s">
        <v>958</v>
      </c>
      <c r="F261" s="72"/>
      <c r="G261" s="14">
        <v>91</v>
      </c>
      <c r="H261" s="14">
        <v>100</v>
      </c>
      <c r="I261" s="14">
        <v>99</v>
      </c>
      <c r="J261" s="14">
        <v>99</v>
      </c>
      <c r="K261" s="14">
        <v>94</v>
      </c>
      <c r="L261" s="17"/>
      <c r="M261" s="14">
        <v>42</v>
      </c>
      <c r="N261" s="14">
        <v>25</v>
      </c>
      <c r="O261" s="14">
        <v>43</v>
      </c>
      <c r="P261" s="14">
        <v>24</v>
      </c>
      <c r="Q261" s="14">
        <v>44</v>
      </c>
      <c r="R261" s="14">
        <v>45</v>
      </c>
      <c r="S261" s="18">
        <v>10</v>
      </c>
      <c r="T261" s="18">
        <v>23</v>
      </c>
      <c r="U261" s="19"/>
      <c r="V261" s="15">
        <f t="shared" si="87"/>
        <v>0</v>
      </c>
      <c r="W261" s="14" t="str">
        <f t="shared" si="87"/>
        <v>T150058597</v>
      </c>
      <c r="X261" s="15" t="str">
        <f t="shared" si="87"/>
        <v>KAMBLE HARSHAD RAJU</v>
      </c>
      <c r="Y261" s="14" t="str">
        <f t="shared" si="87"/>
        <v>71527285D</v>
      </c>
      <c r="Z261" s="72"/>
      <c r="AA261" s="14"/>
      <c r="AB261" s="14"/>
      <c r="AC261" s="14"/>
      <c r="AD261" s="14"/>
      <c r="AE261" s="14"/>
      <c r="AF261" s="17"/>
      <c r="AG261" s="14"/>
      <c r="AH261" s="14"/>
      <c r="AI261" s="14"/>
      <c r="AJ261" s="14"/>
      <c r="AK261" s="14"/>
      <c r="AL261" s="14"/>
      <c r="AM261" s="14"/>
      <c r="AN261" s="14"/>
      <c r="AO261" s="14"/>
      <c r="AP261"/>
      <c r="AQ261"/>
      <c r="AR261"/>
      <c r="AS261"/>
      <c r="AT261"/>
      <c r="AU261"/>
      <c r="AV261"/>
      <c r="AW261"/>
    </row>
  </sheetData>
  <mergeCells count="20">
    <mergeCell ref="E239:F239"/>
    <mergeCell ref="B1:R1"/>
    <mergeCell ref="V1:AO1"/>
    <mergeCell ref="AP2:AQ2"/>
    <mergeCell ref="AR2:AS2"/>
    <mergeCell ref="B213:F213"/>
    <mergeCell ref="AP213:AS213"/>
    <mergeCell ref="C233:F233"/>
    <mergeCell ref="C234:F234"/>
    <mergeCell ref="E235:F235"/>
    <mergeCell ref="E236:F236"/>
    <mergeCell ref="E237:F237"/>
    <mergeCell ref="AP252:AQ252"/>
    <mergeCell ref="AR252:AS252"/>
    <mergeCell ref="E240:F240"/>
    <mergeCell ref="E241:F241"/>
    <mergeCell ref="E242:F242"/>
    <mergeCell ref="E243:F243"/>
    <mergeCell ref="C245:F245"/>
    <mergeCell ref="C246:F246"/>
  </mergeCells>
  <conditionalFormatting sqref="AV255 AV4:AV208">
    <cfRule type="cellIs" dxfId="25" priority="10" stopIfTrue="1" operator="equal">
      <formula>"NO"</formula>
    </cfRule>
  </conditionalFormatting>
  <conditionalFormatting sqref="AW255 AW4:AW208">
    <cfRule type="cellIs" dxfId="24" priority="11" stopIfTrue="1" operator="equal">
      <formula>"FAIL"</formula>
    </cfRule>
  </conditionalFormatting>
  <conditionalFormatting sqref="L169:R169 G255:R255 G107:R168 G170:R208 AA170:AM208">
    <cfRule type="cellIs" dxfId="23" priority="12" stopIfTrue="1" operator="equal">
      <formula>"AB"</formula>
    </cfRule>
    <cfRule type="cellIs" dxfId="22" priority="13" stopIfTrue="1" operator="equal">
      <formula>"FF"</formula>
    </cfRule>
  </conditionalFormatting>
  <conditionalFormatting sqref="AA107:AM162 AA164:AM168 AF169:AM169 G169:K169 AA255:AM255">
    <cfRule type="cellIs" dxfId="21" priority="14" stopIfTrue="1" operator="equal">
      <formula>"AB"</formula>
    </cfRule>
    <cfRule type="cellIs" dxfId="20" priority="15" stopIfTrue="1" operator="equal">
      <formula>"FF"</formula>
    </cfRule>
  </conditionalFormatting>
  <conditionalFormatting sqref="AP255:AU255 AP4:AU208">
    <cfRule type="cellIs" dxfId="19" priority="16" stopIfTrue="1" operator="equal">
      <formula>"FAIL"</formula>
    </cfRule>
  </conditionalFormatting>
  <conditionalFormatting sqref="G4:R106">
    <cfRule type="cellIs" dxfId="18" priority="17" stopIfTrue="1" operator="equal">
      <formula>"AB"</formula>
    </cfRule>
    <cfRule type="cellIs" dxfId="17" priority="18" stopIfTrue="1" operator="equal">
      <formula>"FF"</formula>
    </cfRule>
  </conditionalFormatting>
  <conditionalFormatting sqref="AA4:AM106">
    <cfRule type="cellIs" dxfId="16" priority="19" stopIfTrue="1" operator="equal">
      <formula>"AB"</formula>
    </cfRule>
    <cfRule type="cellIs" dxfId="15" priority="20" stopIfTrue="1" operator="equal">
      <formula>"FF"</formula>
    </cfRule>
  </conditionalFormatting>
  <conditionalFormatting sqref="G260:R260">
    <cfRule type="cellIs" dxfId="14" priority="21" stopIfTrue="1" operator="equal">
      <formula>"AB"</formula>
    </cfRule>
    <cfRule type="cellIs" dxfId="13" priority="22" stopIfTrue="1" operator="equal">
      <formula>"FF"</formula>
    </cfRule>
  </conditionalFormatting>
  <conditionalFormatting sqref="AA260:AM260">
    <cfRule type="cellIs" dxfId="12" priority="23" stopIfTrue="1" operator="equal">
      <formula>"AB"</formula>
    </cfRule>
    <cfRule type="cellIs" dxfId="11" priority="24" stopIfTrue="1" operator="equal">
      <formula>"FF"</formula>
    </cfRule>
  </conditionalFormatting>
  <conditionalFormatting sqref="G261:R261 AA261:AM261">
    <cfRule type="cellIs" dxfId="10" priority="25" stopIfTrue="1" operator="equal">
      <formula>"AB"</formula>
    </cfRule>
    <cfRule type="cellIs" dxfId="9" priority="26" stopIfTrue="1" operator="equal">
      <formula>"FF"</formula>
    </cfRule>
  </conditionalFormatting>
  <conditionalFormatting sqref="AV209:AV211">
    <cfRule type="cellIs" dxfId="8" priority="5" stopIfTrue="1" operator="equal">
      <formula>"NO"</formula>
    </cfRule>
  </conditionalFormatting>
  <conditionalFormatting sqref="AW209:AW211">
    <cfRule type="cellIs" dxfId="7" priority="6" stopIfTrue="1" operator="equal">
      <formula>"FAIL"</formula>
    </cfRule>
  </conditionalFormatting>
  <conditionalFormatting sqref="G209:R210 AA209:AM210">
    <cfRule type="cellIs" dxfId="6" priority="7" stopIfTrue="1" operator="equal">
      <formula>"AB"</formula>
    </cfRule>
    <cfRule type="cellIs" dxfId="5" priority="8" stopIfTrue="1" operator="equal">
      <formula>"FF"</formula>
    </cfRule>
  </conditionalFormatting>
  <conditionalFormatting sqref="AP209:AU211">
    <cfRule type="cellIs" dxfId="4" priority="9" stopIfTrue="1" operator="equal">
      <formula>"FAIL"</formula>
    </cfRule>
  </conditionalFormatting>
  <conditionalFormatting sqref="G211:R211">
    <cfRule type="cellIs" dxfId="3" priority="1" stopIfTrue="1" operator="equal">
      <formula>"AB"</formula>
    </cfRule>
    <cfRule type="cellIs" dxfId="2" priority="2" stopIfTrue="1" operator="equal">
      <formula>"FF"</formula>
    </cfRule>
  </conditionalFormatting>
  <conditionalFormatting sqref="AA211:AM211">
    <cfRule type="cellIs" dxfId="1" priority="3" stopIfTrue="1" operator="equal">
      <formula>"AB"</formula>
    </cfRule>
    <cfRule type="cellIs" dxfId="0" priority="4" stopIfTrue="1" operator="equal">
      <formula>"FF"</formula>
    </cfRule>
  </conditionalFormatting>
  <pageMargins left="0.75" right="0.75" top="1" bottom="1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TE-OVERALL</vt:lpstr>
      <vt:lpstr>HONOR COURSE</vt:lpstr>
      <vt:lpstr>TE-09</vt:lpstr>
      <vt:lpstr>TE-10</vt:lpstr>
      <vt:lpstr>TE-11</vt:lpstr>
      <vt:lpstr>TOPPERS</vt:lpstr>
      <vt:lpstr>'TE-OVERALL'!Print_Area</vt:lpstr>
      <vt:lpstr>'TE-OVERALL'!Print_Titles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Rahul Verma</dc:creator>
  <cp:keywords/>
  <dc:description/>
  <cp:lastModifiedBy>Admin</cp:lastModifiedBy>
  <cp:revision>335</cp:revision>
  <cp:lastPrinted>2022-02-23T04:07:25Z</cp:lastPrinted>
  <dcterms:created xsi:type="dcterms:W3CDTF">2019-08-07T02:34:24Z</dcterms:created>
  <dcterms:modified xsi:type="dcterms:W3CDTF">2022-02-23T04:10:51Z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