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90" windowHeight="8355"/>
  </bookViews>
  <sheets>
    <sheet name="Sheet1" sheetId="1" r:id="rId1"/>
    <sheet name="Sheet2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<sst xmlns="http://schemas.openxmlformats.org/spreadsheetml/2006/main" count="16">
  <si>
    <t>Analysis of University Examination Result for S.E IT</t>
  </si>
  <si>
    <t>Year</t>
  </si>
  <si>
    <t>No. of Students Appered</t>
  </si>
  <si>
    <t>No. of Students Secured Distinction</t>
  </si>
  <si>
    <t>No. of Students Secured First Class</t>
  </si>
  <si>
    <t>No. of Students Secured Higher IInd  Class</t>
  </si>
  <si>
    <t>No. of Students Secured  IInd  Class</t>
  </si>
  <si>
    <t>No. of Students Secured  Pass  Class</t>
  </si>
  <si>
    <t>No. of students having ATKT</t>
  </si>
  <si>
    <t>No. of students to Fail</t>
  </si>
  <si>
    <t xml:space="preserve">% PICT with ATKT </t>
  </si>
  <si>
    <t xml:space="preserve">% PICT with ALL Clear </t>
  </si>
  <si>
    <t>% University All Clear</t>
  </si>
  <si>
    <t>Avg</t>
  </si>
  <si>
    <t>Current(2016)</t>
  </si>
  <si>
    <t>SPPU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</si>
</sst>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0"/>
      <name val="Arial"/>
      <charset val="134"/>
    </font>
    <font>
      <b/>
      <sz val="12"/>
      <name val="Arial"/>
      <charset val="134"/>
    </font>
    <font>
      <b/>
      <sz val="10"/>
      <name val="Arial"/>
      <charset val="134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4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6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8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/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/>
    <xf numFmtId="2" fontId="0" fillId="0" borderId="0" xfId="0" applyNumberFormat="1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Percentage with ATKT</a:t>
            </a:r>
          </a:p>
        </c:rich>
      </c:tx>
      <c:layout>
        <c:manualLayout>
          <c:xMode val="edge"/>
          <c:yMode val="edge"/>
          <c:x val="0.311572694038246"/>
          <c:y val="0.015075376884422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1335311572701"/>
          <c:y val="0.198492462311558"/>
          <c:w val="0.767062314540059"/>
          <c:h val="0.454773869346734"/>
        </c:manualLayout>
      </c:layout>
      <c:barChart>
        <c:barDir val="col"/>
        <c:grouping val="clustered"/>
        <c:varyColors val="0"/>
        <c:ser>
          <c:idx val="1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Sheet1!$A$30:$A$43</c:f>
              <c:numCache>
                <c:formatCode>General</c:formatCode>
                <c:ptCount val="1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Sheet1!$J$30:$J$43</c:f>
              <c:numCache>
                <c:formatCode>0.00</c:formatCode>
                <c:ptCount val="14"/>
                <c:pt idx="0">
                  <c:v>88.2352941176471</c:v>
                </c:pt>
                <c:pt idx="1">
                  <c:v>94.1176470588235</c:v>
                </c:pt>
                <c:pt idx="2">
                  <c:v>93.5251798561151</c:v>
                </c:pt>
                <c:pt idx="3">
                  <c:v>94.9275362318841</c:v>
                </c:pt>
                <c:pt idx="4">
                  <c:v>98.6301369863014</c:v>
                </c:pt>
                <c:pt idx="5">
                  <c:v>90.6666666666667</c:v>
                </c:pt>
                <c:pt idx="6">
                  <c:v>89.171974522293</c:v>
                </c:pt>
                <c:pt idx="7">
                  <c:v>93.5251798561151</c:v>
                </c:pt>
                <c:pt idx="8">
                  <c:v>97.841726618705</c:v>
                </c:pt>
                <c:pt idx="9">
                  <c:v>93.7062937062937</c:v>
                </c:pt>
                <c:pt idx="10">
                  <c:v>96.6216216216216</c:v>
                </c:pt>
                <c:pt idx="11">
                  <c:v>98.6394557823129</c:v>
                </c:pt>
                <c:pt idx="12">
                  <c:v>97.2972972972973</c:v>
                </c:pt>
                <c:pt idx="13" c:formatCode="General">
                  <c:v>97.93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77499008"/>
        <c:axId val="77509376"/>
      </c:barChart>
      <c:catAx>
        <c:axId val="7749900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Years</a:t>
                </a:r>
              </a:p>
            </c:rich>
          </c:tx>
          <c:layout>
            <c:manualLayout>
              <c:xMode val="edge"/>
              <c:yMode val="edge"/>
              <c:x val="0.473293846081739"/>
              <c:y val="0.7738693467336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509376"/>
        <c:crossesAt val="0"/>
        <c:auto val="1"/>
        <c:lblAlgn val="ctr"/>
        <c:lblOffset val="100"/>
        <c:tickLblSkip val="1"/>
        <c:noMultiLvlLbl val="0"/>
      </c:catAx>
      <c:valAx>
        <c:axId val="775093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Percentage</a:t>
                </a:r>
              </a:p>
            </c:rich>
          </c:tx>
          <c:layout>
            <c:manualLayout>
              <c:xMode val="edge"/>
              <c:yMode val="edge"/>
              <c:x val="0.00741844769403825"/>
              <c:y val="0.2562814070351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4990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Percentage with All Clear</a:t>
            </a:r>
          </a:p>
        </c:rich>
      </c:tx>
      <c:layout>
        <c:manualLayout>
          <c:xMode val="edge"/>
          <c:yMode val="edge"/>
          <c:x val="0.290611020561205"/>
          <c:y val="0.013227513227513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946348733234"/>
          <c:y val="0.161376078290546"/>
          <c:w val="0.761549925484352"/>
          <c:h val="0.449736611629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Sheet1!$K$29</c:f>
              <c:strCache>
                <c:ptCount val="1"/>
                <c:pt idx="0">
                  <c:v>% PICT with ALL Clear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Sheet1!$A$30:$A$43</c:f>
              <c:numCache>
                <c:formatCode>General</c:formatCode>
                <c:ptCount val="1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Sheet1!$K$30:$K$43</c:f>
              <c:numCache>
                <c:formatCode>0.00</c:formatCode>
                <c:ptCount val="14"/>
                <c:pt idx="0">
                  <c:v>60.2941176470588</c:v>
                </c:pt>
                <c:pt idx="1">
                  <c:v>64.7058823529412</c:v>
                </c:pt>
                <c:pt idx="2">
                  <c:v>57.5539568345324</c:v>
                </c:pt>
                <c:pt idx="3">
                  <c:v>62.3188405797101</c:v>
                </c:pt>
                <c:pt idx="4">
                  <c:v>59.5890410958904</c:v>
                </c:pt>
                <c:pt idx="5">
                  <c:v>53.3333333333333</c:v>
                </c:pt>
                <c:pt idx="6">
                  <c:v>43.9490445859873</c:v>
                </c:pt>
                <c:pt idx="7">
                  <c:v>66.1870503597122</c:v>
                </c:pt>
                <c:pt idx="8">
                  <c:v>66.9064748201439</c:v>
                </c:pt>
                <c:pt idx="9">
                  <c:v>65.034965034965</c:v>
                </c:pt>
                <c:pt idx="10">
                  <c:v>68.9189189189189</c:v>
                </c:pt>
                <c:pt idx="11">
                  <c:v>82.9931972789116</c:v>
                </c:pt>
                <c:pt idx="12">
                  <c:v>83.1081081081081</c:v>
                </c:pt>
                <c:pt idx="13" c:formatCode="General">
                  <c:v>86.2</c:v>
                </c:pt>
              </c:numCache>
            </c:numRef>
          </c:val>
        </c:ser>
        <c:ser>
          <c:idx val="1"/>
          <c:order val="1"/>
          <c:tx>
            <c:strRef>
              <c:f>Sheet1!$L$29</c:f>
              <c:strCache>
                <c:ptCount val="1"/>
                <c:pt idx="0">
                  <c:v>% University All Clear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Sheet1!$A$30:$A$43</c:f>
              <c:numCache>
                <c:formatCode>General</c:formatCode>
                <c:ptCount val="1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Sheet1!$L$30:$L$43</c:f>
              <c:numCache>
                <c:formatCode>0.00</c:formatCode>
                <c:ptCount val="14"/>
                <c:pt idx="0">
                  <c:v>42.26</c:v>
                </c:pt>
                <c:pt idx="1">
                  <c:v>34.57</c:v>
                </c:pt>
                <c:pt idx="2">
                  <c:v>29.42</c:v>
                </c:pt>
                <c:pt idx="3">
                  <c:v>38.02</c:v>
                </c:pt>
                <c:pt idx="4">
                  <c:v>39.9</c:v>
                </c:pt>
                <c:pt idx="5">
                  <c:v>40.43</c:v>
                </c:pt>
                <c:pt idx="6" c:formatCode="General">
                  <c:v>32.72</c:v>
                </c:pt>
                <c:pt idx="7" c:formatCode="General">
                  <c:v>35</c:v>
                </c:pt>
                <c:pt idx="8" c:formatCode="General">
                  <c:v>37</c:v>
                </c:pt>
                <c:pt idx="9" c:formatCode="General">
                  <c:v>36</c:v>
                </c:pt>
                <c:pt idx="10" c:formatCode="General">
                  <c:v>34</c:v>
                </c:pt>
                <c:pt idx="11" c:formatCode="General">
                  <c:v>50</c:v>
                </c:pt>
                <c:pt idx="12" c:formatCode="General">
                  <c:v>57</c:v>
                </c:pt>
                <c:pt idx="13" c:formatCode="General">
                  <c:v>44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7478528"/>
        <c:axId val="77902592"/>
      </c:barChart>
      <c:catAx>
        <c:axId val="7747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Years</a:t>
                </a:r>
              </a:p>
            </c:rich>
          </c:tx>
          <c:layout>
            <c:manualLayout>
              <c:xMode val="edge"/>
              <c:yMode val="edge"/>
              <c:x val="0.478390456295004"/>
              <c:y val="0.7539701981696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902592"/>
        <c:crossesAt val="0"/>
        <c:auto val="1"/>
        <c:lblAlgn val="ctr"/>
        <c:lblOffset val="100"/>
        <c:tickLblSkip val="1"/>
        <c:noMultiLvlLbl val="0"/>
      </c:catAx>
      <c:valAx>
        <c:axId val="77902592"/>
        <c:scaling>
          <c:orientation val="minMax"/>
          <c:max val="100"/>
          <c:min val="0"/>
        </c:scaling>
        <c:delete val="1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Percentage</a:t>
                </a:r>
              </a:p>
            </c:rich>
          </c:tx>
          <c:layout>
            <c:manualLayout>
              <c:xMode val="edge"/>
              <c:yMode val="edge"/>
              <c:x val="0.00745161956796218"/>
              <c:y val="0.20634976183532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47852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SE-IT RESULT(Classwise)    </a:t>
            </a:r>
          </a:p>
        </c:rich>
      </c:tx>
      <c:layout>
        <c:manualLayout>
          <c:xMode val="edge"/>
          <c:yMode val="edge"/>
          <c:x val="0.275148158204362"/>
          <c:y val="0.031963406149034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1656899830763"/>
          <c:y val="0.146776651901046"/>
          <c:w val="0.82022069576334"/>
          <c:h val="0.5929510443521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"Distinction"</c:f>
              <c:strCache>
                <c:ptCount val="1"/>
                <c:pt idx="0">
                  <c:v>Distinction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Sheet1!$A$30:$A$42</c:f>
              <c:numCache>
                <c:formatCode>General</c:formatCode>
                <c:ptCount val="1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</c:numCache>
            </c:numRef>
          </c:cat>
          <c:val>
            <c:numRef>
              <c:f>Sheet1!$C$30:$C$42</c:f>
              <c:numCache>
                <c:formatCode>General</c:formatCode>
                <c:ptCount val="13"/>
                <c:pt idx="0">
                  <c:v>6</c:v>
                </c:pt>
                <c:pt idx="1">
                  <c:v>8</c:v>
                </c:pt>
                <c:pt idx="2">
                  <c:v>5</c:v>
                </c:pt>
                <c:pt idx="3">
                  <c:v>12</c:v>
                </c:pt>
                <c:pt idx="4">
                  <c:v>19</c:v>
                </c:pt>
                <c:pt idx="5">
                  <c:v>25</c:v>
                </c:pt>
                <c:pt idx="6">
                  <c:v>28</c:v>
                </c:pt>
                <c:pt idx="7">
                  <c:v>32</c:v>
                </c:pt>
                <c:pt idx="8">
                  <c:v>19</c:v>
                </c:pt>
                <c:pt idx="9">
                  <c:v>36</c:v>
                </c:pt>
                <c:pt idx="10" c:formatCode="0">
                  <c:v>45</c:v>
                </c:pt>
                <c:pt idx="11" c:formatCode="0">
                  <c:v>61</c:v>
                </c:pt>
                <c:pt idx="12" c:formatCode="0">
                  <c:v>78</c:v>
                </c:pt>
              </c:numCache>
            </c:numRef>
          </c:val>
        </c:ser>
        <c:ser>
          <c:idx val="1"/>
          <c:order val="1"/>
          <c:tx>
            <c:strRef>
              <c:f>"First Class"</c:f>
              <c:strCache>
                <c:ptCount val="1"/>
                <c:pt idx="0">
                  <c:v>First Class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Sheet1!$A$30:$A$42</c:f>
              <c:numCache>
                <c:formatCode>General</c:formatCode>
                <c:ptCount val="1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</c:numCache>
            </c:numRef>
          </c:cat>
          <c:val>
            <c:numRef>
              <c:f>Sheet1!$D$30:$D$42</c:f>
              <c:numCache>
                <c:formatCode>General</c:formatCode>
                <c:ptCount val="13"/>
                <c:pt idx="0">
                  <c:v>16</c:v>
                </c:pt>
                <c:pt idx="1">
                  <c:v>21</c:v>
                </c:pt>
                <c:pt idx="2">
                  <c:v>43</c:v>
                </c:pt>
                <c:pt idx="3">
                  <c:v>38</c:v>
                </c:pt>
                <c:pt idx="4">
                  <c:v>38</c:v>
                </c:pt>
                <c:pt idx="5">
                  <c:v>36</c:v>
                </c:pt>
                <c:pt idx="6">
                  <c:v>29</c:v>
                </c:pt>
                <c:pt idx="7">
                  <c:v>45</c:v>
                </c:pt>
                <c:pt idx="8">
                  <c:v>42</c:v>
                </c:pt>
                <c:pt idx="9">
                  <c:v>34</c:v>
                </c:pt>
                <c:pt idx="10" c:formatCode="0">
                  <c:v>37</c:v>
                </c:pt>
                <c:pt idx="11" c:formatCode="0">
                  <c:v>32</c:v>
                </c:pt>
                <c:pt idx="12" c:formatCode="0">
                  <c:v>32</c:v>
                </c:pt>
              </c:numCache>
            </c:numRef>
          </c:val>
        </c:ser>
        <c:ser>
          <c:idx val="2"/>
          <c:order val="2"/>
          <c:tx>
            <c:strRef>
              <c:f>"HII"</c:f>
              <c:strCache>
                <c:ptCount val="1"/>
                <c:pt idx="0">
                  <c:v>HII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Sheet1!$A$30:$A$42</c:f>
              <c:numCache>
                <c:formatCode>General</c:formatCode>
                <c:ptCount val="1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</c:numCache>
            </c:numRef>
          </c:cat>
          <c:val>
            <c:numRef>
              <c:f>Sheet1!$E$30:$E$42</c:f>
              <c:numCache>
                <c:formatCode>General</c:formatCode>
                <c:ptCount val="13"/>
                <c:pt idx="0">
                  <c:v>13</c:v>
                </c:pt>
                <c:pt idx="1">
                  <c:v>11</c:v>
                </c:pt>
                <c:pt idx="2">
                  <c:v>25</c:v>
                </c:pt>
                <c:pt idx="3">
                  <c:v>24</c:v>
                </c:pt>
                <c:pt idx="4">
                  <c:v>24</c:v>
                </c:pt>
                <c:pt idx="5">
                  <c:v>12</c:v>
                </c:pt>
                <c:pt idx="6">
                  <c:v>11</c:v>
                </c:pt>
                <c:pt idx="7">
                  <c:v>14</c:v>
                </c:pt>
                <c:pt idx="8">
                  <c:v>25</c:v>
                </c:pt>
                <c:pt idx="9">
                  <c:v>20</c:v>
                </c:pt>
                <c:pt idx="10" c:formatCode="0">
                  <c:v>15</c:v>
                </c:pt>
                <c:pt idx="11" c:formatCode="0">
                  <c:v>24</c:v>
                </c:pt>
                <c:pt idx="12" c:formatCode="0">
                  <c:v>10</c:v>
                </c:pt>
              </c:numCache>
            </c:numRef>
          </c:val>
        </c:ser>
        <c:ser>
          <c:idx val="3"/>
          <c:order val="3"/>
          <c:tx>
            <c:strRef>
              <c:f>"II"</c:f>
              <c:strCache>
                <c:ptCount val="1"/>
                <c:pt idx="0">
                  <c:v>II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Sheet1!$A$30:$A$42</c:f>
              <c:numCache>
                <c:formatCode>General</c:formatCode>
                <c:ptCount val="1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</c:numCache>
            </c:numRef>
          </c:cat>
          <c:val>
            <c:numRef>
              <c:f>Sheet1!$F$30:$F$42</c:f>
              <c:numCache>
                <c:formatCode>General</c:formatCode>
                <c:ptCount val="13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12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7</c:v>
                </c:pt>
                <c:pt idx="9">
                  <c:v>3</c:v>
                </c:pt>
                <c:pt idx="10" c:formatCode="0">
                  <c:v>5</c:v>
                </c:pt>
                <c:pt idx="11" c:formatCode="0">
                  <c:v>5</c:v>
                </c:pt>
                <c:pt idx="12" c:formatCode="0">
                  <c:v>3</c:v>
                </c:pt>
              </c:numCache>
            </c:numRef>
          </c:val>
        </c:ser>
        <c:ser>
          <c:idx val="4"/>
          <c:order val="4"/>
          <c:tx>
            <c:strRef>
              <c:f>"Pass Class"</c:f>
              <c:strCache>
                <c:ptCount val="1"/>
                <c:pt idx="0">
                  <c:v>Pass Class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Sheet1!$A$30:$A$42</c:f>
              <c:numCache>
                <c:formatCode>General</c:formatCode>
                <c:ptCount val="1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</c:numCache>
            </c:numRef>
          </c:cat>
          <c:val>
            <c:numRef>
              <c:f>Sheet1!$G$30:$G$42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c:formatCode="0">
                  <c:v>0</c:v>
                </c:pt>
                <c:pt idx="11" c:formatCode="0">
                  <c:v>0</c:v>
                </c:pt>
                <c:pt idx="12" c:formatCode="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8231808"/>
        <c:axId val="67834240"/>
      </c:barChart>
      <c:catAx>
        <c:axId val="7823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Year</a:t>
                </a:r>
              </a:p>
            </c:rich>
          </c:tx>
          <c:layout>
            <c:manualLayout>
              <c:xMode val="edge"/>
              <c:yMode val="edge"/>
              <c:x val="0.513313856457599"/>
              <c:y val="0.8219196616171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834240"/>
        <c:crosses val="autoZero"/>
        <c:auto val="1"/>
        <c:lblAlgn val="ctr"/>
        <c:lblOffset val="100"/>
        <c:tickLblSkip val="1"/>
        <c:noMultiLvlLbl val="0"/>
      </c:catAx>
      <c:valAx>
        <c:axId val="67834240"/>
        <c:scaling>
          <c:orientation val="minMax"/>
          <c:max val="100"/>
        </c:scaling>
        <c:delete val="1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No. Of Students</a:t>
                </a:r>
              </a:p>
            </c:rich>
          </c:tx>
          <c:layout>
            <c:manualLayout>
              <c:xMode val="edge"/>
              <c:yMode val="edge"/>
              <c:x val="0.0399407729206263"/>
              <c:y val="0.3036537361963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231808"/>
        <c:crosses val="autoZero"/>
        <c:crossBetween val="between"/>
        <c:majorUnit val="5"/>
        <c:minorUnit val="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SE-IT RESULT(Classwise)    </a:t>
            </a:r>
          </a:p>
        </c:rich>
      </c:tx>
      <c:layout>
        <c:manualLayout>
          <c:xMode val="edge"/>
          <c:yMode val="edge"/>
          <c:x val="0.275148169327996"/>
          <c:y val="0.031026041099701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75740638681"/>
          <c:y val="0.147971360381862"/>
          <c:w val="0.813610055133927"/>
          <c:h val="0.5799522673031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"Total Students"</c:f>
              <c:strCache>
                <c:ptCount val="1"/>
                <c:pt idx="0">
                  <c:v>Total Students</c:v>
                </c:pt>
              </c:strCache>
            </c:strRef>
          </c:tx>
          <c:spPr>
            <a:solidFill>
              <a:schemeClr val="accent1">
                <a:shade val="76667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Sheet1!$A$30:$A$42</c:f>
              <c:numCache>
                <c:formatCode>General</c:formatCode>
                <c:ptCount val="1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</c:numCache>
            </c:numRef>
          </c:cat>
          <c:val>
            <c:numRef>
              <c:f>Sheet1!$B$30:$B$42</c:f>
              <c:numCache>
                <c:formatCode>General</c:formatCode>
                <c:ptCount val="13"/>
                <c:pt idx="0">
                  <c:v>68</c:v>
                </c:pt>
                <c:pt idx="1">
                  <c:v>68</c:v>
                </c:pt>
                <c:pt idx="2">
                  <c:v>139</c:v>
                </c:pt>
                <c:pt idx="3">
                  <c:v>138</c:v>
                </c:pt>
                <c:pt idx="4">
                  <c:v>146</c:v>
                </c:pt>
                <c:pt idx="5">
                  <c:v>150</c:v>
                </c:pt>
                <c:pt idx="6">
                  <c:v>157</c:v>
                </c:pt>
                <c:pt idx="7">
                  <c:v>139</c:v>
                </c:pt>
                <c:pt idx="8">
                  <c:v>139</c:v>
                </c:pt>
                <c:pt idx="9">
                  <c:v>143</c:v>
                </c:pt>
                <c:pt idx="10" c:formatCode="0">
                  <c:v>148</c:v>
                </c:pt>
                <c:pt idx="11" c:formatCode="0">
                  <c:v>147</c:v>
                </c:pt>
                <c:pt idx="12">
                  <c:v>148</c:v>
                </c:pt>
              </c:numCache>
            </c:numRef>
          </c:val>
        </c:ser>
        <c:ser>
          <c:idx val="1"/>
          <c:order val="1"/>
          <c:tx>
            <c:strRef>
              <c:f>"Distinction"</c:f>
              <c:strCache>
                <c:ptCount val="1"/>
                <c:pt idx="0">
                  <c:v>Distinction</c:v>
                </c:pt>
              </c:strCache>
            </c:strRef>
          </c:tx>
          <c:spPr>
            <a:solidFill>
              <a:schemeClr val="accent2">
                <a:shade val="76667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Sheet1!$A$30:$A$42</c:f>
              <c:numCache>
                <c:formatCode>General</c:formatCode>
                <c:ptCount val="1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</c:numCache>
            </c:numRef>
          </c:cat>
          <c:val>
            <c:numRef>
              <c:f>Sheet1!$C$30:$C$42</c:f>
              <c:numCache>
                <c:formatCode>General</c:formatCode>
                <c:ptCount val="13"/>
                <c:pt idx="0">
                  <c:v>6</c:v>
                </c:pt>
                <c:pt idx="1">
                  <c:v>8</c:v>
                </c:pt>
                <c:pt idx="2">
                  <c:v>5</c:v>
                </c:pt>
                <c:pt idx="3">
                  <c:v>12</c:v>
                </c:pt>
                <c:pt idx="4">
                  <c:v>19</c:v>
                </c:pt>
                <c:pt idx="5">
                  <c:v>25</c:v>
                </c:pt>
                <c:pt idx="6">
                  <c:v>28</c:v>
                </c:pt>
                <c:pt idx="7">
                  <c:v>32</c:v>
                </c:pt>
                <c:pt idx="8">
                  <c:v>19</c:v>
                </c:pt>
                <c:pt idx="9">
                  <c:v>36</c:v>
                </c:pt>
                <c:pt idx="10" c:formatCode="0">
                  <c:v>45</c:v>
                </c:pt>
                <c:pt idx="11" c:formatCode="0">
                  <c:v>61</c:v>
                </c:pt>
                <c:pt idx="12" c:formatCode="0">
                  <c:v>78</c:v>
                </c:pt>
              </c:numCache>
            </c:numRef>
          </c:val>
        </c:ser>
        <c:ser>
          <c:idx val="2"/>
          <c:order val="2"/>
          <c:tx>
            <c:strRef>
              <c:f>"First Class"</c:f>
              <c:strCache>
                <c:ptCount val="1"/>
                <c:pt idx="0">
                  <c:v>First Class</c:v>
                </c:pt>
              </c:strCache>
            </c:strRef>
          </c:tx>
          <c:spPr>
            <a:solidFill>
              <a:schemeClr val="accent3">
                <a:shade val="76667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Sheet1!$A$30:$A$42</c:f>
              <c:numCache>
                <c:formatCode>General</c:formatCode>
                <c:ptCount val="1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</c:numCache>
            </c:numRef>
          </c:cat>
          <c:val>
            <c:numRef>
              <c:f>Sheet1!$D$30:$D$42</c:f>
              <c:numCache>
                <c:formatCode>General</c:formatCode>
                <c:ptCount val="13"/>
                <c:pt idx="0">
                  <c:v>16</c:v>
                </c:pt>
                <c:pt idx="1">
                  <c:v>21</c:v>
                </c:pt>
                <c:pt idx="2">
                  <c:v>43</c:v>
                </c:pt>
                <c:pt idx="3">
                  <c:v>38</c:v>
                </c:pt>
                <c:pt idx="4">
                  <c:v>38</c:v>
                </c:pt>
                <c:pt idx="5">
                  <c:v>36</c:v>
                </c:pt>
                <c:pt idx="6">
                  <c:v>29</c:v>
                </c:pt>
                <c:pt idx="7">
                  <c:v>45</c:v>
                </c:pt>
                <c:pt idx="8">
                  <c:v>42</c:v>
                </c:pt>
                <c:pt idx="9">
                  <c:v>34</c:v>
                </c:pt>
                <c:pt idx="10" c:formatCode="0">
                  <c:v>37</c:v>
                </c:pt>
                <c:pt idx="11" c:formatCode="0">
                  <c:v>32</c:v>
                </c:pt>
                <c:pt idx="12" c:formatCode="0">
                  <c:v>32</c:v>
                </c:pt>
              </c:numCache>
            </c:numRef>
          </c:val>
        </c:ser>
        <c:ser>
          <c:idx val="3"/>
          <c:order val="3"/>
          <c:tx>
            <c:strRef>
              <c:f>"HII"</c:f>
              <c:strCache>
                <c:ptCount val="1"/>
                <c:pt idx="0">
                  <c:v>HII</c:v>
                </c:pt>
              </c:strCache>
            </c:strRef>
          </c:tx>
          <c:spPr>
            <a:solidFill>
              <a:schemeClr val="accent4">
                <a:shade val="76667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Sheet1!$A$30:$A$42</c:f>
              <c:numCache>
                <c:formatCode>General</c:formatCode>
                <c:ptCount val="1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</c:numCache>
            </c:numRef>
          </c:cat>
          <c:val>
            <c:numRef>
              <c:f>Sheet1!$E$30:$E$42</c:f>
              <c:numCache>
                <c:formatCode>General</c:formatCode>
                <c:ptCount val="13"/>
                <c:pt idx="0">
                  <c:v>13</c:v>
                </c:pt>
                <c:pt idx="1">
                  <c:v>11</c:v>
                </c:pt>
                <c:pt idx="2">
                  <c:v>25</c:v>
                </c:pt>
                <c:pt idx="3">
                  <c:v>24</c:v>
                </c:pt>
                <c:pt idx="4">
                  <c:v>24</c:v>
                </c:pt>
                <c:pt idx="5">
                  <c:v>12</c:v>
                </c:pt>
                <c:pt idx="6">
                  <c:v>11</c:v>
                </c:pt>
                <c:pt idx="7">
                  <c:v>14</c:v>
                </c:pt>
                <c:pt idx="8">
                  <c:v>25</c:v>
                </c:pt>
                <c:pt idx="9">
                  <c:v>20</c:v>
                </c:pt>
                <c:pt idx="10" c:formatCode="0">
                  <c:v>15</c:v>
                </c:pt>
                <c:pt idx="11" c:formatCode="0">
                  <c:v>24</c:v>
                </c:pt>
                <c:pt idx="12" c:formatCode="0">
                  <c:v>10</c:v>
                </c:pt>
              </c:numCache>
            </c:numRef>
          </c:val>
        </c:ser>
        <c:ser>
          <c:idx val="4"/>
          <c:order val="4"/>
          <c:tx>
            <c:strRef>
              <c:f>"II"</c:f>
              <c:strCache>
                <c:ptCount val="1"/>
                <c:pt idx="0">
                  <c:v>II</c:v>
                </c:pt>
              </c:strCache>
            </c:strRef>
          </c:tx>
          <c:spPr>
            <a:solidFill>
              <a:schemeClr val="accent5">
                <a:shade val="76667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Sheet1!$A$30:$A$42</c:f>
              <c:numCache>
                <c:formatCode>General</c:formatCode>
                <c:ptCount val="1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</c:numCache>
            </c:numRef>
          </c:cat>
          <c:val>
            <c:numRef>
              <c:f>Sheet1!$F$30:$F$42</c:f>
              <c:numCache>
                <c:formatCode>General</c:formatCode>
                <c:ptCount val="13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12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7</c:v>
                </c:pt>
                <c:pt idx="9">
                  <c:v>3</c:v>
                </c:pt>
                <c:pt idx="10" c:formatCode="0">
                  <c:v>5</c:v>
                </c:pt>
                <c:pt idx="11" c:formatCode="0">
                  <c:v>5</c:v>
                </c:pt>
                <c:pt idx="12" c:formatCode="0">
                  <c:v>3</c:v>
                </c:pt>
              </c:numCache>
            </c:numRef>
          </c:val>
        </c:ser>
        <c:ser>
          <c:idx val="5"/>
          <c:order val="5"/>
          <c:tx>
            <c:strRef>
              <c:f>"Pass Class"</c:f>
              <c:strCache>
                <c:ptCount val="1"/>
                <c:pt idx="0">
                  <c:v>Pass Class</c:v>
                </c:pt>
              </c:strCache>
            </c:strRef>
          </c:tx>
          <c:spPr>
            <a:solidFill>
              <a:schemeClr val="accent6">
                <a:shade val="76667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Sheet1!$A$30:$A$41</c:f>
              <c:numCache>
                <c:formatCode>General</c:formatCode>
                <c:ptCount val="1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</c:numCache>
            </c:numRef>
          </c:cat>
          <c:val>
            <c:numRef>
              <c:f>Sheet1!$G$30:$G$41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c:formatCode="0">
                  <c:v>0</c:v>
                </c:pt>
                <c:pt idx="11" c:formatCode="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8195712"/>
        <c:axId val="80385152"/>
      </c:barChart>
      <c:catAx>
        <c:axId val="781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Year</a:t>
                </a:r>
              </a:p>
            </c:rich>
          </c:tx>
          <c:layout>
            <c:manualLayout>
              <c:xMode val="edge"/>
              <c:yMode val="edge"/>
              <c:x val="0.514793178785613"/>
              <c:y val="0.81384254387556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385152"/>
        <c:crosses val="autoZero"/>
        <c:auto val="1"/>
        <c:lblAlgn val="ctr"/>
        <c:lblOffset val="100"/>
        <c:tickLblSkip val="1"/>
        <c:noMultiLvlLbl val="0"/>
      </c:catAx>
      <c:valAx>
        <c:axId val="80385152"/>
        <c:scaling>
          <c:orientation val="minMax"/>
          <c:max val="160"/>
        </c:scaling>
        <c:delete val="1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No. Of Students</a:t>
                </a:r>
              </a:p>
            </c:rich>
          </c:tx>
          <c:layout>
            <c:manualLayout>
              <c:xMode val="edge"/>
              <c:yMode val="edge"/>
              <c:x val="0.0384615610199563"/>
              <c:y val="0.3007160395273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195712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SE RESULTS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"PICT All Clear"</c:f>
              <c:strCache>
                <c:ptCount val="1"/>
                <c:pt idx="0">
                  <c:v>PICT All Clear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Sheet1!$A$41:$A$43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Sheet1!$K$41:$K$43</c:f>
              <c:numCache>
                <c:formatCode>0.00</c:formatCode>
                <c:ptCount val="3"/>
                <c:pt idx="0">
                  <c:v>82.9931972789116</c:v>
                </c:pt>
                <c:pt idx="1">
                  <c:v>83.1081081081081</c:v>
                </c:pt>
                <c:pt idx="2" c:formatCode="General">
                  <c:v>86.2</c:v>
                </c:pt>
              </c:numCache>
            </c:numRef>
          </c:val>
        </c:ser>
        <c:ser>
          <c:idx val="1"/>
          <c:order val="1"/>
          <c:tx>
            <c:strRef>
              <c:f>"University All Clear"</c:f>
              <c:strCache>
                <c:ptCount val="1"/>
                <c:pt idx="0">
                  <c:v>University All Clear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Sheet1!$A$41:$A$43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Sheet1!$L$41:$L$43</c:f>
              <c:numCache>
                <c:formatCode>General</c:formatCode>
                <c:ptCount val="3"/>
                <c:pt idx="0">
                  <c:v>50</c:v>
                </c:pt>
                <c:pt idx="1">
                  <c:v>57</c:v>
                </c:pt>
                <c:pt idx="2">
                  <c:v>44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52300416"/>
        <c:axId val="110023424"/>
      </c:barChart>
      <c:catAx>
        <c:axId val="5230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0023424"/>
        <c:crosses val="autoZero"/>
        <c:auto val="1"/>
        <c:lblAlgn val="ctr"/>
        <c:lblOffset val="100"/>
        <c:noMultiLvlLbl val="0"/>
      </c:catAx>
      <c:valAx>
        <c:axId val="11002342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30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 Percentage of All Clear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[1]Sheet2!$A$1:$A$8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Avg</c:v>
                </c:pt>
                <c:pt idx="6">
                  <c:v>Current(2016)</c:v>
                </c:pt>
                <c:pt idx="7">
                  <c:v>SPPU</c:v>
                </c:pt>
              </c:strCache>
            </c:strRef>
          </c:cat>
          <c:val>
            <c:numRef>
              <c:f>[1]Sheet2!$B$1:$B$8</c:f>
              <c:numCache>
                <c:formatCode>General</c:formatCode>
                <c:ptCount val="8"/>
                <c:pt idx="0">
                  <c:v>66.91</c:v>
                </c:pt>
                <c:pt idx="1">
                  <c:v>68.03</c:v>
                </c:pt>
                <c:pt idx="2">
                  <c:v>68.92</c:v>
                </c:pt>
                <c:pt idx="3">
                  <c:v>82.99</c:v>
                </c:pt>
                <c:pt idx="4">
                  <c:v>83.11</c:v>
                </c:pt>
                <c:pt idx="5">
                  <c:v>73.99</c:v>
                </c:pt>
                <c:pt idx="6">
                  <c:v>86.2</c:v>
                </c:pt>
                <c:pt idx="7">
                  <c:v>44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0451840"/>
        <c:axId val="80457728"/>
      </c:barChart>
      <c:catAx>
        <c:axId val="8045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457728"/>
        <c:crosses val="autoZero"/>
        <c:auto val="1"/>
        <c:lblAlgn val="ctr"/>
        <c:lblOffset val="100"/>
        <c:noMultiLvlLbl val="0"/>
      </c:catAx>
      <c:valAx>
        <c:axId val="80457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451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19050</xdr:colOff>
      <xdr:row>50</xdr:row>
      <xdr:rowOff>95250</xdr:rowOff>
    </xdr:from>
    <xdr:to>
      <xdr:col>15</xdr:col>
      <xdr:colOff>142875</xdr:colOff>
      <xdr:row>74</xdr:row>
      <xdr:rowOff>0</xdr:rowOff>
    </xdr:to>
    <xdr:graphicFrame>
      <xdr:nvGraphicFramePr>
        <xdr:cNvPr id="1256" name="Chart 16"/>
        <xdr:cNvGraphicFramePr/>
      </xdr:nvGraphicFramePr>
      <xdr:xfrm>
        <a:off x="19050" y="9039225"/>
        <a:ext cx="8505825" cy="3790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4</xdr:row>
      <xdr:rowOff>19050</xdr:rowOff>
    </xdr:from>
    <xdr:to>
      <xdr:col>11</xdr:col>
      <xdr:colOff>542925</xdr:colOff>
      <xdr:row>26</xdr:row>
      <xdr:rowOff>57150</xdr:rowOff>
    </xdr:to>
    <xdr:graphicFrame>
      <xdr:nvGraphicFramePr>
        <xdr:cNvPr id="1257" name="Chart 17"/>
        <xdr:cNvGraphicFramePr/>
      </xdr:nvGraphicFramePr>
      <xdr:xfrm>
        <a:off x="19050" y="704850"/>
        <a:ext cx="6534150" cy="3600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112</xdr:row>
      <xdr:rowOff>57150</xdr:rowOff>
    </xdr:from>
    <xdr:to>
      <xdr:col>12</xdr:col>
      <xdr:colOff>323850</xdr:colOff>
      <xdr:row>134</xdr:row>
      <xdr:rowOff>123825</xdr:rowOff>
    </xdr:to>
    <xdr:graphicFrame>
      <xdr:nvGraphicFramePr>
        <xdr:cNvPr id="1258" name="Chart 18"/>
        <xdr:cNvGraphicFramePr/>
      </xdr:nvGraphicFramePr>
      <xdr:xfrm>
        <a:off x="0" y="19040475"/>
        <a:ext cx="6905625" cy="3629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135</xdr:row>
      <xdr:rowOff>142875</xdr:rowOff>
    </xdr:from>
    <xdr:to>
      <xdr:col>12</xdr:col>
      <xdr:colOff>238125</xdr:colOff>
      <xdr:row>161</xdr:row>
      <xdr:rowOff>66675</xdr:rowOff>
    </xdr:to>
    <xdr:graphicFrame>
      <xdr:nvGraphicFramePr>
        <xdr:cNvPr id="1259" name="Chart 19"/>
        <xdr:cNvGraphicFramePr/>
      </xdr:nvGraphicFramePr>
      <xdr:xfrm>
        <a:off x="0" y="22850475"/>
        <a:ext cx="6819900" cy="4133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107674</xdr:colOff>
      <xdr:row>76</xdr:row>
      <xdr:rowOff>57978</xdr:rowOff>
    </xdr:from>
    <xdr:to>
      <xdr:col>11</xdr:col>
      <xdr:colOff>182217</xdr:colOff>
      <xdr:row>92</xdr:row>
      <xdr:rowOff>149086</xdr:rowOff>
    </xdr:to>
    <xdr:graphicFrame>
      <xdr:nvGraphicFramePr>
        <xdr:cNvPr id="7" name="Chart 6"/>
        <xdr:cNvGraphicFramePr/>
      </xdr:nvGraphicFramePr>
      <xdr:xfrm>
        <a:off x="1631315" y="13211810"/>
        <a:ext cx="4560570" cy="26816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13</xdr:row>
      <xdr:rowOff>0</xdr:rowOff>
    </xdr:from>
    <xdr:to>
      <xdr:col>10</xdr:col>
      <xdr:colOff>304800</xdr:colOff>
      <xdr:row>29</xdr:row>
      <xdr:rowOff>152400</xdr:rowOff>
    </xdr:to>
    <xdr:graphicFrame>
      <xdr:nvGraphicFramePr>
        <xdr:cNvPr id="2" name="Chart 1"/>
        <xdr:cNvGraphicFramePr/>
      </xdr:nvGraphicFramePr>
      <xdr:xfrm>
        <a:off x="1800225" y="2105025"/>
        <a:ext cx="4505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Result%20Analysis\AUG%202015\UNI-PICT%20SE%20Overall_aug.09-14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1">
          <cell r="A1">
            <v>2011</v>
          </cell>
          <cell r="B1">
            <v>66.91</v>
          </cell>
        </row>
        <row r="2">
          <cell r="A2">
            <v>2012</v>
          </cell>
          <cell r="B2">
            <v>68.03</v>
          </cell>
        </row>
        <row r="3">
          <cell r="A3">
            <v>2013</v>
          </cell>
          <cell r="B3">
            <v>68.92</v>
          </cell>
        </row>
        <row r="4">
          <cell r="A4">
            <v>2014</v>
          </cell>
          <cell r="B4">
            <v>82.99</v>
          </cell>
        </row>
        <row r="5">
          <cell r="A5">
            <v>2015</v>
          </cell>
          <cell r="B5">
            <v>83.11</v>
          </cell>
        </row>
        <row r="6">
          <cell r="A6" t="str">
            <v>Avg</v>
          </cell>
          <cell r="B6">
            <v>73.99</v>
          </cell>
        </row>
        <row r="7">
          <cell r="A7" t="str">
            <v>Current(2016)</v>
          </cell>
          <cell r="B7">
            <v>86.2</v>
          </cell>
        </row>
        <row r="8">
          <cell r="A8" t="str">
            <v>SPPU</v>
          </cell>
          <cell r="B8">
            <v>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3"/>
  <sheetViews>
    <sheetView tabSelected="1" zoomScale="115" zoomScaleNormal="115" topLeftCell="A70" workbookViewId="0">
      <selection activeCell="M9" sqref="M9"/>
    </sheetView>
  </sheetViews>
  <sheetFormatPr defaultColWidth="9" defaultRowHeight="12.75"/>
  <cols>
    <col min="1" max="1" width="5.14285714285714" customWidth="1"/>
    <col min="2" max="2" width="8.14285714285714" customWidth="1"/>
    <col min="3" max="3" width="9.57142857142857" customWidth="1"/>
    <col min="4" max="5" width="8.28571428571429" customWidth="1"/>
    <col min="6" max="6" width="8.14285714285714" customWidth="1"/>
    <col min="7" max="8" width="8.28571428571429" customWidth="1"/>
    <col min="9" max="9" width="7.85714285714286" customWidth="1"/>
    <col min="10" max="10" width="10.1428571428571" customWidth="1"/>
    <col min="11" max="11" width="8" customWidth="1"/>
    <col min="12" max="12" width="8.57142857142857" customWidth="1"/>
  </cols>
  <sheetData>
    <row r="1" customHeight="1" spans="1:1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5:15">
      <c r="O2" s="1"/>
    </row>
    <row r="3" ht="15.75" spans="1:17">
      <c r="A3" s="2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P3" s="12"/>
      <c r="Q3" s="12"/>
    </row>
    <row r="4" spans="1:17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P4" s="12"/>
      <c r="Q4" s="12"/>
    </row>
    <row r="5" spans="1:17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P5" s="12"/>
      <c r="Q5" s="12"/>
    </row>
    <row r="6" spans="16:17">
      <c r="P6" s="12"/>
      <c r="Q6" s="12"/>
    </row>
    <row r="7" spans="16:17">
      <c r="P7" s="13"/>
      <c r="Q7" s="13"/>
    </row>
    <row r="27" spans="15:15">
      <c r="O27" s="14"/>
    </row>
    <row r="28" spans="15:15">
      <c r="O28" s="14"/>
    </row>
    <row r="29" s="1" customFormat="1" ht="76.5" spans="1:15">
      <c r="A29" s="4" t="s">
        <v>1</v>
      </c>
      <c r="B29" s="4" t="s">
        <v>2</v>
      </c>
      <c r="C29" s="4" t="s">
        <v>3</v>
      </c>
      <c r="D29" s="4" t="s">
        <v>4</v>
      </c>
      <c r="E29" s="4" t="s">
        <v>5</v>
      </c>
      <c r="F29" s="4" t="s">
        <v>6</v>
      </c>
      <c r="G29" s="4" t="s">
        <v>7</v>
      </c>
      <c r="H29" s="4" t="s">
        <v>8</v>
      </c>
      <c r="I29" s="4" t="s">
        <v>9</v>
      </c>
      <c r="J29" s="4" t="s">
        <v>10</v>
      </c>
      <c r="K29" s="4" t="s">
        <v>11</v>
      </c>
      <c r="L29" s="4" t="s">
        <v>12</v>
      </c>
      <c r="O29" s="15"/>
    </row>
    <row r="30" spans="1:17">
      <c r="A30" s="5">
        <v>2003</v>
      </c>
      <c r="B30" s="5">
        <v>68</v>
      </c>
      <c r="C30" s="5">
        <v>6</v>
      </c>
      <c r="D30" s="5">
        <v>16</v>
      </c>
      <c r="E30" s="5">
        <v>13</v>
      </c>
      <c r="F30" s="5">
        <v>5</v>
      </c>
      <c r="G30" s="5">
        <v>1</v>
      </c>
      <c r="H30" s="5">
        <v>19</v>
      </c>
      <c r="I30" s="5">
        <v>8</v>
      </c>
      <c r="J30" s="16">
        <f t="shared" ref="J30:J42" si="0">(SUM(C30:H30)*100)/B30</f>
        <v>88.2352941176471</v>
      </c>
      <c r="K30" s="16">
        <f t="shared" ref="K30:K42" si="1">(SUM(C30:G30)*100)/B30</f>
        <v>60.2941176470588</v>
      </c>
      <c r="L30" s="16">
        <f>0.4226*100</f>
        <v>42.26</v>
      </c>
      <c r="N30" s="14"/>
      <c r="O30" s="17"/>
      <c r="P30" s="17"/>
      <c r="Q30" s="14"/>
    </row>
    <row r="31" spans="1:17">
      <c r="A31" s="5">
        <v>2004</v>
      </c>
      <c r="B31" s="5">
        <v>68</v>
      </c>
      <c r="C31" s="5">
        <v>8</v>
      </c>
      <c r="D31" s="5">
        <v>21</v>
      </c>
      <c r="E31" s="5">
        <v>11</v>
      </c>
      <c r="F31" s="5">
        <v>4</v>
      </c>
      <c r="G31" s="5">
        <v>0</v>
      </c>
      <c r="H31" s="5">
        <v>20</v>
      </c>
      <c r="I31" s="5">
        <v>4</v>
      </c>
      <c r="J31" s="16">
        <f t="shared" si="0"/>
        <v>94.1176470588235</v>
      </c>
      <c r="K31" s="16">
        <f t="shared" si="1"/>
        <v>64.7058823529412</v>
      </c>
      <c r="L31" s="16">
        <f>0.3457*100</f>
        <v>34.57</v>
      </c>
      <c r="N31" s="14"/>
      <c r="O31" s="17"/>
      <c r="P31" s="17"/>
      <c r="Q31" s="14"/>
    </row>
    <row r="32" spans="1:17">
      <c r="A32" s="5">
        <v>2005</v>
      </c>
      <c r="B32" s="5">
        <v>139</v>
      </c>
      <c r="C32" s="5">
        <v>5</v>
      </c>
      <c r="D32" s="5">
        <v>43</v>
      </c>
      <c r="E32" s="5">
        <v>25</v>
      </c>
      <c r="F32" s="5">
        <v>7</v>
      </c>
      <c r="G32" s="5">
        <v>0</v>
      </c>
      <c r="H32" s="5">
        <v>50</v>
      </c>
      <c r="I32" s="5">
        <v>9</v>
      </c>
      <c r="J32" s="16">
        <f t="shared" si="0"/>
        <v>93.5251798561151</v>
      </c>
      <c r="K32" s="16">
        <f t="shared" si="1"/>
        <v>57.5539568345324</v>
      </c>
      <c r="L32" s="16">
        <f>0.2942*100</f>
        <v>29.42</v>
      </c>
      <c r="N32" s="14"/>
      <c r="O32" s="17"/>
      <c r="P32" s="17"/>
      <c r="Q32" s="14"/>
    </row>
    <row r="33" spans="1:17">
      <c r="A33" s="5">
        <v>2006</v>
      </c>
      <c r="B33" s="5">
        <v>138</v>
      </c>
      <c r="C33" s="5">
        <v>12</v>
      </c>
      <c r="D33" s="5">
        <v>38</v>
      </c>
      <c r="E33" s="5">
        <v>24</v>
      </c>
      <c r="F33" s="5">
        <v>12</v>
      </c>
      <c r="G33" s="5">
        <v>0</v>
      </c>
      <c r="H33" s="5">
        <v>45</v>
      </c>
      <c r="I33" s="5">
        <v>7</v>
      </c>
      <c r="J33" s="16">
        <f t="shared" si="0"/>
        <v>94.9275362318841</v>
      </c>
      <c r="K33" s="16">
        <f t="shared" si="1"/>
        <v>62.3188405797101</v>
      </c>
      <c r="L33" s="16">
        <f>0.3802*100</f>
        <v>38.02</v>
      </c>
      <c r="N33" s="14"/>
      <c r="O33" s="17"/>
      <c r="P33" s="17"/>
      <c r="Q33" s="14"/>
    </row>
    <row r="34" spans="1:17">
      <c r="A34" s="6">
        <v>2007</v>
      </c>
      <c r="B34" s="6">
        <v>146</v>
      </c>
      <c r="C34" s="6">
        <v>19</v>
      </c>
      <c r="D34" s="6">
        <v>38</v>
      </c>
      <c r="E34" s="6">
        <v>24</v>
      </c>
      <c r="F34" s="6">
        <v>5</v>
      </c>
      <c r="G34" s="6">
        <v>1</v>
      </c>
      <c r="H34" s="6">
        <v>57</v>
      </c>
      <c r="I34" s="6">
        <v>2</v>
      </c>
      <c r="J34" s="16">
        <f t="shared" si="0"/>
        <v>98.6301369863014</v>
      </c>
      <c r="K34" s="16">
        <f t="shared" si="1"/>
        <v>59.5890410958904</v>
      </c>
      <c r="L34" s="16">
        <f>0.399*100</f>
        <v>39.9</v>
      </c>
      <c r="N34" s="14"/>
      <c r="O34" s="17"/>
      <c r="P34" s="17"/>
      <c r="Q34" s="14"/>
    </row>
    <row r="35" spans="1:17">
      <c r="A35" s="6">
        <v>2008</v>
      </c>
      <c r="B35" s="6">
        <v>150</v>
      </c>
      <c r="C35" s="6">
        <v>25</v>
      </c>
      <c r="D35" s="6">
        <v>36</v>
      </c>
      <c r="E35" s="6">
        <v>12</v>
      </c>
      <c r="F35" s="6">
        <v>5</v>
      </c>
      <c r="G35" s="6">
        <v>2</v>
      </c>
      <c r="H35" s="6">
        <v>56</v>
      </c>
      <c r="I35" s="6">
        <v>14</v>
      </c>
      <c r="J35" s="16">
        <f t="shared" si="0"/>
        <v>90.6666666666667</v>
      </c>
      <c r="K35" s="16">
        <f t="shared" si="1"/>
        <v>53.3333333333333</v>
      </c>
      <c r="L35" s="16">
        <v>40.43</v>
      </c>
      <c r="N35" s="14"/>
      <c r="O35" s="17"/>
      <c r="P35" s="17"/>
      <c r="Q35" s="14"/>
    </row>
    <row r="36" spans="1:17">
      <c r="A36" s="6">
        <v>2009</v>
      </c>
      <c r="B36" s="6">
        <v>157</v>
      </c>
      <c r="C36" s="6">
        <v>28</v>
      </c>
      <c r="D36" s="6">
        <v>29</v>
      </c>
      <c r="E36" s="6">
        <v>11</v>
      </c>
      <c r="F36" s="6">
        <v>1</v>
      </c>
      <c r="G36" s="6">
        <v>0</v>
      </c>
      <c r="H36" s="6">
        <v>71</v>
      </c>
      <c r="I36" s="6">
        <v>11</v>
      </c>
      <c r="J36" s="18">
        <f t="shared" si="0"/>
        <v>89.171974522293</v>
      </c>
      <c r="K36" s="18">
        <f t="shared" si="1"/>
        <v>43.9490445859873</v>
      </c>
      <c r="L36" s="6">
        <v>32.72</v>
      </c>
      <c r="M36">
        <f t="shared" ref="M36:M43" si="2">(C36+D36)</f>
        <v>57</v>
      </c>
      <c r="N36" s="1">
        <f t="shared" ref="N36:N43" si="3">(C36/B36*100)</f>
        <v>17.8343949044586</v>
      </c>
      <c r="O36" s="1">
        <f t="shared" ref="O36:O43" si="4">(D36/B36*100)</f>
        <v>18.4713375796178</v>
      </c>
      <c r="P36" s="1">
        <f t="shared" ref="P36:P43" si="5">((C36+D36)/B36*100)</f>
        <v>36.3057324840764</v>
      </c>
      <c r="Q36" s="14"/>
    </row>
    <row r="37" spans="1:16">
      <c r="A37" s="6">
        <v>2010</v>
      </c>
      <c r="B37" s="4">
        <v>139</v>
      </c>
      <c r="C37" s="4">
        <v>32</v>
      </c>
      <c r="D37" s="4">
        <v>45</v>
      </c>
      <c r="E37" s="6">
        <v>14</v>
      </c>
      <c r="F37" s="6">
        <v>1</v>
      </c>
      <c r="G37" s="6">
        <v>0</v>
      </c>
      <c r="H37" s="6">
        <v>38</v>
      </c>
      <c r="I37" s="6">
        <v>9</v>
      </c>
      <c r="J37" s="18">
        <f t="shared" si="0"/>
        <v>93.5251798561151</v>
      </c>
      <c r="K37" s="18">
        <f t="shared" si="1"/>
        <v>66.1870503597122</v>
      </c>
      <c r="L37" s="6">
        <v>35</v>
      </c>
      <c r="M37">
        <f t="shared" si="2"/>
        <v>77</v>
      </c>
      <c r="N37" s="1">
        <f t="shared" si="3"/>
        <v>23.021582733813</v>
      </c>
      <c r="O37" s="1">
        <f t="shared" si="4"/>
        <v>32.3741007194245</v>
      </c>
      <c r="P37" s="1">
        <f t="shared" si="5"/>
        <v>55.3956834532374</v>
      </c>
    </row>
    <row r="38" spans="1:16">
      <c r="A38" s="6">
        <v>2011</v>
      </c>
      <c r="B38" s="4">
        <v>139</v>
      </c>
      <c r="C38" s="4">
        <v>19</v>
      </c>
      <c r="D38" s="4">
        <v>42</v>
      </c>
      <c r="E38" s="6">
        <v>25</v>
      </c>
      <c r="F38" s="6">
        <v>7</v>
      </c>
      <c r="G38" s="6">
        <v>0</v>
      </c>
      <c r="H38" s="6">
        <v>43</v>
      </c>
      <c r="I38" s="6">
        <v>3</v>
      </c>
      <c r="J38" s="18">
        <f t="shared" si="0"/>
        <v>97.841726618705</v>
      </c>
      <c r="K38" s="18">
        <f t="shared" si="1"/>
        <v>66.9064748201439</v>
      </c>
      <c r="L38" s="5">
        <v>37</v>
      </c>
      <c r="M38">
        <f t="shared" si="2"/>
        <v>61</v>
      </c>
      <c r="N38" s="1">
        <f t="shared" si="3"/>
        <v>13.6690647482014</v>
      </c>
      <c r="O38" s="1">
        <f t="shared" si="4"/>
        <v>30.2158273381295</v>
      </c>
      <c r="P38" s="1">
        <f t="shared" si="5"/>
        <v>43.8848920863309</v>
      </c>
    </row>
    <row r="39" spans="1:16">
      <c r="A39" s="6">
        <v>2012</v>
      </c>
      <c r="B39" s="4">
        <v>143</v>
      </c>
      <c r="C39" s="4">
        <v>36</v>
      </c>
      <c r="D39" s="4">
        <v>34</v>
      </c>
      <c r="E39" s="6">
        <v>20</v>
      </c>
      <c r="F39" s="6">
        <v>3</v>
      </c>
      <c r="G39" s="6">
        <v>0</v>
      </c>
      <c r="H39" s="6">
        <v>41</v>
      </c>
      <c r="I39" s="6">
        <v>9</v>
      </c>
      <c r="J39" s="18">
        <f t="shared" si="0"/>
        <v>93.7062937062937</v>
      </c>
      <c r="K39" s="18">
        <f t="shared" si="1"/>
        <v>65.034965034965</v>
      </c>
      <c r="L39" s="5">
        <v>36</v>
      </c>
      <c r="M39">
        <f t="shared" si="2"/>
        <v>70</v>
      </c>
      <c r="N39" s="1">
        <f t="shared" si="3"/>
        <v>25.1748251748252</v>
      </c>
      <c r="O39" s="1">
        <f t="shared" si="4"/>
        <v>23.7762237762238</v>
      </c>
      <c r="P39" s="1">
        <f t="shared" si="5"/>
        <v>48.951048951049</v>
      </c>
    </row>
    <row r="40" spans="1:16">
      <c r="A40" s="6">
        <v>2013</v>
      </c>
      <c r="B40" s="7">
        <v>148</v>
      </c>
      <c r="C40" s="8">
        <v>45</v>
      </c>
      <c r="D40" s="7">
        <v>37</v>
      </c>
      <c r="E40" s="9">
        <v>15</v>
      </c>
      <c r="F40" s="9">
        <v>5</v>
      </c>
      <c r="G40" s="9">
        <v>0</v>
      </c>
      <c r="H40" s="9">
        <v>41</v>
      </c>
      <c r="I40" s="9">
        <v>5</v>
      </c>
      <c r="J40" s="18">
        <f t="shared" si="0"/>
        <v>96.6216216216216</v>
      </c>
      <c r="K40" s="19">
        <f t="shared" si="1"/>
        <v>68.9189189189189</v>
      </c>
      <c r="L40" s="6">
        <v>34</v>
      </c>
      <c r="M40">
        <f t="shared" si="2"/>
        <v>82</v>
      </c>
      <c r="N40" s="1">
        <f t="shared" si="3"/>
        <v>30.4054054054054</v>
      </c>
      <c r="O40" s="1">
        <f t="shared" si="4"/>
        <v>25</v>
      </c>
      <c r="P40" s="1">
        <f t="shared" si="5"/>
        <v>55.4054054054054</v>
      </c>
    </row>
    <row r="41" spans="1:16">
      <c r="A41" s="6">
        <v>2014</v>
      </c>
      <c r="B41" s="7">
        <v>147</v>
      </c>
      <c r="C41" s="7">
        <v>61</v>
      </c>
      <c r="D41" s="7">
        <v>32</v>
      </c>
      <c r="E41" s="9">
        <v>24</v>
      </c>
      <c r="F41" s="9">
        <v>5</v>
      </c>
      <c r="G41" s="9">
        <v>0</v>
      </c>
      <c r="H41" s="9">
        <v>23</v>
      </c>
      <c r="I41" s="9">
        <v>1</v>
      </c>
      <c r="J41" s="18">
        <f t="shared" si="0"/>
        <v>98.6394557823129</v>
      </c>
      <c r="K41" s="19">
        <f t="shared" si="1"/>
        <v>82.9931972789116</v>
      </c>
      <c r="L41" s="20">
        <v>50</v>
      </c>
      <c r="M41">
        <f t="shared" si="2"/>
        <v>93</v>
      </c>
      <c r="N41" s="1">
        <f t="shared" si="3"/>
        <v>41.4965986394558</v>
      </c>
      <c r="O41" s="1">
        <f t="shared" si="4"/>
        <v>21.7687074829932</v>
      </c>
      <c r="P41" s="1">
        <f t="shared" si="5"/>
        <v>63.265306122449</v>
      </c>
    </row>
    <row r="42" spans="1:16">
      <c r="A42" s="10">
        <v>2015</v>
      </c>
      <c r="B42" s="11">
        <v>148</v>
      </c>
      <c r="C42" s="7">
        <v>78</v>
      </c>
      <c r="D42" s="7">
        <v>32</v>
      </c>
      <c r="E42" s="9">
        <v>10</v>
      </c>
      <c r="F42" s="9">
        <v>3</v>
      </c>
      <c r="G42" s="9">
        <v>0</v>
      </c>
      <c r="H42" s="9">
        <v>21</v>
      </c>
      <c r="I42" s="9">
        <v>4</v>
      </c>
      <c r="J42" s="18">
        <f t="shared" si="0"/>
        <v>97.2972972972973</v>
      </c>
      <c r="K42" s="19">
        <f t="shared" si="1"/>
        <v>83.1081081081081</v>
      </c>
      <c r="L42" s="20">
        <v>57</v>
      </c>
      <c r="M42">
        <f t="shared" si="2"/>
        <v>110</v>
      </c>
      <c r="N42" s="1">
        <f t="shared" si="3"/>
        <v>52.7027027027027</v>
      </c>
      <c r="O42" s="1">
        <f t="shared" si="4"/>
        <v>21.6216216216216</v>
      </c>
      <c r="P42" s="1">
        <f t="shared" si="5"/>
        <v>74.3243243243243</v>
      </c>
    </row>
    <row r="43" spans="1:16">
      <c r="A43">
        <v>2016</v>
      </c>
      <c r="B43">
        <v>145</v>
      </c>
      <c r="C43">
        <v>88</v>
      </c>
      <c r="D43">
        <v>29</v>
      </c>
      <c r="E43">
        <v>7</v>
      </c>
      <c r="F43">
        <v>1</v>
      </c>
      <c r="G43">
        <v>0</v>
      </c>
      <c r="H43">
        <v>17</v>
      </c>
      <c r="I43">
        <v>3</v>
      </c>
      <c r="J43">
        <v>97.93</v>
      </c>
      <c r="K43">
        <v>86.2</v>
      </c>
      <c r="L43" s="21">
        <v>44</v>
      </c>
      <c r="M43" s="22">
        <f t="shared" si="2"/>
        <v>117</v>
      </c>
      <c r="N43" s="1">
        <f t="shared" si="3"/>
        <v>60.6896551724138</v>
      </c>
      <c r="O43" s="1">
        <f t="shared" si="4"/>
        <v>20</v>
      </c>
      <c r="P43" s="1">
        <f t="shared" si="5"/>
        <v>80.6896551724138</v>
      </c>
    </row>
  </sheetData>
  <mergeCells count="2">
    <mergeCell ref="A1:L1"/>
    <mergeCell ref="A3:L3"/>
  </mergeCells>
  <printOptions horizontalCentered="1"/>
  <pageMargins left="0.379861111111111" right="0.45" top="1.5" bottom="0.539583333333333" header="0.5" footer="0.5"/>
  <pageSetup paperSize="9" orientation="portrait" horizontalDpi="120" verticalDpi="144"/>
  <headerFooter alignWithMargins="0">
    <oddHeader>&amp;C&amp;"Arial,Bold"&amp;16PUNE INSTITUTE OF COMPUTER TECHNOLOGY
INFORMATION TECHNOLOGY DEPT
S.E. RESULT ANALYSIS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B12"/>
  <sheetViews>
    <sheetView topLeftCell="A4" workbookViewId="0">
      <selection activeCell="O16" sqref="O16"/>
    </sheetView>
  </sheetViews>
  <sheetFormatPr defaultColWidth="9" defaultRowHeight="12.75" outlineLevelCol="1"/>
  <sheetData>
    <row r="5" spans="1:2">
      <c r="A5">
        <v>2011</v>
      </c>
      <c r="B5">
        <v>66.91</v>
      </c>
    </row>
    <row r="6" spans="1:2">
      <c r="A6">
        <v>2012</v>
      </c>
      <c r="B6">
        <v>68.03</v>
      </c>
    </row>
    <row r="7" spans="1:2">
      <c r="A7">
        <v>2013</v>
      </c>
      <c r="B7">
        <v>68.92</v>
      </c>
    </row>
    <row r="8" spans="1:2">
      <c r="A8">
        <v>2014</v>
      </c>
      <c r="B8">
        <v>82.99</v>
      </c>
    </row>
    <row r="9" spans="1:2">
      <c r="A9">
        <v>2015</v>
      </c>
      <c r="B9">
        <v>83.11</v>
      </c>
    </row>
    <row r="10" spans="1:2">
      <c r="A10" t="s">
        <v>13</v>
      </c>
      <c r="B10">
        <v>73.99</v>
      </c>
    </row>
    <row r="11" spans="1:2">
      <c r="A11" t="s">
        <v>14</v>
      </c>
      <c r="B11">
        <v>86.2</v>
      </c>
    </row>
    <row r="12" spans="1:2">
      <c r="A12" t="s">
        <v>15</v>
      </c>
      <c r="B12">
        <v>44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PICT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ITLAB01-13</dc:creator>
  <cp:lastModifiedBy>Shree-Sai</cp:lastModifiedBy>
  <dcterms:created xsi:type="dcterms:W3CDTF">2007-04-13T07:51:00Z</dcterms:created>
  <cp:lastPrinted>2008-10-06T08:29:00Z</cp:lastPrinted>
  <dcterms:modified xsi:type="dcterms:W3CDTF">2019-02-01T07:16:36Z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