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661" firstSheet="2" activeTab="9"/>
  </bookViews>
  <sheets>
    <sheet name="Sheet1" sheetId="1" r:id="rId1"/>
    <sheet name="2008-2012" sheetId="4" r:id="rId2"/>
    <sheet name="2009-2013" sheetId="3" r:id="rId3"/>
    <sheet name="2010-2014" sheetId="2" r:id="rId4"/>
    <sheet name="2011-2015" sheetId="5" r:id="rId5"/>
    <sheet name="2012-2016" sheetId="6" r:id="rId6"/>
    <sheet name="2013-2017" sheetId="7" r:id="rId7"/>
    <sheet name="2014-2018" sheetId="8" r:id="rId8"/>
    <sheet name="2015-2019" sheetId="9" r:id="rId9"/>
    <sheet name="2016-2020" sheetId="10" r:id="rId10"/>
    <sheet name="2017-2021" sheetId="11" r:id="rId11"/>
    <sheet name="2018-2022" sheetId="12" r:id="rId12"/>
  </sheets>
  <definedNames>
    <definedName name="_xlnm._FilterDatabase" localSheetId="5" hidden="1">'2012-2016'!$R$3:$U$154</definedName>
    <definedName name="_xlnm._FilterDatabase" localSheetId="6" hidden="1">'2013-2017'!$N$3:$P$164</definedName>
    <definedName name="_xlnm._FilterDatabase" localSheetId="8" hidden="1">'2015-2019'!$F$2:$H$152</definedName>
    <definedName name="_xlnm._FilterDatabase" localSheetId="9" hidden="1">'2016-2020'!$D$2:$F$160</definedName>
    <definedName name="_xlnm._FilterDatabase" localSheetId="7" hidden="1">'2014-2018'!$K$3:$M$163</definedName>
    <definedName name="_xlnm._FilterDatabase" localSheetId="1" hidden="1">'2008-2012'!$J$1:$J$275</definedName>
    <definedName name="_xlnm._FilterDatabase" localSheetId="2" hidden="1">'2009-2013'!$J$1:$J$194</definedName>
    <definedName name="_xlnm._FilterDatabase" localSheetId="3" hidden="1">'2010-2014'!$K$1:$K$704</definedName>
    <definedName name="_xlnm._FilterDatabase" localSheetId="4" hidden="1">'2011-2015'!$J$1:$J$164</definedName>
    <definedName name="_xlnm._FilterDatabase" localSheetId="10" hidden="1">'2017-2021'!$F$1:$K$196</definedName>
    <definedName name="_xlnm.Print_Area" localSheetId="1">'2008-2012'!$A$1:$L$188</definedName>
    <definedName name="_xlnm.Print_Area" localSheetId="2">'2009-2013'!$A$1:$L$174</definedName>
    <definedName name="_xlnm.Print_Area" localSheetId="5">'2012-2016'!$O$1:$U$170</definedName>
    <definedName name="_xlnm.Print_Titles" localSheetId="5">'2012-2016'!$1:$3</definedName>
    <definedName name="_xlnm.Print_Area" localSheetId="6">'2013-2017'!$J$1:$P$181</definedName>
    <definedName name="_xlnm.Print_Titles" localSheetId="6">'2013-2017'!$1:$3</definedName>
    <definedName name="_xlnm.Print_Area" localSheetId="7">'2014-2018'!$H$1:$M$179</definedName>
    <definedName name="_xlnm.Print_Titles" localSheetId="7">'2014-2018'!$1:$3</definedName>
  </definedNames>
  <calcPr calcId="144525"/>
</workbook>
</file>

<file path=xl/sharedStrings.xml><?xml version="1.0" encoding="utf-8"?>
<sst xmlns="http://schemas.openxmlformats.org/spreadsheetml/2006/main" count="2520">
  <si>
    <t>Students Admitted in 2005</t>
  </si>
  <si>
    <t>Sr.</t>
  </si>
  <si>
    <t>Name of the Student</t>
  </si>
  <si>
    <t>2005-06</t>
  </si>
  <si>
    <t>2006-07</t>
  </si>
  <si>
    <t>2007-08</t>
  </si>
  <si>
    <t>2008-09</t>
  </si>
  <si>
    <t>Avg %age of 4 Years</t>
  </si>
  <si>
    <t>A</t>
  </si>
  <si>
    <t>FAIL</t>
  </si>
  <si>
    <t>Legends</t>
  </si>
  <si>
    <t>B</t>
  </si>
  <si>
    <t>C</t>
  </si>
  <si>
    <t xml:space="preserve">Students Failed in that year. </t>
  </si>
  <si>
    <t>Mark red for Subsequents years</t>
  </si>
  <si>
    <t xml:space="preserve">Students Passed in that Year. </t>
  </si>
  <si>
    <t>Put the Marks in % in the cell</t>
  </si>
  <si>
    <t>Number of students cleared the course in 4 years in 10 out of 15</t>
  </si>
  <si>
    <t>Percentage is 10/15*100 = 66.67%.</t>
  </si>
  <si>
    <t>Students Admitted in 2006</t>
  </si>
  <si>
    <t>2009-10</t>
  </si>
  <si>
    <t>Students Admitted in 2007</t>
  </si>
  <si>
    <t>2010-11</t>
  </si>
  <si>
    <t>Students Admitted in 2008</t>
  </si>
  <si>
    <t>%</t>
  </si>
  <si>
    <t>2010-2011</t>
  </si>
  <si>
    <t>2011-2012</t>
  </si>
  <si>
    <t>ABNAVE NRUPEN PRAKASH</t>
  </si>
  <si>
    <t>FAILS</t>
  </si>
  <si>
    <t>ADITYA SHARMA</t>
  </si>
  <si>
    <t>AGRAWAL MAYUR RAMAVTAR</t>
  </si>
  <si>
    <t>AJAY  KRISHNAN</t>
  </si>
  <si>
    <t>AKSHAT GOEL</t>
  </si>
  <si>
    <t>AKSHAT JAIN</t>
  </si>
  <si>
    <t>AKSHAY MADHOGARIA</t>
  </si>
  <si>
    <t>ANIKET PALLEWAD</t>
  </si>
  <si>
    <t>ANIL KUMAR</t>
  </si>
  <si>
    <t>ANJANISH KUMAR</t>
  </si>
  <si>
    <t>ANKUR GUPTA</t>
  </si>
  <si>
    <t>ANUNAY AMAR</t>
  </si>
  <si>
    <t>ANUSHKA GHOGALE</t>
  </si>
  <si>
    <t>ASWANI KARAN</t>
  </si>
  <si>
    <t>AVASARE ARUN RAKHAMAJI</t>
  </si>
  <si>
    <t>AVHAD JYOTI BABAN</t>
  </si>
  <si>
    <t>BACHHAV HARSHAL RAGHUNATH</t>
  </si>
  <si>
    <t>BAHIR RUSHIKESH NANDKUMAR</t>
  </si>
  <si>
    <t>BAMNOTE GAURAV ARUN</t>
  </si>
  <si>
    <t>BARDIA SHRUTI RUSHABH</t>
  </si>
  <si>
    <t>BHAGWAT KSHITIJA NANDKISHOR</t>
  </si>
  <si>
    <t>BHALERAO MANGESH GANESH</t>
  </si>
  <si>
    <t>BHARGAV R. PATEL</t>
  </si>
  <si>
    <t>BHOME RUSHIKESH VILAS</t>
  </si>
  <si>
    <t>BUDE ABHIJIT RAMESH</t>
  </si>
  <si>
    <t>BURGUTE RANJITKUMAR KAKASAHEB</t>
  </si>
  <si>
    <t>CALANGUTKAR KEDARNATH RAJAN</t>
  </si>
  <si>
    <t>CHAUDHARI MAHESH PRABHAKAR</t>
  </si>
  <si>
    <t>CHAVANKE NIKHIL AJIT</t>
  </si>
  <si>
    <t>CHHABADA KARAN SANTOSHKUMAR</t>
  </si>
  <si>
    <t>DABRE RISHI RAJESH</t>
  </si>
  <si>
    <t>DADHE ASHWIN RAJEEV</t>
  </si>
  <si>
    <t>DELNAZ MINOO UNWALLA</t>
  </si>
  <si>
    <t>DEO ADITYA VIGHNESH</t>
  </si>
  <si>
    <t>DHAMECHAI JAYESH GURMUKH</t>
  </si>
  <si>
    <t>DHANDE SNEHAL PANDURANG</t>
  </si>
  <si>
    <t>DHOLEPATIL RAMA NITIN</t>
  </si>
  <si>
    <t>DIVYA LAKSHMI</t>
  </si>
  <si>
    <t>DIWAN TANMAY VILAS</t>
  </si>
  <si>
    <t>DURGE AKHIL ASHOK</t>
  </si>
  <si>
    <t>FIDA ALI FIDVI</t>
  </si>
  <si>
    <t>GAIDHANI AMEY JAIPRAKASH</t>
  </si>
  <si>
    <t>GATHE KAPILCHAND NAMDEORAO</t>
  </si>
  <si>
    <t>GAWADE YUVRAJ MUGUTRAO</t>
  </si>
  <si>
    <t>GHATNEKAR NUPUR SATISH</t>
  </si>
  <si>
    <t>INAMDAR NAGAMA JAVID</t>
  </si>
  <si>
    <t>JADHAV DEEPANJAN MADHAV</t>
  </si>
  <si>
    <t>JAISWAL PRITI ZUMBARLAL</t>
  </si>
  <si>
    <t>JAWAJI SHRUTI AMRESH</t>
  </si>
  <si>
    <t>JOGI ASHWINI RAJENDRA</t>
  </si>
  <si>
    <t>JOSHI APURVA MAKARAND</t>
  </si>
  <si>
    <t>JOSHI NEERAJ MAHESH</t>
  </si>
  <si>
    <t>JOSHI RAVIRAJ BHUMINAND</t>
  </si>
  <si>
    <t>KAKADE SHASHIKANT AVINASH</t>
  </si>
  <si>
    <t>KARVE RUTVIK BHASKAR</t>
  </si>
  <si>
    <t>BR CHG</t>
  </si>
  <si>
    <t>KHAN FAIZAN NASIR</t>
  </si>
  <si>
    <t>KHANDAGALE SURAJ PANDURANG</t>
  </si>
  <si>
    <t>KHOBARKHEDE RUPALI BHASKARRAO</t>
  </si>
  <si>
    <t>KOLI BHAGYASHRI SUBHASH</t>
  </si>
  <si>
    <t>KOMAL HORA</t>
  </si>
  <si>
    <t>LUNIYA RUSHABH NARENDRA</t>
  </si>
  <si>
    <t>LUTHRA AANCHAL RAJENDRA</t>
  </si>
  <si>
    <t>MANDORA BHAGYASHREE SATISH</t>
  </si>
  <si>
    <t>MANISH JAIN</t>
  </si>
  <si>
    <t>MAYANK BHATNAGAR</t>
  </si>
  <si>
    <t>MOHD ZEESHAN MOHD ROSHAN SHAIKH</t>
  </si>
  <si>
    <t>MONISH PATEL</t>
  </si>
  <si>
    <t>MRIDUL BIRLA</t>
  </si>
  <si>
    <t>MUNOT PAYAL KAMLESHKUMAR</t>
  </si>
  <si>
    <t>MUNOT SHRADDHA SANJAY</t>
  </si>
  <si>
    <t>N Y GARIN</t>
  </si>
  <si>
    <t>NARANG VISHNU NANDU</t>
  </si>
  <si>
    <t>NAVANDE NEHAL MALLIKARJUN</t>
  </si>
  <si>
    <t>NILESH D PHADTARE</t>
  </si>
  <si>
    <t>PAGAR UTKARSHA PRABHAKAR</t>
  </si>
  <si>
    <t>PALAK AGRAWAL</t>
  </si>
  <si>
    <t>PANKAJ TEKWANI</t>
  </si>
  <si>
    <t>PANSARE RASIK SHIVAJI</t>
  </si>
  <si>
    <t>PARAKH VINIT RAJENDRA</t>
  </si>
  <si>
    <t>PARAMVEER SINGH</t>
  </si>
  <si>
    <t>PARMAR NIKI JITENDRA</t>
  </si>
  <si>
    <t>PATHAK ANIKET SANJAY</t>
  </si>
  <si>
    <t>PATIL HARSHAL DADAJI</t>
  </si>
  <si>
    <t>PATIL SWAPNIL RATILAL</t>
  </si>
  <si>
    <t>PAWAR CHANDAN DILIP</t>
  </si>
  <si>
    <t>PERIWAL SHAGUN PRADEEP</t>
  </si>
  <si>
    <t>PHADKE TANUJA UDAY</t>
  </si>
  <si>
    <t>POONAWALA YAHYA KUTUB</t>
  </si>
  <si>
    <t>PRIYANKA PANDE</t>
  </si>
  <si>
    <t>RAGINI AGRAWAL</t>
  </si>
  <si>
    <t>RAHUL KULAL</t>
  </si>
  <si>
    <t>RAJGURU NITISH ARUN</t>
  </si>
  <si>
    <t>RATHOD VISHAL AMRIT</t>
  </si>
  <si>
    <t>RATNAPARKHI NITISH ANIL</t>
  </si>
  <si>
    <t>REVAGADE SAMRAT ASHOK</t>
  </si>
  <si>
    <t>SAGAR BHATIA</t>
  </si>
  <si>
    <t>SANGALE TUSHAR ASHOK</t>
  </si>
  <si>
    <t>SHAH NATASHA MAYUR</t>
  </si>
  <si>
    <t>SHENDE POONAM SUBHASH</t>
  </si>
  <si>
    <t>SHEWALE SATISH ASHOK</t>
  </si>
  <si>
    <t>SHITIJ GUGNANI</t>
  </si>
  <si>
    <t>SHIVADE PRATHAMESH SHRIKANT</t>
  </si>
  <si>
    <t>SOMANI NILESH SITARAM</t>
  </si>
  <si>
    <t>SONAWANE AMRUTA VASANT</t>
  </si>
  <si>
    <t>SUBHEDAR GAURAV PRASHANT</t>
  </si>
  <si>
    <t>SUGANDHA RUDRA</t>
  </si>
  <si>
    <t>SUYASH PANDEY</t>
  </si>
  <si>
    <t>SYED RAHILA</t>
  </si>
  <si>
    <t>TAKRANI SUJATA SURENDRA</t>
  </si>
  <si>
    <t>THAKUR BHAVANA PRAKASH</t>
  </si>
  <si>
    <t>THUBE GAURAV NAMDEV</t>
  </si>
  <si>
    <t>VARGE NAKULKUMAR SANJAY</t>
  </si>
  <si>
    <t>VASUDHA MAHAJAN</t>
  </si>
  <si>
    <t>VIBHORE MIGLANI</t>
  </si>
  <si>
    <t>VIKRAM NAIR</t>
  </si>
  <si>
    <t>VISAPURKAR KALYANI SUBHASH</t>
  </si>
  <si>
    <t>VIVEK KUMAR</t>
  </si>
  <si>
    <t>VORA PRATIK MAHAVIR</t>
  </si>
  <si>
    <t>WADHWA VARUN PRAVEEN</t>
  </si>
  <si>
    <t>WAGH ABHISHEK KARBHARI</t>
  </si>
  <si>
    <t>WAGHOLIKAR PRATIBHA RAMDAS</t>
  </si>
  <si>
    <t>WAKADKAR SAMEER KASHINATH</t>
  </si>
  <si>
    <t>WAKHARE PRACHI PRAKASH</t>
  </si>
  <si>
    <t>AMRITKAR PARAG SATISH</t>
  </si>
  <si>
    <t>BATTERYWALA ALIASGAR FAKRUDDIN</t>
  </si>
  <si>
    <t>BERDE SIDDESH VISHWANATH</t>
  </si>
  <si>
    <t>BHUMKAR ASHISH BHARAT</t>
  </si>
  <si>
    <t>BIYANI PRITI SHRINIWAS</t>
  </si>
  <si>
    <t>DESHPANDE AJINKYA AJIT</t>
  </si>
  <si>
    <t>GAWADE NANDA NIWRUTTI</t>
  </si>
  <si>
    <t>GURAV HARSHAL BHAGWATRAO</t>
  </si>
  <si>
    <t>HOTCHANDANI SAGAR JAGDISH</t>
  </si>
  <si>
    <t>JAGDALE ABHIJIT PARASHARAM</t>
  </si>
  <si>
    <t>KADAM SUNITA DNYANDEO</t>
  </si>
  <si>
    <t>KHULE NILAM VIJAY</t>
  </si>
  <si>
    <t>KOLHE SAYALY SATISH</t>
  </si>
  <si>
    <t>KOTWAL SACHIN DILIP</t>
  </si>
  <si>
    <t>KUNDARAM SRINIVAS GOVIND</t>
  </si>
  <si>
    <t>MAGAR ASHWINI DEELIP</t>
  </si>
  <si>
    <t>MUTHA SANDESH ASHOK</t>
  </si>
  <si>
    <t>PALDE SACHIN AMBADAS</t>
  </si>
  <si>
    <t>PANDHE NARITA SHASHIKANT</t>
  </si>
  <si>
    <t>PATIL APARNA SUBODH</t>
  </si>
  <si>
    <t>PAWAR KUMUDINI KESHAV</t>
  </si>
  <si>
    <t>RJAN RADOTRA</t>
  </si>
  <si>
    <t>SANDEEP SONAWAT</t>
  </si>
  <si>
    <t>TALEKAR PRANJALI BHIVASEN</t>
  </si>
  <si>
    <t>ZADE LANKESH SUDHAKAR</t>
  </si>
  <si>
    <t>BHARADIYA MAYURI SATISHCHANDRA</t>
  </si>
  <si>
    <t>Students Admitted in 2009</t>
  </si>
  <si>
    <t>2012-2013</t>
  </si>
  <si>
    <t>ADHAV ASHISH DNYANDEO</t>
  </si>
  <si>
    <t>AGHAV ISHWARI JAGANNATH</t>
  </si>
  <si>
    <t>AGRAWAL ANKIT UMESHKUMAR</t>
  </si>
  <si>
    <t>AGRAWAL ANNU ARUN</t>
  </si>
  <si>
    <t>AMIT KUMAR</t>
  </si>
  <si>
    <t>ANKIT V BANSAL</t>
  </si>
  <si>
    <t>ANKIT SHARMA</t>
  </si>
  <si>
    <t>ANUJA WANGNOO</t>
  </si>
  <si>
    <t>ASHISH SANADHYA</t>
  </si>
  <si>
    <t>ASHTEKAR KRUTTIKA CHANDRAKANT</t>
  </si>
  <si>
    <t>AUTADE SAGAR ASHOK</t>
  </si>
  <si>
    <t>AVINASH SONAWANE</t>
  </si>
  <si>
    <t>BADGUJAR PRATIKSHA BHASKAR</t>
  </si>
  <si>
    <t>BHARTENDU BHARTI</t>
  </si>
  <si>
    <t>BHAVSAR CHAITANYA SHYAM</t>
  </si>
  <si>
    <t>BHOSALE SHREEYA DEEPAKRAO</t>
  </si>
  <si>
    <t>BISWAJIT DEY</t>
  </si>
  <si>
    <t>BORDE ROHAN SATISHRAO</t>
  </si>
  <si>
    <t>CHAKRAVARTHY ROHAN KUMAR</t>
  </si>
  <si>
    <t>CHAUDHAR SATISH RAOSAHEB</t>
  </si>
  <si>
    <t>CHAUDHARI AMAR SHRIKANT</t>
  </si>
  <si>
    <t>CHHAJED NIKHIL VINOD</t>
  </si>
  <si>
    <t>DARDA MAYOOR MONISH</t>
  </si>
  <si>
    <t>DHULE AKSHAYKUMAR MAHADEVAPPA</t>
  </si>
  <si>
    <t>DIKE ASHISH VIJAY</t>
  </si>
  <si>
    <t>GADSING MAYURI LAXMAN</t>
  </si>
  <si>
    <t>GAIKWAD AKSHAY SHAHAJI</t>
  </si>
  <si>
    <t>GAIKWAD PUSHAKAR KISHOR</t>
  </si>
  <si>
    <t>GAUTAM KUMAR</t>
  </si>
  <si>
    <t>GHODE AMAR PRADEEPKUMAR</t>
  </si>
  <si>
    <t>GUPTA VANI JITENDRA</t>
  </si>
  <si>
    <t>HARKIRPAL SINGH</t>
  </si>
  <si>
    <t>HIRAN PRANAV PRAMODKUMAR</t>
  </si>
  <si>
    <t>HIRE PRATIK PARASHURAM</t>
  </si>
  <si>
    <t>INAMDAR MOHSIN IMTIYAZ</t>
  </si>
  <si>
    <t>INGALE KOMAL RAJENDRA</t>
  </si>
  <si>
    <t>INGOLE PRACHI VASANT</t>
  </si>
  <si>
    <t>ISHAN AGARWAL</t>
  </si>
  <si>
    <t>JODHWANI SAHIL PRADEEP</t>
  </si>
  <si>
    <t>KAMBLE JITESH SHAMRAO</t>
  </si>
  <si>
    <t>KARACHIWALA HAMZA SHABBIR</t>
  </si>
  <si>
    <t>KARISHMA GARG</t>
  </si>
  <si>
    <t>KARVANDE MANOJ VITTHAL</t>
  </si>
  <si>
    <t>KAZI SANA NAFIS</t>
  </si>
  <si>
    <t>KELKAR ANUJA MILIND</t>
  </si>
  <si>
    <t>KHARAT GANESH MAHADEO</t>
  </si>
  <si>
    <t>KOSHTI ANUJA RAMESH</t>
  </si>
  <si>
    <t>KOTHAWALE AKASH SANJAY</t>
  </si>
  <si>
    <t>KULKARNI ALOK DIPAK</t>
  </si>
  <si>
    <t>KULKARNI AMITA DILIP</t>
  </si>
  <si>
    <t>LAKHEPATIL AJINKYA RAMRAJE</t>
  </si>
  <si>
    <t>MAHAJAN AKSHATA DEVENDRA</t>
  </si>
  <si>
    <t>MAHALPURE SHRUTI SATISH</t>
  </si>
  <si>
    <t>MANVI BHATIA</t>
  </si>
  <si>
    <t>MARDA SAKSHI BRIJMOHAN</t>
  </si>
  <si>
    <t>MARWA MAYUR RAJESH</t>
  </si>
  <si>
    <t>MAYANK SINGH</t>
  </si>
  <si>
    <t>MOHAMMED AAQUIB ANSARI MOHAMMED YUSUF</t>
  </si>
  <si>
    <t>MULAY AMIT YESHWANT</t>
  </si>
  <si>
    <t>NAGHATE ANKIT VIJAY</t>
  </si>
  <si>
    <t>NAIKNAWARE UTKARSH MARUTI</t>
  </si>
  <si>
    <t>NEMADE AJAY VILAS</t>
  </si>
  <si>
    <t>PANDIT DIVYA SYAMANTAKMANI</t>
  </si>
  <si>
    <t>PANSARE ROHAN SAMPAT</t>
  </si>
  <si>
    <t>PARADKAR SUPRIYA SUNIL</t>
  </si>
  <si>
    <t>PARAKH KUNAL KAILAS</t>
  </si>
  <si>
    <t>PAREKH SONALI SUNIL</t>
  </si>
  <si>
    <t>PARTH SARTHI PIPLANI</t>
  </si>
  <si>
    <t>PATIL AKSHAY JAYANT</t>
  </si>
  <si>
    <t>PATIL DNYANESHWARI PRAKASH</t>
  </si>
  <si>
    <t>PATIL KHUSHBU PRAKASH</t>
  </si>
  <si>
    <t>PATIL SAGAR RAJESH</t>
  </si>
  <si>
    <t>PAWAR BHANUPRIYA VITTHAL</t>
  </si>
  <si>
    <t>POLE AKSHAYKUMAR RAHUL</t>
  </si>
  <si>
    <t>POTE SMITA RAGHUNATH</t>
  </si>
  <si>
    <t>POTEY AKSHAY MADHUKAR</t>
  </si>
  <si>
    <t>PRATIVINDHYA MISHRA</t>
  </si>
  <si>
    <t>PRIYA KASHYAP</t>
  </si>
  <si>
    <t>PUNTAMBEKAR SHREYA SHAILESH</t>
  </si>
  <si>
    <t>RISHABH PANDITA</t>
  </si>
  <si>
    <t>ROHAN MARWADI</t>
  </si>
  <si>
    <t>SACHIN SUKHLECHA</t>
  </si>
  <si>
    <t>SALVE AJINKYA PRABHAKAR</t>
  </si>
  <si>
    <t>SARTHAK MAJITHIA</t>
  </si>
  <si>
    <t>SARWAR PRIYANKA ASHOK</t>
  </si>
  <si>
    <t>SATPUTE SWAPNIL BHASKAR</t>
  </si>
  <si>
    <t>SETHI SUPREET SATISHKUMAR</t>
  </si>
  <si>
    <t>SHAH KUNAL ARVIND</t>
  </si>
  <si>
    <t>SHELKE PRASHANT APADEV</t>
  </si>
  <si>
    <t>SHETTY SHEFALI RAVINDRA</t>
  </si>
  <si>
    <t>SHEWALE ANULA TUSHAR</t>
  </si>
  <si>
    <t>SHIRSATH VISHAKHA PANDIT</t>
  </si>
  <si>
    <t>SHUBHI YEDE</t>
  </si>
  <si>
    <t>SHUKLA MANISH NITYANAND</t>
  </si>
  <si>
    <t>SOMANI NEHA NANDKISHOR</t>
  </si>
  <si>
    <t>SOMWANSHI HARSHAL SURESH</t>
  </si>
  <si>
    <t>SONAWANE JAYANT SHAM</t>
  </si>
  <si>
    <t>SUKHANI KUMAR DAYARAM</t>
  </si>
  <si>
    <t>TAORI SANIKA SANJAY</t>
  </si>
  <si>
    <t>TEJASH KUMAR</t>
  </si>
  <si>
    <t>THOMBRE PRIYANKA MILIND</t>
  </si>
  <si>
    <t>TIWARI ROHIT VINOD</t>
  </si>
  <si>
    <t>UPPOD BALAJI SAMBHAJI</t>
  </si>
  <si>
    <t>VADASADAWALA SHABNAM WAHID BHAI</t>
  </si>
  <si>
    <t>VISHWAS JAIN</t>
  </si>
  <si>
    <t>VIVEK GIRIDHAR KANNAKE</t>
  </si>
  <si>
    <t>VIVERT JAIN</t>
  </si>
  <si>
    <t>WAGHMODE SACHIN DADASO</t>
  </si>
  <si>
    <t>WAYKOLE VRUSHALI PRAVIN</t>
  </si>
  <si>
    <t>ZAJRIYA AASHAY MAHESH</t>
  </si>
  <si>
    <t>CHANGEDIYA SUNNY SANJAY</t>
  </si>
  <si>
    <t>GAIKWAD SAGAR ANAND</t>
  </si>
  <si>
    <t>JUVVADI MANOBHIRAM</t>
  </si>
  <si>
    <t>NIMBALKAR ABHIJIT SHIRISH</t>
  </si>
  <si>
    <t>PHUTANE AMEY UDAY</t>
  </si>
  <si>
    <t>SANJAY SINGH</t>
  </si>
  <si>
    <t>SHIRUDE NEHA RAJIV</t>
  </si>
  <si>
    <t>VARSHA SINHA</t>
  </si>
  <si>
    <t>AGRAWAL  NILIMA OMPRAKASH</t>
  </si>
  <si>
    <t>AHER SHUBHAM SURESH</t>
  </si>
  <si>
    <t>ALWAL ANNAPURNA RAMESH</t>
  </si>
  <si>
    <t>BHINTADE VIVEK ASHOK</t>
  </si>
  <si>
    <t>BRAHME NACHIKET SHRIKANT</t>
  </si>
  <si>
    <t>CHANDAK RASHMI VIJAYKUMARJI</t>
  </si>
  <si>
    <t>CHAVAN PUSHPAK VILAS</t>
  </si>
  <si>
    <t>DARP YOGESH RAMCHANDRA</t>
  </si>
  <si>
    <t>DAWANGE VISHAL SANJAY</t>
  </si>
  <si>
    <t>DESHPANDE KIRTI VINOD</t>
  </si>
  <si>
    <t>DESHPANDE NACHIKET CHANDRAKANT</t>
  </si>
  <si>
    <t>DHADIWAL KOMAL AJIT</t>
  </si>
  <si>
    <t>DIVEKAR SANDIP LAXMAN</t>
  </si>
  <si>
    <t>DUMAVAT KUNAL BHAVARLAL</t>
  </si>
  <si>
    <t>EKHANDE DNYANESHWAR KACHARU</t>
  </si>
  <si>
    <t>GADKARI ASHISH VASANTRAO</t>
  </si>
  <si>
    <t>GEHANI ASHISH MOHAN</t>
  </si>
  <si>
    <t>GHADGE TEJAL RAJENDRA</t>
  </si>
  <si>
    <t>GUNDECHA ANIKET PRAKASH</t>
  </si>
  <si>
    <t>JADHAV DHANRAJ KHANDERAO</t>
  </si>
  <si>
    <t>JADHAV MAYUR JAGANNATH</t>
  </si>
  <si>
    <t>KADAM AMIT ASHOKRAO</t>
  </si>
  <si>
    <t>KADAM PRADNYA PRADEEP</t>
  </si>
  <si>
    <t>KADAM RAHUL DNYANESHWAR</t>
  </si>
  <si>
    <t>KAKADE POOJA DILIPRAO</t>
  </si>
  <si>
    <t>KALBANDE GAURI RAJENDRA</t>
  </si>
  <si>
    <t>KALRA JASBIRKAUR AMARJITSINGH</t>
  </si>
  <si>
    <t>LONKAR GORAKH SUBHASH</t>
  </si>
  <si>
    <t>MULEY PRASAD MUKUNDRAO</t>
  </si>
  <si>
    <t>MULLA ASMA MUSA</t>
  </si>
  <si>
    <t>MURKUTE DEVYANI BALASAHEB</t>
  </si>
  <si>
    <t>NIKAM SONALI JIVAN</t>
  </si>
  <si>
    <t>PATEL NAZNIN JAVED</t>
  </si>
  <si>
    <t>PINGLE ADITYA ULHAS</t>
  </si>
  <si>
    <t>RAIJADE DHANVANTARI BALKRISHANA</t>
  </si>
  <si>
    <t>RAJOLE VISHAL VILASRAO</t>
  </si>
  <si>
    <t>SATPUTE ABHINANDAN ASHOK</t>
  </si>
  <si>
    <t>SHAIKH SHEEBAN RAZA ZAHEER</t>
  </si>
  <si>
    <t>SHEIKH LINA JAMIL AHMED</t>
  </si>
  <si>
    <t>SHINDE AKASH ARUN</t>
  </si>
  <si>
    <t>SHINGANE ANKUSH DINANATH</t>
  </si>
  <si>
    <t>SINGH PRABHAKAR KRISHNAKUMAR</t>
  </si>
  <si>
    <t>SONY PRERNA ASHOK</t>
  </si>
  <si>
    <t>SURADKAR SWAPNIL RAJENDRA</t>
  </si>
  <si>
    <t>TATHE VISHAL BHAGWAT</t>
  </si>
  <si>
    <t>UKARANDE SNEHAL ANIL</t>
  </si>
  <si>
    <t>YADAV SNEHA HANAMANT</t>
  </si>
  <si>
    <t>Students Admitted in 2010</t>
  </si>
  <si>
    <t>2011-12</t>
  </si>
  <si>
    <t>2012-13</t>
  </si>
  <si>
    <t>2013-14</t>
  </si>
  <si>
    <t>AAYUSH FUSKELAY</t>
  </si>
  <si>
    <t>ABHISHEK BHATTACHARJEE</t>
  </si>
  <si>
    <t>ABHISHEK SHARMA</t>
  </si>
  <si>
    <t>ADEP AKASH RAJENDRA</t>
  </si>
  <si>
    <t>ADITYA SINGH SOLANKI</t>
  </si>
  <si>
    <t>AGARWAL RUHI DINESH</t>
  </si>
  <si>
    <t>AHERKAR SHRIJEET CHANDRASHEKHAR</t>
  </si>
  <si>
    <t>ANIL BAJAJ</t>
  </si>
  <si>
    <t>ANIRUDH SHISHODIA</t>
  </si>
  <si>
    <t>ANUPAMA TRIVEDI</t>
  </si>
  <si>
    <t>ASHUTOSH PANDEY</t>
  </si>
  <si>
    <t>ASHWIN AJAY HABBU</t>
  </si>
  <si>
    <t>AYMAN MUSHTAQ AHMAD</t>
  </si>
  <si>
    <t>BAHETI MAHESH RAJENDRA</t>
  </si>
  <si>
    <t>BHAKKAD MOHIT KISHANLALJI</t>
  </si>
  <si>
    <t>BHAND PRITI PARAJI</t>
  </si>
  <si>
    <t>BHANDWALKAR ONKAR MADHUKAR</t>
  </si>
  <si>
    <t>BOTHARA PRIYANKA RAMESH</t>
  </si>
  <si>
    <t>BURSE RASHMI KIRAN</t>
  </si>
  <si>
    <t>CHAUDHARI PRANITA RAVISHANKAR</t>
  </si>
  <si>
    <t>CHOKHAR PRITHVIRAJ BALASAHEB</t>
  </si>
  <si>
    <t>DEORE LALIT DAULATRAO</t>
  </si>
  <si>
    <t>DHANAVE PRATIK BALASAHEB</t>
  </si>
  <si>
    <t>DHAWALE PRACHI PRAMOD</t>
  </si>
  <si>
    <t>DHEPLE ARCHANA HARIBHAU</t>
  </si>
  <si>
    <t>GAIKWAD PIYUSH GHANASHYAM</t>
  </si>
  <si>
    <t>GANGARDE MAYURI MUKUND</t>
  </si>
  <si>
    <t>GAWANDE ANAGHA ARVIND</t>
  </si>
  <si>
    <t>GHODAKE PRAJAKTA DHANANJAY</t>
  </si>
  <si>
    <t>GOENKA PALAK DILIP</t>
  </si>
  <si>
    <t>GORADE TUSHAR BHAUSAHEB</t>
  </si>
  <si>
    <t>GUJRATHI DHANESH NARESH</t>
  </si>
  <si>
    <t>GUTTE ASHWINI ASHOKRAO</t>
  </si>
  <si>
    <t>HARAL SMITA DATTATRAYA</t>
  </si>
  <si>
    <t>JADHWANI KANCHAN OMPRAKASH</t>
  </si>
  <si>
    <t>JAIN BHUSHAN SUMATILAL</t>
  </si>
  <si>
    <t>JAIPURIA ROHIT SHARADKUMAR</t>
  </si>
  <si>
    <t>JAMBHULKAR SAYALI SUNIL</t>
  </si>
  <si>
    <t>JOSHI AKHIL NIRANJAN</t>
  </si>
  <si>
    <t>KABRE AMEYA ATUL</t>
  </si>
  <si>
    <t>KADAM CHIRAG RAM</t>
  </si>
  <si>
    <t>KAHATE SAUMITRA SHYAMKANT</t>
  </si>
  <si>
    <t>KAILAS JAHANGIR PAWARA</t>
  </si>
  <si>
    <t>KAUTHALE TRUPTI SAMPAT</t>
  </si>
  <si>
    <t>KHADKIWALA HATIM JAINUDDIN</t>
  </si>
  <si>
    <t>KHADSE MAYUR DILIP</t>
  </si>
  <si>
    <t>KHAN RUQAIYA IQBAL</t>
  </si>
  <si>
    <t>KULKARNI MITALI SUHAS</t>
  </si>
  <si>
    <t>LAGWANKAR NIKHIL KISHOR</t>
  </si>
  <si>
    <t>LIMAYE AKASH GIRISH</t>
  </si>
  <si>
    <t>MADGULWAR AMIT ASHOK</t>
  </si>
  <si>
    <t>MAHAJAN PRATEEK PARAG</t>
  </si>
  <si>
    <t>MANSI MATHUR</t>
  </si>
  <si>
    <t>MANTRI ANKIT JAGDISH</t>
  </si>
  <si>
    <t>MATHANGI KRISHNAMURTHI</t>
  </si>
  <si>
    <t>MATNANI PRIYA SHIVADAS</t>
  </si>
  <si>
    <t>MITRA ANSHUMAN SUDEEP</t>
  </si>
  <si>
    <t>MONGA MANPREET KAUR DARSHAN SINGH</t>
  </si>
  <si>
    <t>MULCHANDANI POOJA OM</t>
  </si>
  <si>
    <t>MUNOT SHRENIK SUMTILAL</t>
  </si>
  <si>
    <t>MUTHA VINITA VINOD</t>
  </si>
  <si>
    <t>NAIK RASHMI BHARAT</t>
  </si>
  <si>
    <t>NARAD POONAM DEEPAK</t>
  </si>
  <si>
    <t>NARANG KARISHMA KISHOR</t>
  </si>
  <si>
    <t>NEVATIA SAKSHI SUNIL</t>
  </si>
  <si>
    <t>OSWAL DARSHAN MANISH</t>
  </si>
  <si>
    <t>PAGAR NILESH DADAJI</t>
  </si>
  <si>
    <t>PANDAY PRASHANT RAMDHARASH</t>
  </si>
  <si>
    <t>PATEL MANISH UTTAM</t>
  </si>
  <si>
    <t>PATHAK ANUJA PRAVIN</t>
  </si>
  <si>
    <t>PATIL AMOL MADHUKAR</t>
  </si>
  <si>
    <t>PATIL PRIYA KISHOR</t>
  </si>
  <si>
    <t>PATIL RUPESHSING RAMESH</t>
  </si>
  <si>
    <t>PATIL RUSHIKESH VASANTRAO</t>
  </si>
  <si>
    <t>PAWAR NEHA ANIL</t>
  </si>
  <si>
    <t>PAWAR PRASAD GORAKSH</t>
  </si>
  <si>
    <t>PHADKE MUGDHA RAVINDRA</t>
  </si>
  <si>
    <t>POTE ISHWAR VITTHAL</t>
  </si>
  <si>
    <t>RAHUL BAIJAL</t>
  </si>
  <si>
    <t>RAHUL SHARMA</t>
  </si>
  <si>
    <t>RAMPURAWALA MARIYA FIROZ</t>
  </si>
  <si>
    <t>RANSING RUPALI SUBHASH</t>
  </si>
  <si>
    <t>RATTAN NAKUL VISHWAS</t>
  </si>
  <si>
    <t>RIA NARAYAN</t>
  </si>
  <si>
    <t>ROMIL MEHTA</t>
  </si>
  <si>
    <t>SABALE BHUSHAN BALASAHEB</t>
  </si>
  <si>
    <t>SAGAR SABIR DAMANI</t>
  </si>
  <si>
    <t>SAHARE NUPUR ARVIND</t>
  </si>
  <si>
    <t>SARAF DARPAN RAJENDRA</t>
  </si>
  <si>
    <t>SASANE PRANITA RAMESH</t>
  </si>
  <si>
    <t>SHARMA LAKSHMI</t>
  </si>
  <si>
    <t>SHIKHAR SHANKAR KHANDELWAL</t>
  </si>
  <si>
    <t>SHINDE NUTAN BALASAHEB</t>
  </si>
  <si>
    <t>SHIRA VISHAL BHAGWANSING</t>
  </si>
  <si>
    <t>SHIRBHATE ABHILASH DNYANESHWAR</t>
  </si>
  <si>
    <t>SIDDHANT BANSAL</t>
  </si>
  <si>
    <t>SOLANKE BHUSHAN NARENDRA</t>
  </si>
  <si>
    <t>STUTI MITTAL</t>
  </si>
  <si>
    <t>SWETAMBARI</t>
  </si>
  <si>
    <t>TEKE AMRUTA PRAKASH</t>
  </si>
  <si>
    <t>THAKARE RAHUL GULAB</t>
  </si>
  <si>
    <t>THORAT AKSHAY RAMAKANT</t>
  </si>
  <si>
    <t>THOSARE YOGESH YASHWANT</t>
  </si>
  <si>
    <t>TIWARI BHAVYA YOGESH</t>
  </si>
  <si>
    <t>TOSHNIWAL VIVEK ANILKUMAR</t>
  </si>
  <si>
    <t>TRIPATHI SHREYA BHARAT</t>
  </si>
  <si>
    <t>UTSAV DUSAD</t>
  </si>
  <si>
    <t>VARAT KAUSTUBH SOMKANT</t>
  </si>
  <si>
    <t>VICHARE GAURAV GIRISH</t>
  </si>
  <si>
    <t>VIMAL BHAT</t>
  </si>
  <si>
    <t>VIRWANI SUNNY JAMANLAL</t>
  </si>
  <si>
    <t>WADILE NITIN ADHAR</t>
  </si>
  <si>
    <t>WALGHUDE MILIND SAHEBRAO</t>
  </si>
  <si>
    <t>WALKE AMRUTA GHANSHYAM</t>
  </si>
  <si>
    <t>WANKHADE POOJA SUNIL</t>
  </si>
  <si>
    <t>WHABI JAIDEEP MAHESH</t>
  </si>
  <si>
    <t>YEOLE SHRADDHA CHANDRASHEKHAR</t>
  </si>
  <si>
    <t>YUSRA AIJAZ SAHAF</t>
  </si>
  <si>
    <t>ALAMWALE SAMEER GAMA</t>
  </si>
  <si>
    <t>ALHAT ANIKETH KANILAL</t>
  </si>
  <si>
    <t>BHOIR KIRTI RAMCHANDRA</t>
  </si>
  <si>
    <t>BORHADE BHUSHAN MALHARI</t>
  </si>
  <si>
    <t>BOTHRA PAYAL SUMATILAL</t>
  </si>
  <si>
    <t>CHANDAN PRITI DILIP</t>
  </si>
  <si>
    <t>CHAVAN SHRIKANT SHIVAJI</t>
  </si>
  <si>
    <t>GAIKWAD NETRANJALI SHAMRAO</t>
  </si>
  <si>
    <t>GHODESWAR MAYUR DEEPAK</t>
  </si>
  <si>
    <t>GHODKE AMRUTA PRAKASH</t>
  </si>
  <si>
    <t>KODITKAR POOJA NAMDEO</t>
  </si>
  <si>
    <t>LUV VARMA</t>
  </si>
  <si>
    <t>MAHAJAN DEEPIKA UDDHAV</t>
  </si>
  <si>
    <t>MAHARSHI PAYAL VIJAY</t>
  </si>
  <si>
    <t>MORE SWATI ANNARAO</t>
  </si>
  <si>
    <t>MUPADE PRIYA SHIVAJI</t>
  </si>
  <si>
    <t>OKA TANVI VISHWAS</t>
  </si>
  <si>
    <t>PANDIT SNEHALATA GANAPATI</t>
  </si>
  <si>
    <t>PARSE JYOTI SHRIKRISHNA</t>
  </si>
  <si>
    <t>PAWAR SNEHA SADASHIV</t>
  </si>
  <si>
    <t>PAYGUDE GAUTAMI SANJAY</t>
  </si>
  <si>
    <t>RANADIVE ABHIJEET JANARDAN</t>
  </si>
  <si>
    <t>RATHOD ASHWINKUMAR AMARSING</t>
  </si>
  <si>
    <t>SAYYED FAKHRUDDIN KAMALUDDIN</t>
  </si>
  <si>
    <t>SHINDE SUSHANT GAUTAM</t>
  </si>
  <si>
    <t>SONAWANE JAGDISH RAJENDRA</t>
  </si>
  <si>
    <t>WAVAL BHAGYASHREE RAMESH</t>
  </si>
  <si>
    <t xml:space="preserve">total admission </t>
  </si>
  <si>
    <t>success index =</t>
  </si>
  <si>
    <t xml:space="preserve">Total sudent </t>
  </si>
  <si>
    <t>Total Failed ::</t>
  </si>
  <si>
    <t>Branch Changed</t>
  </si>
  <si>
    <t xml:space="preserve">total passed student </t>
  </si>
  <si>
    <t>Students Admitted in 2011</t>
  </si>
  <si>
    <t>2014-15</t>
  </si>
  <si>
    <t>ABHALE SAURABH BHANUDAS</t>
  </si>
  <si>
    <t>ADARSH KUMAR</t>
  </si>
  <si>
    <t>AHIRE AKSHATA RAJENDRA</t>
  </si>
  <si>
    <t>AKSHAY A ARLIKATTI</t>
  </si>
  <si>
    <t>AKSHAY BHATTBHATT</t>
  </si>
  <si>
    <t>AMAN KUMAR NIGAM</t>
  </si>
  <si>
    <t>ARIJIT PANDE</t>
  </si>
  <si>
    <t>ASHISH GUPTA</t>
  </si>
  <si>
    <t>BANSODE ASHLESHA ANKUSH</t>
  </si>
  <si>
    <t>BARASKAR ADITI NARENDRA</t>
  </si>
  <si>
    <t>BARDE REEMA ANIL</t>
  </si>
  <si>
    <t>BHALERAO DHAIRYASHEEL RATNAKAR</t>
  </si>
  <si>
    <t>BHANDARKUMTHE MADHUR MADHAVRAO</t>
  </si>
  <si>
    <t>BHANDE KRISHNA SHRIDHAR</t>
  </si>
  <si>
    <t>BHOIR KALPESH SHIVRAM</t>
  </si>
  <si>
    <t>BIRHADE NIKETAN SHASHIKANT</t>
  </si>
  <si>
    <t>CHANDRIKA PARIMOO</t>
  </si>
  <si>
    <t>CHARKHA BHUSHAN HEMANT</t>
  </si>
  <si>
    <t>CHASKAR VIPUL VINAYAK</t>
  </si>
  <si>
    <t>CHATTERJEE SUDIPTO ANJAN</t>
  </si>
  <si>
    <t>CHAVAN SONAL NILKANTH</t>
  </si>
  <si>
    <t>CHAVAN TEJAS ASHOK</t>
  </si>
  <si>
    <t>CHAWARE PURUSHOTTAM GAJANAN</t>
  </si>
  <si>
    <t>CHOUDHARI PRIYANKA SANJAY</t>
  </si>
  <si>
    <t>D CUNHA JOANNE JOHN</t>
  </si>
  <si>
    <t>DABARE DEEP RAJESH</t>
  </si>
  <si>
    <t>DARAK SHREYA TEJRAJ</t>
  </si>
  <si>
    <t>DEOGHATKAR BRAMHESH NAMDEO</t>
  </si>
  <si>
    <t>DESHMUKH MONIKA JAYANT</t>
  </si>
  <si>
    <t>DEVASHISH SINGH</t>
  </si>
  <si>
    <t>DHAMANE AKANKSHA ARUN</t>
  </si>
  <si>
    <t>DISALE GITA BIBHISHAN</t>
  </si>
  <si>
    <t>DIXIT PRANAV SUDHIR</t>
  </si>
  <si>
    <t>DURGE PRAPTI ANIL</t>
  </si>
  <si>
    <t>GAIKWAD PRINCE VIJAYKUMAR</t>
  </si>
  <si>
    <t>GAIKWAD ROHAN KIRAN</t>
  </si>
  <si>
    <t>GAME AJAY BALASAHEB</t>
  </si>
  <si>
    <t>GANDHI KAMLESH ISHWARLAL</t>
  </si>
  <si>
    <t>GAVALI ANKITA SUNIL</t>
  </si>
  <si>
    <t>GHATE ABHIJIT SURESHRAO</t>
  </si>
  <si>
    <t>GHODKE NIRANJAN DATTATRAYA</t>
  </si>
  <si>
    <t>GOKHALE VALLARI SHRIKANT</t>
  </si>
  <si>
    <t>GOLAPKAR PIYUSH ANIL</t>
  </si>
  <si>
    <t>GOSAVI KALYANI RAJGIR</t>
  </si>
  <si>
    <t>GUNJAL BHAGYASHREE DADASAHEB</t>
  </si>
  <si>
    <t>GUPTA SHRADHA RAVINDRA</t>
  </si>
  <si>
    <t>HADKE ANUP BANDA</t>
  </si>
  <si>
    <t>HARSH BAHETI</t>
  </si>
  <si>
    <t>HATOLKAR ABHIRAM PRASANNA</t>
  </si>
  <si>
    <t>HAWALDAR SHAIKH ALIM MUSA</t>
  </si>
  <si>
    <t>IYER PRIYANKA SUBRAMANIAN</t>
  </si>
  <si>
    <t>JAGTAP CHAITANYA BAPU</t>
  </si>
  <si>
    <t>JALAMKAR ABHILASH RAJENDRA</t>
  </si>
  <si>
    <t>JARHAD PRATIBHA BHAGAWAN</t>
  </si>
  <si>
    <t>JOSHI SWANAND ARVIND</t>
  </si>
  <si>
    <t>KADAM YASHASWINI VISHNU</t>
  </si>
  <si>
    <t>KADU SHRADDHA AJIT</t>
  </si>
  <si>
    <t>KALMORGE SUKANYA NARSING</t>
  </si>
  <si>
    <t>KAMBLE KRANTIDEEP VISHNU</t>
  </si>
  <si>
    <t>KAMBLE NIKITA MAHADEV</t>
  </si>
  <si>
    <t>KATKE AMRUTA SURESH</t>
  </si>
  <si>
    <t>KAVADE PRIYANKA DHANANJAY</t>
  </si>
  <si>
    <t>KAVITKAR JAYASHREE GOPAL</t>
  </si>
  <si>
    <t>KHAN SHAHBAZ AHMAD</t>
  </si>
  <si>
    <t>KHANDELWAL ABHISHEK GOURISHANKAR</t>
  </si>
  <si>
    <t>KHANDELWAL ARPIT NARENDRA</t>
  </si>
  <si>
    <t>KHAPLI TEJAS RAVINDRA</t>
  </si>
  <si>
    <t>KHARCHE KAUSTUBH PRAMOD</t>
  </si>
  <si>
    <t>KHEDKAR NITIN AJINATH</t>
  </si>
  <si>
    <t>KONDHAWALE PRATIBHA MHATARABA</t>
  </si>
  <si>
    <t>KOTHADIA RAMANI BHUPENDRA</t>
  </si>
  <si>
    <t>KULKARNI PRANIT KRISHNA</t>
  </si>
  <si>
    <t>KULKARNI TANMAY VIJAY</t>
  </si>
  <si>
    <t>KUMARGAURAV SINGH</t>
  </si>
  <si>
    <t>KUNJI RAHUL SRINIVASAN</t>
  </si>
  <si>
    <t>MAHENDRA TANVEERSINGH TEJENDRASINGH</t>
  </si>
  <si>
    <t>MANALI DESAI</t>
  </si>
  <si>
    <t>MANDGE SHIVSHANKAR SHIVKUMAR</t>
  </si>
  <si>
    <t>MANIK AGARWAL</t>
  </si>
  <si>
    <t>MARADKAR VISHAL PRABHAKAR</t>
  </si>
  <si>
    <t>MOGRA ISHITA HEMANT</t>
  </si>
  <si>
    <t>MOKASHI SUPRIYA MANIK</t>
  </si>
  <si>
    <t>MULE MANJUSHA ASHOK</t>
  </si>
  <si>
    <t>MUNNA KUMAR</t>
  </si>
  <si>
    <t>BR CHANGE</t>
  </si>
  <si>
    <t>NAIK PRIYANKA MANOJ</t>
  </si>
  <si>
    <t>NAIK SHIVANI SHRIKANT</t>
  </si>
  <si>
    <t>NAVGIRE SAGAR PRADEEP</t>
  </si>
  <si>
    <t>NEWALKAR REVA VIVEK</t>
  </si>
  <si>
    <t>OSWAL SAHIT SURESH</t>
  </si>
  <si>
    <t>PABALKAR SARANG SHIVNATH</t>
  </si>
  <si>
    <t>PADIA SARVESH LALIT</t>
  </si>
  <si>
    <t>PALLOD HRISHIKESH RAMNARAYAN</t>
  </si>
  <si>
    <t>PANCHARIYA ANIKET SANJAY</t>
  </si>
  <si>
    <t>PARAKH RUSHABH GIRISH</t>
  </si>
  <si>
    <t>PARINITA MATHARU</t>
  </si>
  <si>
    <t>PATIL DEEPAK RAMESH</t>
  </si>
  <si>
    <t>PATIL INDRAJEET ANIL</t>
  </si>
  <si>
    <t>PATKE SWATI SANJAY</t>
  </si>
  <si>
    <t>PHADNIS SHARWARI SADANAND</t>
  </si>
  <si>
    <t>PILAJI EKTA BALAJI</t>
  </si>
  <si>
    <t>POHANKAR RASIKA AVINASH</t>
  </si>
  <si>
    <t>POTDUKHE VAISHNAVI NILKANTH</t>
  </si>
  <si>
    <t>POTNIS ISHA RAHUL</t>
  </si>
  <si>
    <t>PRASHUL SINGH</t>
  </si>
  <si>
    <t>PRERIT VILAS AUTI</t>
  </si>
  <si>
    <t>RAHUL KUMAR</t>
  </si>
  <si>
    <t>RATHI TUSHAR SANDEEP</t>
  </si>
  <si>
    <t>RATHOD NEHA SANJAY</t>
  </si>
  <si>
    <t>SAHARSH BHATIA</t>
  </si>
  <si>
    <t>SAKSHI SIRPAL</t>
  </si>
  <si>
    <t>SALUNKE GAURI RANGNATH</t>
  </si>
  <si>
    <t>SAPKALE SNEHAL SURESH</t>
  </si>
  <si>
    <t>SARODE ASHWINI RAJENDRA</t>
  </si>
  <si>
    <t>SAWANT ARUNDHATI ULHAS</t>
  </si>
  <si>
    <t>SHAH DISHANT UMESH</t>
  </si>
  <si>
    <t>SHAH RUTUJA RAJESH</t>
  </si>
  <si>
    <t>SHARIKA KHURANA</t>
  </si>
  <si>
    <t>SHUBHAM BOHRA</t>
  </si>
  <si>
    <t>SIDDHARTH DALAL</t>
  </si>
  <si>
    <t>SIDHESH BADRINARAYAN</t>
  </si>
  <si>
    <t>SYED JUNAID ALI MASOOD ALI</t>
  </si>
  <si>
    <t>TAKALKAR TANMAYEE SUHAS</t>
  </si>
  <si>
    <t>THORAT SAYALI SURESH</t>
  </si>
  <si>
    <t>WADKE RUCHA VIJAY</t>
  </si>
  <si>
    <t>WALZADE ROHAN SUNIL</t>
  </si>
  <si>
    <t>YADAV GAURAV RAJENDRA</t>
  </si>
  <si>
    <t>ZANJARE SHRIDATTA GOVIND</t>
  </si>
  <si>
    <t>BAGMAR ADESH</t>
  </si>
  <si>
    <t>BALDWA KOMAL</t>
  </si>
  <si>
    <t>BENDHALE AJAY MARUTI</t>
  </si>
  <si>
    <t>BHALCHIM NILESH</t>
  </si>
  <si>
    <t>BHOSURE YOGESH</t>
  </si>
  <si>
    <t>BORATE SHRADDHA</t>
  </si>
  <si>
    <t>CHANDRATRE ABHISHEK</t>
  </si>
  <si>
    <t xml:space="preserve">GOHOKAR KIRAN </t>
  </si>
  <si>
    <t>IRNAK SWAPNIL</t>
  </si>
  <si>
    <t>JAGTAPMANISH</t>
  </si>
  <si>
    <t>JATAP NIKHIL</t>
  </si>
  <si>
    <t>JEEVJYOT SUHKDEV</t>
  </si>
  <si>
    <t>KHABIYA ASHWINI</t>
  </si>
  <si>
    <t>KHARAT GAHESH</t>
  </si>
  <si>
    <t>KULKARNI PALLAVI</t>
  </si>
  <si>
    <t>LUNKAD JAYESH</t>
  </si>
  <si>
    <t>SWAPNIL NATU</t>
  </si>
  <si>
    <t>NEHE ABSHIK ABHISHEK</t>
  </si>
  <si>
    <t>PATADE PRATIK</t>
  </si>
  <si>
    <t>PATIL MAYUR</t>
  </si>
  <si>
    <t>PAWAR KAVITA</t>
  </si>
  <si>
    <t>RANSHEVRE ROHIT</t>
  </si>
  <si>
    <t>RASKAR SUNITA</t>
  </si>
  <si>
    <t>POREY RITESH</t>
  </si>
  <si>
    <t>SHINDE ANIKET</t>
  </si>
  <si>
    <t>TIKONE SNEHAL</t>
  </si>
  <si>
    <t>YADAV AAKASH</t>
  </si>
  <si>
    <t xml:space="preserve">Total admission </t>
  </si>
  <si>
    <t>Sucess index =</t>
  </si>
  <si>
    <t>Totla failed</t>
  </si>
  <si>
    <t xml:space="preserve">Brancg Chage </t>
  </si>
  <si>
    <t xml:space="preserve">Total Passed </t>
  </si>
  <si>
    <t>Success Index Batch Admited In 2012 ( 2012~2016)</t>
  </si>
  <si>
    <t>Students Admitted in 2012</t>
  </si>
  <si>
    <t>Seat No</t>
  </si>
  <si>
    <t>Name</t>
  </si>
  <si>
    <t>12 ~13</t>
  </si>
  <si>
    <t>13 ~14</t>
  </si>
  <si>
    <t>14 ~15</t>
  </si>
  <si>
    <t>15 ~16</t>
  </si>
  <si>
    <t>Sr No</t>
  </si>
  <si>
    <t>2015-16</t>
  </si>
  <si>
    <t>1st Year</t>
  </si>
  <si>
    <t>Result</t>
  </si>
  <si>
    <t>2nd Year</t>
  </si>
  <si>
    <t>3r Year</t>
  </si>
  <si>
    <t>4TH Year</t>
  </si>
  <si>
    <t>WOT BKLOG</t>
  </si>
  <si>
    <t>BR Chng</t>
  </si>
  <si>
    <t>s120058502</t>
  </si>
  <si>
    <t>AGARWAL POOJA RAJESH</t>
  </si>
  <si>
    <t>ATKT</t>
  </si>
  <si>
    <t>D</t>
  </si>
  <si>
    <t>s120058503</t>
  </si>
  <si>
    <t>AGNIHOTRI RAHUL MILIND</t>
  </si>
  <si>
    <t>s120058504</t>
  </si>
  <si>
    <t>AGRAWAL SAKET ATUL</t>
  </si>
  <si>
    <t>FC</t>
  </si>
  <si>
    <t>s120058505</t>
  </si>
  <si>
    <t>AJINKYA BINWADE</t>
  </si>
  <si>
    <t>ANCHIT GOUNIYAL</t>
  </si>
  <si>
    <t>s120058506</t>
  </si>
  <si>
    <t>ANSARI SUYEB ABDULMALIK</t>
  </si>
  <si>
    <t>HSC</t>
  </si>
  <si>
    <t>s120058507</t>
  </si>
  <si>
    <t>AYUSHI AGRAWAL</t>
  </si>
  <si>
    <t>s120058508</t>
  </si>
  <si>
    <t>BANDIWAR ASHISH RAMESH</t>
  </si>
  <si>
    <t>s120058509</t>
  </si>
  <si>
    <t>BENDRE MEGHRAJ DADASAHEB</t>
  </si>
  <si>
    <t>s120058510</t>
  </si>
  <si>
    <t>BHAGAT ROHAN RAJENDRA</t>
  </si>
  <si>
    <t>BHANGARE RUPALI SANJAY</t>
  </si>
  <si>
    <t>s120058511</t>
  </si>
  <si>
    <t>BHARGUNDE DEEPAK MOHAN</t>
  </si>
  <si>
    <t>s120058512</t>
  </si>
  <si>
    <t>BHUTADA ABHINAV MURLIDHAR</t>
  </si>
  <si>
    <t>s120058513</t>
  </si>
  <si>
    <t>BODKE ASHWINI SAVALIRAM</t>
  </si>
  <si>
    <t>s120058514</t>
  </si>
  <si>
    <t>BUCHA KALPESH ASHOK</t>
  </si>
  <si>
    <t>s120058515</t>
  </si>
  <si>
    <t>CHANDOLE AMAR SOMESHWAR</t>
  </si>
  <si>
    <t>s120058516</t>
  </si>
  <si>
    <t>CHANNA NIKHIL KISAN</t>
  </si>
  <si>
    <t>s120058517</t>
  </si>
  <si>
    <t>CHHAJED KUNAL RAJKUMAR</t>
  </si>
  <si>
    <t>s120058518</t>
  </si>
  <si>
    <t>DANDWATE ANJALI ANIL</t>
  </si>
  <si>
    <t>s120058519</t>
  </si>
  <si>
    <t>DANGRE NAYANA RAMESHWAR</t>
  </si>
  <si>
    <t>s120058520</t>
  </si>
  <si>
    <t>DATE ASHWINI TUKARAM</t>
  </si>
  <si>
    <t>s120058521</t>
  </si>
  <si>
    <t>DAWKHAR NISHAD VISHWAS</t>
  </si>
  <si>
    <t>s120058522</t>
  </si>
  <si>
    <t>DEOSARKAR ANJALI SHANKAR</t>
  </si>
  <si>
    <t>s120058523</t>
  </si>
  <si>
    <t>DESHMUKH RAJNANDINI SUDHAKAR</t>
  </si>
  <si>
    <t>s120058524</t>
  </si>
  <si>
    <t>DEVSHATWAR VAISHNAVI VISHNU</t>
  </si>
  <si>
    <t>s120058525</t>
  </si>
  <si>
    <t>DHADIWAL TUSHAR DILIP</t>
  </si>
  <si>
    <t>s120058526</t>
  </si>
  <si>
    <t>DHAMDHERE NIKITA BAJIRAO</t>
  </si>
  <si>
    <t>s120058527</t>
  </si>
  <si>
    <t>DHANAWATE PRANOTI PRAKASH</t>
  </si>
  <si>
    <t>SC</t>
  </si>
  <si>
    <t>s120058528</t>
  </si>
  <si>
    <t>EKBOTE SONAL HEMANT</t>
  </si>
  <si>
    <t>s120058529</t>
  </si>
  <si>
    <t>GAIKWAD AJINKYA VASANT</t>
  </si>
  <si>
    <t>s120058530</t>
  </si>
  <si>
    <t>GANDHALI SHEODE</t>
  </si>
  <si>
    <t>s120058531</t>
  </si>
  <si>
    <t>GHAMANDI ADITI NITIN</t>
  </si>
  <si>
    <t>s120058532</t>
  </si>
  <si>
    <t>GHARU YADNYA DEEPAK</t>
  </si>
  <si>
    <t>s120058533</t>
  </si>
  <si>
    <t>GODBOLE ANUSHREE AVDHUT</t>
  </si>
  <si>
    <t>s120058534</t>
  </si>
  <si>
    <t>GODWIN JOSEPH</t>
  </si>
  <si>
    <t>s120058535</t>
  </si>
  <si>
    <t>GORADE SNEHAL PRAKASH</t>
  </si>
  <si>
    <t>s120058536</t>
  </si>
  <si>
    <t>GORDE SHUBHAM CHANDRABHAN</t>
  </si>
  <si>
    <t>s120058537</t>
  </si>
  <si>
    <t>GORE NILAM NITIN</t>
  </si>
  <si>
    <t>s120058538</t>
  </si>
  <si>
    <t>GOSAVI KOMAL RAJENDRA</t>
  </si>
  <si>
    <t>s120058539</t>
  </si>
  <si>
    <t>GUND KIRAN DASHRATH</t>
  </si>
  <si>
    <t>s120058540</t>
  </si>
  <si>
    <t>GUNDECHA RUCHITA RAMESH</t>
  </si>
  <si>
    <t>s120058541</t>
  </si>
  <si>
    <t>s120058542</t>
  </si>
  <si>
    <t>GUPTA NIKITA SURESHCHAND</t>
  </si>
  <si>
    <t>s120058543</t>
  </si>
  <si>
    <t>GUPTA POOJA GOPAL</t>
  </si>
  <si>
    <t>s120058544</t>
  </si>
  <si>
    <t>GUPTA SHIVEE PRADEEP</t>
  </si>
  <si>
    <t>s120058545</t>
  </si>
  <si>
    <t>GURNANI ANKITKUMAR SANJAY</t>
  </si>
  <si>
    <t>s120058546</t>
  </si>
  <si>
    <t>HOLE SNEHAL SUDHIR</t>
  </si>
  <si>
    <t>s120058547</t>
  </si>
  <si>
    <t>HONAP AKSHAY UMESH</t>
  </si>
  <si>
    <t>s120058548</t>
  </si>
  <si>
    <t>INGALE SHWETALI JAYANT</t>
  </si>
  <si>
    <t>s120058549</t>
  </si>
  <si>
    <t>JADHAV ABHISHEK SUNIL</t>
  </si>
  <si>
    <t>s120058550</t>
  </si>
  <si>
    <t>JADHAV VIKRAM ULHAS</t>
  </si>
  <si>
    <t>s120058551</t>
  </si>
  <si>
    <t>JADWANI PRERNA MANOJ</t>
  </si>
  <si>
    <t>s120058554</t>
  </si>
  <si>
    <t>JAWALE JAYESH VASUDEO</t>
  </si>
  <si>
    <t>s120058555</t>
  </si>
  <si>
    <t>JAYBHAYE DHANANJAY VITTHALRAO</t>
  </si>
  <si>
    <t>s120058556</t>
  </si>
  <si>
    <t>JOSHI SONAL SACHIN</t>
  </si>
  <si>
    <t>s120058557</t>
  </si>
  <si>
    <t>JOSHI VEDANG RAVIKIRAN</t>
  </si>
  <si>
    <t>s120058501</t>
  </si>
  <si>
    <t>KADAM HRISHIKESH RAVINDRA</t>
  </si>
  <si>
    <t>s120058558</t>
  </si>
  <si>
    <t>KADEKODI ROHAN ARUN</t>
  </si>
  <si>
    <t>s120058559</t>
  </si>
  <si>
    <t>KALE ANIKET CHHABU</t>
  </si>
  <si>
    <t>s120058560</t>
  </si>
  <si>
    <t>KALE RUTUJA VASANT</t>
  </si>
  <si>
    <t>s120058562</t>
  </si>
  <si>
    <t>KAMBLE NUPUR SANDIPAN</t>
  </si>
  <si>
    <t>s120058563</t>
  </si>
  <si>
    <t>KANADE ASHUTOSH SURESH</t>
  </si>
  <si>
    <t>s120058564</t>
  </si>
  <si>
    <t>KANADE ISHAN RHISHIKESH</t>
  </si>
  <si>
    <t>s120058565</t>
  </si>
  <si>
    <t>KASAT SAKSHI DEEPAK</t>
  </si>
  <si>
    <t>s120058566</t>
  </si>
  <si>
    <t>KASHID POOJA RAMDAS</t>
  </si>
  <si>
    <t>s120058567</t>
  </si>
  <si>
    <t>KEKAN ASHA HANUMANT</t>
  </si>
  <si>
    <t>s120058568</t>
  </si>
  <si>
    <t>KHAIRNAR POOJA RAJENDRA</t>
  </si>
  <si>
    <t>s120058569</t>
  </si>
  <si>
    <t>KHATER SANJANA JITENDRA</t>
  </si>
  <si>
    <t>s120058570</t>
  </si>
  <si>
    <t>KHATOD VIDHATI ANIL</t>
  </si>
  <si>
    <t>s120058571</t>
  </si>
  <si>
    <t>KOLSE ANUJA PRAKASH</t>
  </si>
  <si>
    <t>s120058572</t>
  </si>
  <si>
    <t>KOTKAR SIDDHARTH SHASHIKANT</t>
  </si>
  <si>
    <t>s120058573</t>
  </si>
  <si>
    <t>KSHIRSAGAR RASIKA MANGESH</t>
  </si>
  <si>
    <t>s120058574</t>
  </si>
  <si>
    <t>KULKARNI SNEHA KISHOR</t>
  </si>
  <si>
    <t>s120058575</t>
  </si>
  <si>
    <t>KUPKAR PRAMILA MAHADEV</t>
  </si>
  <si>
    <t>s120058576</t>
  </si>
  <si>
    <t>LAL JAYTI AJAY</t>
  </si>
  <si>
    <t>s120058578</t>
  </si>
  <si>
    <t>LOHIYA GUNJAN GANESH</t>
  </si>
  <si>
    <t>s120058579</t>
  </si>
  <si>
    <t>MAGAR SAYALI BALASAHEB</t>
  </si>
  <si>
    <t>s120058580</t>
  </si>
  <si>
    <t>MALU SHUBHAM NAWAL</t>
  </si>
  <si>
    <t>s120058581</t>
  </si>
  <si>
    <t>MASURKAR ADITYA VINAYAK</t>
  </si>
  <si>
    <t>s120058582</t>
  </si>
  <si>
    <t>MINAL VISHNU LAAD</t>
  </si>
  <si>
    <t>s120058583</t>
  </si>
  <si>
    <t>MOHAK WATHARE</t>
  </si>
  <si>
    <t>MOTADE SHEETAL JAGANNATH</t>
  </si>
  <si>
    <t>s120058585</t>
  </si>
  <si>
    <t>MUMMA REDDY DHEERAJ REDDY</t>
  </si>
  <si>
    <t>s120058586</t>
  </si>
  <si>
    <t>MUTHAL KOMAL TRIMBAKRAO</t>
  </si>
  <si>
    <t>s120058587</t>
  </si>
  <si>
    <t>NAKHALE BHUSHAN DILIP</t>
  </si>
  <si>
    <t>s120058588</t>
  </si>
  <si>
    <t>NARAWADE ANKITA LAXMAN</t>
  </si>
  <si>
    <t>s120058589</t>
  </si>
  <si>
    <t>NEHA MARWADI</t>
  </si>
  <si>
    <t>s120058590</t>
  </si>
  <si>
    <t>NIRANJAN SINGH</t>
  </si>
  <si>
    <t>s120058591</t>
  </si>
  <si>
    <t>NITESH KUMAR SINGH</t>
  </si>
  <si>
    <t>s120058592</t>
  </si>
  <si>
    <t>PADMAWAR AADITYA SUDHEER</t>
  </si>
  <si>
    <t>s120058593</t>
  </si>
  <si>
    <t>PADORE SANJANA SACHIN</t>
  </si>
  <si>
    <t>s120058594</t>
  </si>
  <si>
    <t>PANDIT PRAJAKTA CHANDRAKANTRAO</t>
  </si>
  <si>
    <t>s120058595</t>
  </si>
  <si>
    <t>PANPALIYA MANSI MANISH</t>
  </si>
  <si>
    <t>s120058596</t>
  </si>
  <si>
    <t>PARALKAR ASHISH MOHAN</t>
  </si>
  <si>
    <t>s120058597</t>
  </si>
  <si>
    <t>PATIL ABOLI CHANDRAKANT</t>
  </si>
  <si>
    <t>s120058598</t>
  </si>
  <si>
    <t>PATIL DINESH KASHINATH</t>
  </si>
  <si>
    <t>s120058599</t>
  </si>
  <si>
    <t>PATIL POOJA PARMESHWAR</t>
  </si>
  <si>
    <t>s120058600</t>
  </si>
  <si>
    <t>PATIL SHUBHAM PRAKASH</t>
  </si>
  <si>
    <t>s120058601</t>
  </si>
  <si>
    <t>PATIL SWAPNIL RAJENDRA</t>
  </si>
  <si>
    <t>s120058602</t>
  </si>
  <si>
    <t>PAWANE GANESH AVINASH</t>
  </si>
  <si>
    <t>s120058603</t>
  </si>
  <si>
    <t>POTE CHETAN VITTHAL</t>
  </si>
  <si>
    <t>s120058604</t>
  </si>
  <si>
    <t>PRADHAN AISHWARYA ASHISH</t>
  </si>
  <si>
    <t>s120058605</t>
  </si>
  <si>
    <t>PRAVA LEELA KRISHNA CHAITANYA</t>
  </si>
  <si>
    <t>s120058606</t>
  </si>
  <si>
    <t>PRIYANKA KIRAN RUIKAR</t>
  </si>
  <si>
    <t>s120058607</t>
  </si>
  <si>
    <t>PUSHKAR BADGUJAR</t>
  </si>
  <si>
    <t>s120058608</t>
  </si>
  <si>
    <t>RAHUL LAD</t>
  </si>
  <si>
    <t>RAJGURU OMKAR ARUN</t>
  </si>
  <si>
    <t>s120058610</t>
  </si>
  <si>
    <t>RAKSHIT CHOPRA</t>
  </si>
  <si>
    <t>s120058611</t>
  </si>
  <si>
    <t>RANE ANUJA NINU</t>
  </si>
  <si>
    <t>s120058613</t>
  </si>
  <si>
    <t>RAUT PRATIK ASHOK</t>
  </si>
  <si>
    <t>s120058614</t>
  </si>
  <si>
    <t>RAUT VIKAS LAXMANRAO</t>
  </si>
  <si>
    <t>s120058615</t>
  </si>
  <si>
    <t>RUPANAWAR AKSHAY VINAYAK</t>
  </si>
  <si>
    <t>s120058616</t>
  </si>
  <si>
    <t>SARAF JAYASHREE RAMDAS</t>
  </si>
  <si>
    <t>s120058617</t>
  </si>
  <si>
    <t>SARGAM KALRA</t>
  </si>
  <si>
    <t>s120058618</t>
  </si>
  <si>
    <t>SAWALE SNEHAL GOPAL</t>
  </si>
  <si>
    <t>s120058619</t>
  </si>
  <si>
    <t>SAWANA SHUBHAM SANTOSH</t>
  </si>
  <si>
    <t>s120058620</t>
  </si>
  <si>
    <t>SAYERAM ESWAR</t>
  </si>
  <si>
    <t>s120058621</t>
  </si>
  <si>
    <t>SHAH CHAITALI SANJEEV</t>
  </si>
  <si>
    <t>s120058622</t>
  </si>
  <si>
    <t>SHAH PARTH SANJAY</t>
  </si>
  <si>
    <t>s120058623</t>
  </si>
  <si>
    <t>SHALVI RANI</t>
  </si>
  <si>
    <t>SHELKE SUYASH KUNDALIK</t>
  </si>
  <si>
    <t>s120058624</t>
  </si>
  <si>
    <t>SHELKE VIJAY DILIP</t>
  </si>
  <si>
    <t>s120058625</t>
  </si>
  <si>
    <t>SHINDE SHARAYU VIKAS</t>
  </si>
  <si>
    <t>s120058626</t>
  </si>
  <si>
    <t>SHINDE VISHAL RAOSAHEB</t>
  </si>
  <si>
    <t>s120058627</t>
  </si>
  <si>
    <t>SHINGTE AKASH BHARAT</t>
  </si>
  <si>
    <t>s120058628</t>
  </si>
  <si>
    <t>SHITOLE PRIYANKA SANJAY</t>
  </si>
  <si>
    <t>s120058629</t>
  </si>
  <si>
    <t>SHIVALA TILAK</t>
  </si>
  <si>
    <t>s120058630</t>
  </si>
  <si>
    <t>SHRAVAN OZA</t>
  </si>
  <si>
    <t>s120058631</t>
  </si>
  <si>
    <t>SHREYA BHATTACHARYA</t>
  </si>
  <si>
    <t>s120058632</t>
  </si>
  <si>
    <t>SHRIYAM JALAN</t>
  </si>
  <si>
    <t>s120058633</t>
  </si>
  <si>
    <t>SOGANI ROHAN MUKESH</t>
  </si>
  <si>
    <t>s120058634</t>
  </si>
  <si>
    <t>SUJITH SAJEEV</t>
  </si>
  <si>
    <t>s120058635</t>
  </si>
  <si>
    <t>SUMIT KUMAR VERMA</t>
  </si>
  <si>
    <t>s120058636</t>
  </si>
  <si>
    <t>SWAR AMEYA  MAHESH</t>
  </si>
  <si>
    <t>s120058637</t>
  </si>
  <si>
    <t>TALATHI AISHWARIYA AJIT</t>
  </si>
  <si>
    <t>s120058638</t>
  </si>
  <si>
    <t>TALEKAR CHINMAY VIJAY</t>
  </si>
  <si>
    <t>s120058639</t>
  </si>
  <si>
    <t>TAWALE PALLAVI VISHNU</t>
  </si>
  <si>
    <t>s120058640</t>
  </si>
  <si>
    <t>TAWARI PIYUSH SANTOSHKUMARJI</t>
  </si>
  <si>
    <t>s120058641</t>
  </si>
  <si>
    <t>TAYADE POOJA ANIL</t>
  </si>
  <si>
    <t>TEKLE DHANASHRI DIGAMBAR</t>
  </si>
  <si>
    <t>s120058643</t>
  </si>
  <si>
    <t>THANVI KARAN DILIP</t>
  </si>
  <si>
    <t>s120058644</t>
  </si>
  <si>
    <t>THORVE SNEHAL BALU</t>
  </si>
  <si>
    <t>s120058645</t>
  </si>
  <si>
    <t>TIWARI VIVEK DINESH</t>
  </si>
  <si>
    <t>TORAWANE UMESH SANJAY</t>
  </si>
  <si>
    <t>s120058647</t>
  </si>
  <si>
    <t>UDIKSHA CHANDRA</t>
  </si>
  <si>
    <t>s120058648</t>
  </si>
  <si>
    <t>VEER LALITA VISHNU</t>
  </si>
  <si>
    <t>s120058649</t>
  </si>
  <si>
    <t>VHATKAR BHAGYASHRI TRIMBAK</t>
  </si>
  <si>
    <t>s120058650</t>
  </si>
  <si>
    <t>WAGHMARE PRASAD VIKRAM</t>
  </si>
  <si>
    <t>s120058651</t>
  </si>
  <si>
    <t>YELAI AJINKYA DEEPAK</t>
  </si>
  <si>
    <t>s120058652</t>
  </si>
  <si>
    <t>YEOLE PRTHAMESH SHARAD</t>
  </si>
  <si>
    <t>s120058653</t>
  </si>
  <si>
    <t>ZABAK KETAN SURESH</t>
  </si>
  <si>
    <t>NO'S OF STUD PASSED IN YEAR = (No ATKT)</t>
  </si>
  <si>
    <t>151(ADMT)</t>
  </si>
  <si>
    <t>With ATKT</t>
  </si>
  <si>
    <t>(WITH BK+ATKT)</t>
  </si>
  <si>
    <t>Total failed</t>
  </si>
  <si>
    <t xml:space="preserve">Brancg ChaNge </t>
  </si>
  <si>
    <t>(WITHOUT BK+ATKT)</t>
  </si>
  <si>
    <t>NO'S PASSED WITHOUT ATKT &amp; BKLOG</t>
  </si>
  <si>
    <t>s120058561</t>
  </si>
  <si>
    <t>s120058577</t>
  </si>
  <si>
    <t>s120058612</t>
  </si>
  <si>
    <t>Success Index Batch Admited In 2013 ( 2013~2017)</t>
  </si>
  <si>
    <t>Students Admitted in 2013</t>
  </si>
  <si>
    <t>13-14</t>
  </si>
  <si>
    <t>14-15</t>
  </si>
  <si>
    <t>15-16</t>
  </si>
  <si>
    <t>16-17</t>
  </si>
  <si>
    <t>2016-17</t>
  </si>
  <si>
    <t>1st Yr</t>
  </si>
  <si>
    <t>BR CHNG</t>
  </si>
  <si>
    <t>AADITYA SURYAKIRAN WAGHANNA</t>
  </si>
  <si>
    <t>S120058501</t>
  </si>
  <si>
    <t>AAYUSHI</t>
  </si>
  <si>
    <t>S120058502</t>
  </si>
  <si>
    <t>ABHANGRAO SEJAL SUHAS</t>
  </si>
  <si>
    <t>S120058503</t>
  </si>
  <si>
    <t>ABHISHEK ANAND</t>
  </si>
  <si>
    <t>S120058505</t>
  </si>
  <si>
    <t>AGRAWAL NIHAL NARAYANDAS</t>
  </si>
  <si>
    <t>S120058506</t>
  </si>
  <si>
    <t>AKANSHA HARISHCHANDRA SARIYAM</t>
  </si>
  <si>
    <t>AMIT GUPTA</t>
  </si>
  <si>
    <t>S120058507</t>
  </si>
  <si>
    <t>AMRITKAR SHARAYU PRAKASH</t>
  </si>
  <si>
    <t>S120058508</t>
  </si>
  <si>
    <t>ANMOL RASTOGI</t>
  </si>
  <si>
    <t>S120058510</t>
  </si>
  <si>
    <t>ANURAG AGRAWAL</t>
  </si>
  <si>
    <t>S120058511</t>
  </si>
  <si>
    <t>ANUSHREE GULATI</t>
  </si>
  <si>
    <t>S120058512</t>
  </si>
  <si>
    <t>ATHARVA KISHOR JAISWAL</t>
  </si>
  <si>
    <t>S120058513</t>
  </si>
  <si>
    <t>BADGUJAR GAYATRI SANTOSH</t>
  </si>
  <si>
    <t>BAHURSETTIWAR ANTARA SANJAY</t>
  </si>
  <si>
    <t>S120058514</t>
  </si>
  <si>
    <t>BAMB NAMRATA VINOD</t>
  </si>
  <si>
    <t>S120058515</t>
  </si>
  <si>
    <t>BARHATE PRATIK NARHAR</t>
  </si>
  <si>
    <t>S120058605</t>
  </si>
  <si>
    <t>BARULE SAMEER SANJAY</t>
  </si>
  <si>
    <t>S120058516</t>
  </si>
  <si>
    <t>BHAGAT PRIYANKA SURYAKANT</t>
  </si>
  <si>
    <t>S120058517</t>
  </si>
  <si>
    <t>BHANDARE ASHWIN SHRIKANT</t>
  </si>
  <si>
    <t>S120058518</t>
  </si>
  <si>
    <t>BHANGALE PIYUSH DIGAMBAR</t>
  </si>
  <si>
    <t>S120058519</t>
  </si>
  <si>
    <t>BHINGARE TEJAL VINAYAK</t>
  </si>
  <si>
    <t>S120058520</t>
  </si>
  <si>
    <t>BHINTADE ROHIT RAMDAS</t>
  </si>
  <si>
    <t>S120058521</t>
  </si>
  <si>
    <t>BHOSALE INDRAJIT MALOJI</t>
  </si>
  <si>
    <t>S120058522</t>
  </si>
  <si>
    <t>BIRAJDAR PRASHANT SOMNATH</t>
  </si>
  <si>
    <t>S120058523</t>
  </si>
  <si>
    <t>DAKHANE ADITEE DNYANESHWAR</t>
  </si>
  <si>
    <t>S120058524</t>
  </si>
  <si>
    <t>DARUWALA OBED LAMUEL</t>
  </si>
  <si>
    <t>S120058525</t>
  </si>
  <si>
    <t>DAS TANISHA TARUNKUMAR</t>
  </si>
  <si>
    <t>S120058526</t>
  </si>
  <si>
    <t>DATAR GAYATRI PRADIP</t>
  </si>
  <si>
    <t>S120058527</t>
  </si>
  <si>
    <t>DATE ANKITA SHARAD</t>
  </si>
  <si>
    <t>S120058528</t>
  </si>
  <si>
    <t>Date Ankita Sharad</t>
  </si>
  <si>
    <t>DESHMUKH DUSHYANT DEELIP</t>
  </si>
  <si>
    <t>DESHPANDE SUPREET SHRIPAD</t>
  </si>
  <si>
    <t>S120058531</t>
  </si>
  <si>
    <t>DIXIT SHITAL BHARAT</t>
  </si>
  <si>
    <t>S120058532</t>
  </si>
  <si>
    <t>Dixit Shital Bharat</t>
  </si>
  <si>
    <t>DONGARE ROHAN VIJAY</t>
  </si>
  <si>
    <t>S120058612</t>
  </si>
  <si>
    <t>DURGUDE SAYALI SUNIL</t>
  </si>
  <si>
    <t>S120058533</t>
  </si>
  <si>
    <t>Durgude Sayali Sunil</t>
  </si>
  <si>
    <t>GADEKAR RAHUL KONDIBHAU</t>
  </si>
  <si>
    <t>GAIKWAD PIYUSH DEEPAK</t>
  </si>
  <si>
    <t>S120058534</t>
  </si>
  <si>
    <t>GANDHI YASH SANJOG</t>
  </si>
  <si>
    <t>S120058535</t>
  </si>
  <si>
    <t>GHENAND SHWETA SATISH</t>
  </si>
  <si>
    <t>S120058536</t>
  </si>
  <si>
    <t>Ghenand Shweta Satish</t>
  </si>
  <si>
    <t>GHONGADE KIRAN PRAMOD</t>
  </si>
  <si>
    <t>S120058537</t>
  </si>
  <si>
    <t>GORE AKANSHA ASHOK</t>
  </si>
  <si>
    <t>S120058538</t>
  </si>
  <si>
    <t>Gore Akanksha Ashok</t>
  </si>
  <si>
    <t>GUNTOORKAR PARTH LAXMIKANT</t>
  </si>
  <si>
    <t>S120058539</t>
  </si>
  <si>
    <t>GUPTA MAYANK ANIL</t>
  </si>
  <si>
    <t>S120058540</t>
  </si>
  <si>
    <t>HERKAR SHIVANEE RAVINDRA</t>
  </si>
  <si>
    <t>S120058541</t>
  </si>
  <si>
    <t>JADHAV NISHANT VIJAY</t>
  </si>
  <si>
    <t>S120058542</t>
  </si>
  <si>
    <t>JADHAV ROHAN VIJAY</t>
  </si>
  <si>
    <t>S120058543</t>
  </si>
  <si>
    <t>JAGTAP MALVIKA PRAKASH</t>
  </si>
  <si>
    <t>S120058544</t>
  </si>
  <si>
    <t>JAGTAP SEJAL RAMESH</t>
  </si>
  <si>
    <t>S120058545</t>
  </si>
  <si>
    <t>JAIN MANISH SANTOSH</t>
  </si>
  <si>
    <t>S120058546</t>
  </si>
  <si>
    <t>JAJOO NIRAJ VINODKUMAR</t>
  </si>
  <si>
    <t>S120058547</t>
  </si>
  <si>
    <t>JESSICA ROY</t>
  </si>
  <si>
    <t>S120058548</t>
  </si>
  <si>
    <t>JHA PRABHANSHU VINOD KUMAR</t>
  </si>
  <si>
    <t>S120058549</t>
  </si>
  <si>
    <t>JITIN GEORGE</t>
  </si>
  <si>
    <t>S120058550</t>
  </si>
  <si>
    <t>JOSHI MANOJ MANIKRAO</t>
  </si>
  <si>
    <t>S120058551</t>
  </si>
  <si>
    <t>KADAM AAKASH EKNATH</t>
  </si>
  <si>
    <t>S120058552</t>
  </si>
  <si>
    <t>KAMBLE SANGRAM VISHNU</t>
  </si>
  <si>
    <t>S120058553</t>
  </si>
  <si>
    <t>KAMBLE SHRADDHA SUNIL</t>
  </si>
  <si>
    <t>S120058554</t>
  </si>
  <si>
    <t xml:space="preserve">FC </t>
  </si>
  <si>
    <t>KANDEGALE SUSMITA GANPATI</t>
  </si>
  <si>
    <t>S120058555</t>
  </si>
  <si>
    <t>Kandegale Susmita Ganpati</t>
  </si>
  <si>
    <t>KAPIL VYAS</t>
  </si>
  <si>
    <t>S120058556</t>
  </si>
  <si>
    <t>KARLE YASH SHAILENDRA</t>
  </si>
  <si>
    <t>S120058557</t>
  </si>
  <si>
    <t>KASABE NIKHIL VINOD</t>
  </si>
  <si>
    <t>S120058559</t>
  </si>
  <si>
    <t>KAVYA ANGARA</t>
  </si>
  <si>
    <t>S120058560</t>
  </si>
  <si>
    <t>KHANDELWAL ASHWINI MANOJ</t>
  </si>
  <si>
    <t>S120058561</t>
  </si>
  <si>
    <t>KHOMANE PRADIP MADHUKAR</t>
  </si>
  <si>
    <t>S120058563</t>
  </si>
  <si>
    <t>Khomane Pradip Madhukar</t>
  </si>
  <si>
    <t>KHULE SHUBHAM RAMCHANDRA</t>
  </si>
  <si>
    <t>S120058564</t>
  </si>
  <si>
    <t>KOKARE PRIYANKA KRISHNARAO</t>
  </si>
  <si>
    <t>S120058565</t>
  </si>
  <si>
    <t>KOTHARI PIYUSH GOVARDHAN</t>
  </si>
  <si>
    <t>S120058566</t>
  </si>
  <si>
    <t>KOTHAWALE PRADIP SAMBHAJI</t>
  </si>
  <si>
    <t>S120058567</t>
  </si>
  <si>
    <t>KRISHNA KUMAR UPADHYAYA</t>
  </si>
  <si>
    <t>S120058568</t>
  </si>
  <si>
    <t>KULKARNI MAYANK RAVINDRA</t>
  </si>
  <si>
    <t>S120058569</t>
  </si>
  <si>
    <t>KULKARNI NISHA ANILRAO</t>
  </si>
  <si>
    <t>S120058570</t>
  </si>
  <si>
    <t>KULWAL AKASH VIJAYKUMAR</t>
  </si>
  <si>
    <t>S120058571</t>
  </si>
  <si>
    <t>HS</t>
  </si>
  <si>
    <t>KUMAR HARSH</t>
  </si>
  <si>
    <t>S120058572</t>
  </si>
  <si>
    <t>LEENA YASHWANT DEORE</t>
  </si>
  <si>
    <t>S120058573</t>
  </si>
  <si>
    <t>LOKHANDE RAOSAHEB MARUTI</t>
  </si>
  <si>
    <t>S120058574</t>
  </si>
  <si>
    <t>LOLAGE AMRUTA SANJAY</t>
  </si>
  <si>
    <t>S120058575</t>
  </si>
  <si>
    <t>MAANAV ROOPAM SHAH</t>
  </si>
  <si>
    <t>S120058576</t>
  </si>
  <si>
    <t>MALANI ASHISH SATISH</t>
  </si>
  <si>
    <t>S120058577</t>
  </si>
  <si>
    <t>MALEGAONKAR SIDDHESH SANDEEP</t>
  </si>
  <si>
    <t>S120058578</t>
  </si>
  <si>
    <t>MALI POOJA SHIVLAL</t>
  </si>
  <si>
    <t>S120058579</t>
  </si>
  <si>
    <t>MARKE DARSHANI GAJANAN</t>
  </si>
  <si>
    <t>S120058580</t>
  </si>
  <si>
    <t>MASKE SHUBHAM HIRALAL</t>
  </si>
  <si>
    <t>S120058581</t>
  </si>
  <si>
    <t>MEHTA PRANAV RAJIV</t>
  </si>
  <si>
    <t>S120058582</t>
  </si>
  <si>
    <t>MESHRAM PANKAJ ARUN</t>
  </si>
  <si>
    <t>S120058583</t>
  </si>
  <si>
    <t>MUKKAWAR SHRUTI PRADEEP</t>
  </si>
  <si>
    <t>S120058584</t>
  </si>
  <si>
    <t>Mukkawar ShrutiPradip</t>
  </si>
  <si>
    <t>MULE VISHAL GAJANAN</t>
  </si>
  <si>
    <t>S120058585</t>
  </si>
  <si>
    <t>MURTAZA RAJA</t>
  </si>
  <si>
    <t>NAIK SAMRUDHI KISHORE</t>
  </si>
  <si>
    <t>NAIK TEJAS SRIRANG</t>
  </si>
  <si>
    <t>S120058586</t>
  </si>
  <si>
    <t>NAIR SUSHMITA ARUN</t>
  </si>
  <si>
    <t>S120058587</t>
  </si>
  <si>
    <t>NAIR SUSHMITA</t>
  </si>
  <si>
    <t>NALIN VATS</t>
  </si>
  <si>
    <t>S120058588</t>
  </si>
  <si>
    <t>NAMAN MANDLIK</t>
  </si>
  <si>
    <t>S120058589</t>
  </si>
  <si>
    <t>NARULE SHIVALI BHIMASHANKAR</t>
  </si>
  <si>
    <t>S120058590</t>
  </si>
  <si>
    <t>NAYYAR RASHMEET KAUR MANMEET SINGH</t>
  </si>
  <si>
    <t>S120058591</t>
  </si>
  <si>
    <t>NIKHIL NIHAL</t>
  </si>
  <si>
    <t>NISHA GANDHI</t>
  </si>
  <si>
    <t>S120058592</t>
  </si>
  <si>
    <t>PADWAL DIPALI BALASO</t>
  </si>
  <si>
    <t>S120058593</t>
  </si>
  <si>
    <t>Padwal Dipali Balaso</t>
  </si>
  <si>
    <t>PADWAL RUPALI BALASO</t>
  </si>
  <si>
    <t>S120058594</t>
  </si>
  <si>
    <t>Padwal Rupali Balaso</t>
  </si>
  <si>
    <t>PATEL SHOEB SHARIF</t>
  </si>
  <si>
    <t>S120058595</t>
  </si>
  <si>
    <t>Result Held</t>
  </si>
  <si>
    <t>PATERIA AKASH PRAMODKUMAR</t>
  </si>
  <si>
    <t>S120058596</t>
  </si>
  <si>
    <t>PATIL AKSHAY VIJAY</t>
  </si>
  <si>
    <t>S120058597</t>
  </si>
  <si>
    <t>PATIL JAIRAJSINGH JAIDEEPSINGH</t>
  </si>
  <si>
    <t>S120058598</t>
  </si>
  <si>
    <t>PATIL JAIRAJSINGH</t>
  </si>
  <si>
    <t>PATIL SANKET YADAV</t>
  </si>
  <si>
    <t>PATIL SUNEHA SANJIV</t>
  </si>
  <si>
    <t>S120058599</t>
  </si>
  <si>
    <t>PATIL VIVEK ANIL</t>
  </si>
  <si>
    <t>S120058600</t>
  </si>
  <si>
    <t>PATNI NIDHI JITENDRA</t>
  </si>
  <si>
    <t>S120058601</t>
  </si>
  <si>
    <t>PAWAR PRAFFUL SANJAY</t>
  </si>
  <si>
    <t>S120058602</t>
  </si>
  <si>
    <t>PAWAR RASIKA JAYPRAKASH</t>
  </si>
  <si>
    <t>S120058603</t>
  </si>
  <si>
    <t>PHARATE KOMAL SAMPAT</t>
  </si>
  <si>
    <t>S120058604</t>
  </si>
  <si>
    <t>PHATKE SANYUKTA BABASAHEB</t>
  </si>
  <si>
    <t>PRIYANKA</t>
  </si>
  <si>
    <t>RACHANA VIVEK SHRIVASTAVA</t>
  </si>
  <si>
    <t>S120058606</t>
  </si>
  <si>
    <t>RACHANA SHRIVASTAVA</t>
  </si>
  <si>
    <t>RAINA ASEEM VIJAY</t>
  </si>
  <si>
    <t>S120058607</t>
  </si>
  <si>
    <t>RAJAT SANJAYAKUMAR TAWARGERI</t>
  </si>
  <si>
    <t>S120058608</t>
  </si>
  <si>
    <t>RATHI MADHURA MADAN</t>
  </si>
  <si>
    <t>S120058609</t>
  </si>
  <si>
    <t>RATHOD SHIVKUMAR GEMA</t>
  </si>
  <si>
    <t>S120058610</t>
  </si>
  <si>
    <t>RIDHIM RASTOGI</t>
  </si>
  <si>
    <t>S120058611</t>
  </si>
  <si>
    <t>ROMA KAUL</t>
  </si>
  <si>
    <t>RUKADIKAR ADITYA RAJENDRA</t>
  </si>
  <si>
    <t>S120058613</t>
  </si>
  <si>
    <t>SABLE ADITYA KUMAR</t>
  </si>
  <si>
    <t>S120058614</t>
  </si>
  <si>
    <t>SALVE AKSHAY KRISHNA</t>
  </si>
  <si>
    <t>S120058615</t>
  </si>
  <si>
    <t>SANCHETI SNEHA JITENDRA</t>
  </si>
  <si>
    <t>S120058616</t>
  </si>
  <si>
    <t>Sancheti Sneha Jitendra</t>
  </si>
  <si>
    <t>SANTANI RAHUL GURMUKH</t>
  </si>
  <si>
    <t>S120058617</t>
  </si>
  <si>
    <t>SANTANI RAHUL GURMUKHDAS</t>
  </si>
  <si>
    <t>SARODE NITESH RAJENDRA</t>
  </si>
  <si>
    <t>S120058619</t>
  </si>
  <si>
    <t>SARVANAN G</t>
  </si>
  <si>
    <t>S120058620</t>
  </si>
  <si>
    <t>SAUMYA PANDEY</t>
  </si>
  <si>
    <t>S120058621</t>
  </si>
  <si>
    <t>SAVAJI RAGHAV RAJESH</t>
  </si>
  <si>
    <t>S120058622</t>
  </si>
  <si>
    <t>SAWANT PRITAM PRABHAKAR</t>
  </si>
  <si>
    <t>S120058623</t>
  </si>
  <si>
    <t>SHAFI ALIMUHAMMAD HAKIMUDDIN</t>
  </si>
  <si>
    <t>S120058624</t>
  </si>
  <si>
    <t>SHAIKH AIHAAB AHMED ABOOBAKER SADIQUE</t>
  </si>
  <si>
    <t>S120058625</t>
  </si>
  <si>
    <t>SHAIKH MUJAHID QAYYUM</t>
  </si>
  <si>
    <t>S120058626</t>
  </si>
  <si>
    <t>Shaikh Mujahid Qayyum</t>
  </si>
  <si>
    <t>SHELKE GAURI ARUN</t>
  </si>
  <si>
    <t>S120058627</t>
  </si>
  <si>
    <t>SHETH GAURANG NITIN</t>
  </si>
  <si>
    <t>S120058628</t>
  </si>
  <si>
    <t>SHETH SMIT HARESH</t>
  </si>
  <si>
    <t>S120058629</t>
  </si>
  <si>
    <t>SHINDE AKASH DHARMA</t>
  </si>
  <si>
    <t>S120058630</t>
  </si>
  <si>
    <t>SHINDE LINA BHAUSAHEB</t>
  </si>
  <si>
    <t>S120058631</t>
  </si>
  <si>
    <t>Shinde Lina Bhausaheb</t>
  </si>
  <si>
    <t>SHINDE PUSHKARAJ SUHAS</t>
  </si>
  <si>
    <t>S120058632</t>
  </si>
  <si>
    <t>SHINDE SACHIN VISHNU</t>
  </si>
  <si>
    <t>S120058633</t>
  </si>
  <si>
    <t>SHIROLE ADITYA DEVENDRA</t>
  </si>
  <si>
    <t>S120058634</t>
  </si>
  <si>
    <t>SHIRORE ABHINAV SHARAD</t>
  </si>
  <si>
    <t>S120058504</t>
  </si>
  <si>
    <t>SHUBHAM DILIP PAMPATTIWAR</t>
  </si>
  <si>
    <t>SHWETA NARAIN SINGH</t>
  </si>
  <si>
    <t>S120058635</t>
  </si>
  <si>
    <t>SINGH SHAMLI SUDHIRCHANDRA</t>
  </si>
  <si>
    <t>SOMWANSHI SHRUTI SHASHIKANT</t>
  </si>
  <si>
    <t>S120058636</t>
  </si>
  <si>
    <t>SONALI SURAJIT DASGUPTA</t>
  </si>
  <si>
    <t>S120058637</t>
  </si>
  <si>
    <t>SONAWANE RASHMI ARUN</t>
  </si>
  <si>
    <t>S120058638</t>
  </si>
  <si>
    <t>Sonawane Rashmi Arun</t>
  </si>
  <si>
    <t>SULE SHUBHAM NANDKUMAR</t>
  </si>
  <si>
    <t>S120058639</t>
  </si>
  <si>
    <t>TAMBOLI MOEEJ YUSUF</t>
  </si>
  <si>
    <t>S120058640</t>
  </si>
  <si>
    <t>TAMBOLI MOEEJ</t>
  </si>
  <si>
    <t>TANAY MITTAL</t>
  </si>
  <si>
    <t>S120058641</t>
  </si>
  <si>
    <t>TAPAN JINDAL</t>
  </si>
  <si>
    <t>S120058642</t>
  </si>
  <si>
    <t>TAPDIYA RENU PRAVINKUMAR</t>
  </si>
  <si>
    <t>S120058643</t>
  </si>
  <si>
    <t>THORAT AKSHAY ANIL</t>
  </si>
  <si>
    <t>S120058644</t>
  </si>
  <si>
    <t>TILEKAR AARYA SHEKHAAR</t>
  </si>
  <si>
    <t>S120058645</t>
  </si>
  <si>
    <t>TUSHAR METHWANI</t>
  </si>
  <si>
    <t>S120058646</t>
  </si>
  <si>
    <t>WAGHELA NILAY RAJENDRA</t>
  </si>
  <si>
    <t>S120058647</t>
  </si>
  <si>
    <t>WAKCHAURE KAVITA DHANANJAY</t>
  </si>
  <si>
    <t>S120058648</t>
  </si>
  <si>
    <t>WANI PIYUSH DAGADU</t>
  </si>
  <si>
    <t>S120058649</t>
  </si>
  <si>
    <t>YASH MUNDRA</t>
  </si>
  <si>
    <t>S120058650</t>
  </si>
  <si>
    <t>S120058529</t>
  </si>
  <si>
    <t>DEEPTI GODSE</t>
  </si>
  <si>
    <t>S120058530</t>
  </si>
  <si>
    <t>DESHMUKH AJAY RATNADEEP</t>
  </si>
  <si>
    <t>S120058558</t>
  </si>
  <si>
    <t>KARPE SHRUNOTI KASHINATH</t>
  </si>
  <si>
    <t>S120058562</t>
  </si>
  <si>
    <t>KHETAN RISHI RAJENDRA</t>
  </si>
  <si>
    <t>161(ADMT)</t>
  </si>
  <si>
    <t>Success Index Batch Admited In 2014 ( 2014~2018)</t>
  </si>
  <si>
    <t>Students Admitted in 2014</t>
  </si>
  <si>
    <t>17-18</t>
  </si>
  <si>
    <t>BR CNG</t>
  </si>
  <si>
    <t>AAKRUTI SHITUT</t>
  </si>
  <si>
    <t>S140058501</t>
  </si>
  <si>
    <t>AGRAWAL MANTHAN ANIL</t>
  </si>
  <si>
    <t>S140058503</t>
  </si>
  <si>
    <t>AGRAWAL YASH RAJESH</t>
  </si>
  <si>
    <t>S140058505</t>
  </si>
  <si>
    <t>S</t>
  </si>
  <si>
    <t>AGWANE NIKHIL BALAJI</t>
  </si>
  <si>
    <t>S140058506</t>
  </si>
  <si>
    <t>AHIRE SAMIKSHA GYANDEV</t>
  </si>
  <si>
    <t>AMLE SAI MUKUND</t>
  </si>
  <si>
    <t>S140058507</t>
  </si>
  <si>
    <t>ANIRUDDH SHANKAR TEJOMURTULA</t>
  </si>
  <si>
    <t>S140058641</t>
  </si>
  <si>
    <t>ANISHA GUNJAL</t>
  </si>
  <si>
    <t>F</t>
  </si>
  <si>
    <t>ANJALI JAIN</t>
  </si>
  <si>
    <t>S140058508</t>
  </si>
  <si>
    <t>ARORA MITESH SANJAYKUMAR</t>
  </si>
  <si>
    <t>S140058509</t>
  </si>
  <si>
    <t>ARUN SHUKLA</t>
  </si>
  <si>
    <t>S140058510</t>
  </si>
  <si>
    <t>ASAWALE VARSHA BUDHAJI</t>
  </si>
  <si>
    <t>AVADH PRADEEP AGRAWAL</t>
  </si>
  <si>
    <t>S140058502</t>
  </si>
  <si>
    <t>BADGUJAR NILAM VIJAY</t>
  </si>
  <si>
    <t>S140058512</t>
  </si>
  <si>
    <t>BAGUL PIYUSH SANJAY</t>
  </si>
  <si>
    <t>BAKARE ABHISHEK JAYAPRAKASH</t>
  </si>
  <si>
    <t>S140058513</t>
  </si>
  <si>
    <t>BALLULLAYA SOURABH SHREEDHARA</t>
  </si>
  <si>
    <t>S140058514</t>
  </si>
  <si>
    <t>BHANGALE CHAITANYA SANJAY</t>
  </si>
  <si>
    <t>S140058516</t>
  </si>
  <si>
    <t>BHANGALE UJJWAL RAVINDRA</t>
  </si>
  <si>
    <t>S140058517</t>
  </si>
  <si>
    <t>BHOKRE MADHURA JAYANT</t>
  </si>
  <si>
    <t>BHOR SURAJ VISHWAS</t>
  </si>
  <si>
    <t>S140058518</t>
  </si>
  <si>
    <t>CHAUDHARI NAMRATA ANIL</t>
  </si>
  <si>
    <t>S140058520</t>
  </si>
  <si>
    <t>CHINMAY PURUSHOTTAM SHIRORE</t>
  </si>
  <si>
    <t>S140058630</t>
  </si>
  <si>
    <t>CHOUGULE MADHURA MAHAVIR</t>
  </si>
  <si>
    <t>S140058521</t>
  </si>
  <si>
    <t>CHOUGULE RONIT RAJKUMAR</t>
  </si>
  <si>
    <t>S140058522</t>
  </si>
  <si>
    <t>DARADE KRUSHNA KESHAV</t>
  </si>
  <si>
    <t>S140058523</t>
  </si>
  <si>
    <t>DEVAN SHREYASH RAJENDRA</t>
  </si>
  <si>
    <t>S140058524</t>
  </si>
  <si>
    <t>DEVENDRA LALCHAND OSWAL</t>
  </si>
  <si>
    <t>S140058525</t>
  </si>
  <si>
    <t>DHONDAGE JAGRUTI ASHOK</t>
  </si>
  <si>
    <t>DHOLE ASHWIN RAJKUMAR</t>
  </si>
  <si>
    <t>S140058527</t>
  </si>
  <si>
    <t>DHONDGE RUCHA CHANDRAKANT</t>
  </si>
  <si>
    <t>S140058528</t>
  </si>
  <si>
    <t>DOKE PIYUSH BALSHIRAM</t>
  </si>
  <si>
    <t>S140058530</t>
  </si>
  <si>
    <t>GALANI SHREYA RATANKUMAR</t>
  </si>
  <si>
    <t>DIWAN AISHWARYA MADAN</t>
  </si>
  <si>
    <t>S140058631</t>
  </si>
  <si>
    <t>GAURAV JADHAV</t>
  </si>
  <si>
    <t>GAWALI JAGNNATH RAMNATH</t>
  </si>
  <si>
    <t>S140058532</t>
  </si>
  <si>
    <t>GHEWARI ROMA SANJAY</t>
  </si>
  <si>
    <t>S140058534</t>
  </si>
  <si>
    <t>JAIDEEP SINGH NARINDER AHLUWALIA</t>
  </si>
  <si>
    <t>S140058536</t>
  </si>
  <si>
    <t>JUNAGADE ATHARVA SAMEER</t>
  </si>
  <si>
    <t>GAWALI MANASI SURESH</t>
  </si>
  <si>
    <t>S140058537</t>
  </si>
  <si>
    <t>KAMBLE HARSHAD RAJU</t>
  </si>
  <si>
    <t>S140058540</t>
  </si>
  <si>
    <t>KAMBLE PALASH MAHENDRA</t>
  </si>
  <si>
    <t>GHORPADE NIDHI SHRIRAM</t>
  </si>
  <si>
    <t>S140058541</t>
  </si>
  <si>
    <t>KANCHI SWANAND RAMCHANDRA</t>
  </si>
  <si>
    <t>S140058543</t>
  </si>
  <si>
    <t>KAPADEKAR SAI MAHENDRA</t>
  </si>
  <si>
    <t>S140058544</t>
  </si>
  <si>
    <t>KARAN SINGH RATHORE</t>
  </si>
  <si>
    <t>KADAM JEEVAN NATHURAM</t>
  </si>
  <si>
    <t>S140058545</t>
  </si>
  <si>
    <t>KASAR SURAJKUMAR LAXMANRAO</t>
  </si>
  <si>
    <t>KALRA SAHIL RAJESH</t>
  </si>
  <si>
    <t>S140058546</t>
  </si>
  <si>
    <t>KAWATHEKAR SAMRUDDHI PANDIT</t>
  </si>
  <si>
    <t>S140058549</t>
  </si>
  <si>
    <t>KODE JANHAVI PRAVIN</t>
  </si>
  <si>
    <t>S140058552</t>
  </si>
  <si>
    <t>RESERVE-AT</t>
  </si>
  <si>
    <t>KOTHIKAR JAYKUMAR SHYAMSUNDAR</t>
  </si>
  <si>
    <t>KAMBLE SUNIL BALAJI</t>
  </si>
  <si>
    <t>S140058553</t>
  </si>
  <si>
    <t>KUCHERIA KSHITIJ MADHUR</t>
  </si>
  <si>
    <t>S140058554</t>
  </si>
  <si>
    <t>KULKARNI NAYAN PRADEEP</t>
  </si>
  <si>
    <t>S140058555</t>
  </si>
  <si>
    <t>KULKARNI OMKAR SUNIL</t>
  </si>
  <si>
    <t>S140058556</t>
  </si>
  <si>
    <t>KULKARNI SANKET PRAKASH</t>
  </si>
  <si>
    <t>S140058618</t>
  </si>
  <si>
    <t>LADDHA ARTI MANOHAR</t>
  </si>
  <si>
    <t>KAVATKAR AMIT MEGHASHYAM</t>
  </si>
  <si>
    <t>S140058560</t>
  </si>
  <si>
    <t>M SHUSHANTH</t>
  </si>
  <si>
    <t>S140058562</t>
  </si>
  <si>
    <t>MAANAV MEHROTRA</t>
  </si>
  <si>
    <t>KODAG SWAPNAJA RANGRAO</t>
  </si>
  <si>
    <t>S140058570</t>
  </si>
  <si>
    <t>MAHAJAN MANDAR LAXMIKANT</t>
  </si>
  <si>
    <t>S140058563</t>
  </si>
  <si>
    <t>MAJALI SHRAVANI AVINASH</t>
  </si>
  <si>
    <t>S140058564</t>
  </si>
  <si>
    <t>MALANI KAILASH SATYANARAYAN</t>
  </si>
  <si>
    <t>S140058565</t>
  </si>
  <si>
    <t>MALVE SHRADDHA SANJAY</t>
  </si>
  <si>
    <t>S140058566</t>
  </si>
  <si>
    <t>MANDHANI NIKITA LAXMINIVAS</t>
  </si>
  <si>
    <t>S140058567</t>
  </si>
  <si>
    <t>MANISH</t>
  </si>
  <si>
    <t>S140058568</t>
  </si>
  <si>
    <t>MANTRI SHUBHAM SATYANARAYANJI</t>
  </si>
  <si>
    <t>KUNTE DHARATI VASANT</t>
  </si>
  <si>
    <t>S140058569</t>
  </si>
  <si>
    <t>METE HANSRAJ SANJAY</t>
  </si>
  <si>
    <t>S140058571</t>
  </si>
  <si>
    <t>MILIND NARENDRA SAHOO</t>
  </si>
  <si>
    <t>LOHAKARE SONALI KHANDU</t>
  </si>
  <si>
    <t>S140058615</t>
  </si>
  <si>
    <t>MISAL PRIYA BABASAHEB</t>
  </si>
  <si>
    <t>S140058572</t>
  </si>
  <si>
    <t>MODY ANKIT MANOJ</t>
  </si>
  <si>
    <t>S140058573</t>
  </si>
  <si>
    <t>MONIKA KUYATE</t>
  </si>
  <si>
    <t>S140058559</t>
  </si>
  <si>
    <t>MRUNAL MANISH KHINVASARA</t>
  </si>
  <si>
    <t>S140058550</t>
  </si>
  <si>
    <t>HII</t>
  </si>
  <si>
    <t>MUCHAL PAVANDEEP AJEET SINGH MUCHAL</t>
  </si>
  <si>
    <t>S140058576</t>
  </si>
  <si>
    <t>MUNDADA AAKANKSHA GIRISH</t>
  </si>
  <si>
    <t>S140058578</t>
  </si>
  <si>
    <t>MUSALE SHARAYU ANIL</t>
  </si>
  <si>
    <t>S140058580</t>
  </si>
  <si>
    <t>MUTHA SAKSHI MANOJ</t>
  </si>
  <si>
    <t>S140058581</t>
  </si>
  <si>
    <t>NALAWADE PIYUSH VIJAY</t>
  </si>
  <si>
    <t>S140058583</t>
  </si>
  <si>
    <t>NATTHANI SHIVAMKUMAR DEEPAKKUMAR</t>
  </si>
  <si>
    <t>S140058584</t>
  </si>
  <si>
    <t>NIKHIL MEHTA</t>
  </si>
  <si>
    <t>S140058585</t>
  </si>
  <si>
    <t>OHOL ABHIJEET SANJAY</t>
  </si>
  <si>
    <t>S140058586</t>
  </si>
  <si>
    <t>PADMASALI PRANAV DILIP</t>
  </si>
  <si>
    <t>S140058587</t>
  </si>
  <si>
    <t>PALLAVI BANSAL</t>
  </si>
  <si>
    <t>MOMIN SOHEL ABDUL SATTAR</t>
  </si>
  <si>
    <t>S140058588</t>
  </si>
  <si>
    <t>PATEKARI AWAIS JAFAR IQBAL</t>
  </si>
  <si>
    <t>S140058590</t>
  </si>
  <si>
    <t>PATIL YATISH VISHWAS</t>
  </si>
  <si>
    <t>S140058594</t>
  </si>
  <si>
    <t>PATOLE BHAGYASHREE VIJAY</t>
  </si>
  <si>
    <t>S140058595</t>
  </si>
  <si>
    <t>PAWAR YASHVARDHAN MANOHAR</t>
  </si>
  <si>
    <t>MULEY PRAJAKTA PRADEEPRAO</t>
  </si>
  <si>
    <t>S140058596</t>
  </si>
  <si>
    <t>PETKAR NISHANT KIRAN</t>
  </si>
  <si>
    <t>S140058597</t>
  </si>
  <si>
    <t>PORWAL KRISHNA BADRINARAYAN</t>
  </si>
  <si>
    <t>MUNDALIK SURAJ SHAMKUMAR</t>
  </si>
  <si>
    <t>S140058599</t>
  </si>
  <si>
    <t>PRATEEK MALHOTRA</t>
  </si>
  <si>
    <t>S140058600</t>
  </si>
  <si>
    <t>PRIYANKA FULZELE</t>
  </si>
  <si>
    <t>S140058601</t>
  </si>
  <si>
    <t>PULIN CHAUDHARY</t>
  </si>
  <si>
    <t>S140058602</t>
  </si>
  <si>
    <t>PURVA CHAKKARWAR</t>
  </si>
  <si>
    <t>S140058603</t>
  </si>
  <si>
    <t>RAHUL SANGVIKAR</t>
  </si>
  <si>
    <t>S140058616</t>
  </si>
  <si>
    <t>RAHUL SUNIL CHAUDHARI</t>
  </si>
  <si>
    <t>S140058604</t>
  </si>
  <si>
    <t>RAJAT RAUSHAN</t>
  </si>
  <si>
    <t>S140058605</t>
  </si>
  <si>
    <t>RANE ANURAG RAJENDRAKUMAR</t>
  </si>
  <si>
    <t>S140058607</t>
  </si>
  <si>
    <t>RASHNEET KAUR RAJPAL</t>
  </si>
  <si>
    <t>PATANGRAO NAMRATA DIPAK</t>
  </si>
  <si>
    <t>S140058608</t>
  </si>
  <si>
    <t>RATHOD DHIRAJ SHIVAJI</t>
  </si>
  <si>
    <t>RATNA PRABHA BHAIRAGOND</t>
  </si>
  <si>
    <t>PATIL PRAJAKTA NIMBA</t>
  </si>
  <si>
    <t>S140058609</t>
  </si>
  <si>
    <t>RAWALE RATNADEEP GAUTAM</t>
  </si>
  <si>
    <t>PATIL PRASAD SUDHIR</t>
  </si>
  <si>
    <t>S140058610</t>
  </si>
  <si>
    <t>RAYOMAND KAIPUSHIN RAIMALWALLA</t>
  </si>
  <si>
    <t>PATIL PUNAM UMESH</t>
  </si>
  <si>
    <t>S140058611</t>
  </si>
  <si>
    <t>ROUNAK SODANI</t>
  </si>
  <si>
    <t>RUDRAWAR SHRUTI SHRINIVAS</t>
  </si>
  <si>
    <t>S140058612</t>
  </si>
  <si>
    <t>SACHI SHAMBHARKAR</t>
  </si>
  <si>
    <t>S140058625</t>
  </si>
  <si>
    <t>SAGAR AMOL KOLHATKAR</t>
  </si>
  <si>
    <t>S140058613</t>
  </si>
  <si>
    <t>SAGAR PRIYADARSHNI SURESH</t>
  </si>
  <si>
    <t>PINGALE KANCHAN ASHOK</t>
  </si>
  <si>
    <t>S140058614</t>
  </si>
  <si>
    <t>SANJANA RINKE</t>
  </si>
  <si>
    <t>S140058617</t>
  </si>
  <si>
    <t>SANKPAL AKSHAYA MAHADEV</t>
  </si>
  <si>
    <t>S140058619</t>
  </si>
  <si>
    <t>SARNOT SALONI ALIAS PUJA SUNIL</t>
  </si>
  <si>
    <t>S140058620</t>
  </si>
  <si>
    <t>SATVIK RAJENDRA SHUKLA</t>
  </si>
  <si>
    <t>S140058621</t>
  </si>
  <si>
    <t>SATYAJEET SARJERAO MOHALKAR</t>
  </si>
  <si>
    <t>S140058574</t>
  </si>
  <si>
    <t>SHAH ESHA JAYESH</t>
  </si>
  <si>
    <t>S140058622</t>
  </si>
  <si>
    <t>SHAIKH SHAHISTA SHOUKATALI</t>
  </si>
  <si>
    <t>S140058624</t>
  </si>
  <si>
    <t>SHELAR ASHWINI GANPAT</t>
  </si>
  <si>
    <t>S140058626</t>
  </si>
  <si>
    <t>SHELAR HARSHADA AJAY</t>
  </si>
  <si>
    <t>RAMRAKHYA RAM KANHAIYALAL</t>
  </si>
  <si>
    <t>S140058627</t>
  </si>
  <si>
    <t>SHINDE AKSHAY RAMCHANDRA</t>
  </si>
  <si>
    <t>S140058628</t>
  </si>
  <si>
    <t>SHIVPRASAD SHYAMSUNDER KATE</t>
  </si>
  <si>
    <t>S140058547</t>
  </si>
  <si>
    <t>SHREYA MALVIYA</t>
  </si>
  <si>
    <t>S140058632</t>
  </si>
  <si>
    <t>SIRMAGADUM AISHWARYA RAJENDRA</t>
  </si>
  <si>
    <t>S140058633</t>
  </si>
  <si>
    <t>SOMWANSHI RUSHIL AJAY</t>
  </si>
  <si>
    <t>S140058634</t>
  </si>
  <si>
    <t>SONAWANE PRAJAKTA PRAVIN</t>
  </si>
  <si>
    <t>S140058635</t>
  </si>
  <si>
    <t>SONAWANE SATYAJEET SUNIL</t>
  </si>
  <si>
    <t>SUHAVAN GUPTA</t>
  </si>
  <si>
    <t>S140058636</t>
  </si>
  <si>
    <t>SUMEET KUMAR</t>
  </si>
  <si>
    <t>S140058637</t>
  </si>
  <si>
    <t>TAPADIYA AMRUTA SHAMSUNDER</t>
  </si>
  <si>
    <t>S140058638</t>
  </si>
  <si>
    <t>TATIA SHREYASH RAJENDRA</t>
  </si>
  <si>
    <t>S140058639</t>
  </si>
  <si>
    <t>TEJAL BAYASKAR</t>
  </si>
  <si>
    <t>S140058515</t>
  </si>
  <si>
    <t>TRUPTI BHAMARE</t>
  </si>
  <si>
    <t>S140058643</t>
  </si>
  <si>
    <t>UGHADE TEJAL ASHOK</t>
  </si>
  <si>
    <t>S140058644</t>
  </si>
  <si>
    <t>UJJWAL AGRAWAL</t>
  </si>
  <si>
    <t>S140058504</t>
  </si>
  <si>
    <t>VAIBHAV LOHANI</t>
  </si>
  <si>
    <t>S140058645</t>
  </si>
  <si>
    <t>VASANTI SATYANARAYAN SATHE</t>
  </si>
  <si>
    <t>WADJE SHASHANK VENKATRAO</t>
  </si>
  <si>
    <t>SHAH SHAKTI BHUPENDRA</t>
  </si>
  <si>
    <t>S140058647</t>
  </si>
  <si>
    <t>WAJIRE PANKAJ PANDURANG</t>
  </si>
  <si>
    <t>S140058648</t>
  </si>
  <si>
    <t>WATTAMWAR SUYASH SANJEEV</t>
  </si>
  <si>
    <t>S140058649</t>
  </si>
  <si>
    <t>S140058650</t>
  </si>
  <si>
    <t>WAYDANDE SNEHAL RAJARAM</t>
  </si>
  <si>
    <t>S140058623</t>
  </si>
  <si>
    <t>SHINDE SARVADA SURENDRA</t>
  </si>
  <si>
    <t>S140058582</t>
  </si>
  <si>
    <t>S140058575</t>
  </si>
  <si>
    <t>S140058561</t>
  </si>
  <si>
    <t>S140058511</t>
  </si>
  <si>
    <t>S140058519</t>
  </si>
  <si>
    <t>BHUTE ABHIJEET SURESH (2113)</t>
  </si>
  <si>
    <t>S140058526</t>
  </si>
  <si>
    <t>S140058529</t>
  </si>
  <si>
    <t>S140058531</t>
  </si>
  <si>
    <t>S140058542</t>
  </si>
  <si>
    <t>SUSHMITA KUMARI</t>
  </si>
  <si>
    <t>S140058533</t>
  </si>
  <si>
    <t>S140058579</t>
  </si>
  <si>
    <t>S140058535</t>
  </si>
  <si>
    <t>S140058589</t>
  </si>
  <si>
    <t>TEJAS SANDESH KULKARNI</t>
  </si>
  <si>
    <t>S140058577</t>
  </si>
  <si>
    <t>TOTALA CHAITALI LAXIMIKANT</t>
  </si>
  <si>
    <t>S140058538</t>
  </si>
  <si>
    <t>S140058539</t>
  </si>
  <si>
    <t>S140058548</t>
  </si>
  <si>
    <t>S140058558</t>
  </si>
  <si>
    <t>S140058551</t>
  </si>
  <si>
    <t>S140058591</t>
  </si>
  <si>
    <t>VEER POOJA LAXMAN</t>
  </si>
  <si>
    <t>S140058592</t>
  </si>
  <si>
    <t>S140058593</t>
  </si>
  <si>
    <t>S140058598</t>
  </si>
  <si>
    <t>S140058606</t>
  </si>
  <si>
    <t>S140058629</t>
  </si>
  <si>
    <t>S140058640</t>
  </si>
  <si>
    <t>S140058642</t>
  </si>
  <si>
    <t>S140058646</t>
  </si>
  <si>
    <t>S140058557</t>
  </si>
  <si>
    <t>SHSHMITA KUMARI</t>
  </si>
  <si>
    <t>NO'S OF STUD PASSED IN YEAR = (No ATKT) = 160(ADMT)</t>
  </si>
  <si>
    <t>15~16(1st)</t>
  </si>
  <si>
    <t>16 ~17</t>
  </si>
  <si>
    <t>16 ~17(2YR)</t>
  </si>
  <si>
    <t>17 ~18</t>
  </si>
  <si>
    <t>17 ~18(3YR)</t>
  </si>
  <si>
    <t>18 ~19</t>
  </si>
  <si>
    <t>FE NO</t>
  </si>
  <si>
    <t>NAME</t>
  </si>
  <si>
    <t>sgpa</t>
  </si>
  <si>
    <t>1YR</t>
  </si>
  <si>
    <t>2YR</t>
  </si>
  <si>
    <t>3YR</t>
  </si>
  <si>
    <t>AHUJA LUCKY MAHESH</t>
  </si>
  <si>
    <t>AKSHIT SINGH</t>
  </si>
  <si>
    <t>JAIDEEP SINGH</t>
  </si>
  <si>
    <t>NACHIKET DRAVID</t>
  </si>
  <si>
    <t>PATIL MAYUR ASHOK</t>
  </si>
  <si>
    <t>BRCH</t>
  </si>
  <si>
    <t>SAWANT SHIVAJI SANTOSH</t>
  </si>
  <si>
    <t>BRCHG</t>
  </si>
  <si>
    <t>DIP</t>
  </si>
  <si>
    <t>ABHANG ASHISH VILAS</t>
  </si>
  <si>
    <t>ABHISHEK ASHOK TELEKUNE</t>
  </si>
  <si>
    <t>ABNAVE ABHIJEET GURUDAS</t>
  </si>
  <si>
    <t>ENTC</t>
  </si>
  <si>
    <t>ADARSH NAIR</t>
  </si>
  <si>
    <t>ADE SURAJ BABURAO</t>
  </si>
  <si>
    <t>ADITI KANNAMWAR</t>
  </si>
  <si>
    <t>ADSULE ABHISHEK MARUTI</t>
  </si>
  <si>
    <t>AGARWAL ANSHIKA ALOK</t>
  </si>
  <si>
    <t>AGRAWAL NIMESH JAGDISH</t>
  </si>
  <si>
    <t>AKASH MITTAL</t>
  </si>
  <si>
    <t>AMIT DHOTAY</t>
  </si>
  <si>
    <t>ANANYA SATWASKAR</t>
  </si>
  <si>
    <t>ANASPURE APURVA MANOJ</t>
  </si>
  <si>
    <t>ANDHALE APURV ARUN</t>
  </si>
  <si>
    <t>ANURAG KALLURWAR</t>
  </si>
  <si>
    <t>ANUSHKA SUKHRAM SIRWANI</t>
  </si>
  <si>
    <t>APOORVA AJAY MAHESHWARI</t>
  </si>
  <si>
    <t>AYUSH TRIPATHI</t>
  </si>
  <si>
    <t>BACHKAR AKASH PANDURANG</t>
  </si>
  <si>
    <t>BAGUL SUPRIYA BHANUDAS</t>
  </si>
  <si>
    <t>BAMBLE CHETAN DILIP</t>
  </si>
  <si>
    <t>BEHERE SAMEER SUDHIR</t>
  </si>
  <si>
    <t>BHARADIYA KOMAL PURUSHOTTAM</t>
  </si>
  <si>
    <t>BHARGAVI DHARMENDRA RAKESH</t>
  </si>
  <si>
    <t>BHATIA MANISH PREMKUMAR</t>
  </si>
  <si>
    <t>BHUTEKAR PRATIK VITTHALRAO</t>
  </si>
  <si>
    <t>BODANE SHUBHAM SURESH</t>
  </si>
  <si>
    <t>BODKHE NAMRATA BALASAHEB</t>
  </si>
  <si>
    <t>BOLE SAKSHI SUNIL</t>
  </si>
  <si>
    <t>BONDRE SHARVARI VIJAY</t>
  </si>
  <si>
    <t>CHAITRAJ METE</t>
  </si>
  <si>
    <t>CHANDALE PRANAY CHOTU</t>
  </si>
  <si>
    <t>CHATE PRATIKSHA ARVIND</t>
  </si>
  <si>
    <t>CHAUDHARI SHREYAS SANJAY</t>
  </si>
  <si>
    <t>CHAVAN MANSI BHAGWAR</t>
  </si>
  <si>
    <t>CHETAN CHAKU</t>
  </si>
  <si>
    <t>DADLANEY GAURAV JAYKUMAR</t>
  </si>
  <si>
    <t>DARSHAN TAWARI</t>
  </si>
  <si>
    <t>DESHPANDE ADITYA PRASHANT</t>
  </si>
  <si>
    <t>DHONDGE ROSHAN GAJANAN</t>
  </si>
  <si>
    <t>DORLE AVANTI ANANT</t>
  </si>
  <si>
    <t>EGADE ROHIT DEU</t>
  </si>
  <si>
    <t>ERAVATEE AVINASH RAJE</t>
  </si>
  <si>
    <t>ESHITA KHANDELWAL</t>
  </si>
  <si>
    <t>FIRKE SHIVANI RAVINDRA</t>
  </si>
  <si>
    <t>FUNDE AMIT SONYABAPU</t>
  </si>
  <si>
    <t>GANDALWAD PALLAVI DNYANOBA</t>
  </si>
  <si>
    <t>GANDOLE AMIT SOMNATH</t>
  </si>
  <si>
    <t>GHORSE RITESH NARENDRA</t>
  </si>
  <si>
    <t>GHUGE MAHESH KESHAVRAO</t>
  </si>
  <si>
    <t>GIRASE SANIKA SANJAY</t>
  </si>
  <si>
    <t>GODSE SUMEET DEELIP</t>
  </si>
  <si>
    <t>GOHOKAR RASIKA SHYAMSUNDAR</t>
  </si>
  <si>
    <t>GOMEKAR ATHARVA ANIRUDDHA</t>
  </si>
  <si>
    <t>GUNDECHA VALAY SANJAY</t>
  </si>
  <si>
    <t>HARI KEDAR PURNAPATRE</t>
  </si>
  <si>
    <t>HEDAOO VAIBHAVI RAJESH</t>
  </si>
  <si>
    <t>JADHAV GITALEE GANGARAM</t>
  </si>
  <si>
    <t>JADHAV MAHESH NARSINGRAO</t>
  </si>
  <si>
    <t>JADHAV SAURABH RAJENDRA</t>
  </si>
  <si>
    <t>JAISWAL PRATIK SUNIL</t>
  </si>
  <si>
    <t>JARE NIKITA PRABHAKAR</t>
  </si>
  <si>
    <t>JOSHI SHUBHAM SANTOSHRAO</t>
  </si>
  <si>
    <t>KABRA ADITYA GOPIKISHAN</t>
  </si>
  <si>
    <t>KAKLIYA ADITYA ANIL</t>
  </si>
  <si>
    <t>KAMBLE BHUMI EKNATH</t>
  </si>
  <si>
    <t>KAMBLE SHIVANI SUBHASH</t>
  </si>
  <si>
    <t>KARTIK KUMAR JAIN</t>
  </si>
  <si>
    <t>KHAIRNAR AKSHAY KIRAN</t>
  </si>
  <si>
    <t>KHAN ARSHAD HUSSAIN ZAKIR HUSSAIN</t>
  </si>
  <si>
    <t>KHOSE NITIN SAKHARAM</t>
  </si>
  <si>
    <t>KOKATE ONKAR SADASHIV</t>
  </si>
  <si>
    <t>KULKARNI SAMEER KIRAN</t>
  </si>
  <si>
    <t>KUNTE SACHIN VIJAYKUMAR</t>
  </si>
  <si>
    <t>LONDHE GAURANG RAKESH</t>
  </si>
  <si>
    <t>MAGDUM JUNAID JABBAR</t>
  </si>
  <si>
    <t>MANORE GUNJAN DEEPAK</t>
  </si>
  <si>
    <t>MARULKAR SAYLEE SURESH</t>
  </si>
  <si>
    <t>MD FARAZ SAIFULLAH ANSARI</t>
  </si>
  <si>
    <t>MEHTA MOTISH ASHOKKUMAR</t>
  </si>
  <si>
    <t>MELVYN BINOY</t>
  </si>
  <si>
    <t>MERCHANT BATUL YUSUF</t>
  </si>
  <si>
    <t>MIHIR MANOJ KARKARE</t>
  </si>
  <si>
    <t>MISHRA VAISHNAV RAMESH</t>
  </si>
  <si>
    <t>MITKARI OMKESH DATTATRAYA</t>
  </si>
  <si>
    <t>MOHITE KAJAL PRADIP</t>
  </si>
  <si>
    <t>MULLA RAISA BASHIR</t>
  </si>
  <si>
    <t>MUTALIK SAUNVED MADHAV</t>
  </si>
  <si>
    <t>MUTHA VIVEK SHAHSHIKUMAR</t>
  </si>
  <si>
    <t>NADKARNI KANIKA PRASAD</t>
  </si>
  <si>
    <t>NAGRALE KSHAMA DHANPAL</t>
  </si>
  <si>
    <t>NAIK SARAH MANSOOR</t>
  </si>
  <si>
    <t>ONKAR SANJAY INGALE</t>
  </si>
  <si>
    <t>PAHADE ANUJ SURENDRAKUMAR</t>
  </si>
  <si>
    <t>PALIWAL RAJAT BHUNESHWAR</t>
  </si>
  <si>
    <t>PALVE ROHIT VASUDEV</t>
  </si>
  <si>
    <t>PARDESHI NAMRATA RAJESH</t>
  </si>
  <si>
    <t>PATIL RUTUJA RAJESH</t>
  </si>
  <si>
    <t>PATIL SHRADDHA VISHWAS</t>
  </si>
  <si>
    <t>PAWARA SUJYOT SUNIL</t>
  </si>
  <si>
    <t>PIYUSH RAMKRUSHNA PIMPLIKAR</t>
  </si>
  <si>
    <t>PRANAV AGRAWAL</t>
  </si>
  <si>
    <t>PRANIT RAJESH BAGMAR</t>
  </si>
  <si>
    <t>RAJANI SHARAN NITIN</t>
  </si>
  <si>
    <t>RAJAT RAGHUWANSHI</t>
  </si>
  <si>
    <t>RAJNEKAR ANIRUDDHA ARVIND</t>
  </si>
  <si>
    <t>RAJURKAR ATHARVA SUNIL</t>
  </si>
  <si>
    <t>RAMAN MISHRA</t>
  </si>
  <si>
    <t>RATHI POORNIMA PANKAJ</t>
  </si>
  <si>
    <t>REMANE MANASI MAHENDRA</t>
  </si>
  <si>
    <t>RISHABH SUJEETH SHETTY</t>
  </si>
  <si>
    <t>SAKSHAM BASSI</t>
  </si>
  <si>
    <t>SAOJI AYESHA AMAR</t>
  </si>
  <si>
    <t>SAWANT NIKITA CHANDRASHEKHAR</t>
  </si>
  <si>
    <t>SAWANT SHRADHA AJAY</t>
  </si>
  <si>
    <t>SHARMA KRISHNA RAJESH</t>
  </si>
  <si>
    <t>SHARMA PAYAL KISHOR</t>
  </si>
  <si>
    <t>SHELAR TUSHAR JIBHAU</t>
  </si>
  <si>
    <t>SHELKE DIPAK ARJUN</t>
  </si>
  <si>
    <t>SHIMPI CHINMAY JITENDRA</t>
  </si>
  <si>
    <t>SHINDE ASHUTOSH PRAKASH</t>
  </si>
  <si>
    <t>SHINDE GAUTAMI TANAJI</t>
  </si>
  <si>
    <t>SHINDE MANJUSHREE DATTATRAY</t>
  </si>
  <si>
    <t>SHITKAL MADHURI DATTATRAY</t>
  </si>
  <si>
    <t>SHIVANI KARWA</t>
  </si>
  <si>
    <t>SHRADDHA PANDEY</t>
  </si>
  <si>
    <t>SHREYAS BHASKARWAR</t>
  </si>
  <si>
    <t>SHREYASH SUSHANT WAGH</t>
  </si>
  <si>
    <t>SHRUTI PATEL</t>
  </si>
  <si>
    <t>SIDDHAMSHETTIWAR SAMRUDDHI KAMALAKAR</t>
  </si>
  <si>
    <t>SOHAM RAY</t>
  </si>
  <si>
    <t>SONAWANE SHIVAM SAMBHAJI</t>
  </si>
  <si>
    <t>STAVAN NIKHILCHANDRA SHAH</t>
  </si>
  <si>
    <t>SUDHANSHU PANDEY</t>
  </si>
  <si>
    <t>SUMANT AAROHI MILIND</t>
  </si>
  <si>
    <t>SWAMI PRANAV SHIVANATH</t>
  </si>
  <si>
    <t>TARUN SEETHA</t>
  </si>
  <si>
    <t>TAWARE ROHIT RAMESH</t>
  </si>
  <si>
    <t>THANVI JAY NARESHKUMAR</t>
  </si>
  <si>
    <t>THOKE VISHWAJEET SARJERAO</t>
  </si>
  <si>
    <t>TONDASE TANMAY JAGAN</t>
  </si>
  <si>
    <t>WAGHMARE SHREYAS NANDKISHOR</t>
  </si>
  <si>
    <t>WANKHADE PRATIKSHA SUDHAKARRAO</t>
  </si>
  <si>
    <t>WATPADE NISHA ATUL</t>
  </si>
  <si>
    <t>WITHOUT ATKT</t>
  </si>
  <si>
    <t>150 (ADM)</t>
  </si>
  <si>
    <t>WITH ATKT</t>
  </si>
  <si>
    <t xml:space="preserve">Total Students </t>
  </si>
  <si>
    <t>All Clear</t>
  </si>
  <si>
    <t xml:space="preserve">ATKT </t>
  </si>
  <si>
    <t xml:space="preserve">Fails </t>
  </si>
  <si>
    <t>2YR YD'S admitted</t>
  </si>
  <si>
    <t>BAGUL PIYUSH S</t>
  </si>
  <si>
    <t>ADM YR</t>
  </si>
  <si>
    <t>3YR YD'S admitted</t>
  </si>
  <si>
    <t>CHAUDHARI PULIN</t>
  </si>
  <si>
    <t>DHOLE ASHWINI</t>
  </si>
  <si>
    <t>KAVATKAR AMIT</t>
  </si>
  <si>
    <t>Mahesh Ghughe</t>
  </si>
  <si>
    <t>SANKPAL AKSHAYA MAHADEO</t>
  </si>
  <si>
    <t>SHUKLA SATVIK RAJENDRA</t>
  </si>
  <si>
    <t>16 ~17 (1st)</t>
  </si>
  <si>
    <t>19 ~20</t>
  </si>
  <si>
    <t>name</t>
  </si>
  <si>
    <t>2YR CRD</t>
  </si>
  <si>
    <t>4th</t>
  </si>
  <si>
    <t>REG</t>
  </si>
  <si>
    <t>ADITYA SANJEEV PADWAL</t>
  </si>
  <si>
    <t>PASS</t>
  </si>
  <si>
    <t>AGRAWAL AKHIL RAJESH</t>
  </si>
  <si>
    <t>AGRAWAL HIMANSHU CHANDRABHAN</t>
  </si>
  <si>
    <t>AGRAWAL TEJAS SANJIV</t>
  </si>
  <si>
    <t>AGRAWAL TOSHAL UMESH</t>
  </si>
  <si>
    <t>ANIRUDH RAMANI</t>
  </si>
  <si>
    <t>APOORVA CHANDRAKAR</t>
  </si>
  <si>
    <t>APURV SANDEEP PIMPLE</t>
  </si>
  <si>
    <t>ARORA RHEA</t>
  </si>
  <si>
    <t>AVNI SONI</t>
  </si>
  <si>
    <t>BADJATE AMAN SANJAY</t>
  </si>
  <si>
    <t>BAGAL PANKAJ SATYAWAN</t>
  </si>
  <si>
    <t>BAHETI MIHIR GHANSHYAM</t>
  </si>
  <si>
    <t>BANSODE GAURAV SITARAM</t>
  </si>
  <si>
    <t>BARAPATRE SAGAR SURESH</t>
  </si>
  <si>
    <t>BAREWAD PRAVIN BALAJI</t>
  </si>
  <si>
    <t>BHATTAD SHREYA NAVALKISHOR</t>
  </si>
  <si>
    <t>BHISE SHATABDI VIJAYKUMAR</t>
  </si>
  <si>
    <t>BIHANI SAKSHI RAJESH</t>
  </si>
  <si>
    <t>BORIKAR ADITYA MANISH</t>
  </si>
  <si>
    <t>CHAKOR AMIT BALU</t>
  </si>
  <si>
    <t>CHAKRE NITIN SAYAS</t>
  </si>
  <si>
    <t>CHANDAK PRAJWAL JAMANADAS</t>
  </si>
  <si>
    <t>CHIMNANI SAHIL AMAR</t>
  </si>
  <si>
    <t>CHORDIYA NARENDRA SANTOSH</t>
  </si>
  <si>
    <t>CHOUDHARI DIGVIJAY SHARAD</t>
  </si>
  <si>
    <t>DANWE ASHUTOSH HEMRAJ</t>
  </si>
  <si>
    <t>DARADE POOJA BHARAT</t>
  </si>
  <si>
    <t>DESHMUKH DIPTI DILIP</t>
  </si>
  <si>
    <t>DHONDE SHIVAM ASARAM</t>
  </si>
  <si>
    <t>DHOTRE AJINKYA ANIL</t>
  </si>
  <si>
    <t>DIGHE ROHAN SHIVAJI</t>
  </si>
  <si>
    <t>DURGE MOHIT MADHAV</t>
  </si>
  <si>
    <t>FALANE SHRADDHA RAMESH</t>
  </si>
  <si>
    <t>FIRODIYA ABHISHEK SANDEEP</t>
  </si>
  <si>
    <t>GARJE SWAPNIL SURYABHAN</t>
  </si>
  <si>
    <t>GOR SHIVAM CHETAN</t>
  </si>
  <si>
    <t>GOYAL VARUN PRAVEEN</t>
  </si>
  <si>
    <t>GUGALE KSHITIJ SANDEEP</t>
  </si>
  <si>
    <t>GUJARATHI PURWA ABHIJEET</t>
  </si>
  <si>
    <t>GUNSHETTI AKSHAY DNYANOBA</t>
  </si>
  <si>
    <t>HEDAU CHITRANSHU KRISHNAKUMAR</t>
  </si>
  <si>
    <t>HIREMATH RAJSHEKAR RAMAYYA</t>
  </si>
  <si>
    <t>HUSE HITESH SANJAY</t>
  </si>
  <si>
    <t>INAMDAR SIDDHI SHRIKANT</t>
  </si>
  <si>
    <t>JADHAV NISHANT PRAKASH</t>
  </si>
  <si>
    <t>JADHAV SANJAY RAM</t>
  </si>
  <si>
    <t>JAGTAP SWAPNIL MILIND</t>
  </si>
  <si>
    <t>JAIN YAKSHIT RAVINDRA</t>
  </si>
  <si>
    <t>JOSHI SANVED NIRANJAN</t>
  </si>
  <si>
    <t>JOSHI SHANTANU MILIND</t>
  </si>
  <si>
    <t>KACHROO SIMRIDH SUNIL</t>
  </si>
  <si>
    <t>KAKAD SANCHITA GANPAT</t>
  </si>
  <si>
    <t>KAPSE VEDANG ABHAY</t>
  </si>
  <si>
    <t>KARANDE ANIKET AJAY</t>
  </si>
  <si>
    <t>KAUTE HARSHAL JANARDHAN</t>
  </si>
  <si>
    <t>KAVALE RUPALI BAPUSAHEB</t>
  </si>
  <si>
    <t>KHARAT PRIYANKA RAJESH</t>
  </si>
  <si>
    <t>KHOCHIKAR SUYOG SURESH</t>
  </si>
  <si>
    <t>KSHIRSAGAR GIRIJA VINAY</t>
  </si>
  <si>
    <t>KULKARNI ADITI VIJAY</t>
  </si>
  <si>
    <t>KULKARNI GAURAV MAHESH</t>
  </si>
  <si>
    <t>KULKARNI PARTH AJAY</t>
  </si>
  <si>
    <t>LATURKAR ADITI MILIND</t>
  </si>
  <si>
    <t>LOBO LENIX PHILIP</t>
  </si>
  <si>
    <t>LOHAR MUKUL CHANDRAKANT</t>
  </si>
  <si>
    <t>LOKHANDE TANMAY SHARAD</t>
  </si>
  <si>
    <t>MAHAJAN ATHARVA AMBADAS</t>
  </si>
  <si>
    <t>MAHAJAN MANISH SOPAN</t>
  </si>
  <si>
    <t>MALLIKA MANOJ MALKANI</t>
  </si>
  <si>
    <t>MALSHIKARE KOMAL GORAKH</t>
  </si>
  <si>
    <t>MANDHANA VEDANG RAVINDRA</t>
  </si>
  <si>
    <t>MANSI DABRIWAL</t>
  </si>
  <si>
    <t>MEHTA AKSHAT VIJAY</t>
  </si>
  <si>
    <t>MISHRA ABHINAV YOGESH</t>
  </si>
  <si>
    <t>MUNDE ANUP HARISHCHANDRA</t>
  </si>
  <si>
    <t>NAHAR YUGAL MANOJ</t>
  </si>
  <si>
    <t>NAIK ROHAN PRAMOD</t>
  </si>
  <si>
    <t>NARKAR SHREYA PRAMOD</t>
  </si>
  <si>
    <t>NIRMAL OMKAR PRABHAKAR</t>
  </si>
  <si>
    <t>NITA THADAKA</t>
  </si>
  <si>
    <t>PANDE ANUJ SURESH</t>
  </si>
  <si>
    <t>PANKTI PATEL</t>
  </si>
  <si>
    <t>PATEL AADARSH RAJIV</t>
  </si>
  <si>
    <t>PATHAK RUTUJA SUJIT</t>
  </si>
  <si>
    <t>PATIL AMOL NARAYAN</t>
  </si>
  <si>
    <t>PATIL ANIKET MAHENDRA</t>
  </si>
  <si>
    <t>PATIL ASHUTOSH JAYAKUMAR</t>
  </si>
  <si>
    <t>PATIL MRUNAL SANJAY</t>
  </si>
  <si>
    <t>PATIL SAGAR RAJU</t>
  </si>
  <si>
    <t>PAWAR MAHIMA VIJAY</t>
  </si>
  <si>
    <t>PAWAR SRUSHTI AJAY</t>
  </si>
  <si>
    <t>RAHANE GAUTAMI RAVINDRA</t>
  </si>
  <si>
    <t>RAO VIPUL VINAYAK</t>
  </si>
  <si>
    <t>RATHI RAJ RADHESHYAMJI</t>
  </si>
  <si>
    <t>RATHI SUHANI PURUSHOTTAM</t>
  </si>
  <si>
    <t>RATHI VEDANSH RADHESHYAM</t>
  </si>
  <si>
    <t>RUNWAL SHUBHAM ASHISH</t>
  </si>
  <si>
    <t>SAKSHAM SHARMA</t>
  </si>
  <si>
    <t>SARBHUKAN AKSHAY SANJAY</t>
  </si>
  <si>
    <t>SASHA NEIL PIMENTO</t>
  </si>
  <si>
    <t>SATAO MADHURA ASHOK</t>
  </si>
  <si>
    <t>SAURAV KUMAR</t>
  </si>
  <si>
    <t>SAWAI SHRUTIKA SHRIKANT</t>
  </si>
  <si>
    <t>SAWALE KAJAL DEVIDAS</t>
  </si>
  <si>
    <t>SAXENA SAKSHI SANJAY</t>
  </si>
  <si>
    <t>SHAH JEET JAYESH</t>
  </si>
  <si>
    <t>SHAH NAITIK KAMLESH</t>
  </si>
  <si>
    <t>SHELAR HARSHDEEP VILAS</t>
  </si>
  <si>
    <t>SHENDE MANAS MAHENDRA</t>
  </si>
  <si>
    <t>SHINDE SHUBHAM PRABHAKAR</t>
  </si>
  <si>
    <t>SHIRSAT ANIKET RAJENDRA</t>
  </si>
  <si>
    <t>SHREY KUMAR SINHA</t>
  </si>
  <si>
    <t>SHUBHANGI KUMARI</t>
  </si>
  <si>
    <t>SUMEDH SHUKLA</t>
  </si>
  <si>
    <t>SUNDRANI SHUBHAM DEEPAK</t>
  </si>
  <si>
    <t>SUTAR DHAIRYASHEEL DILIP</t>
  </si>
  <si>
    <t>TANDALE SAYALI SAMPATRAO</t>
  </si>
  <si>
    <t>THAKRAL EVLEENSINGH BALWANTSINGH</t>
  </si>
  <si>
    <t>THAKUR AISHWARYA SANDEEP</t>
  </si>
  <si>
    <t>THORVE SAHIL SANDIP</t>
  </si>
  <si>
    <t>UDAWANT POOJA SUNIL</t>
  </si>
  <si>
    <t>VANGA HRUSHIKESH VITTHAL</t>
  </si>
  <si>
    <t>VARAT SHRADDHA ARUN</t>
  </si>
  <si>
    <t>VARDHAN RAHUL GAUTAM</t>
  </si>
  <si>
    <t>WAGATKAR MEGHA MANORANJAN</t>
  </si>
  <si>
    <t>WAGH SANJALI VINOD</t>
  </si>
  <si>
    <t>WAGH SUYASH GANESH</t>
  </si>
  <si>
    <t>WARADE MAYURESH VILAS</t>
  </si>
  <si>
    <t>YERAWAR PRANAV RAJESHWAR</t>
  </si>
  <si>
    <t>YEWALE AJAY MADAN</t>
  </si>
  <si>
    <t>BANKANHAL CHAITANYA VIJAY</t>
  </si>
  <si>
    <t>BHOSALE PRAJAKTA RAJENDRA</t>
  </si>
  <si>
    <t>BHUJBAL ONKAR PUNDLIK</t>
  </si>
  <si>
    <t>CHAVAN SURAJ RAJUDAS</t>
  </si>
  <si>
    <t>DESHPANDE SHUBHAM VINAYAK</t>
  </si>
  <si>
    <t>DEVKATE APARNA INDRAJIT</t>
  </si>
  <si>
    <t>DHONDGE SWARAJ PRABHAKAR</t>
  </si>
  <si>
    <t>GAIKWAD UMESH SURESHRAO</t>
  </si>
  <si>
    <t>JADHAV SNEHAL RAMESH</t>
  </si>
  <si>
    <t>MADHURI KALE</t>
  </si>
  <si>
    <t>MAPARA SHUBHAM AJAY</t>
  </si>
  <si>
    <t>MITKARI SWAPNIL PRABHAKAR</t>
  </si>
  <si>
    <t>NANAWARE MAYURI VILAS</t>
  </si>
  <si>
    <t>NARWADE NIKHIL SURESH</t>
  </si>
  <si>
    <t>PARTH SHAH</t>
  </si>
  <si>
    <t>PATHADE AMOL PRALHAD</t>
  </si>
  <si>
    <t>PATIL KOMAL NARENDRA</t>
  </si>
  <si>
    <t>PHADKE NIMISHA CHINTAMANI</t>
  </si>
  <si>
    <t>SADAFALE MANDAR ANIL</t>
  </si>
  <si>
    <t>SHEWALE RASHMI MADHUKAR</t>
  </si>
  <si>
    <t>SHIVANI VIJAY RAJMANE</t>
  </si>
  <si>
    <t>SONAWANE SNEHAL PRAVIN</t>
  </si>
  <si>
    <t>SONTAKKE JAYESH PRAKASH</t>
  </si>
  <si>
    <t>SONTAKKE TANUJA MAHESH</t>
  </si>
  <si>
    <t>ATARA VAIBHAV CHANDRAKANT</t>
  </si>
  <si>
    <t>CHAUDHARI SNEHAL SAMPAT</t>
  </si>
  <si>
    <t>KULKARNI ABHISHEK ANIL</t>
  </si>
  <si>
    <t>WITHOUT ATKT - 156 (ADMT STUD)</t>
  </si>
  <si>
    <t>WITH ATKT - 156 (ADMT STUD)</t>
  </si>
  <si>
    <t>FE REGULAR</t>
  </si>
  <si>
    <t>ENTC TXF IN</t>
  </si>
  <si>
    <t>DIPLOMA</t>
  </si>
  <si>
    <t xml:space="preserve">Total Students FOR PROG </t>
  </si>
  <si>
    <t>1yr</t>
  </si>
  <si>
    <t>2yr</t>
  </si>
  <si>
    <t>FORMULA = IF(K3&gt;=50,"PASS",IF(K3&gt;=25,"ATKT","FAIL"))</t>
  </si>
  <si>
    <t>17 ~18 (1st)</t>
  </si>
  <si>
    <t>20 ~21</t>
  </si>
  <si>
    <t>CREDIT EARN</t>
  </si>
  <si>
    <t xml:space="preserve">2nd </t>
  </si>
  <si>
    <t>3rd</t>
  </si>
  <si>
    <t>REGULAR</t>
  </si>
  <si>
    <t>I2K17102312</t>
  </si>
  <si>
    <t>ABHISHEK N BORWANKAR</t>
  </si>
  <si>
    <t>I2K17102185</t>
  </si>
  <si>
    <t>ADITYA CHALOO</t>
  </si>
  <si>
    <t>ADITI VIDYADHAR BADHE</t>
  </si>
  <si>
    <t>I2K17102343</t>
  </si>
  <si>
    <t>AGRAWAL KAPIL SATISH</t>
  </si>
  <si>
    <t>I2K17102284</t>
  </si>
  <si>
    <t>AGRAWAL PIYUSH ASHOK</t>
  </si>
  <si>
    <t>I2K17102172</t>
  </si>
  <si>
    <t>AHIRE SOHAM BABAN</t>
  </si>
  <si>
    <t>I2K17102298</t>
  </si>
  <si>
    <t>AKHIL SHAJI</t>
  </si>
  <si>
    <t>I2K17102336</t>
  </si>
  <si>
    <t>ANUSHKA SIRPURKAR</t>
  </si>
  <si>
    <t>AMEYA RAVINDRA BHELONDE</t>
  </si>
  <si>
    <t>I2K17102412</t>
  </si>
  <si>
    <t>ARORA MOHIT HARPAL</t>
  </si>
  <si>
    <t>AMOD MAKARAND DHOPAVKAR</t>
  </si>
  <si>
    <t>I2K17102411</t>
  </si>
  <si>
    <t>ASAWA JAYESH SANTOSH</t>
  </si>
  <si>
    <t>AMOL GANDHI</t>
  </si>
  <si>
    <t>I2K17102321</t>
  </si>
  <si>
    <t>ATHARVA ASHISH JOSHI</t>
  </si>
  <si>
    <t>ANKIT ARVIND DHOMANE</t>
  </si>
  <si>
    <t>I2K17102377</t>
  </si>
  <si>
    <t>BADHE ADITI VIDYADHAR</t>
  </si>
  <si>
    <t>I2K17102400</t>
  </si>
  <si>
    <t>BADLANI SAGAR</t>
  </si>
  <si>
    <t>ARCHIT PANDITA</t>
  </si>
  <si>
    <t>I2K17102402</t>
  </si>
  <si>
    <t>BAILKERI OMKAR BALAKRISHNA</t>
  </si>
  <si>
    <t>I2K17102325</t>
  </si>
  <si>
    <t>BAKSHI ANSHUL SURYA</t>
  </si>
  <si>
    <t>ARPIT SINGH BATRA</t>
  </si>
  <si>
    <t>I2K17102346</t>
  </si>
  <si>
    <t>BANKAR SRISHTI SUNIL</t>
  </si>
  <si>
    <t>I2K17102296</t>
  </si>
  <si>
    <t>BATRA ARPIT SINGH</t>
  </si>
  <si>
    <t>ASHWIN KIRAN KOTGIRE</t>
  </si>
  <si>
    <t>I2K17102403</t>
  </si>
  <si>
    <t>BEDARE ANIKET DATTATRAY</t>
  </si>
  <si>
    <t>I2K17102399</t>
  </si>
  <si>
    <t>BHAGURKAR KUSHAGRA SUHAS</t>
  </si>
  <si>
    <t>AYUSHI NIKHIL PATANI</t>
  </si>
  <si>
    <t>I2K17102228</t>
  </si>
  <si>
    <t>BHAMARE DARSHAN SUNIL</t>
  </si>
  <si>
    <t>I2K17102261</t>
  </si>
  <si>
    <t>BHAND DNYANESHWAR VIKAS</t>
  </si>
  <si>
    <t>I2K17102318</t>
  </si>
  <si>
    <t>BHASKARWAR TANVI UDAY</t>
  </si>
  <si>
    <t>I2K17102349</t>
  </si>
  <si>
    <t>BHAYYA EESHA RAHULKUMAR</t>
  </si>
  <si>
    <t>I2K17102225</t>
  </si>
  <si>
    <t>BHUJADE PIYUSHA ASHOK</t>
  </si>
  <si>
    <t>I2K17102405</t>
  </si>
  <si>
    <t>BHUJANG RUSHIKESH RAMRAO</t>
  </si>
  <si>
    <t>I2K17102314</t>
  </si>
  <si>
    <t>BORALKAR GAURAV AJAY</t>
  </si>
  <si>
    <t>I2K17102222</t>
  </si>
  <si>
    <t>BRAHME RENUKA LAXMIKANT</t>
  </si>
  <si>
    <t>I2K17102317</t>
  </si>
  <si>
    <t>CHADHA KUNAL SAMEER</t>
  </si>
  <si>
    <t>BHARAT ANIL KOTHARI</t>
  </si>
  <si>
    <t>I2K17102369</t>
  </si>
  <si>
    <t>CHANDAK DEVESH SANTOSH</t>
  </si>
  <si>
    <t>I2K17102269</t>
  </si>
  <si>
    <t>CHATORIKAR PRATHAMESH JITENDRA</t>
  </si>
  <si>
    <t>I2K17102198</t>
  </si>
  <si>
    <t>CHAUDHARI ARATI ANANT</t>
  </si>
  <si>
    <t>BHUSAL PRANIL BAPUSAHEB</t>
  </si>
  <si>
    <t>I2K17102219</t>
  </si>
  <si>
    <t>CHAVAN ATHARVA RAMCHANDRA</t>
  </si>
  <si>
    <t>BORATE SHAILESH DINESH</t>
  </si>
  <si>
    <t>I2K17102240</t>
  </si>
  <si>
    <t>CHOUGULE PRIYADARSHANI SHASHIKANT</t>
  </si>
  <si>
    <t>I2K17102408</t>
  </si>
  <si>
    <t>CHOURAGADE DIWANSHU DILIP</t>
  </si>
  <si>
    <t>I2K17102378</t>
  </si>
  <si>
    <t>DARAK SHUBHAM KAMALKISHORE</t>
  </si>
  <si>
    <t>I2K17102376</t>
  </si>
  <si>
    <t>DARAK VIVEK VIMALKISHORE</t>
  </si>
  <si>
    <t>CHETANA DEORAO NANNAWARE</t>
  </si>
  <si>
    <t>I2K17102329</t>
  </si>
  <si>
    <t>DESHPANDE MANSI HEMANT</t>
  </si>
  <si>
    <t>I2K17102383</t>
  </si>
  <si>
    <t>DESHPANDE OMKAR UMESH</t>
  </si>
  <si>
    <t>I2K17102214</t>
  </si>
  <si>
    <t>DEVADKAR RUTUJA RAJARAM</t>
  </si>
  <si>
    <t>I2K17102401</t>
  </si>
  <si>
    <t>DEVDATTA MADHAO PANDE</t>
  </si>
  <si>
    <t>I2K17102258</t>
  </si>
  <si>
    <t>DHANGARE SHREYASH PRAKASH</t>
  </si>
  <si>
    <t>I2K17102257</t>
  </si>
  <si>
    <t>DHARAMSI RIYA BIREN</t>
  </si>
  <si>
    <t>I2K17102266</t>
  </si>
  <si>
    <t>DHOMANE ANKIT ARVIND</t>
  </si>
  <si>
    <t>I2K17102243</t>
  </si>
  <si>
    <t>DHOPAVKAR AMOD MAKARAND</t>
  </si>
  <si>
    <t>DEVESH CHANDAK</t>
  </si>
  <si>
    <t>I2K17102324</t>
  </si>
  <si>
    <t>DUGAL UCHCHAY VINAYAK</t>
  </si>
  <si>
    <t>I2K17102347</t>
  </si>
  <si>
    <t>FERNANDES ALRIK MELVILLE</t>
  </si>
  <si>
    <t>I2K17102354</t>
  </si>
  <si>
    <t>GADGE MOHAK MADANRAO</t>
  </si>
  <si>
    <t>DIPAK TULSHIRAM MADAVI</t>
  </si>
  <si>
    <t>I2K17102178</t>
  </si>
  <si>
    <t>GAIKWAD SAMPADA PRAKASH</t>
  </si>
  <si>
    <t>DIWANSHU CHOURAGADE</t>
  </si>
  <si>
    <t>I2K17102302</t>
  </si>
  <si>
    <t>GALPHADE ATHARVA SHRIPAD</t>
  </si>
  <si>
    <t>I2K17102348</t>
  </si>
  <si>
    <t>GANDHI AMOL DILIP</t>
  </si>
  <si>
    <t>I2K17102356</t>
  </si>
  <si>
    <t>GAWANDE VARUN SHRIKANT</t>
  </si>
  <si>
    <t>GADGE MOHAK MADAN</t>
  </si>
  <si>
    <t>I2K17102303</t>
  </si>
  <si>
    <t>GHOSADE AJAY BHARAT</t>
  </si>
  <si>
    <t>I2K17102229</t>
  </si>
  <si>
    <t>GHULAXE VIKRAM DEEPAK</t>
  </si>
  <si>
    <t>I2K17102299</t>
  </si>
  <si>
    <t>GOSAVI AJAY MAHADEV</t>
  </si>
  <si>
    <t>GAURAV BORALKAR</t>
  </si>
  <si>
    <t>I2K17102404</t>
  </si>
  <si>
    <t>GUJARATHI JASH VILAS</t>
  </si>
  <si>
    <t>I2K17102409</t>
  </si>
  <si>
    <t>GULATI JAPJYOT SINGH</t>
  </si>
  <si>
    <t>I2K17102340</t>
  </si>
  <si>
    <t>GULATI KHUSHI HARDEEP SINGH</t>
  </si>
  <si>
    <t>I2K17102341</t>
  </si>
  <si>
    <t>GUPTA VINAY VINOD</t>
  </si>
  <si>
    <t>I2K17102407</t>
  </si>
  <si>
    <t>GUPTA YASH ANIL</t>
  </si>
  <si>
    <t>GULATI JAPJYOT SINGH HARCHARAN SINGH</t>
  </si>
  <si>
    <t>I2K17102388</t>
  </si>
  <si>
    <t>GWALANI HIMANI DINESH</t>
  </si>
  <si>
    <t>GULATI KHUSHI HARDEEP</t>
  </si>
  <si>
    <t>I2K17102179</t>
  </si>
  <si>
    <t>HAKE AKSHAY SHIVAJI</t>
  </si>
  <si>
    <t>I2K17102367</t>
  </si>
  <si>
    <t>HARKARE ASHUTOSH CHANDRASHEKHAR</t>
  </si>
  <si>
    <t>I2K17102181</t>
  </si>
  <si>
    <t>HARWANI VINAY MOHAN</t>
  </si>
  <si>
    <t>I2K17102309</t>
  </si>
  <si>
    <t>ISHITA JAIN</t>
  </si>
  <si>
    <t>I2K17102406</t>
  </si>
  <si>
    <t>JADHAV ASHWIN RAJENDRA</t>
  </si>
  <si>
    <t>HIMANI DINESH GWALANI</t>
  </si>
  <si>
    <t>I2K17102380</t>
  </si>
  <si>
    <t>JADHWANI SUMIT AMARKUMAR</t>
  </si>
  <si>
    <t>HRITIK ZUTSHI</t>
  </si>
  <si>
    <t>I2K17102338</t>
  </si>
  <si>
    <t>JAJU NEHA GOWARDHAN</t>
  </si>
  <si>
    <t>ISHA ATUL PARDIKAR</t>
  </si>
  <si>
    <t>I2K17102375</t>
  </si>
  <si>
    <t>JAKHETE PRABHAV DATTAKUMAR</t>
  </si>
  <si>
    <t>I2K17102353</t>
  </si>
  <si>
    <t>JESWANI YASH SURAJ</t>
  </si>
  <si>
    <t>I2K17102300</t>
  </si>
  <si>
    <t>JOSHI PRATHMESH SHRINIWAS</t>
  </si>
  <si>
    <t>I2K17102332</t>
  </si>
  <si>
    <t>JOSHI SAMEER SACHIN</t>
  </si>
  <si>
    <t>I2K17102379</t>
  </si>
  <si>
    <t>JOSHI SHAUNAK HEMANT</t>
  </si>
  <si>
    <t>I2K17102372</t>
  </si>
  <si>
    <t>KABRA VINAYAK BANWARILAL</t>
  </si>
  <si>
    <t>I2K17102355</t>
  </si>
  <si>
    <t>KADAM ADITYA HEMANT</t>
  </si>
  <si>
    <t>I2K17102203</t>
  </si>
  <si>
    <t>KADAM AJAY DEEPAK</t>
  </si>
  <si>
    <t>I2K17102306</t>
  </si>
  <si>
    <t>KATARIYA PRANAV KISHOR</t>
  </si>
  <si>
    <t>I2K16102078</t>
  </si>
  <si>
    <t>I2K17102242</t>
  </si>
  <si>
    <t>KHACHANE SHYAMAL SANJAY</t>
  </si>
  <si>
    <t>I2K17102364</t>
  </si>
  <si>
    <t>KHANDELWAL RITIKA SACHIN</t>
  </si>
  <si>
    <t>KANTHALE AISHWARYA AJAY</t>
  </si>
  <si>
    <t>I2K17102209</t>
  </si>
  <si>
    <t>KHARAT SHRUTIKA BALAJIRAO</t>
  </si>
  <si>
    <t>I2K17102308</t>
  </si>
  <si>
    <t>KHIVASARA NIKITA NIRMAL</t>
  </si>
  <si>
    <t>KIRVE SHUBHAM RAJENDRA</t>
  </si>
  <si>
    <t>I2K17102199</t>
  </si>
  <si>
    <t>KOTALWAR SOHAM SHANKAR</t>
  </si>
  <si>
    <t>I2K17102307</t>
  </si>
  <si>
    <t>KSHIRSAGAR GAURAV JITENDRA</t>
  </si>
  <si>
    <t>I2K17102292</t>
  </si>
  <si>
    <t>KOTGIRE ASHWIN KIRAN</t>
  </si>
  <si>
    <t>KSHIRSAGAR GAYATRI MOHAN</t>
  </si>
  <si>
    <t>I2K17102201</t>
  </si>
  <si>
    <t>KOTHARI BHARAT ANIL</t>
  </si>
  <si>
    <t>KULKARNI AJINKYA SATISH</t>
  </si>
  <si>
    <t>I2K17102249</t>
  </si>
  <si>
    <t>KULKARNI ANISH KIRAN</t>
  </si>
  <si>
    <t>I2K17102392</t>
  </si>
  <si>
    <t>KULKARNI ATHARVA SHRIKRISHNA</t>
  </si>
  <si>
    <t>I2K17102410</t>
  </si>
  <si>
    <t>KULKARNI DEVAKI GURUNATH</t>
  </si>
  <si>
    <t>I2K17102246</t>
  </si>
  <si>
    <t>KULKARNI KAUSTUBH RAJESH</t>
  </si>
  <si>
    <t>I2K17102344</t>
  </si>
  <si>
    <t>KULKARNI PURUSHOTTAM LAXMIKANTRAO</t>
  </si>
  <si>
    <t>I2K17102187</t>
  </si>
  <si>
    <t>KULKARNI RAJAS HARSHAL</t>
  </si>
  <si>
    <t>I2K17102223</t>
  </si>
  <si>
    <t>KULKARNI YASH RAHUL</t>
  </si>
  <si>
    <t>I2K17102384</t>
  </si>
  <si>
    <t>KULKARNI PURUSHOTTAM L</t>
  </si>
  <si>
    <t>KULTHE SATYAM SHAHU</t>
  </si>
  <si>
    <t>I2K17102265</t>
  </si>
  <si>
    <t>KUNAL SACHDEV</t>
  </si>
  <si>
    <t>I2K17102286</t>
  </si>
  <si>
    <t>KUNAL SAMEER CHADHA</t>
  </si>
  <si>
    <t>I2K17102237</t>
  </si>
  <si>
    <t>KUTHE ABHINAV DAULAT</t>
  </si>
  <si>
    <t>I2K17102359</t>
  </si>
  <si>
    <t>LANDGE ANIMESH GIRISH</t>
  </si>
  <si>
    <t>I2K17102366</t>
  </si>
  <si>
    <t>LIKHITE SHIBANI VIVEK</t>
  </si>
  <si>
    <t>I2K17102183</t>
  </si>
  <si>
    <t>LALWANI PAVAN DHARMENDRA</t>
  </si>
  <si>
    <t>LIKHITKAR MANALI MANGESH</t>
  </si>
  <si>
    <t>I2K17102374</t>
  </si>
  <si>
    <t>LOYA SHUBHAM SANDEEP</t>
  </si>
  <si>
    <t>I2K17102361</t>
  </si>
  <si>
    <t>LANJE PRAJAKTA UDARAM</t>
  </si>
  <si>
    <t>MAKODE HRUSHIKESH GOPAL</t>
  </si>
  <si>
    <t>I2K17102217</t>
  </si>
  <si>
    <t>MALPANI OM RADHESHAM</t>
  </si>
  <si>
    <t>I2K17102395</t>
  </si>
  <si>
    <t>MAMDYAL VISHAKHA PURUSHOTTAM</t>
  </si>
  <si>
    <t>I2K17102342</t>
  </si>
  <si>
    <t>MANAV CHORDIA</t>
  </si>
  <si>
    <t>I2K17102248</t>
  </si>
  <si>
    <t>MADAVI DIPAK TULSHIRAM</t>
  </si>
  <si>
    <t>MANDHANE MEET NITIN</t>
  </si>
  <si>
    <t>I2K17102394</t>
  </si>
  <si>
    <t>MAHAJAN RUTUJA DHANANJAY</t>
  </si>
  <si>
    <t>MANE VEDANT SURYAKANT</t>
  </si>
  <si>
    <t>I2K17102233</t>
  </si>
  <si>
    <t>MANVI PANDYA</t>
  </si>
  <si>
    <t>I2K17102358</t>
  </si>
  <si>
    <t>MALIK VISHAP KANWAR</t>
  </si>
  <si>
    <t>MHETRE GAURI NARAYAN</t>
  </si>
  <si>
    <t>I2K17102397</t>
  </si>
  <si>
    <t>MIHIR PANDHARIPANDE</t>
  </si>
  <si>
    <t>I2K17102236</t>
  </si>
  <si>
    <t>MISHRA ARYAN DEEPAK</t>
  </si>
  <si>
    <t>I2K17102396</t>
  </si>
  <si>
    <t>MITTAL ABHAY RAKESH</t>
  </si>
  <si>
    <t>I2K17102305</t>
  </si>
  <si>
    <t>MORE CHANDRAKANTESH PRAKASH</t>
  </si>
  <si>
    <t>I2K17102398</t>
  </si>
  <si>
    <t>MUNGILWAR CHINMAY NARESH</t>
  </si>
  <si>
    <t>I2K17102188</t>
  </si>
  <si>
    <t>MUTYALWAR TEJAS DILIP</t>
  </si>
  <si>
    <t>I2K17102322</t>
  </si>
  <si>
    <t>NAGARGOJE SONALI GANGADHAR</t>
  </si>
  <si>
    <t>I2K17102274</t>
  </si>
  <si>
    <t>NANDKHEDKAR GAURI SUNIL</t>
  </si>
  <si>
    <t>I2K17102362</t>
  </si>
  <si>
    <t>NAPHADE SAHIL MILIND</t>
  </si>
  <si>
    <t>I2K17102224</t>
  </si>
  <si>
    <t>NEELANJNEY PILARISETTY</t>
  </si>
  <si>
    <t>I2K16102034</t>
  </si>
  <si>
    <t>NETAKE NIRANJAN NAVNATH</t>
  </si>
  <si>
    <t>I2K17102210</t>
  </si>
  <si>
    <t>NIKITA NIRMAL KHIVASARA</t>
  </si>
  <si>
    <t>I2K17102204</t>
  </si>
  <si>
    <t>NIKUMBH SIDDHANT VINAY</t>
  </si>
  <si>
    <t>I2K17102381</t>
  </si>
  <si>
    <t>PALI NISHITA KALPESH</t>
  </si>
  <si>
    <t>I2K17102180</t>
  </si>
  <si>
    <t>PALLAVI DHANANJAY DADAPE</t>
  </si>
  <si>
    <t>I2K17102370</t>
  </si>
  <si>
    <t>PANDE RUCHIKA SUBHASH</t>
  </si>
  <si>
    <t>I2K17102245</t>
  </si>
  <si>
    <t>PADHYE SHAUNAK ANAND</t>
  </si>
  <si>
    <t>PANDE SANJIVANI SHESHRAO</t>
  </si>
  <si>
    <t>I2K17102385</t>
  </si>
  <si>
    <t>PARMAR KOMAL PRADIP</t>
  </si>
  <si>
    <t>I2K17102328</t>
  </si>
  <si>
    <t>PATIL MAYUR RAJENDRA</t>
  </si>
  <si>
    <t>I2K17102200</t>
  </si>
  <si>
    <t>PATIL SHWETA SAKHARAM</t>
  </si>
  <si>
    <t>I2K17102393</t>
  </si>
  <si>
    <t>PATIL VINIT PANDURANG</t>
  </si>
  <si>
    <t>I2K17102170</t>
  </si>
  <si>
    <t>PANDITA ARCHIT RAVI</t>
  </si>
  <si>
    <t>PATIL YASH ANIL</t>
  </si>
  <si>
    <t>I2K17102310</t>
  </si>
  <si>
    <t>PANDYA MANVI</t>
  </si>
  <si>
    <t>PAUL SARVESH SUNIL</t>
  </si>
  <si>
    <t>I2K17102373</t>
  </si>
  <si>
    <t>PARDIKAR ISHA ATUL</t>
  </si>
  <si>
    <t>PAVAN DHARMENDRA LALWANI</t>
  </si>
  <si>
    <t>I2K17102221</t>
  </si>
  <si>
    <t>PAWAR HRISHIKESH SANJAY</t>
  </si>
  <si>
    <t>I2K17102247</t>
  </si>
  <si>
    <t>PATANI AYUSHI NIKHIL</t>
  </si>
  <si>
    <t>PAWAR PRATIK RAJU</t>
  </si>
  <si>
    <t>I2K17102357</t>
  </si>
  <si>
    <t>PRAJAKTA AMAR GHUMATKAR</t>
  </si>
  <si>
    <t>I2K17102290</t>
  </si>
  <si>
    <t>PRAJAKTA LANJE</t>
  </si>
  <si>
    <t>I2K17102339</t>
  </si>
  <si>
    <t>PRANAV KISHOR KATARIYA</t>
  </si>
  <si>
    <t>I2K17102390</t>
  </si>
  <si>
    <t>PRANJALE RUTWIK DEEPAKRAO</t>
  </si>
  <si>
    <t>I2K17102351</t>
  </si>
  <si>
    <t>PRASAD AASHISH MANOJ</t>
  </si>
  <si>
    <t>I2K17102227</t>
  </si>
  <si>
    <t>PRATIK PRAMODRAO DHOPTE</t>
  </si>
  <si>
    <t>I2K17102268</t>
  </si>
  <si>
    <t>PILARISETTY NEELANJNEY</t>
  </si>
  <si>
    <t>PURANIK VEDANT KEDAR</t>
  </si>
  <si>
    <t>I2K17102326</t>
  </si>
  <si>
    <t>RAGHAV UTPAT</t>
  </si>
  <si>
    <t>I2K17102297</t>
  </si>
  <si>
    <t>RAJBHOJ SHRADDHA ANIL</t>
  </si>
  <si>
    <t>I2K17102276</t>
  </si>
  <si>
    <t>RATHI ANKUSH NITIN</t>
  </si>
  <si>
    <t>I2K17102281</t>
  </si>
  <si>
    <t>RATHI NILAMBARI KAMALKISHOR</t>
  </si>
  <si>
    <t>I2K17102334</t>
  </si>
  <si>
    <t>RENUKA LAXMIKANT BRAHME</t>
  </si>
  <si>
    <t>I2K17102234</t>
  </si>
  <si>
    <t>RITIKA SACHIN KHANDELWAL</t>
  </si>
  <si>
    <t>I2K17102263</t>
  </si>
  <si>
    <t>RUSHIKESH RAMRAO BHUJANG</t>
  </si>
  <si>
    <t>I2K17102262</t>
  </si>
  <si>
    <t>RUTUJA DHANANJAY MAHAJAN</t>
  </si>
  <si>
    <t>I2K17102386</t>
  </si>
  <si>
    <t>SALUNKHE PRAVIN BALASAHEB</t>
  </si>
  <si>
    <t>SAGAR VIJAY SINGH SHIHIRE</t>
  </si>
  <si>
    <t>I2K17102239</t>
  </si>
  <si>
    <t>SANAP YOGESH RAMNATH</t>
  </si>
  <si>
    <t>SAKSHI TANTAK</t>
  </si>
  <si>
    <t>I2K17102213</t>
  </si>
  <si>
    <t>SAWALE VIJAY RAMESH</t>
  </si>
  <si>
    <t>I2K17102186</t>
  </si>
  <si>
    <t>SAWANT SIDDHESH UDAYSHINHA</t>
  </si>
  <si>
    <t>I2K17102311</t>
  </si>
  <si>
    <t>SHAH SANIYA BHARAT</t>
  </si>
  <si>
    <t>SANYA S VARGHESE</t>
  </si>
  <si>
    <t>I2K17102389</t>
  </si>
  <si>
    <t>SHAIKH SAIF JAHID AHEMAD</t>
  </si>
  <si>
    <t>I2K17102191</t>
  </si>
  <si>
    <t>SHIHIRE SAGAR VIJAYSINGH</t>
  </si>
  <si>
    <t>I2K17102277</t>
  </si>
  <si>
    <t>SHIKHARE PRANAV GOKUL</t>
  </si>
  <si>
    <t>I2K17102215</t>
  </si>
  <si>
    <t>SHINDE ISHWAR RAVINDRA</t>
  </si>
  <si>
    <t>SHAUNAK ANAND PADHYE</t>
  </si>
  <si>
    <t>I2K17102252</t>
  </si>
  <si>
    <t>SHINDE RISHIKESH SHIVAJI</t>
  </si>
  <si>
    <t>SHAUNAK HEMANT JOSHI</t>
  </si>
  <si>
    <t>I2K17102387</t>
  </si>
  <si>
    <t>SHINDE RUCHA SARANG</t>
  </si>
  <si>
    <t>I2K17102313</t>
  </si>
  <si>
    <t>SHRIJAN VATS</t>
  </si>
  <si>
    <t>I2K17102316</t>
  </si>
  <si>
    <t>SHUBHAM MAHAJAN</t>
  </si>
  <si>
    <t>I2K17102337</t>
  </si>
  <si>
    <t>SHUBHAM SUGANDHI</t>
  </si>
  <si>
    <t>I2K17102267</t>
  </si>
  <si>
    <t>SONAWANE AKASH ANIL</t>
  </si>
  <si>
    <t>I2K17102211</t>
  </si>
  <si>
    <t>SONWANE SIDDHANT BHARAT</t>
  </si>
  <si>
    <t>SHRUNGARPURE ANURAG AJAY</t>
  </si>
  <si>
    <t>I2K17102319</t>
  </si>
  <si>
    <t>STEPHEN KEVIN</t>
  </si>
  <si>
    <t>SHRUTIKA KHARAT</t>
  </si>
  <si>
    <t>I2K17102333</t>
  </si>
  <si>
    <t>SUPRIYA DADASO GHAGARE</t>
  </si>
  <si>
    <t>I2K17102230</t>
  </si>
  <si>
    <t>SUTAR ATHARVA KALIDAS</t>
  </si>
  <si>
    <t>I2K17102363</t>
  </si>
  <si>
    <t>TANTAK SAKSHI VIVEK</t>
  </si>
  <si>
    <t>SHUBHAM VIJAY TIDKE</t>
  </si>
  <si>
    <t>I2K17102253</t>
  </si>
  <si>
    <t>TAPASE RUCHA SHASHIKANT</t>
  </si>
  <si>
    <t>SIDDHANT LAXMINARAYAN TOUTI</t>
  </si>
  <si>
    <t>I2K17102195</t>
  </si>
  <si>
    <t>TAYADE SUMEET RAJENDRA</t>
  </si>
  <si>
    <t>I2K17102241</t>
  </si>
  <si>
    <t>THIGALE SHREEYA SANJAY</t>
  </si>
  <si>
    <t>I2K17102289</t>
  </si>
  <si>
    <t>THORGULE ABHISHEK MADHUKAR</t>
  </si>
  <si>
    <t>I2K17102345</t>
  </si>
  <si>
    <t>TIDKE SHUBHAM VIJAY</t>
  </si>
  <si>
    <t>I2K17102382</t>
  </si>
  <si>
    <t>TOSHNIWAL RIDDHI RAMESH</t>
  </si>
  <si>
    <t>I2K17102301</t>
  </si>
  <si>
    <t>TOUTI SIDDHANT LAXMINARAYAN</t>
  </si>
  <si>
    <t>TANVI UDAY BHASKARWAR</t>
  </si>
  <si>
    <t>I2K17102212</t>
  </si>
  <si>
    <t>UTTARWAR SIDDHI SHANTANU</t>
  </si>
  <si>
    <t>I2K17102285</t>
  </si>
  <si>
    <t>VADVALE ANKITA VIKASRAO</t>
  </si>
  <si>
    <t>I2K17102368</t>
  </si>
  <si>
    <t>VANKUDRE GAURI DEEPAK</t>
  </si>
  <si>
    <t>THIGALE SHREEYA</t>
  </si>
  <si>
    <t>I2K17102350</t>
  </si>
  <si>
    <t>VARGHESE SANYA SHIBU</t>
  </si>
  <si>
    <t>I2K17102184</t>
  </si>
  <si>
    <t>WALKE DISHA SANJAY</t>
  </si>
  <si>
    <t>I2K17102295</t>
  </si>
  <si>
    <t>YADWADE RUSHIKESH SHRISHAIL</t>
  </si>
  <si>
    <t>UNAVANE SRUJAN RAMAKANT</t>
  </si>
  <si>
    <t>I2K17102391</t>
  </si>
  <si>
    <t>ZANWAR SAURABH VINOD</t>
  </si>
  <si>
    <t>I2K17102259</t>
  </si>
  <si>
    <t>ZAWARE ASHUTOSH SANDIP</t>
  </si>
  <si>
    <t>I2K17102282</t>
  </si>
  <si>
    <t>ZUTSHI HRITIK</t>
  </si>
  <si>
    <t>VIJAY RAMESH SAWALE</t>
  </si>
  <si>
    <t>I2K18205123</t>
  </si>
  <si>
    <t>JADHAV ANUSHKA SUNIL</t>
  </si>
  <si>
    <t>VIKRAM GHULAXE</t>
  </si>
  <si>
    <t>I2K18205124</t>
  </si>
  <si>
    <t>SONEKAR SHRADDHA BALRAM</t>
  </si>
  <si>
    <t>VINAY GUPTA</t>
  </si>
  <si>
    <t>I2K18205125</t>
  </si>
  <si>
    <t>PATIL MANAS NITIN</t>
  </si>
  <si>
    <t>VISHAP KANWAR MALIK</t>
  </si>
  <si>
    <t>I2K18205126</t>
  </si>
  <si>
    <t>MATEY SAGARIKA DILIP</t>
  </si>
  <si>
    <t>I2K18205142</t>
  </si>
  <si>
    <t>KAPADNI KSHITIJ SANJAY</t>
  </si>
  <si>
    <t>WUIKE AARADHYA SADANAND</t>
  </si>
  <si>
    <t>I2K18205129</t>
  </si>
  <si>
    <t>DESHMUKH DHANANJAY DILIPRAO</t>
  </si>
  <si>
    <t>YADWADE RUSHIKESH SHRISHAILL</t>
  </si>
  <si>
    <t>I2K18205128</t>
  </si>
  <si>
    <t>PATIL SWAPNIL GOKOOL</t>
  </si>
  <si>
    <t>I2K18205127</t>
  </si>
  <si>
    <t>DHOKATE PRIYA SANJAY</t>
  </si>
  <si>
    <t>I2K18205130</t>
  </si>
  <si>
    <t>PATIL POOJA LAXMAN</t>
  </si>
  <si>
    <t>I2K18205131</t>
  </si>
  <si>
    <t>PRAJAPAT JAYESH JAGDISH</t>
  </si>
  <si>
    <t>I2K18205132</t>
  </si>
  <si>
    <t>SAHANE SANKET UTTAM</t>
  </si>
  <si>
    <t>All Clear ( Credit =50 )</t>
  </si>
  <si>
    <t>I2K18205134</t>
  </si>
  <si>
    <t>LONE SURABHI SANJAY</t>
  </si>
  <si>
    <t>ATKT ( Credit &gt;= 25 And &lt; 50 )</t>
  </si>
  <si>
    <t>I2K18205133</t>
  </si>
  <si>
    <t>GANDHARE ANIRUDDHA SAHEBRAO</t>
  </si>
  <si>
    <t>Fails ( Credit &lt; 25 )</t>
  </si>
  <si>
    <t>I2K18205136</t>
  </si>
  <si>
    <t>MALI RUPESH KAILAS</t>
  </si>
  <si>
    <t>I2K18205137</t>
  </si>
  <si>
    <t>TULE ROHINI PANDURANG</t>
  </si>
  <si>
    <t>I2K18205138</t>
  </si>
  <si>
    <t>PAWAR PADMAJA SHAHAJI</t>
  </si>
  <si>
    <t>I2K18205139</t>
  </si>
  <si>
    <t>VAVHAL PRACHI SANJAY</t>
  </si>
  <si>
    <t>I2K18205140</t>
  </si>
  <si>
    <t>MOSE SWATI SHIVRAM</t>
  </si>
  <si>
    <t>I2K18205141</t>
  </si>
  <si>
    <t>MORE SHWETA VIJAY</t>
  </si>
  <si>
    <t>I2K18205143</t>
  </si>
  <si>
    <t>SALUNKHE SAURABH SANDIP</t>
  </si>
  <si>
    <t>I2K18205156</t>
  </si>
  <si>
    <t>KHADASE SONALI VINOD</t>
  </si>
  <si>
    <t>I2K18205144</t>
  </si>
  <si>
    <t>CHIKORDE MANASI RAJESH</t>
  </si>
  <si>
    <t>I2K18205145</t>
  </si>
  <si>
    <t>VISPUTE TUSHAR PRAKASH</t>
  </si>
  <si>
    <t>I2K18205146</t>
  </si>
  <si>
    <t>PRASAD DEVASHISH KRISHNA</t>
  </si>
  <si>
    <t>I2K18205157</t>
  </si>
  <si>
    <t>ABUJ DNYANESHWARI MADHUKAR</t>
  </si>
  <si>
    <t>I2K18205147</t>
  </si>
  <si>
    <t>VISAVE MANISH DNYANESHWAR</t>
  </si>
  <si>
    <t>I2K18205148</t>
  </si>
  <si>
    <t>KURAPATI SUMANJALI BALRAJ</t>
  </si>
  <si>
    <t>I2K18205149</t>
  </si>
  <si>
    <t>YADAV NIKITA MOHAN</t>
  </si>
  <si>
    <t>I2K18205150</t>
  </si>
  <si>
    <t>HOLAMBE RANI BHASKAR</t>
  </si>
  <si>
    <t>I2K18205151</t>
  </si>
  <si>
    <t>GADPAL AYAN NARESH</t>
  </si>
  <si>
    <t>I2K18205152</t>
  </si>
  <si>
    <t>KASAR SHIVANI SANJAY</t>
  </si>
  <si>
    <t>I2K18205154</t>
  </si>
  <si>
    <t>PATIL NIRANJAN NITIN</t>
  </si>
  <si>
    <t>I2K18205153</t>
  </si>
  <si>
    <t>MADAMWAR TANVI MANOJ</t>
  </si>
  <si>
    <t>I2K18205155</t>
  </si>
  <si>
    <t>SHINGARE SAILEE PRAKASH</t>
  </si>
  <si>
    <t>I2K18205158</t>
  </si>
  <si>
    <t>CHOUDHARI KALPIT RAJESH</t>
  </si>
  <si>
    <t>I2K18205159</t>
  </si>
  <si>
    <t>SHAIKH SAHIL ASLAM</t>
  </si>
  <si>
    <t>REPETER</t>
  </si>
  <si>
    <t>I2K16102144</t>
  </si>
  <si>
    <t>ENTC TXF</t>
  </si>
  <si>
    <t>E2K17103009</t>
  </si>
  <si>
    <t>LINGAYAT VISHWESH SANDIP</t>
  </si>
  <si>
    <t>E2K17102874</t>
  </si>
  <si>
    <t>BHALERAO NAMITA</t>
  </si>
  <si>
    <t>E2K17102964</t>
  </si>
  <si>
    <t>YEWALEKAR SHUBHAM VIDYADHAR</t>
  </si>
  <si>
    <t>21 ~22</t>
  </si>
  <si>
    <t>1st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</si>
</sst>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0"/>
    </font>
    <font>
      <b/>
      <sz val="10"/>
      <name val="Arial"/>
      <charset val="0"/>
    </font>
    <font>
      <b/>
      <sz val="11"/>
      <name val="Calibri"/>
      <charset val="134"/>
      <scheme val="minor"/>
    </font>
    <font>
      <sz val="10"/>
      <name val="Courier New"/>
      <charset val="0"/>
    </font>
    <font>
      <sz val="10"/>
      <color rgb="FFFF0000"/>
      <name val="Courier New"/>
      <charset val="0"/>
    </font>
    <font>
      <sz val="11"/>
      <color rgb="FF00B0F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6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0" fillId="27" borderId="2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31" borderId="30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6" fillId="26" borderId="28" applyNumberFormat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2" fillId="26" borderId="30" applyNumberFormat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17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textRotation="255"/>
    </xf>
    <xf numFmtId="0" fontId="3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1" fillId="7" borderId="1" xfId="0" applyFont="1" applyFill="1" applyBorder="1" applyAlignment="1">
      <alignment vertical="center"/>
    </xf>
    <xf numFmtId="0" fontId="0" fillId="0" borderId="1" xfId="0" applyFill="1" applyBorder="1"/>
    <xf numFmtId="0" fontId="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1" xfId="0" applyFont="1" applyFill="1" applyBorder="1"/>
    <xf numFmtId="0" fontId="1" fillId="10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0" fillId="8" borderId="1" xfId="0" applyFill="1" applyBorder="1"/>
    <xf numFmtId="0" fontId="0" fillId="10" borderId="1" xfId="0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8" borderId="1" xfId="0" applyFont="1" applyFill="1" applyBorder="1" applyAlignment="1">
      <alignment horizontal="center" vertical="center"/>
    </xf>
    <xf numFmtId="0" fontId="0" fillId="0" borderId="18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2" fillId="8" borderId="0" xfId="0" applyFont="1" applyFill="1" applyBorder="1" applyAlignment="1">
      <alignment horizontal="center" vertical="center"/>
    </xf>
    <xf numFmtId="0" fontId="0" fillId="0" borderId="17" xfId="0" applyBorder="1"/>
    <xf numFmtId="0" fontId="10" fillId="8" borderId="0" xfId="0" applyFont="1" applyFill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ont="1" applyFill="1" applyBorder="1"/>
    <xf numFmtId="0" fontId="13" fillId="8" borderId="1" xfId="0" applyFont="1" applyFill="1" applyBorder="1"/>
    <xf numFmtId="0" fontId="0" fillId="8" borderId="1" xfId="0" applyFont="1" applyFill="1" applyBorder="1"/>
    <xf numFmtId="0" fontId="0" fillId="8" borderId="7" xfId="0" applyFill="1" applyBorder="1"/>
    <xf numFmtId="0" fontId="0" fillId="0" borderId="17" xfId="0" applyFill="1" applyBorder="1"/>
    <xf numFmtId="0" fontId="0" fillId="10" borderId="1" xfId="0" applyFont="1" applyFill="1" applyBorder="1"/>
    <xf numFmtId="0" fontId="12" fillId="2" borderId="1" xfId="0" applyFont="1" applyFill="1" applyBorder="1"/>
    <xf numFmtId="0" fontId="1" fillId="9" borderId="0" xfId="0" applyFont="1" applyFill="1"/>
    <xf numFmtId="0" fontId="1" fillId="10" borderId="0" xfId="0" applyFont="1" applyFill="1"/>
    <xf numFmtId="0" fontId="0" fillId="8" borderId="0" xfId="0" applyFill="1"/>
    <xf numFmtId="0" fontId="12" fillId="8" borderId="1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20" xfId="0" applyFill="1" applyBorder="1"/>
    <xf numFmtId="0" fontId="0" fillId="10" borderId="20" xfId="0" applyFill="1" applyBorder="1"/>
    <xf numFmtId="0" fontId="0" fillId="2" borderId="20" xfId="0" applyFill="1" applyBorder="1"/>
    <xf numFmtId="0" fontId="0" fillId="8" borderId="20" xfId="0" applyFill="1" applyBorder="1"/>
    <xf numFmtId="0" fontId="11" fillId="8" borderId="1" xfId="0" applyFont="1" applyFill="1" applyBorder="1"/>
    <xf numFmtId="0" fontId="0" fillId="0" borderId="20" xfId="0" applyBorder="1"/>
    <xf numFmtId="0" fontId="11" fillId="8" borderId="20" xfId="0" applyFont="1" applyFill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12" fillId="8" borderId="7" xfId="0" applyFont="1" applyFill="1" applyBorder="1"/>
    <xf numFmtId="0" fontId="0" fillId="10" borderId="7" xfId="0" applyFill="1" applyBorder="1"/>
    <xf numFmtId="0" fontId="11" fillId="2" borderId="1" xfId="0" applyFont="1" applyFill="1" applyBorder="1"/>
    <xf numFmtId="0" fontId="12" fillId="8" borderId="20" xfId="0" applyFont="1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3" tint="0.6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381000</xdr:colOff>
      <xdr:row>1</xdr:row>
      <xdr:rowOff>95250</xdr:rowOff>
    </xdr:from>
    <xdr:ext cx="184731" cy="264560"/>
    <xdr:sp>
      <xdr:nvSpPr>
        <xdr:cNvPr id="2" name="TextBox 1"/>
        <xdr:cNvSpPr txBox="1"/>
      </xdr:nvSpPr>
      <xdr:spPr>
        <a:xfrm>
          <a:off x="7381875" y="3333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61"/>
  <sheetViews>
    <sheetView workbookViewId="0">
      <selection activeCell="A44" sqref="A44:G61"/>
    </sheetView>
  </sheetViews>
  <sheetFormatPr defaultColWidth="9" defaultRowHeight="15"/>
  <cols>
    <col min="1" max="1" width="4.71428571428571" customWidth="1"/>
    <col min="2" max="2" width="20.8571428571429" customWidth="1"/>
    <col min="7" max="7" width="20.1428571428571" customWidth="1"/>
    <col min="8" max="8" width="3.28571428571429" customWidth="1"/>
    <col min="9" max="9" width="9" customWidth="1"/>
    <col min="10" max="13" width="7.71428571428571" customWidth="1"/>
    <col min="15" max="15" width="3.28571428571429" customWidth="1"/>
    <col min="16" max="16" width="19.4285714285714" customWidth="1"/>
    <col min="17" max="20" width="7.71428571428571" customWidth="1"/>
  </cols>
  <sheetData>
    <row r="2" ht="18.75" spans="1:7">
      <c r="A2" s="55" t="s">
        <v>0</v>
      </c>
      <c r="B2" s="55"/>
      <c r="C2" s="55"/>
      <c r="D2" s="55"/>
      <c r="E2" s="55"/>
      <c r="F2" s="55"/>
      <c r="G2" s="55"/>
    </row>
    <row r="4" spans="1:7">
      <c r="A4" s="57" t="s">
        <v>1</v>
      </c>
      <c r="B4" s="57" t="s">
        <v>2</v>
      </c>
      <c r="C4" s="57" t="s">
        <v>3</v>
      </c>
      <c r="D4" s="57" t="s">
        <v>4</v>
      </c>
      <c r="E4" s="57" t="s">
        <v>5</v>
      </c>
      <c r="F4" s="57" t="s">
        <v>6</v>
      </c>
      <c r="G4" s="60" t="s">
        <v>7</v>
      </c>
    </row>
    <row r="5" spans="1:9">
      <c r="A5" s="57">
        <v>1</v>
      </c>
      <c r="B5" s="57" t="s">
        <v>8</v>
      </c>
      <c r="C5" s="45">
        <v>55</v>
      </c>
      <c r="D5" s="97" t="s">
        <v>9</v>
      </c>
      <c r="E5" s="97"/>
      <c r="F5" s="97"/>
      <c r="G5" s="168" t="s">
        <v>9</v>
      </c>
      <c r="I5" t="s">
        <v>10</v>
      </c>
    </row>
    <row r="6" spans="1:7">
      <c r="A6" s="57">
        <v>2</v>
      </c>
      <c r="B6" s="57" t="s">
        <v>11</v>
      </c>
      <c r="C6" s="45">
        <v>58</v>
      </c>
      <c r="D6" s="45">
        <v>53</v>
      </c>
      <c r="E6" s="97" t="s">
        <v>9</v>
      </c>
      <c r="F6" s="97"/>
      <c r="G6" s="168" t="s">
        <v>9</v>
      </c>
    </row>
    <row r="7" spans="1:10">
      <c r="A7" s="57">
        <v>3</v>
      </c>
      <c r="B7" s="57" t="s">
        <v>12</v>
      </c>
      <c r="C7" s="45">
        <v>59</v>
      </c>
      <c r="D7" s="45">
        <v>57</v>
      </c>
      <c r="E7" s="45">
        <v>61</v>
      </c>
      <c r="F7" s="45">
        <v>63</v>
      </c>
      <c r="G7" s="169">
        <v>0.6</v>
      </c>
      <c r="I7" s="149"/>
      <c r="J7" t="s">
        <v>13</v>
      </c>
    </row>
    <row r="8" spans="1:10">
      <c r="A8" s="57">
        <v>4</v>
      </c>
      <c r="B8" s="57" t="s">
        <v>8</v>
      </c>
      <c r="C8" s="45">
        <v>65</v>
      </c>
      <c r="D8" s="45">
        <v>72</v>
      </c>
      <c r="E8" s="45">
        <v>75</v>
      </c>
      <c r="F8" s="45">
        <v>68</v>
      </c>
      <c r="G8" s="169">
        <v>0.7</v>
      </c>
      <c r="J8" t="s">
        <v>14</v>
      </c>
    </row>
    <row r="9" spans="1:7">
      <c r="A9" s="57">
        <v>5</v>
      </c>
      <c r="B9" s="57" t="s">
        <v>11</v>
      </c>
      <c r="C9" s="45"/>
      <c r="D9" s="45"/>
      <c r="E9" s="45"/>
      <c r="F9" s="45"/>
      <c r="G9" s="168"/>
    </row>
    <row r="10" spans="1:10">
      <c r="A10" s="57">
        <v>6</v>
      </c>
      <c r="B10" s="57" t="s">
        <v>12</v>
      </c>
      <c r="C10" s="97" t="s">
        <v>9</v>
      </c>
      <c r="D10" s="97"/>
      <c r="E10" s="97"/>
      <c r="F10" s="97"/>
      <c r="G10" s="168" t="s">
        <v>9</v>
      </c>
      <c r="I10" s="22"/>
      <c r="J10" t="s">
        <v>15</v>
      </c>
    </row>
    <row r="11" spans="1:10">
      <c r="A11" s="57">
        <v>7</v>
      </c>
      <c r="B11" s="57" t="s">
        <v>8</v>
      </c>
      <c r="C11" s="45"/>
      <c r="D11" s="45"/>
      <c r="E11" s="45"/>
      <c r="F11" s="45"/>
      <c r="G11" s="168"/>
      <c r="J11" t="s">
        <v>16</v>
      </c>
    </row>
    <row r="12" ht="15.75" spans="1:7">
      <c r="A12" s="57">
        <v>8</v>
      </c>
      <c r="B12" s="57" t="s">
        <v>11</v>
      </c>
      <c r="C12" s="45"/>
      <c r="D12" s="45"/>
      <c r="E12" s="45"/>
      <c r="F12" s="45"/>
      <c r="G12" s="168"/>
    </row>
    <row r="13" ht="16.5" spans="1:16">
      <c r="A13" s="57">
        <v>9</v>
      </c>
      <c r="B13" s="57" t="s">
        <v>12</v>
      </c>
      <c r="C13" s="45"/>
      <c r="D13" s="45"/>
      <c r="E13" s="45"/>
      <c r="F13" s="45"/>
      <c r="G13" s="168"/>
      <c r="I13" s="171" t="s">
        <v>17</v>
      </c>
      <c r="J13" s="172"/>
      <c r="K13" s="172"/>
      <c r="L13" s="172"/>
      <c r="M13" s="172"/>
      <c r="N13" s="172"/>
      <c r="O13" s="172"/>
      <c r="P13" s="173"/>
    </row>
    <row r="14" ht="15.75" spans="1:7">
      <c r="A14" s="57">
        <v>10</v>
      </c>
      <c r="B14" s="57" t="s">
        <v>8</v>
      </c>
      <c r="C14" s="45"/>
      <c r="D14" s="45"/>
      <c r="E14" s="45"/>
      <c r="F14" s="45"/>
      <c r="G14" s="168"/>
    </row>
    <row r="15" ht="16.5" spans="1:13">
      <c r="A15" s="57">
        <v>11</v>
      </c>
      <c r="B15" s="57" t="s">
        <v>11</v>
      </c>
      <c r="C15" s="45"/>
      <c r="D15" s="97" t="s">
        <v>9</v>
      </c>
      <c r="E15" s="97"/>
      <c r="F15" s="97"/>
      <c r="G15" s="168" t="s">
        <v>9</v>
      </c>
      <c r="I15" s="171" t="s">
        <v>18</v>
      </c>
      <c r="J15" s="172"/>
      <c r="K15" s="172"/>
      <c r="L15" s="172"/>
      <c r="M15" s="173"/>
    </row>
    <row r="16" spans="1:7">
      <c r="A16" s="57">
        <v>12</v>
      </c>
      <c r="B16" s="57" t="s">
        <v>12</v>
      </c>
      <c r="C16" s="45"/>
      <c r="D16" s="45"/>
      <c r="E16" s="97" t="s">
        <v>9</v>
      </c>
      <c r="F16" s="97"/>
      <c r="G16" s="168" t="s">
        <v>9</v>
      </c>
    </row>
    <row r="17" spans="1:7">
      <c r="A17" s="57">
        <v>13</v>
      </c>
      <c r="B17" s="57" t="s">
        <v>8</v>
      </c>
      <c r="C17" s="45"/>
      <c r="D17" s="45"/>
      <c r="E17" s="45"/>
      <c r="F17" s="45"/>
      <c r="G17" s="168"/>
    </row>
    <row r="18" spans="1:7">
      <c r="A18" s="57">
        <v>14</v>
      </c>
      <c r="B18" s="57" t="s">
        <v>11</v>
      </c>
      <c r="C18" s="45"/>
      <c r="D18" s="45"/>
      <c r="E18" s="45"/>
      <c r="F18" s="45"/>
      <c r="G18" s="168"/>
    </row>
    <row r="19" spans="1:7">
      <c r="A19" s="57">
        <v>15</v>
      </c>
      <c r="B19" s="57" t="s">
        <v>12</v>
      </c>
      <c r="C19" s="45"/>
      <c r="D19" s="45"/>
      <c r="E19" s="45"/>
      <c r="F19" s="45"/>
      <c r="G19" s="168"/>
    </row>
    <row r="23" ht="18.75" spans="1:7">
      <c r="A23" s="55" t="s">
        <v>19</v>
      </c>
      <c r="B23" s="55"/>
      <c r="C23" s="55"/>
      <c r="D23" s="55"/>
      <c r="E23" s="55"/>
      <c r="F23" s="55"/>
      <c r="G23" s="55"/>
    </row>
    <row r="25" spans="1:7">
      <c r="A25" s="57" t="s">
        <v>1</v>
      </c>
      <c r="B25" s="57" t="s">
        <v>2</v>
      </c>
      <c r="C25" s="57" t="s">
        <v>4</v>
      </c>
      <c r="D25" s="57" t="s">
        <v>5</v>
      </c>
      <c r="E25" s="57" t="s">
        <v>6</v>
      </c>
      <c r="F25" s="57" t="s">
        <v>20</v>
      </c>
      <c r="G25" s="60" t="s">
        <v>7</v>
      </c>
    </row>
    <row r="26" spans="1:7">
      <c r="A26" s="57"/>
      <c r="B26" s="57"/>
      <c r="C26" s="57"/>
      <c r="D26" s="57"/>
      <c r="E26" s="57"/>
      <c r="F26" s="57"/>
      <c r="G26" s="57"/>
    </row>
    <row r="27" spans="1:7">
      <c r="A27" s="57"/>
      <c r="B27" s="57"/>
      <c r="C27" s="57"/>
      <c r="D27" s="57"/>
      <c r="E27" s="57"/>
      <c r="F27" s="57"/>
      <c r="G27" s="57"/>
    </row>
    <row r="28" spans="1:7">
      <c r="A28" s="57"/>
      <c r="B28" s="57"/>
      <c r="C28" s="57"/>
      <c r="D28" s="57"/>
      <c r="E28" s="57"/>
      <c r="F28" s="57"/>
      <c r="G28" s="170"/>
    </row>
    <row r="29" spans="1:7">
      <c r="A29" s="57"/>
      <c r="B29" s="57"/>
      <c r="C29" s="57"/>
      <c r="D29" s="57"/>
      <c r="E29" s="57"/>
      <c r="F29" s="57"/>
      <c r="G29" s="57"/>
    </row>
    <row r="30" spans="1:7">
      <c r="A30" s="57"/>
      <c r="B30" s="57"/>
      <c r="C30" s="57"/>
      <c r="D30" s="57"/>
      <c r="E30" s="57"/>
      <c r="F30" s="57"/>
      <c r="G30" s="57"/>
    </row>
    <row r="31" spans="1:7">
      <c r="A31" s="57"/>
      <c r="B31" s="57"/>
      <c r="C31" s="57"/>
      <c r="D31" s="57"/>
      <c r="E31" s="57"/>
      <c r="F31" s="57"/>
      <c r="G31" s="57"/>
    </row>
    <row r="32" spans="1:7">
      <c r="A32" s="57"/>
      <c r="B32" s="57"/>
      <c r="C32" s="57"/>
      <c r="D32" s="57"/>
      <c r="E32" s="57"/>
      <c r="F32" s="57"/>
      <c r="G32" s="57"/>
    </row>
    <row r="33" spans="1:7">
      <c r="A33" s="57"/>
      <c r="B33" s="57"/>
      <c r="C33" s="57"/>
      <c r="D33" s="57"/>
      <c r="E33" s="57"/>
      <c r="F33" s="57"/>
      <c r="G33" s="57"/>
    </row>
    <row r="34" spans="1:7">
      <c r="A34" s="57"/>
      <c r="B34" s="57"/>
      <c r="C34" s="57"/>
      <c r="D34" s="57"/>
      <c r="E34" s="57"/>
      <c r="F34" s="57"/>
      <c r="G34" s="57"/>
    </row>
    <row r="35" spans="1:7">
      <c r="A35" s="57"/>
      <c r="B35" s="57"/>
      <c r="C35" s="57"/>
      <c r="D35" s="57"/>
      <c r="E35" s="57"/>
      <c r="F35" s="57"/>
      <c r="G35" s="57"/>
    </row>
    <row r="36" spans="1:7">
      <c r="A36" s="57"/>
      <c r="B36" s="57"/>
      <c r="C36" s="57"/>
      <c r="D36" s="57"/>
      <c r="E36" s="57"/>
      <c r="F36" s="57"/>
      <c r="G36" s="57"/>
    </row>
    <row r="37" spans="1:7">
      <c r="A37" s="57"/>
      <c r="B37" s="57"/>
      <c r="C37" s="57"/>
      <c r="D37" s="57"/>
      <c r="E37" s="57"/>
      <c r="F37" s="57"/>
      <c r="G37" s="57"/>
    </row>
    <row r="38" spans="1:7">
      <c r="A38" s="57"/>
      <c r="B38" s="57"/>
      <c r="C38" s="57"/>
      <c r="D38" s="57"/>
      <c r="E38" s="57"/>
      <c r="F38" s="57"/>
      <c r="G38" s="57"/>
    </row>
    <row r="39" spans="1:7">
      <c r="A39" s="57"/>
      <c r="B39" s="57"/>
      <c r="C39" s="57"/>
      <c r="D39" s="57"/>
      <c r="E39" s="57"/>
      <c r="F39" s="57"/>
      <c r="G39" s="57"/>
    </row>
    <row r="40" spans="1:7">
      <c r="A40" s="57"/>
      <c r="B40" s="57"/>
      <c r="C40" s="57"/>
      <c r="D40" s="57"/>
      <c r="E40" s="57"/>
      <c r="F40" s="57"/>
      <c r="G40" s="57"/>
    </row>
    <row r="44" ht="18.75" spans="1:7">
      <c r="A44" s="55" t="s">
        <v>21</v>
      </c>
      <c r="B44" s="55"/>
      <c r="C44" s="55"/>
      <c r="D44" s="55"/>
      <c r="E44" s="55"/>
      <c r="F44" s="55"/>
      <c r="G44" s="55"/>
    </row>
    <row r="46" spans="1:7">
      <c r="A46" s="57" t="s">
        <v>1</v>
      </c>
      <c r="B46" s="57" t="s">
        <v>2</v>
      </c>
      <c r="C46" s="57" t="s">
        <v>5</v>
      </c>
      <c r="D46" s="57" t="s">
        <v>6</v>
      </c>
      <c r="E46" s="57" t="s">
        <v>20</v>
      </c>
      <c r="F46" s="57" t="s">
        <v>22</v>
      </c>
      <c r="G46" s="60" t="s">
        <v>7</v>
      </c>
    </row>
    <row r="47" spans="1:7">
      <c r="A47" s="57"/>
      <c r="B47" s="57"/>
      <c r="C47" s="57"/>
      <c r="D47" s="57"/>
      <c r="E47" s="57"/>
      <c r="F47" s="57"/>
      <c r="G47" s="57"/>
    </row>
    <row r="48" spans="1:7">
      <c r="A48" s="57"/>
      <c r="B48" s="57"/>
      <c r="C48" s="57"/>
      <c r="D48" s="57"/>
      <c r="E48" s="57"/>
      <c r="F48" s="57"/>
      <c r="G48" s="57"/>
    </row>
    <row r="49" spans="1:7">
      <c r="A49" s="57"/>
      <c r="B49" s="57"/>
      <c r="C49" s="57"/>
      <c r="D49" s="57"/>
      <c r="E49" s="57"/>
      <c r="F49" s="57"/>
      <c r="G49" s="170"/>
    </row>
    <row r="50" spans="1:7">
      <c r="A50" s="57"/>
      <c r="B50" s="57"/>
      <c r="C50" s="57"/>
      <c r="D50" s="57"/>
      <c r="E50" s="57"/>
      <c r="F50" s="57"/>
      <c r="G50" s="57"/>
    </row>
    <row r="51" spans="1:7">
      <c r="A51" s="57"/>
      <c r="B51" s="57"/>
      <c r="C51" s="57"/>
      <c r="D51" s="57"/>
      <c r="E51" s="57"/>
      <c r="F51" s="57"/>
      <c r="G51" s="57"/>
    </row>
    <row r="52" spans="1:7">
      <c r="A52" s="57"/>
      <c r="B52" s="57"/>
      <c r="C52" s="57"/>
      <c r="D52" s="57"/>
      <c r="E52" s="57"/>
      <c r="F52" s="57"/>
      <c r="G52" s="57"/>
    </row>
    <row r="53" spans="1:7">
      <c r="A53" s="57"/>
      <c r="B53" s="57"/>
      <c r="C53" s="57"/>
      <c r="D53" s="57"/>
      <c r="E53" s="57"/>
      <c r="F53" s="57"/>
      <c r="G53" s="57"/>
    </row>
    <row r="54" spans="1:7">
      <c r="A54" s="57"/>
      <c r="B54" s="57"/>
      <c r="C54" s="57"/>
      <c r="D54" s="57"/>
      <c r="E54" s="57"/>
      <c r="F54" s="57"/>
      <c r="G54" s="57"/>
    </row>
    <row r="55" spans="1:7">
      <c r="A55" s="57"/>
      <c r="B55" s="57"/>
      <c r="C55" s="57"/>
      <c r="D55" s="57"/>
      <c r="E55" s="57"/>
      <c r="F55" s="57"/>
      <c r="G55" s="57"/>
    </row>
    <row r="56" spans="1:7">
      <c r="A56" s="57"/>
      <c r="B56" s="57"/>
      <c r="C56" s="57"/>
      <c r="D56" s="57"/>
      <c r="E56" s="57"/>
      <c r="F56" s="57"/>
      <c r="G56" s="57"/>
    </row>
    <row r="57" spans="1:7">
      <c r="A57" s="57"/>
      <c r="B57" s="57"/>
      <c r="C57" s="57"/>
      <c r="D57" s="57"/>
      <c r="E57" s="57"/>
      <c r="F57" s="57"/>
      <c r="G57" s="57"/>
    </row>
    <row r="58" spans="1:7">
      <c r="A58" s="57"/>
      <c r="B58" s="57"/>
      <c r="C58" s="57"/>
      <c r="D58" s="57"/>
      <c r="E58" s="57"/>
      <c r="F58" s="57"/>
      <c r="G58" s="57"/>
    </row>
    <row r="59" spans="1:7">
      <c r="A59" s="57"/>
      <c r="B59" s="57"/>
      <c r="C59" s="57"/>
      <c r="D59" s="57"/>
      <c r="E59" s="57"/>
      <c r="F59" s="57"/>
      <c r="G59" s="57"/>
    </row>
    <row r="60" spans="1:7">
      <c r="A60" s="57"/>
      <c r="B60" s="57"/>
      <c r="C60" s="57"/>
      <c r="D60" s="57"/>
      <c r="E60" s="57"/>
      <c r="F60" s="57"/>
      <c r="G60" s="57"/>
    </row>
    <row r="61" spans="1:7">
      <c r="A61" s="57"/>
      <c r="B61" s="57"/>
      <c r="C61" s="57"/>
      <c r="D61" s="57"/>
      <c r="E61" s="57"/>
      <c r="F61" s="57"/>
      <c r="G61" s="57"/>
    </row>
  </sheetData>
  <mergeCells count="5">
    <mergeCell ref="A2:G2"/>
    <mergeCell ref="I13:P13"/>
    <mergeCell ref="I15:M15"/>
    <mergeCell ref="A23:G23"/>
    <mergeCell ref="A44:G44"/>
  </mergeCells>
  <pageMargins left="0.699305555555556" right="0.699305555555556" top="0.75" bottom="0.75" header="0.3" footer="0.3"/>
  <pageSetup paperSize="1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1"/>
  <sheetViews>
    <sheetView tabSelected="1" workbookViewId="0">
      <selection activeCell="I177" sqref="I177"/>
    </sheetView>
  </sheetViews>
  <sheetFormatPr defaultColWidth="9" defaultRowHeight="15"/>
  <cols>
    <col min="2" max="2" width="37.2857142857143" customWidth="1"/>
    <col min="3" max="4" width="9.14285714285714" style="9" customWidth="1"/>
    <col min="5" max="5" width="9" hidden="1" customWidth="1"/>
    <col min="6" max="6" width="9" style="10" customWidth="1"/>
    <col min="7" max="8" width="9" customWidth="1"/>
    <col min="9" max="9" width="40.4285714285714" customWidth="1"/>
    <col min="11" max="11" width="9" style="9"/>
    <col min="15" max="15" width="34.4285714285714" customWidth="1"/>
  </cols>
  <sheetData>
    <row r="1" spans="3:10">
      <c r="C1" s="4" t="s">
        <v>1830</v>
      </c>
      <c r="D1" s="11"/>
      <c r="E1" s="1" t="s">
        <v>1650</v>
      </c>
      <c r="F1" s="1" t="s">
        <v>1650</v>
      </c>
      <c r="G1" s="1" t="s">
        <v>1652</v>
      </c>
      <c r="H1" s="1" t="s">
        <v>1831</v>
      </c>
      <c r="J1" s="15"/>
    </row>
    <row r="2" ht="15.75" spans="2:10">
      <c r="B2" t="s">
        <v>1832</v>
      </c>
      <c r="C2" s="9" t="s">
        <v>1655</v>
      </c>
      <c r="D2" s="9" t="s">
        <v>1656</v>
      </c>
      <c r="E2" t="s">
        <v>1833</v>
      </c>
      <c r="F2" s="2" t="s">
        <v>1657</v>
      </c>
      <c r="G2" s="2" t="s">
        <v>1658</v>
      </c>
      <c r="H2" s="2" t="s">
        <v>1834</v>
      </c>
      <c r="J2" s="16"/>
    </row>
    <row r="3" spans="1:11">
      <c r="A3" t="s">
        <v>1835</v>
      </c>
      <c r="B3" s="7" t="s">
        <v>1836</v>
      </c>
      <c r="C3" s="12">
        <v>9.1</v>
      </c>
      <c r="D3" s="12" t="s">
        <v>682</v>
      </c>
      <c r="E3" s="13">
        <v>50</v>
      </c>
      <c r="F3" s="4" t="s">
        <v>1837</v>
      </c>
      <c r="K3"/>
    </row>
    <row r="4" spans="1:11">
      <c r="A4" t="s">
        <v>1835</v>
      </c>
      <c r="B4" s="7" t="s">
        <v>1838</v>
      </c>
      <c r="C4" s="12">
        <v>0</v>
      </c>
      <c r="D4" s="12" t="s">
        <v>8</v>
      </c>
      <c r="E4" s="13">
        <v>46</v>
      </c>
      <c r="F4" s="4" t="s">
        <v>681</v>
      </c>
      <c r="K4"/>
    </row>
    <row r="5" spans="1:11">
      <c r="A5" t="s">
        <v>1835</v>
      </c>
      <c r="B5" s="7" t="s">
        <v>1839</v>
      </c>
      <c r="C5" s="12">
        <v>9.12</v>
      </c>
      <c r="D5" s="12" t="s">
        <v>682</v>
      </c>
      <c r="E5" s="13">
        <v>50</v>
      </c>
      <c r="F5" s="4" t="s">
        <v>1837</v>
      </c>
      <c r="K5"/>
    </row>
    <row r="6" spans="1:11">
      <c r="A6" t="s">
        <v>1835</v>
      </c>
      <c r="B6" s="7" t="s">
        <v>1840</v>
      </c>
      <c r="C6" s="12">
        <v>9.42</v>
      </c>
      <c r="D6" s="12" t="s">
        <v>682</v>
      </c>
      <c r="E6" s="13">
        <v>50</v>
      </c>
      <c r="F6" s="4" t="s">
        <v>1837</v>
      </c>
      <c r="K6"/>
    </row>
    <row r="7" spans="1:11">
      <c r="A7" t="s">
        <v>1835</v>
      </c>
      <c r="B7" s="7" t="s">
        <v>1841</v>
      </c>
      <c r="C7" s="12">
        <v>9.84</v>
      </c>
      <c r="D7" s="12" t="s">
        <v>682</v>
      </c>
      <c r="E7" s="13">
        <v>50</v>
      </c>
      <c r="F7" s="4" t="s">
        <v>1837</v>
      </c>
      <c r="K7"/>
    </row>
    <row r="8" spans="1:11">
      <c r="A8" t="s">
        <v>1835</v>
      </c>
      <c r="B8" t="s">
        <v>1842</v>
      </c>
      <c r="C8" s="10">
        <v>9.84</v>
      </c>
      <c r="D8" s="10" t="s">
        <v>682</v>
      </c>
      <c r="E8" s="13">
        <v>50</v>
      </c>
      <c r="F8" s="4" t="s">
        <v>1837</v>
      </c>
      <c r="K8"/>
    </row>
    <row r="9" spans="1:11">
      <c r="A9" t="s">
        <v>1835</v>
      </c>
      <c r="B9" s="7" t="s">
        <v>1843</v>
      </c>
      <c r="C9" s="12">
        <v>8.42</v>
      </c>
      <c r="D9" s="12" t="s">
        <v>682</v>
      </c>
      <c r="E9" s="13">
        <v>46</v>
      </c>
      <c r="F9" s="4" t="s">
        <v>681</v>
      </c>
      <c r="K9"/>
    </row>
    <row r="10" spans="1:11">
      <c r="A10" t="s">
        <v>1835</v>
      </c>
      <c r="B10" s="7" t="s">
        <v>1844</v>
      </c>
      <c r="C10" s="12">
        <v>8.28</v>
      </c>
      <c r="D10" s="12" t="s">
        <v>682</v>
      </c>
      <c r="E10" s="13">
        <v>42</v>
      </c>
      <c r="F10" s="4" t="s">
        <v>681</v>
      </c>
      <c r="K10"/>
    </row>
    <row r="11" spans="1:11">
      <c r="A11" t="s">
        <v>1835</v>
      </c>
      <c r="B11" s="7" t="s">
        <v>1845</v>
      </c>
      <c r="C11" s="12">
        <v>8.54</v>
      </c>
      <c r="D11" s="12" t="s">
        <v>682</v>
      </c>
      <c r="E11" s="13">
        <v>50</v>
      </c>
      <c r="F11" s="4" t="s">
        <v>1837</v>
      </c>
      <c r="K11"/>
    </row>
    <row r="12" spans="1:11">
      <c r="A12" t="s">
        <v>1835</v>
      </c>
      <c r="B12" s="7" t="s">
        <v>1846</v>
      </c>
      <c r="C12" s="12">
        <v>8.48</v>
      </c>
      <c r="D12" s="12" t="s">
        <v>682</v>
      </c>
      <c r="E12" s="13">
        <v>50</v>
      </c>
      <c r="F12" s="4" t="s">
        <v>1837</v>
      </c>
      <c r="K12"/>
    </row>
    <row r="13" spans="1:11">
      <c r="A13" t="s">
        <v>1835</v>
      </c>
      <c r="B13" s="7" t="s">
        <v>1847</v>
      </c>
      <c r="C13" s="12">
        <v>0</v>
      </c>
      <c r="D13" s="12" t="s">
        <v>28</v>
      </c>
      <c r="E13" s="13"/>
      <c r="F13" s="12" t="s">
        <v>28</v>
      </c>
      <c r="K13"/>
    </row>
    <row r="14" spans="1:11">
      <c r="A14" t="s">
        <v>1835</v>
      </c>
      <c r="B14" s="7" t="s">
        <v>1848</v>
      </c>
      <c r="C14" s="12">
        <v>9.08</v>
      </c>
      <c r="D14" s="12" t="s">
        <v>682</v>
      </c>
      <c r="E14" s="13">
        <v>50</v>
      </c>
      <c r="F14" s="4" t="s">
        <v>1837</v>
      </c>
      <c r="K14"/>
    </row>
    <row r="15" spans="1:11">
      <c r="A15" t="s">
        <v>1835</v>
      </c>
      <c r="B15" s="7" t="s">
        <v>1849</v>
      </c>
      <c r="C15" s="12">
        <v>9.12</v>
      </c>
      <c r="D15" s="12" t="s">
        <v>682</v>
      </c>
      <c r="E15" s="13">
        <v>50</v>
      </c>
      <c r="F15" s="4" t="s">
        <v>1837</v>
      </c>
      <c r="K15"/>
    </row>
    <row r="16" spans="1:11">
      <c r="A16" t="s">
        <v>1835</v>
      </c>
      <c r="B16" s="7" t="s">
        <v>1850</v>
      </c>
      <c r="C16" s="12">
        <v>9.46</v>
      </c>
      <c r="D16" s="12" t="s">
        <v>682</v>
      </c>
      <c r="E16" s="13">
        <v>50</v>
      </c>
      <c r="F16" s="4" t="s">
        <v>1837</v>
      </c>
      <c r="K16"/>
    </row>
    <row r="17" spans="1:11">
      <c r="A17" t="s">
        <v>1835</v>
      </c>
      <c r="B17" s="7" t="s">
        <v>1851</v>
      </c>
      <c r="C17" s="12">
        <v>9.96</v>
      </c>
      <c r="D17" s="12" t="s">
        <v>682</v>
      </c>
      <c r="E17" s="14">
        <v>50</v>
      </c>
      <c r="F17" s="4" t="s">
        <v>1837</v>
      </c>
      <c r="K17"/>
    </row>
    <row r="18" spans="1:11">
      <c r="A18" t="s">
        <v>1835</v>
      </c>
      <c r="B18" s="7" t="s">
        <v>1852</v>
      </c>
      <c r="C18" s="12">
        <v>0</v>
      </c>
      <c r="D18" s="12" t="s">
        <v>8</v>
      </c>
      <c r="E18" s="13">
        <v>25</v>
      </c>
      <c r="F18" s="4" t="s">
        <v>681</v>
      </c>
      <c r="K18"/>
    </row>
    <row r="19" spans="1:11">
      <c r="A19" t="s">
        <v>1835</v>
      </c>
      <c r="B19" s="7" t="s">
        <v>1853</v>
      </c>
      <c r="C19" s="12">
        <v>9</v>
      </c>
      <c r="D19" s="12" t="s">
        <v>682</v>
      </c>
      <c r="E19" s="13">
        <v>46</v>
      </c>
      <c r="F19" s="4" t="s">
        <v>681</v>
      </c>
      <c r="K19"/>
    </row>
    <row r="20" spans="1:11">
      <c r="A20" t="s">
        <v>1835</v>
      </c>
      <c r="B20" s="7" t="s">
        <v>1854</v>
      </c>
      <c r="C20" s="12">
        <v>8.96</v>
      </c>
      <c r="D20" s="12" t="s">
        <v>682</v>
      </c>
      <c r="E20" s="13">
        <v>50</v>
      </c>
      <c r="F20" s="4" t="s">
        <v>1837</v>
      </c>
      <c r="K20"/>
    </row>
    <row r="21" spans="1:11">
      <c r="A21" t="s">
        <v>1835</v>
      </c>
      <c r="B21" s="7" t="s">
        <v>1855</v>
      </c>
      <c r="C21" s="12">
        <v>9.76</v>
      </c>
      <c r="D21" s="12" t="s">
        <v>682</v>
      </c>
      <c r="E21" s="13">
        <v>50</v>
      </c>
      <c r="F21" s="4" t="s">
        <v>1837</v>
      </c>
      <c r="K21"/>
    </row>
    <row r="22" spans="1:11">
      <c r="A22" t="s">
        <v>1835</v>
      </c>
      <c r="B22" s="7" t="s">
        <v>1856</v>
      </c>
      <c r="C22" s="12">
        <v>8.52</v>
      </c>
      <c r="D22" s="12" t="s">
        <v>682</v>
      </c>
      <c r="E22" s="13">
        <v>46</v>
      </c>
      <c r="F22" s="4" t="s">
        <v>681</v>
      </c>
      <c r="K22"/>
    </row>
    <row r="23" spans="1:11">
      <c r="A23" t="s">
        <v>1835</v>
      </c>
      <c r="B23" s="7" t="s">
        <v>1857</v>
      </c>
      <c r="C23" s="12">
        <v>9.36</v>
      </c>
      <c r="D23" s="12" t="s">
        <v>682</v>
      </c>
      <c r="E23" s="13">
        <v>48</v>
      </c>
      <c r="F23" s="4" t="s">
        <v>681</v>
      </c>
      <c r="K23"/>
    </row>
    <row r="24" spans="1:11">
      <c r="A24" t="s">
        <v>1835</v>
      </c>
      <c r="B24" s="7" t="s">
        <v>1858</v>
      </c>
      <c r="C24" s="12">
        <v>8.7</v>
      </c>
      <c r="D24" s="12" t="s">
        <v>682</v>
      </c>
      <c r="E24" s="13">
        <v>46</v>
      </c>
      <c r="F24" s="4" t="s">
        <v>681</v>
      </c>
      <c r="K24"/>
    </row>
    <row r="25" spans="1:11">
      <c r="A25" t="s">
        <v>1835</v>
      </c>
      <c r="B25" s="7" t="s">
        <v>1859</v>
      </c>
      <c r="C25" s="12">
        <v>0</v>
      </c>
      <c r="D25" s="12" t="s">
        <v>8</v>
      </c>
      <c r="E25" s="13">
        <v>46</v>
      </c>
      <c r="F25" s="4" t="s">
        <v>681</v>
      </c>
      <c r="K25"/>
    </row>
    <row r="26" spans="1:11">
      <c r="A26" t="s">
        <v>1835</v>
      </c>
      <c r="B26" s="7" t="s">
        <v>1860</v>
      </c>
      <c r="C26" s="12">
        <v>8.98</v>
      </c>
      <c r="D26" s="12" t="s">
        <v>682</v>
      </c>
      <c r="E26" s="13">
        <v>46</v>
      </c>
      <c r="F26" s="4" t="s">
        <v>681</v>
      </c>
      <c r="K26"/>
    </row>
    <row r="27" spans="1:11">
      <c r="A27" t="s">
        <v>1835</v>
      </c>
      <c r="B27" s="7" t="s">
        <v>1861</v>
      </c>
      <c r="C27" s="12">
        <v>0</v>
      </c>
      <c r="D27" s="12" t="s">
        <v>8</v>
      </c>
      <c r="E27" s="13">
        <v>38</v>
      </c>
      <c r="F27" s="4" t="s">
        <v>681</v>
      </c>
      <c r="K27"/>
    </row>
    <row r="28" spans="1:11">
      <c r="A28" t="s">
        <v>1835</v>
      </c>
      <c r="B28" s="7" t="s">
        <v>1862</v>
      </c>
      <c r="C28" s="12">
        <v>8.34</v>
      </c>
      <c r="D28" s="12" t="s">
        <v>682</v>
      </c>
      <c r="E28" s="13">
        <v>44</v>
      </c>
      <c r="F28" s="4" t="s">
        <v>681</v>
      </c>
      <c r="K28"/>
    </row>
    <row r="29" spans="1:11">
      <c r="A29" t="s">
        <v>1835</v>
      </c>
      <c r="B29" s="7" t="s">
        <v>1863</v>
      </c>
      <c r="C29" s="12">
        <v>9.68</v>
      </c>
      <c r="D29" s="12" t="s">
        <v>682</v>
      </c>
      <c r="E29" s="13">
        <v>50</v>
      </c>
      <c r="F29" s="4" t="s">
        <v>1837</v>
      </c>
      <c r="K29"/>
    </row>
    <row r="30" spans="1:11">
      <c r="A30" t="s">
        <v>1835</v>
      </c>
      <c r="B30" s="7" t="s">
        <v>1864</v>
      </c>
      <c r="C30" s="12">
        <v>0</v>
      </c>
      <c r="D30" s="12" t="s">
        <v>8</v>
      </c>
      <c r="E30" s="13">
        <v>41</v>
      </c>
      <c r="F30" s="4" t="s">
        <v>681</v>
      </c>
      <c r="K30"/>
    </row>
    <row r="31" spans="1:11">
      <c r="A31" t="s">
        <v>1835</v>
      </c>
      <c r="B31" s="7" t="s">
        <v>1865</v>
      </c>
      <c r="C31" s="12">
        <v>0</v>
      </c>
      <c r="D31" s="12" t="s">
        <v>28</v>
      </c>
      <c r="E31" s="13"/>
      <c r="F31" s="12" t="s">
        <v>28</v>
      </c>
      <c r="K31"/>
    </row>
    <row r="32" spans="1:11">
      <c r="A32" t="s">
        <v>1835</v>
      </c>
      <c r="B32" s="7" t="s">
        <v>1866</v>
      </c>
      <c r="C32" s="12">
        <v>8.6</v>
      </c>
      <c r="D32" s="12" t="s">
        <v>682</v>
      </c>
      <c r="E32" s="13">
        <v>50</v>
      </c>
      <c r="F32" s="4" t="s">
        <v>1837</v>
      </c>
      <c r="K32"/>
    </row>
    <row r="33" spans="1:11">
      <c r="A33" t="s">
        <v>1835</v>
      </c>
      <c r="B33" s="7" t="s">
        <v>1867</v>
      </c>
      <c r="C33" s="12">
        <v>7.18</v>
      </c>
      <c r="D33" s="12" t="s">
        <v>1349</v>
      </c>
      <c r="E33" s="13">
        <v>44</v>
      </c>
      <c r="F33" s="4" t="s">
        <v>681</v>
      </c>
      <c r="K33"/>
    </row>
    <row r="34" spans="1:11">
      <c r="A34" t="s">
        <v>1835</v>
      </c>
      <c r="B34" s="7" t="s">
        <v>1868</v>
      </c>
      <c r="C34" s="12">
        <v>9.06</v>
      </c>
      <c r="D34" s="12" t="s">
        <v>682</v>
      </c>
      <c r="E34" s="13">
        <v>46</v>
      </c>
      <c r="F34" s="4" t="s">
        <v>681</v>
      </c>
      <c r="K34"/>
    </row>
    <row r="35" spans="1:11">
      <c r="A35" t="s">
        <v>1835</v>
      </c>
      <c r="B35" s="7" t="s">
        <v>1869</v>
      </c>
      <c r="C35" s="12">
        <v>8.66</v>
      </c>
      <c r="D35" s="12" t="s">
        <v>682</v>
      </c>
      <c r="E35" s="14">
        <v>50</v>
      </c>
      <c r="F35" s="4" t="s">
        <v>1837</v>
      </c>
      <c r="K35"/>
    </row>
    <row r="36" spans="1:11">
      <c r="A36" t="s">
        <v>1835</v>
      </c>
      <c r="B36" s="7" t="s">
        <v>1870</v>
      </c>
      <c r="C36" s="12">
        <v>9.5</v>
      </c>
      <c r="D36" s="12" t="s">
        <v>682</v>
      </c>
      <c r="E36" s="13">
        <v>50</v>
      </c>
      <c r="F36" s="4" t="s">
        <v>1837</v>
      </c>
      <c r="K36"/>
    </row>
    <row r="37" spans="1:11">
      <c r="A37" t="s">
        <v>1835</v>
      </c>
      <c r="B37" s="7" t="s">
        <v>1871</v>
      </c>
      <c r="C37" s="12">
        <v>9.58</v>
      </c>
      <c r="D37" s="12" t="s">
        <v>682</v>
      </c>
      <c r="E37" s="13">
        <v>50</v>
      </c>
      <c r="F37" s="4" t="s">
        <v>1837</v>
      </c>
      <c r="K37"/>
    </row>
    <row r="38" spans="1:11">
      <c r="A38" t="s">
        <v>1835</v>
      </c>
      <c r="B38" s="7" t="s">
        <v>1872</v>
      </c>
      <c r="C38" s="12">
        <v>7.62</v>
      </c>
      <c r="D38" s="12" t="s">
        <v>1349</v>
      </c>
      <c r="E38" s="13">
        <v>45</v>
      </c>
      <c r="F38" s="4" t="s">
        <v>681</v>
      </c>
      <c r="K38"/>
    </row>
    <row r="39" spans="1:11">
      <c r="A39" t="s">
        <v>1835</v>
      </c>
      <c r="B39" s="7" t="s">
        <v>1873</v>
      </c>
      <c r="C39" s="12">
        <v>9.62</v>
      </c>
      <c r="D39" s="12" t="s">
        <v>682</v>
      </c>
      <c r="E39" s="13">
        <v>44</v>
      </c>
      <c r="F39" s="4" t="s">
        <v>681</v>
      </c>
      <c r="K39"/>
    </row>
    <row r="40" spans="1:11">
      <c r="A40" t="s">
        <v>1835</v>
      </c>
      <c r="B40" s="7" t="s">
        <v>1874</v>
      </c>
      <c r="C40" s="12">
        <v>9.52</v>
      </c>
      <c r="D40" s="12" t="s">
        <v>682</v>
      </c>
      <c r="E40" s="13">
        <v>50</v>
      </c>
      <c r="F40" s="4" t="s">
        <v>1837</v>
      </c>
      <c r="K40"/>
    </row>
    <row r="41" spans="1:11">
      <c r="A41" t="s">
        <v>1835</v>
      </c>
      <c r="B41" s="7" t="s">
        <v>1875</v>
      </c>
      <c r="C41" s="12">
        <v>0</v>
      </c>
      <c r="D41" s="12" t="s">
        <v>8</v>
      </c>
      <c r="E41" s="14">
        <v>23</v>
      </c>
      <c r="F41" s="4" t="s">
        <v>28</v>
      </c>
      <c r="K41"/>
    </row>
    <row r="42" spans="1:11">
      <c r="A42" t="s">
        <v>1835</v>
      </c>
      <c r="B42" s="7" t="s">
        <v>1876</v>
      </c>
      <c r="C42" s="12">
        <v>8.2</v>
      </c>
      <c r="D42" s="12" t="s">
        <v>682</v>
      </c>
      <c r="E42" s="13">
        <v>50</v>
      </c>
      <c r="F42" s="4" t="s">
        <v>1837</v>
      </c>
      <c r="K42"/>
    </row>
    <row r="43" spans="1:11">
      <c r="A43" t="s">
        <v>1835</v>
      </c>
      <c r="B43" s="7" t="s">
        <v>1877</v>
      </c>
      <c r="C43" s="12">
        <v>8.78</v>
      </c>
      <c r="D43" s="12" t="s">
        <v>682</v>
      </c>
      <c r="E43" s="13">
        <v>46</v>
      </c>
      <c r="F43" s="4" t="s">
        <v>681</v>
      </c>
      <c r="K43"/>
    </row>
    <row r="44" spans="1:11">
      <c r="A44" t="s">
        <v>1835</v>
      </c>
      <c r="B44" s="7" t="s">
        <v>1878</v>
      </c>
      <c r="C44" s="12">
        <v>7.58</v>
      </c>
      <c r="D44" s="12" t="s">
        <v>1349</v>
      </c>
      <c r="E44" s="13">
        <v>50</v>
      </c>
      <c r="F44" s="4" t="s">
        <v>1837</v>
      </c>
      <c r="K44"/>
    </row>
    <row r="45" spans="1:11">
      <c r="A45" t="s">
        <v>1835</v>
      </c>
      <c r="B45" s="7" t="s">
        <v>1879</v>
      </c>
      <c r="C45" s="12">
        <v>7.88</v>
      </c>
      <c r="D45" s="12" t="s">
        <v>682</v>
      </c>
      <c r="E45" s="13">
        <v>50</v>
      </c>
      <c r="F45" s="4" t="s">
        <v>1837</v>
      </c>
      <c r="K45"/>
    </row>
    <row r="46" spans="1:11">
      <c r="A46" t="s">
        <v>1835</v>
      </c>
      <c r="B46" s="7" t="s">
        <v>1880</v>
      </c>
      <c r="C46" s="12">
        <v>9.02</v>
      </c>
      <c r="D46" s="12" t="s">
        <v>682</v>
      </c>
      <c r="E46" s="13">
        <v>50</v>
      </c>
      <c r="F46" s="4" t="s">
        <v>1837</v>
      </c>
      <c r="K46"/>
    </row>
    <row r="47" spans="1:11">
      <c r="A47" t="s">
        <v>1835</v>
      </c>
      <c r="B47" s="7" t="s">
        <v>1881</v>
      </c>
      <c r="C47" s="12">
        <v>9.66</v>
      </c>
      <c r="D47" s="12" t="s">
        <v>682</v>
      </c>
      <c r="E47" s="13">
        <v>50</v>
      </c>
      <c r="F47" s="4" t="s">
        <v>1837</v>
      </c>
      <c r="K47"/>
    </row>
    <row r="48" spans="1:11">
      <c r="A48" t="s">
        <v>1835</v>
      </c>
      <c r="B48" s="7" t="s">
        <v>1882</v>
      </c>
      <c r="C48" s="12">
        <v>7.64</v>
      </c>
      <c r="D48" s="12" t="s">
        <v>1349</v>
      </c>
      <c r="E48" s="13">
        <v>50</v>
      </c>
      <c r="F48" s="4" t="s">
        <v>1837</v>
      </c>
      <c r="K48"/>
    </row>
    <row r="49" spans="1:11">
      <c r="A49" t="s">
        <v>1835</v>
      </c>
      <c r="B49" s="7" t="s">
        <v>1883</v>
      </c>
      <c r="C49" s="12">
        <v>0</v>
      </c>
      <c r="D49" s="12" t="s">
        <v>8</v>
      </c>
      <c r="E49" s="13">
        <v>6</v>
      </c>
      <c r="F49" s="4" t="s">
        <v>28</v>
      </c>
      <c r="K49"/>
    </row>
    <row r="50" spans="1:11">
      <c r="A50" t="s">
        <v>1835</v>
      </c>
      <c r="B50" s="7" t="s">
        <v>1884</v>
      </c>
      <c r="C50" s="12">
        <v>7.94</v>
      </c>
      <c r="D50" s="12" t="s">
        <v>682</v>
      </c>
      <c r="E50" s="14">
        <v>50</v>
      </c>
      <c r="F50" s="4" t="s">
        <v>1837</v>
      </c>
      <c r="K50"/>
    </row>
    <row r="51" spans="1:11">
      <c r="A51" t="s">
        <v>1835</v>
      </c>
      <c r="B51" s="7" t="s">
        <v>1885</v>
      </c>
      <c r="C51" s="12">
        <v>9.84</v>
      </c>
      <c r="D51" s="12" t="s">
        <v>682</v>
      </c>
      <c r="E51" s="14">
        <v>50</v>
      </c>
      <c r="F51" s="4" t="s">
        <v>1837</v>
      </c>
      <c r="K51"/>
    </row>
    <row r="52" spans="1:11">
      <c r="A52" t="s">
        <v>1835</v>
      </c>
      <c r="B52" s="7" t="s">
        <v>1886</v>
      </c>
      <c r="C52" s="12">
        <v>8.66</v>
      </c>
      <c r="D52" s="12" t="s">
        <v>682</v>
      </c>
      <c r="E52" s="14">
        <v>50</v>
      </c>
      <c r="F52" s="4" t="s">
        <v>1837</v>
      </c>
      <c r="K52"/>
    </row>
    <row r="53" spans="1:11">
      <c r="A53" t="s">
        <v>1835</v>
      </c>
      <c r="B53" s="7" t="s">
        <v>1887</v>
      </c>
      <c r="C53" s="12">
        <v>9.84</v>
      </c>
      <c r="D53" s="12" t="s">
        <v>682</v>
      </c>
      <c r="E53" s="14"/>
      <c r="F53" s="4" t="s">
        <v>1666</v>
      </c>
      <c r="K53"/>
    </row>
    <row r="54" spans="1:11">
      <c r="A54" t="s">
        <v>1835</v>
      </c>
      <c r="B54" s="7" t="s">
        <v>1888</v>
      </c>
      <c r="C54" s="12">
        <v>7.78</v>
      </c>
      <c r="D54" s="12" t="s">
        <v>682</v>
      </c>
      <c r="E54" s="14">
        <v>48</v>
      </c>
      <c r="F54" s="4" t="s">
        <v>681</v>
      </c>
      <c r="K54"/>
    </row>
    <row r="55" spans="1:11">
      <c r="A55" t="s">
        <v>1835</v>
      </c>
      <c r="B55" s="7" t="s">
        <v>1889</v>
      </c>
      <c r="C55" s="12">
        <v>9.8</v>
      </c>
      <c r="D55" s="12" t="s">
        <v>682</v>
      </c>
      <c r="E55" s="14">
        <v>50</v>
      </c>
      <c r="F55" s="4" t="s">
        <v>1837</v>
      </c>
      <c r="K55"/>
    </row>
    <row r="56" spans="1:11">
      <c r="A56" t="s">
        <v>1835</v>
      </c>
      <c r="B56" s="7" t="s">
        <v>1890</v>
      </c>
      <c r="C56" s="12">
        <v>8.74</v>
      </c>
      <c r="D56" s="12" t="s">
        <v>682</v>
      </c>
      <c r="E56" s="14">
        <v>50</v>
      </c>
      <c r="F56" s="4" t="s">
        <v>1837</v>
      </c>
      <c r="K56"/>
    </row>
    <row r="57" spans="1:11">
      <c r="A57" t="s">
        <v>1835</v>
      </c>
      <c r="B57" s="7" t="s">
        <v>1891</v>
      </c>
      <c r="C57" s="12">
        <v>9.34</v>
      </c>
      <c r="D57" s="12" t="s">
        <v>682</v>
      </c>
      <c r="E57" s="14">
        <v>50</v>
      </c>
      <c r="F57" s="4" t="s">
        <v>1837</v>
      </c>
      <c r="K57"/>
    </row>
    <row r="58" spans="1:11">
      <c r="A58" t="s">
        <v>1835</v>
      </c>
      <c r="B58" s="7" t="s">
        <v>1892</v>
      </c>
      <c r="C58" s="12">
        <v>0</v>
      </c>
      <c r="D58" s="12" t="s">
        <v>28</v>
      </c>
      <c r="E58" s="14"/>
      <c r="F58" s="12" t="s">
        <v>28</v>
      </c>
      <c r="K58"/>
    </row>
    <row r="59" spans="1:11">
      <c r="A59" t="s">
        <v>1835</v>
      </c>
      <c r="B59" s="7" t="s">
        <v>1893</v>
      </c>
      <c r="C59" s="12">
        <v>8.5</v>
      </c>
      <c r="D59" s="12" t="s">
        <v>682</v>
      </c>
      <c r="E59" s="14">
        <v>50</v>
      </c>
      <c r="F59" s="4" t="s">
        <v>1837</v>
      </c>
      <c r="K59"/>
    </row>
    <row r="60" spans="1:11">
      <c r="A60" t="s">
        <v>1835</v>
      </c>
      <c r="B60" s="7" t="s">
        <v>1894</v>
      </c>
      <c r="C60" s="12">
        <v>8.44</v>
      </c>
      <c r="D60" s="12" t="s">
        <v>682</v>
      </c>
      <c r="E60" s="14">
        <v>50</v>
      </c>
      <c r="F60" s="4" t="s">
        <v>1837</v>
      </c>
      <c r="K60"/>
    </row>
    <row r="61" spans="1:11">
      <c r="A61" t="s">
        <v>1835</v>
      </c>
      <c r="B61" s="7" t="s">
        <v>1895</v>
      </c>
      <c r="C61" s="12">
        <v>8.98</v>
      </c>
      <c r="D61" s="12" t="s">
        <v>682</v>
      </c>
      <c r="E61" s="14">
        <v>46</v>
      </c>
      <c r="F61" s="4" t="s">
        <v>681</v>
      </c>
      <c r="K61"/>
    </row>
    <row r="62" spans="1:11">
      <c r="A62" t="s">
        <v>1835</v>
      </c>
      <c r="B62" s="7" t="s">
        <v>1896</v>
      </c>
      <c r="C62" s="12">
        <v>9.22</v>
      </c>
      <c r="D62" s="12" t="s">
        <v>682</v>
      </c>
      <c r="E62" s="14">
        <v>50</v>
      </c>
      <c r="F62" s="4" t="s">
        <v>1837</v>
      </c>
      <c r="K62"/>
    </row>
    <row r="63" spans="1:11">
      <c r="A63" t="s">
        <v>1835</v>
      </c>
      <c r="B63" s="7" t="s">
        <v>1897</v>
      </c>
      <c r="C63" s="12">
        <v>9.2</v>
      </c>
      <c r="D63" s="12" t="s">
        <v>682</v>
      </c>
      <c r="E63" s="14">
        <v>50</v>
      </c>
      <c r="F63" s="4" t="s">
        <v>1837</v>
      </c>
      <c r="K63"/>
    </row>
    <row r="64" spans="1:11">
      <c r="A64" t="s">
        <v>1835</v>
      </c>
      <c r="B64" s="7" t="s">
        <v>1898</v>
      </c>
      <c r="C64" s="12">
        <v>7.9</v>
      </c>
      <c r="D64" s="12" t="s">
        <v>682</v>
      </c>
      <c r="E64" s="14">
        <v>40</v>
      </c>
      <c r="F64" s="4" t="s">
        <v>681</v>
      </c>
      <c r="K64"/>
    </row>
    <row r="65" spans="1:11">
      <c r="A65" t="s">
        <v>1835</v>
      </c>
      <c r="B65" s="7" t="s">
        <v>1899</v>
      </c>
      <c r="C65" s="12">
        <v>9.88</v>
      </c>
      <c r="D65" s="12" t="s">
        <v>682</v>
      </c>
      <c r="E65" s="14">
        <v>50</v>
      </c>
      <c r="F65" s="4" t="s">
        <v>1837</v>
      </c>
      <c r="K65"/>
    </row>
    <row r="66" spans="1:11">
      <c r="A66" t="s">
        <v>1835</v>
      </c>
      <c r="B66" s="7" t="s">
        <v>1900</v>
      </c>
      <c r="C66" s="12">
        <v>9.2</v>
      </c>
      <c r="D66" s="12" t="s">
        <v>682</v>
      </c>
      <c r="E66" s="14">
        <v>50</v>
      </c>
      <c r="F66" s="4" t="s">
        <v>1837</v>
      </c>
      <c r="K66"/>
    </row>
    <row r="67" spans="1:11">
      <c r="A67" t="s">
        <v>1835</v>
      </c>
      <c r="B67" s="7" t="s">
        <v>1901</v>
      </c>
      <c r="C67" s="12">
        <v>9.32</v>
      </c>
      <c r="D67" s="12" t="s">
        <v>682</v>
      </c>
      <c r="E67" s="14">
        <v>50</v>
      </c>
      <c r="F67" s="4" t="s">
        <v>1837</v>
      </c>
      <c r="K67"/>
    </row>
    <row r="68" spans="1:11">
      <c r="A68" t="s">
        <v>1835</v>
      </c>
      <c r="B68" s="7" t="s">
        <v>1902</v>
      </c>
      <c r="C68" s="12">
        <v>0</v>
      </c>
      <c r="D68" s="12" t="s">
        <v>28</v>
      </c>
      <c r="E68" s="14"/>
      <c r="F68" s="12" t="s">
        <v>28</v>
      </c>
      <c r="K68"/>
    </row>
    <row r="69" spans="1:11">
      <c r="A69" t="s">
        <v>1835</v>
      </c>
      <c r="B69" s="7" t="s">
        <v>1903</v>
      </c>
      <c r="C69" s="12">
        <v>7.68</v>
      </c>
      <c r="D69" s="12" t="s">
        <v>1349</v>
      </c>
      <c r="E69" s="14">
        <v>34</v>
      </c>
      <c r="F69" s="4" t="s">
        <v>681</v>
      </c>
      <c r="K69"/>
    </row>
    <row r="70" spans="1:11">
      <c r="A70" t="s">
        <v>1835</v>
      </c>
      <c r="B70" s="7" t="s">
        <v>1904</v>
      </c>
      <c r="C70" s="12">
        <v>9.84</v>
      </c>
      <c r="D70" s="12" t="s">
        <v>682</v>
      </c>
      <c r="E70" s="14">
        <v>50</v>
      </c>
      <c r="F70" s="4" t="s">
        <v>1837</v>
      </c>
      <c r="K70"/>
    </row>
    <row r="71" spans="1:11">
      <c r="A71" t="s">
        <v>1835</v>
      </c>
      <c r="B71" s="7" t="s">
        <v>1905</v>
      </c>
      <c r="C71" s="12">
        <v>9.16</v>
      </c>
      <c r="D71" s="12" t="s">
        <v>682</v>
      </c>
      <c r="E71" s="14">
        <v>50</v>
      </c>
      <c r="F71" s="4" t="s">
        <v>1837</v>
      </c>
      <c r="K71"/>
    </row>
    <row r="72" spans="1:11">
      <c r="A72" t="s">
        <v>1835</v>
      </c>
      <c r="B72" s="7" t="s">
        <v>1906</v>
      </c>
      <c r="C72" s="12">
        <v>9.52</v>
      </c>
      <c r="D72" s="12" t="s">
        <v>682</v>
      </c>
      <c r="E72" s="14">
        <v>50</v>
      </c>
      <c r="F72" s="4" t="s">
        <v>1837</v>
      </c>
      <c r="K72"/>
    </row>
    <row r="73" spans="1:11">
      <c r="A73" t="s">
        <v>1835</v>
      </c>
      <c r="B73" s="7" t="s">
        <v>1907</v>
      </c>
      <c r="C73" s="12">
        <v>8.72</v>
      </c>
      <c r="D73" s="12" t="s">
        <v>682</v>
      </c>
      <c r="E73" s="14">
        <v>50</v>
      </c>
      <c r="F73" s="4" t="s">
        <v>1837</v>
      </c>
      <c r="K73"/>
    </row>
    <row r="74" spans="1:11">
      <c r="A74" t="s">
        <v>1835</v>
      </c>
      <c r="B74" t="s">
        <v>1908</v>
      </c>
      <c r="C74" s="10">
        <v>9.28</v>
      </c>
      <c r="D74" s="10" t="s">
        <v>682</v>
      </c>
      <c r="E74" s="14">
        <v>50</v>
      </c>
      <c r="F74" s="4" t="s">
        <v>1837</v>
      </c>
      <c r="K74"/>
    </row>
    <row r="75" spans="1:11">
      <c r="A75" t="s">
        <v>1835</v>
      </c>
      <c r="B75" s="7" t="s">
        <v>1909</v>
      </c>
      <c r="C75" s="12">
        <v>8.82</v>
      </c>
      <c r="D75" s="12" t="s">
        <v>682</v>
      </c>
      <c r="E75" s="14">
        <v>50</v>
      </c>
      <c r="F75" s="4" t="s">
        <v>1837</v>
      </c>
      <c r="K75"/>
    </row>
    <row r="76" spans="1:11">
      <c r="A76" t="s">
        <v>1835</v>
      </c>
      <c r="B76" s="7" t="s">
        <v>1910</v>
      </c>
      <c r="C76" s="12">
        <v>9.36</v>
      </c>
      <c r="D76" s="12" t="s">
        <v>682</v>
      </c>
      <c r="E76" s="14">
        <v>50</v>
      </c>
      <c r="F76" s="4" t="s">
        <v>1837</v>
      </c>
      <c r="K76"/>
    </row>
    <row r="77" spans="1:11">
      <c r="A77" t="s">
        <v>1835</v>
      </c>
      <c r="B77" s="7" t="s">
        <v>1911</v>
      </c>
      <c r="C77" s="12">
        <v>9.46</v>
      </c>
      <c r="D77" s="12" t="s">
        <v>682</v>
      </c>
      <c r="E77" s="14">
        <v>50</v>
      </c>
      <c r="F77" s="4" t="s">
        <v>1837</v>
      </c>
      <c r="K77"/>
    </row>
    <row r="78" spans="1:11">
      <c r="A78" t="s">
        <v>1835</v>
      </c>
      <c r="B78" s="7" t="s">
        <v>1912</v>
      </c>
      <c r="C78" s="12">
        <v>0</v>
      </c>
      <c r="D78" s="12" t="s">
        <v>28</v>
      </c>
      <c r="F78" s="12" t="s">
        <v>28</v>
      </c>
      <c r="K78"/>
    </row>
    <row r="79" spans="1:11">
      <c r="A79" t="s">
        <v>1835</v>
      </c>
      <c r="B79" s="7" t="s">
        <v>1913</v>
      </c>
      <c r="C79" s="12">
        <v>9.94</v>
      </c>
      <c r="D79" s="12" t="s">
        <v>682</v>
      </c>
      <c r="E79" s="14">
        <v>48</v>
      </c>
      <c r="F79" s="4" t="s">
        <v>681</v>
      </c>
      <c r="K79"/>
    </row>
    <row r="80" spans="1:11">
      <c r="A80" t="s">
        <v>1835</v>
      </c>
      <c r="B80" s="7" t="s">
        <v>1914</v>
      </c>
      <c r="C80" s="12">
        <v>0</v>
      </c>
      <c r="D80" s="12" t="s">
        <v>8</v>
      </c>
      <c r="E80" s="14">
        <v>33</v>
      </c>
      <c r="F80" s="4" t="s">
        <v>681</v>
      </c>
      <c r="K80"/>
    </row>
    <row r="81" spans="1:11">
      <c r="A81" t="s">
        <v>1835</v>
      </c>
      <c r="B81" s="7" t="s">
        <v>1915</v>
      </c>
      <c r="C81" s="12">
        <v>9.6</v>
      </c>
      <c r="D81" s="12" t="s">
        <v>682</v>
      </c>
      <c r="E81" s="14">
        <v>50</v>
      </c>
      <c r="F81" s="4" t="s">
        <v>1837</v>
      </c>
      <c r="K81"/>
    </row>
    <row r="82" spans="1:11">
      <c r="A82" t="s">
        <v>1835</v>
      </c>
      <c r="B82" s="7" t="s">
        <v>1916</v>
      </c>
      <c r="C82" s="12">
        <v>8.62</v>
      </c>
      <c r="D82" s="12" t="s">
        <v>682</v>
      </c>
      <c r="E82" s="14">
        <v>44</v>
      </c>
      <c r="F82" s="4" t="s">
        <v>681</v>
      </c>
      <c r="K82"/>
    </row>
    <row r="83" spans="1:11">
      <c r="A83" t="s">
        <v>1835</v>
      </c>
      <c r="B83" s="7" t="s">
        <v>1917</v>
      </c>
      <c r="C83" s="12">
        <v>8.12</v>
      </c>
      <c r="D83" s="12" t="s">
        <v>682</v>
      </c>
      <c r="E83" s="14">
        <v>50</v>
      </c>
      <c r="F83" s="4" t="s">
        <v>1837</v>
      </c>
      <c r="K83"/>
    </row>
    <row r="84" spans="1:11">
      <c r="A84" t="s">
        <v>1835</v>
      </c>
      <c r="B84" s="7" t="s">
        <v>1918</v>
      </c>
      <c r="C84" s="12">
        <v>9.68</v>
      </c>
      <c r="D84" s="12" t="s">
        <v>682</v>
      </c>
      <c r="E84" s="14">
        <v>50</v>
      </c>
      <c r="F84" s="4" t="s">
        <v>1837</v>
      </c>
      <c r="K84"/>
    </row>
    <row r="85" spans="1:11">
      <c r="A85" t="s">
        <v>1835</v>
      </c>
      <c r="B85" s="7" t="s">
        <v>1919</v>
      </c>
      <c r="C85" s="12">
        <v>9.18</v>
      </c>
      <c r="D85" s="12" t="s">
        <v>682</v>
      </c>
      <c r="E85" s="14">
        <v>50</v>
      </c>
      <c r="F85" s="4" t="s">
        <v>1837</v>
      </c>
      <c r="K85"/>
    </row>
    <row r="86" spans="1:11">
      <c r="A86" t="s">
        <v>1835</v>
      </c>
      <c r="B86" s="7" t="s">
        <v>1920</v>
      </c>
      <c r="C86" s="12">
        <v>9.22</v>
      </c>
      <c r="D86" s="12" t="s">
        <v>682</v>
      </c>
      <c r="E86" s="14">
        <v>46</v>
      </c>
      <c r="F86" s="4" t="s">
        <v>681</v>
      </c>
      <c r="K86"/>
    </row>
    <row r="87" spans="1:11">
      <c r="A87" t="s">
        <v>1835</v>
      </c>
      <c r="B87" s="7" t="s">
        <v>1921</v>
      </c>
      <c r="C87" s="12">
        <v>9.84</v>
      </c>
      <c r="D87" s="12" t="s">
        <v>682</v>
      </c>
      <c r="E87" s="14">
        <v>50</v>
      </c>
      <c r="F87" s="4" t="s">
        <v>1837</v>
      </c>
      <c r="K87"/>
    </row>
    <row r="88" spans="1:11">
      <c r="A88" t="s">
        <v>1835</v>
      </c>
      <c r="B88" s="7" t="s">
        <v>1922</v>
      </c>
      <c r="C88" s="12">
        <v>9.7</v>
      </c>
      <c r="D88" s="12" t="s">
        <v>682</v>
      </c>
      <c r="E88" s="14">
        <v>50</v>
      </c>
      <c r="F88" s="4" t="s">
        <v>1837</v>
      </c>
      <c r="K88"/>
    </row>
    <row r="89" spans="1:11">
      <c r="A89" t="s">
        <v>1835</v>
      </c>
      <c r="B89" s="7" t="s">
        <v>1923</v>
      </c>
      <c r="C89" s="12">
        <v>9.8</v>
      </c>
      <c r="D89" s="12" t="s">
        <v>682</v>
      </c>
      <c r="E89" s="14">
        <v>50</v>
      </c>
      <c r="F89" s="4" t="s">
        <v>1837</v>
      </c>
      <c r="K89"/>
    </row>
    <row r="90" spans="1:11">
      <c r="A90" t="s">
        <v>1835</v>
      </c>
      <c r="B90" s="7" t="s">
        <v>1924</v>
      </c>
      <c r="C90" s="12">
        <v>7.94</v>
      </c>
      <c r="D90" s="12" t="s">
        <v>682</v>
      </c>
      <c r="E90" s="14">
        <v>46</v>
      </c>
      <c r="F90" s="4" t="s">
        <v>681</v>
      </c>
      <c r="K90"/>
    </row>
    <row r="91" spans="1:11">
      <c r="A91" t="s">
        <v>1835</v>
      </c>
      <c r="B91" s="7" t="s">
        <v>1925</v>
      </c>
      <c r="C91" s="12">
        <v>9.36</v>
      </c>
      <c r="D91" s="12" t="s">
        <v>682</v>
      </c>
      <c r="E91" s="14">
        <v>50</v>
      </c>
      <c r="F91" s="4" t="s">
        <v>1837</v>
      </c>
      <c r="K91"/>
    </row>
    <row r="92" spans="1:11">
      <c r="A92" t="s">
        <v>1835</v>
      </c>
      <c r="B92" s="7" t="s">
        <v>1926</v>
      </c>
      <c r="C92" s="12">
        <v>8.94</v>
      </c>
      <c r="D92" s="12" t="s">
        <v>682</v>
      </c>
      <c r="E92" s="14">
        <v>50</v>
      </c>
      <c r="F92" s="4" t="s">
        <v>1837</v>
      </c>
      <c r="K92"/>
    </row>
    <row r="93" spans="1:11">
      <c r="A93" t="s">
        <v>1835</v>
      </c>
      <c r="B93" s="7" t="s">
        <v>1927</v>
      </c>
      <c r="C93" s="12">
        <v>9.4</v>
      </c>
      <c r="D93" s="12" t="s">
        <v>682</v>
      </c>
      <c r="E93" s="14">
        <v>50</v>
      </c>
      <c r="F93" s="4" t="s">
        <v>1837</v>
      </c>
      <c r="K93"/>
    </row>
    <row r="94" spans="1:11">
      <c r="A94" t="s">
        <v>1835</v>
      </c>
      <c r="B94" s="7" t="s">
        <v>1928</v>
      </c>
      <c r="C94" s="12">
        <v>9.74</v>
      </c>
      <c r="D94" s="12" t="s">
        <v>682</v>
      </c>
      <c r="E94" s="14">
        <v>50</v>
      </c>
      <c r="F94" s="4" t="s">
        <v>1837</v>
      </c>
      <c r="K94"/>
    </row>
    <row r="95" spans="1:11">
      <c r="A95" t="s">
        <v>1835</v>
      </c>
      <c r="B95" s="7" t="s">
        <v>1929</v>
      </c>
      <c r="C95" s="12">
        <v>0</v>
      </c>
      <c r="D95" s="12" t="s">
        <v>8</v>
      </c>
      <c r="E95" s="14">
        <v>50</v>
      </c>
      <c r="F95" s="4" t="s">
        <v>1837</v>
      </c>
      <c r="K95"/>
    </row>
    <row r="96" spans="1:11">
      <c r="A96" t="s">
        <v>1835</v>
      </c>
      <c r="B96" s="7" t="s">
        <v>1930</v>
      </c>
      <c r="C96" s="12">
        <v>0</v>
      </c>
      <c r="D96" s="12" t="s">
        <v>8</v>
      </c>
      <c r="E96" s="14">
        <v>50</v>
      </c>
      <c r="F96" s="4" t="s">
        <v>1837</v>
      </c>
      <c r="K96"/>
    </row>
    <row r="97" spans="1:11">
      <c r="A97" t="s">
        <v>1835</v>
      </c>
      <c r="B97" s="7" t="s">
        <v>1931</v>
      </c>
      <c r="C97" s="12">
        <v>9.76</v>
      </c>
      <c r="D97" s="12" t="s">
        <v>682</v>
      </c>
      <c r="E97" s="14">
        <v>50</v>
      </c>
      <c r="F97" s="4" t="s">
        <v>1837</v>
      </c>
      <c r="K97"/>
    </row>
    <row r="98" spans="1:11">
      <c r="A98" t="s">
        <v>1835</v>
      </c>
      <c r="B98" s="7" t="s">
        <v>1932</v>
      </c>
      <c r="C98" s="12">
        <v>9.76</v>
      </c>
      <c r="D98" s="12" t="s">
        <v>682</v>
      </c>
      <c r="F98" s="9" t="s">
        <v>681</v>
      </c>
      <c r="K98"/>
    </row>
    <row r="99" spans="1:11">
      <c r="A99" t="s">
        <v>1835</v>
      </c>
      <c r="B99" s="7" t="s">
        <v>1933</v>
      </c>
      <c r="C99" s="12">
        <v>0</v>
      </c>
      <c r="D99" s="12" t="s">
        <v>8</v>
      </c>
      <c r="E99" s="14">
        <v>28</v>
      </c>
      <c r="F99" s="4" t="s">
        <v>681</v>
      </c>
      <c r="K99"/>
    </row>
    <row r="100" spans="1:11">
      <c r="A100" t="s">
        <v>1835</v>
      </c>
      <c r="B100" s="7" t="s">
        <v>1934</v>
      </c>
      <c r="C100" s="12">
        <v>9</v>
      </c>
      <c r="D100" s="12" t="s">
        <v>682</v>
      </c>
      <c r="E100" s="14">
        <v>50</v>
      </c>
      <c r="F100" s="4" t="s">
        <v>1837</v>
      </c>
      <c r="K100"/>
    </row>
    <row r="101" spans="1:11">
      <c r="A101" t="s">
        <v>1835</v>
      </c>
      <c r="B101" s="7" t="s">
        <v>1935</v>
      </c>
      <c r="C101" s="12">
        <v>8.12</v>
      </c>
      <c r="D101" s="12" t="s">
        <v>682</v>
      </c>
      <c r="E101" s="14">
        <v>46</v>
      </c>
      <c r="F101" s="4" t="s">
        <v>681</v>
      </c>
      <c r="K101"/>
    </row>
    <row r="102" spans="1:11">
      <c r="A102" t="s">
        <v>1835</v>
      </c>
      <c r="B102" s="7" t="s">
        <v>1936</v>
      </c>
      <c r="C102" s="12">
        <v>8.54</v>
      </c>
      <c r="D102" s="12" t="s">
        <v>682</v>
      </c>
      <c r="E102" s="14">
        <v>46</v>
      </c>
      <c r="F102" s="4" t="s">
        <v>681</v>
      </c>
      <c r="K102"/>
    </row>
    <row r="103" spans="1:11">
      <c r="A103" t="s">
        <v>1835</v>
      </c>
      <c r="B103" s="7" t="s">
        <v>1937</v>
      </c>
      <c r="C103" s="12">
        <v>9.64</v>
      </c>
      <c r="D103" s="12" t="s">
        <v>682</v>
      </c>
      <c r="E103" s="17">
        <v>50</v>
      </c>
      <c r="F103" s="4" t="s">
        <v>1837</v>
      </c>
      <c r="K103"/>
    </row>
    <row r="104" spans="1:11">
      <c r="A104" t="s">
        <v>1835</v>
      </c>
      <c r="B104" s="7" t="s">
        <v>1938</v>
      </c>
      <c r="C104" s="12">
        <v>9.62</v>
      </c>
      <c r="D104" s="12" t="s">
        <v>682</v>
      </c>
      <c r="E104" s="14">
        <v>50</v>
      </c>
      <c r="F104" s="4" t="s">
        <v>1837</v>
      </c>
      <c r="K104"/>
    </row>
    <row r="105" spans="1:11">
      <c r="A105" t="s">
        <v>1835</v>
      </c>
      <c r="B105" s="7" t="s">
        <v>1939</v>
      </c>
      <c r="C105" s="12">
        <v>9.26</v>
      </c>
      <c r="D105" s="12" t="s">
        <v>682</v>
      </c>
      <c r="E105" s="14">
        <v>50</v>
      </c>
      <c r="F105" s="4" t="s">
        <v>1837</v>
      </c>
      <c r="K105"/>
    </row>
    <row r="106" spans="1:11">
      <c r="A106" t="s">
        <v>1835</v>
      </c>
      <c r="B106" s="7" t="s">
        <v>1940</v>
      </c>
      <c r="C106" s="12">
        <v>7.8</v>
      </c>
      <c r="D106" s="12" t="s">
        <v>682</v>
      </c>
      <c r="E106" s="14">
        <v>40</v>
      </c>
      <c r="F106" s="4" t="s">
        <v>681</v>
      </c>
      <c r="K106"/>
    </row>
    <row r="107" spans="1:11">
      <c r="A107" t="s">
        <v>1835</v>
      </c>
      <c r="B107" s="7" t="s">
        <v>1941</v>
      </c>
      <c r="C107" s="12">
        <v>9.28</v>
      </c>
      <c r="D107" s="12" t="s">
        <v>682</v>
      </c>
      <c r="E107" s="14">
        <v>50</v>
      </c>
      <c r="F107" s="4" t="s">
        <v>1837</v>
      </c>
      <c r="K107"/>
    </row>
    <row r="108" spans="1:11">
      <c r="A108" t="s">
        <v>1835</v>
      </c>
      <c r="B108" s="7" t="s">
        <v>1942</v>
      </c>
      <c r="C108" s="12">
        <v>8.46</v>
      </c>
      <c r="D108" s="12" t="s">
        <v>682</v>
      </c>
      <c r="E108" s="14">
        <v>50</v>
      </c>
      <c r="F108" s="4" t="s">
        <v>1837</v>
      </c>
      <c r="K108"/>
    </row>
    <row r="109" spans="1:11">
      <c r="A109" t="s">
        <v>1835</v>
      </c>
      <c r="B109" s="7" t="s">
        <v>1943</v>
      </c>
      <c r="C109" s="12">
        <v>8.86</v>
      </c>
      <c r="D109" s="12" t="s">
        <v>682</v>
      </c>
      <c r="E109" s="14">
        <v>50</v>
      </c>
      <c r="F109" s="4" t="s">
        <v>1837</v>
      </c>
      <c r="K109"/>
    </row>
    <row r="110" spans="1:11">
      <c r="A110" t="s">
        <v>1835</v>
      </c>
      <c r="B110" s="7" t="s">
        <v>1944</v>
      </c>
      <c r="C110" s="12">
        <v>0</v>
      </c>
      <c r="D110" s="12" t="s">
        <v>8</v>
      </c>
      <c r="E110" s="14">
        <v>50</v>
      </c>
      <c r="F110" s="4" t="s">
        <v>1837</v>
      </c>
      <c r="K110"/>
    </row>
    <row r="111" spans="1:11">
      <c r="A111" t="s">
        <v>1835</v>
      </c>
      <c r="B111" s="7" t="s">
        <v>1945</v>
      </c>
      <c r="C111" s="12">
        <v>8.94</v>
      </c>
      <c r="D111" s="12" t="s">
        <v>682</v>
      </c>
      <c r="E111" s="14">
        <v>50</v>
      </c>
      <c r="F111" s="4" t="s">
        <v>1837</v>
      </c>
      <c r="K111"/>
    </row>
    <row r="112" spans="1:11">
      <c r="A112" t="s">
        <v>1835</v>
      </c>
      <c r="B112" s="7" t="s">
        <v>1946</v>
      </c>
      <c r="C112" s="12">
        <v>8.34</v>
      </c>
      <c r="D112" s="12" t="s">
        <v>682</v>
      </c>
      <c r="E112" s="14">
        <v>50</v>
      </c>
      <c r="F112" s="4" t="s">
        <v>1837</v>
      </c>
      <c r="K112"/>
    </row>
    <row r="113" spans="1:11">
      <c r="A113" t="s">
        <v>1835</v>
      </c>
      <c r="B113" s="7" t="s">
        <v>1947</v>
      </c>
      <c r="C113" s="12">
        <v>9.86</v>
      </c>
      <c r="D113" s="12" t="s">
        <v>682</v>
      </c>
      <c r="E113" s="14">
        <v>50</v>
      </c>
      <c r="F113" s="4" t="s">
        <v>1837</v>
      </c>
      <c r="K113"/>
    </row>
    <row r="114" spans="1:11">
      <c r="A114" t="s">
        <v>1835</v>
      </c>
      <c r="B114" s="7" t="s">
        <v>1948</v>
      </c>
      <c r="C114" s="12">
        <v>9.26</v>
      </c>
      <c r="D114" s="12" t="s">
        <v>682</v>
      </c>
      <c r="E114" s="14">
        <v>50</v>
      </c>
      <c r="F114" s="4" t="s">
        <v>1837</v>
      </c>
      <c r="K114"/>
    </row>
    <row r="115" spans="1:11">
      <c r="A115" t="s">
        <v>1835</v>
      </c>
      <c r="B115" s="7" t="s">
        <v>1949</v>
      </c>
      <c r="C115" s="12">
        <v>9.74</v>
      </c>
      <c r="D115" s="12" t="s">
        <v>682</v>
      </c>
      <c r="E115" s="14">
        <v>50</v>
      </c>
      <c r="F115" s="4" t="s">
        <v>1837</v>
      </c>
      <c r="K115"/>
    </row>
    <row r="116" spans="1:11">
      <c r="A116" t="s">
        <v>1835</v>
      </c>
      <c r="B116" s="7" t="s">
        <v>1950</v>
      </c>
      <c r="C116" s="12">
        <v>9.72</v>
      </c>
      <c r="D116" s="12" t="s">
        <v>682</v>
      </c>
      <c r="E116" s="14">
        <v>50</v>
      </c>
      <c r="F116" s="4" t="s">
        <v>1837</v>
      </c>
      <c r="K116"/>
    </row>
    <row r="117" spans="1:11">
      <c r="A117" t="s">
        <v>1835</v>
      </c>
      <c r="B117" s="7" t="s">
        <v>1951</v>
      </c>
      <c r="C117" s="12">
        <v>8.4</v>
      </c>
      <c r="D117" s="12" t="s">
        <v>682</v>
      </c>
      <c r="E117" s="14">
        <v>50</v>
      </c>
      <c r="F117" s="4" t="s">
        <v>1837</v>
      </c>
      <c r="K117"/>
    </row>
    <row r="118" spans="1:11">
      <c r="A118" t="s">
        <v>1835</v>
      </c>
      <c r="B118" s="7" t="s">
        <v>1952</v>
      </c>
      <c r="C118" s="12">
        <v>8.88</v>
      </c>
      <c r="D118" s="12" t="s">
        <v>682</v>
      </c>
      <c r="E118" s="14">
        <v>42</v>
      </c>
      <c r="F118" s="4" t="s">
        <v>681</v>
      </c>
      <c r="K118"/>
    </row>
    <row r="119" spans="1:11">
      <c r="A119" t="s">
        <v>1835</v>
      </c>
      <c r="B119" s="7" t="s">
        <v>1953</v>
      </c>
      <c r="C119" s="12">
        <v>9.8</v>
      </c>
      <c r="D119" s="12" t="s">
        <v>682</v>
      </c>
      <c r="E119" s="14">
        <v>50</v>
      </c>
      <c r="F119" s="4" t="s">
        <v>1837</v>
      </c>
      <c r="K119"/>
    </row>
    <row r="120" spans="1:11">
      <c r="A120" t="s">
        <v>1835</v>
      </c>
      <c r="B120" s="7" t="s">
        <v>1954</v>
      </c>
      <c r="C120" s="12">
        <v>8.08</v>
      </c>
      <c r="D120" s="12" t="s">
        <v>682</v>
      </c>
      <c r="E120" s="14">
        <v>50</v>
      </c>
      <c r="F120" s="4" t="s">
        <v>1837</v>
      </c>
      <c r="K120"/>
    </row>
    <row r="121" spans="1:11">
      <c r="A121" t="s">
        <v>1835</v>
      </c>
      <c r="B121" s="7" t="s">
        <v>1955</v>
      </c>
      <c r="C121" s="12">
        <v>9.38</v>
      </c>
      <c r="D121" s="12" t="s">
        <v>682</v>
      </c>
      <c r="E121" s="14">
        <v>50</v>
      </c>
      <c r="F121" s="4" t="s">
        <v>1837</v>
      </c>
      <c r="K121"/>
    </row>
    <row r="122" spans="1:11">
      <c r="A122" t="s">
        <v>1835</v>
      </c>
      <c r="B122" s="7" t="s">
        <v>1956</v>
      </c>
      <c r="C122" s="12">
        <v>9.48</v>
      </c>
      <c r="D122" s="12" t="s">
        <v>682</v>
      </c>
      <c r="E122" s="14">
        <v>50</v>
      </c>
      <c r="F122" s="4" t="s">
        <v>1837</v>
      </c>
      <c r="K122"/>
    </row>
    <row r="123" spans="1:11">
      <c r="A123" t="s">
        <v>1835</v>
      </c>
      <c r="B123" s="7" t="s">
        <v>1957</v>
      </c>
      <c r="C123" s="12">
        <v>8.5</v>
      </c>
      <c r="D123" s="12" t="s">
        <v>682</v>
      </c>
      <c r="E123" s="14">
        <v>46</v>
      </c>
      <c r="F123" s="4" t="s">
        <v>681</v>
      </c>
      <c r="K123"/>
    </row>
    <row r="124" spans="1:11">
      <c r="A124" t="s">
        <v>1835</v>
      </c>
      <c r="B124" s="7" t="s">
        <v>1958</v>
      </c>
      <c r="C124" s="12">
        <v>9.22</v>
      </c>
      <c r="D124" s="12" t="s">
        <v>682</v>
      </c>
      <c r="E124" s="14">
        <v>50</v>
      </c>
      <c r="F124" s="4" t="s">
        <v>1837</v>
      </c>
      <c r="K124"/>
    </row>
    <row r="125" spans="1:11">
      <c r="A125" t="s">
        <v>1835</v>
      </c>
      <c r="B125" s="7" t="s">
        <v>1959</v>
      </c>
      <c r="C125" s="12">
        <v>9.26</v>
      </c>
      <c r="D125" s="12" t="s">
        <v>682</v>
      </c>
      <c r="E125" s="14">
        <v>50</v>
      </c>
      <c r="F125" s="4" t="s">
        <v>1837</v>
      </c>
      <c r="K125"/>
    </row>
    <row r="126" spans="1:11">
      <c r="A126" t="s">
        <v>1835</v>
      </c>
      <c r="B126" s="7" t="s">
        <v>1960</v>
      </c>
      <c r="C126" s="12">
        <v>9.88</v>
      </c>
      <c r="D126" s="12" t="s">
        <v>682</v>
      </c>
      <c r="E126" s="14"/>
      <c r="F126" s="4" t="s">
        <v>1666</v>
      </c>
      <c r="K126"/>
    </row>
    <row r="127" spans="1:11">
      <c r="A127" t="s">
        <v>1835</v>
      </c>
      <c r="B127" s="7" t="s">
        <v>1961</v>
      </c>
      <c r="C127" s="12">
        <v>9.62</v>
      </c>
      <c r="D127" s="12" t="s">
        <v>682</v>
      </c>
      <c r="E127" s="14">
        <v>50</v>
      </c>
      <c r="F127" s="4" t="s">
        <v>1837</v>
      </c>
      <c r="K127"/>
    </row>
    <row r="128" spans="1:11">
      <c r="A128" t="s">
        <v>1835</v>
      </c>
      <c r="B128" s="7" t="s">
        <v>1962</v>
      </c>
      <c r="C128" s="12">
        <v>6.98</v>
      </c>
      <c r="D128" s="12" t="s">
        <v>1349</v>
      </c>
      <c r="E128" s="14"/>
      <c r="F128" s="12" t="s">
        <v>28</v>
      </c>
      <c r="K128"/>
    </row>
    <row r="129" spans="1:11">
      <c r="A129" t="s">
        <v>1835</v>
      </c>
      <c r="B129" s="7" t="s">
        <v>1963</v>
      </c>
      <c r="C129" s="12">
        <v>0</v>
      </c>
      <c r="D129" s="12" t="s">
        <v>8</v>
      </c>
      <c r="E129" s="14">
        <v>27</v>
      </c>
      <c r="F129" s="4" t="s">
        <v>681</v>
      </c>
      <c r="K129"/>
    </row>
    <row r="130" spans="1:11">
      <c r="A130" t="s">
        <v>1835</v>
      </c>
      <c r="B130" s="7" t="s">
        <v>1964</v>
      </c>
      <c r="C130" s="12">
        <v>8.5</v>
      </c>
      <c r="D130" s="12" t="s">
        <v>682</v>
      </c>
      <c r="E130" s="14">
        <v>50</v>
      </c>
      <c r="F130" s="4" t="s">
        <v>1837</v>
      </c>
      <c r="K130"/>
    </row>
    <row r="131" spans="1:11">
      <c r="A131" t="s">
        <v>1835</v>
      </c>
      <c r="B131" s="7" t="s">
        <v>1965</v>
      </c>
      <c r="C131" s="12">
        <v>9.32</v>
      </c>
      <c r="D131" s="12" t="s">
        <v>682</v>
      </c>
      <c r="E131" s="13">
        <v>50</v>
      </c>
      <c r="F131" s="4" t="s">
        <v>1837</v>
      </c>
      <c r="K131"/>
    </row>
    <row r="132" spans="1:11">
      <c r="A132" t="s">
        <v>1835</v>
      </c>
      <c r="B132" s="7" t="s">
        <v>1966</v>
      </c>
      <c r="C132" s="12">
        <v>8.82</v>
      </c>
      <c r="D132" s="12" t="s">
        <v>682</v>
      </c>
      <c r="E132" s="13">
        <v>50</v>
      </c>
      <c r="F132" s="4" t="s">
        <v>1837</v>
      </c>
      <c r="K132"/>
    </row>
    <row r="133" spans="1:11">
      <c r="A133" t="s">
        <v>1835</v>
      </c>
      <c r="B133" s="7" t="s">
        <v>1967</v>
      </c>
      <c r="C133" s="12">
        <v>8.86</v>
      </c>
      <c r="D133" s="12" t="s">
        <v>682</v>
      </c>
      <c r="E133" s="14">
        <v>50</v>
      </c>
      <c r="F133" s="4" t="s">
        <v>1837</v>
      </c>
      <c r="K133"/>
    </row>
    <row r="134" spans="1:11">
      <c r="A134" s="7" t="s">
        <v>1667</v>
      </c>
      <c r="B134" s="18" t="s">
        <v>1968</v>
      </c>
      <c r="E134" s="13">
        <v>50</v>
      </c>
      <c r="F134" s="4" t="s">
        <v>1837</v>
      </c>
      <c r="K134"/>
    </row>
    <row r="135" spans="1:11">
      <c r="A135" s="7" t="s">
        <v>1667</v>
      </c>
      <c r="B135" s="18" t="s">
        <v>1969</v>
      </c>
      <c r="E135" s="13">
        <v>50</v>
      </c>
      <c r="F135" s="4" t="s">
        <v>1837</v>
      </c>
      <c r="K135"/>
    </row>
    <row r="136" spans="1:11">
      <c r="A136" s="7" t="s">
        <v>1667</v>
      </c>
      <c r="B136" s="18" t="s">
        <v>1970</v>
      </c>
      <c r="E136" s="13">
        <v>50</v>
      </c>
      <c r="F136" s="4" t="s">
        <v>1837</v>
      </c>
      <c r="K136"/>
    </row>
    <row r="137" spans="1:11">
      <c r="A137" s="7" t="s">
        <v>1667</v>
      </c>
      <c r="B137" s="18" t="s">
        <v>1971</v>
      </c>
      <c r="E137" s="13">
        <v>46</v>
      </c>
      <c r="F137" s="4" t="s">
        <v>681</v>
      </c>
      <c r="K137"/>
    </row>
    <row r="138" spans="1:11">
      <c r="A138" s="7" t="s">
        <v>1667</v>
      </c>
      <c r="B138" s="18" t="s">
        <v>1972</v>
      </c>
      <c r="E138" s="13">
        <v>38</v>
      </c>
      <c r="F138" s="4" t="s">
        <v>681</v>
      </c>
      <c r="K138"/>
    </row>
    <row r="139" spans="1:11">
      <c r="A139" s="7" t="s">
        <v>1667</v>
      </c>
      <c r="B139" s="18" t="s">
        <v>1973</v>
      </c>
      <c r="E139" s="13">
        <v>50</v>
      </c>
      <c r="F139" s="4" t="s">
        <v>1837</v>
      </c>
      <c r="K139"/>
    </row>
    <row r="140" spans="1:11">
      <c r="A140" s="7" t="s">
        <v>1667</v>
      </c>
      <c r="B140" s="18" t="s">
        <v>1974</v>
      </c>
      <c r="E140" s="13">
        <v>50</v>
      </c>
      <c r="F140" s="4" t="s">
        <v>1837</v>
      </c>
      <c r="K140"/>
    </row>
    <row r="141" spans="1:11">
      <c r="A141" s="7" t="s">
        <v>1667</v>
      </c>
      <c r="B141" s="18" t="s">
        <v>1975</v>
      </c>
      <c r="E141" s="13">
        <v>46</v>
      </c>
      <c r="F141" s="4" t="s">
        <v>681</v>
      </c>
      <c r="K141"/>
    </row>
    <row r="142" spans="1:11">
      <c r="A142" s="7" t="s">
        <v>1667</v>
      </c>
      <c r="B142" s="18" t="s">
        <v>1976</v>
      </c>
      <c r="E142" s="13">
        <v>46</v>
      </c>
      <c r="F142" s="4" t="s">
        <v>681</v>
      </c>
      <c r="K142"/>
    </row>
    <row r="143" spans="1:11">
      <c r="A143" s="7" t="s">
        <v>1667</v>
      </c>
      <c r="B143" s="18" t="s">
        <v>1977</v>
      </c>
      <c r="E143" s="13">
        <v>46</v>
      </c>
      <c r="F143" s="4" t="s">
        <v>681</v>
      </c>
      <c r="K143"/>
    </row>
    <row r="144" spans="1:11">
      <c r="A144" s="7" t="s">
        <v>1667</v>
      </c>
      <c r="B144" s="18" t="s">
        <v>1978</v>
      </c>
      <c r="E144" s="13">
        <v>50</v>
      </c>
      <c r="F144" s="4" t="s">
        <v>1837</v>
      </c>
      <c r="K144"/>
    </row>
    <row r="145" spans="1:11">
      <c r="A145" s="7" t="s">
        <v>1667</v>
      </c>
      <c r="B145" s="18" t="s">
        <v>1979</v>
      </c>
      <c r="E145" s="13">
        <v>46</v>
      </c>
      <c r="F145" s="4" t="s">
        <v>681</v>
      </c>
      <c r="K145"/>
    </row>
    <row r="146" spans="1:11">
      <c r="A146" s="7" t="s">
        <v>1667</v>
      </c>
      <c r="B146" s="18" t="s">
        <v>1980</v>
      </c>
      <c r="E146" s="13">
        <v>50</v>
      </c>
      <c r="F146" s="4" t="s">
        <v>1837</v>
      </c>
      <c r="K146"/>
    </row>
    <row r="147" spans="1:11">
      <c r="A147" s="7" t="s">
        <v>1667</v>
      </c>
      <c r="B147" s="18" t="s">
        <v>1981</v>
      </c>
      <c r="E147" s="13">
        <v>50</v>
      </c>
      <c r="F147" s="4" t="s">
        <v>1837</v>
      </c>
      <c r="K147"/>
    </row>
    <row r="148" spans="1:11">
      <c r="A148" s="7" t="s">
        <v>1667</v>
      </c>
      <c r="B148" s="18" t="s">
        <v>1982</v>
      </c>
      <c r="E148" s="13">
        <v>50</v>
      </c>
      <c r="F148" s="4" t="s">
        <v>1837</v>
      </c>
      <c r="K148"/>
    </row>
    <row r="149" spans="1:11">
      <c r="A149" s="7" t="s">
        <v>1667</v>
      </c>
      <c r="B149" s="18" t="s">
        <v>1983</v>
      </c>
      <c r="E149" s="13">
        <v>50</v>
      </c>
      <c r="F149" s="4" t="s">
        <v>1837</v>
      </c>
      <c r="K149"/>
    </row>
    <row r="150" spans="1:11">
      <c r="A150" t="s">
        <v>1667</v>
      </c>
      <c r="B150" s="18" t="s">
        <v>1984</v>
      </c>
      <c r="E150" s="13">
        <v>50</v>
      </c>
      <c r="F150" s="9" t="s">
        <v>1837</v>
      </c>
      <c r="K150"/>
    </row>
    <row r="151" spans="1:11">
      <c r="A151" t="s">
        <v>1667</v>
      </c>
      <c r="B151" s="18" t="s">
        <v>1985</v>
      </c>
      <c r="E151" s="13">
        <v>50</v>
      </c>
      <c r="F151" s="9" t="s">
        <v>1837</v>
      </c>
      <c r="K151"/>
    </row>
    <row r="152" spans="1:11">
      <c r="A152" t="s">
        <v>1667</v>
      </c>
      <c r="B152" s="18" t="s">
        <v>1986</v>
      </c>
      <c r="E152" s="13">
        <v>42</v>
      </c>
      <c r="F152" s="9" t="s">
        <v>681</v>
      </c>
      <c r="K152"/>
    </row>
    <row r="153" spans="1:11">
      <c r="A153" t="s">
        <v>1667</v>
      </c>
      <c r="B153" s="18" t="s">
        <v>1987</v>
      </c>
      <c r="E153" s="13">
        <v>50</v>
      </c>
      <c r="F153" s="9" t="s">
        <v>1837</v>
      </c>
      <c r="K153"/>
    </row>
    <row r="154" spans="1:11">
      <c r="A154" t="s">
        <v>1667</v>
      </c>
      <c r="B154" s="18" t="s">
        <v>1988</v>
      </c>
      <c r="E154" s="13">
        <v>50</v>
      </c>
      <c r="F154" s="9" t="s">
        <v>1837</v>
      </c>
      <c r="K154"/>
    </row>
    <row r="155" spans="1:11">
      <c r="A155" t="s">
        <v>1667</v>
      </c>
      <c r="B155" s="18" t="s">
        <v>1989</v>
      </c>
      <c r="E155" s="13">
        <v>50</v>
      </c>
      <c r="F155" s="9" t="s">
        <v>1837</v>
      </c>
      <c r="K155"/>
    </row>
    <row r="156" spans="1:11">
      <c r="A156" t="s">
        <v>1667</v>
      </c>
      <c r="B156" s="18" t="s">
        <v>1990</v>
      </c>
      <c r="E156" s="13">
        <v>50</v>
      </c>
      <c r="F156" s="9" t="s">
        <v>1837</v>
      </c>
      <c r="K156"/>
    </row>
    <row r="157" spans="1:11">
      <c r="A157" t="s">
        <v>1667</v>
      </c>
      <c r="B157" s="18" t="s">
        <v>1991</v>
      </c>
      <c r="E157" s="13">
        <v>50</v>
      </c>
      <c r="F157" s="9" t="s">
        <v>1837</v>
      </c>
      <c r="K157"/>
    </row>
    <row r="158" spans="1:11">
      <c r="A158" t="s">
        <v>1671</v>
      </c>
      <c r="B158" s="7" t="s">
        <v>1992</v>
      </c>
      <c r="E158" s="13">
        <v>50</v>
      </c>
      <c r="F158" s="4" t="s">
        <v>1837</v>
      </c>
      <c r="K158"/>
    </row>
    <row r="159" spans="1:11">
      <c r="A159" t="s">
        <v>1671</v>
      </c>
      <c r="B159" s="7" t="s">
        <v>1993</v>
      </c>
      <c r="E159" s="13">
        <v>50</v>
      </c>
      <c r="F159" s="4" t="s">
        <v>1837</v>
      </c>
      <c r="K159"/>
    </row>
    <row r="160" spans="1:11">
      <c r="A160" t="s">
        <v>1671</v>
      </c>
      <c r="B160" s="7" t="s">
        <v>1994</v>
      </c>
      <c r="E160" s="14">
        <v>50</v>
      </c>
      <c r="F160" s="4" t="s">
        <v>1837</v>
      </c>
      <c r="K160"/>
    </row>
    <row r="161" spans="11:11">
      <c r="K161"/>
    </row>
    <row r="162" spans="2:11">
      <c r="B162" s="19" t="s">
        <v>1995</v>
      </c>
      <c r="C162" s="20"/>
      <c r="D162" s="20">
        <v>113</v>
      </c>
      <c r="E162" s="19"/>
      <c r="F162" s="21">
        <v>106</v>
      </c>
      <c r="G162" s="19"/>
      <c r="K162"/>
    </row>
    <row r="163" spans="2:11">
      <c r="B163" s="22" t="s">
        <v>1996</v>
      </c>
      <c r="C163" s="23"/>
      <c r="D163" s="23">
        <v>126</v>
      </c>
      <c r="F163" s="24">
        <v>148</v>
      </c>
      <c r="G163" s="22"/>
      <c r="K163"/>
    </row>
    <row r="164" spans="11:11">
      <c r="K164"/>
    </row>
    <row r="165" spans="2:11">
      <c r="B165" t="s">
        <v>1997</v>
      </c>
      <c r="F165" s="9">
        <v>131</v>
      </c>
      <c r="K165"/>
    </row>
    <row r="166" spans="2:11">
      <c r="B166" t="s">
        <v>1998</v>
      </c>
      <c r="F166" s="9">
        <v>3</v>
      </c>
      <c r="K166"/>
    </row>
    <row r="167" spans="2:11">
      <c r="B167" t="s">
        <v>1999</v>
      </c>
      <c r="F167" s="9">
        <v>24</v>
      </c>
      <c r="K167"/>
    </row>
    <row r="168" spans="2:11">
      <c r="B168" t="s">
        <v>997</v>
      </c>
      <c r="F168" s="9">
        <v>2</v>
      </c>
      <c r="K168"/>
    </row>
    <row r="169" spans="2:6">
      <c r="B169" s="25" t="s">
        <v>2000</v>
      </c>
      <c r="C169" s="26"/>
      <c r="F169" s="26">
        <f>F165+F167+F166-F168</f>
        <v>156</v>
      </c>
    </row>
    <row r="170" spans="4:6">
      <c r="D170" s="9" t="s">
        <v>2001</v>
      </c>
      <c r="F170" s="10" t="s">
        <v>2002</v>
      </c>
    </row>
    <row r="171" spans="2:6">
      <c r="B171" s="8" t="s">
        <v>1816</v>
      </c>
      <c r="C171" s="27"/>
      <c r="D171" s="27">
        <f>F169</f>
        <v>156</v>
      </c>
      <c r="F171" s="10">
        <v>156</v>
      </c>
    </row>
    <row r="172" spans="2:6">
      <c r="B172" s="28" t="s">
        <v>1817</v>
      </c>
      <c r="C172" s="27"/>
      <c r="D172" s="29">
        <v>113</v>
      </c>
      <c r="F172" s="10">
        <v>106</v>
      </c>
    </row>
    <row r="173" spans="2:6">
      <c r="B173" s="8" t="s">
        <v>1818</v>
      </c>
      <c r="C173" s="27"/>
      <c r="D173" s="27">
        <v>14</v>
      </c>
      <c r="F173" s="10">
        <v>42</v>
      </c>
    </row>
    <row r="174" spans="2:6">
      <c r="B174" s="8" t="s">
        <v>1819</v>
      </c>
      <c r="C174" s="27"/>
      <c r="D174" s="27">
        <v>4</v>
      </c>
      <c r="F174" s="10">
        <v>8</v>
      </c>
    </row>
    <row r="181" spans="2:2">
      <c r="B181" t="s">
        <v>2003</v>
      </c>
    </row>
  </sheetData>
  <sortState ref="B3:D133">
    <sortCondition ref="B3:B133"/>
  </sortState>
  <mergeCells count="1">
    <mergeCell ref="C1:D1"/>
  </mergeCells>
  <conditionalFormatting sqref="F2:H2">
    <cfRule type="containsText" dxfId="0" priority="20" operator="between" text="ATKT">
      <formula>NOT(ISERROR(SEARCH("ATKT",F2)))</formula>
    </cfRule>
  </conditionalFormatting>
  <conditionalFormatting sqref="F3:F160">
    <cfRule type="cellIs" dxfId="4" priority="3" operator="equal">
      <formula>"BRCHG"</formula>
    </cfRule>
    <cfRule type="cellIs" dxfId="3" priority="2" operator="equal">
      <formula>"ATKT"</formula>
    </cfRule>
    <cfRule type="cellIs" dxfId="2" priority="1" operator="equal">
      <formula>"FAILS"</formula>
    </cfRule>
  </conditionalFormatting>
  <conditionalFormatting sqref="E99:E160 E79:E97 E3:E77">
    <cfRule type="cellIs" dxfId="5" priority="15" operator="equal">
      <formula>"F"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3"/>
  <sheetViews>
    <sheetView topLeftCell="A217" workbookViewId="0">
      <selection activeCell="H199" sqref="H199:H200"/>
    </sheetView>
  </sheetViews>
  <sheetFormatPr defaultColWidth="30" defaultRowHeight="15"/>
  <cols>
    <col min="1" max="1" width="9.85714285714286" customWidth="1"/>
    <col min="2" max="2" width="11.8571428571429" customWidth="1"/>
    <col min="3" max="3" width="30" customWidth="1"/>
    <col min="4" max="4" width="6.57142857142857" customWidth="1"/>
    <col min="5" max="5" width="1.71428571428571" customWidth="1"/>
    <col min="6" max="6" width="43" customWidth="1"/>
    <col min="7" max="7" width="5.57142857142857" customWidth="1"/>
    <col min="8" max="8" width="13.4285714285714" customWidth="1"/>
    <col min="9" max="11" width="7" customWidth="1"/>
    <col min="12" max="16378" width="30" customWidth="1"/>
  </cols>
  <sheetData>
    <row r="1" spans="7:11">
      <c r="G1" s="3" t="s">
        <v>2004</v>
      </c>
      <c r="H1" s="4"/>
      <c r="I1" s="1" t="s">
        <v>1652</v>
      </c>
      <c r="J1" s="1" t="s">
        <v>1831</v>
      </c>
      <c r="K1" s="1" t="s">
        <v>2005</v>
      </c>
    </row>
    <row r="2" spans="6:11">
      <c r="F2" t="s">
        <v>1832</v>
      </c>
      <c r="G2" t="s">
        <v>1655</v>
      </c>
      <c r="H2" t="s">
        <v>2006</v>
      </c>
      <c r="I2" s="2" t="s">
        <v>2007</v>
      </c>
      <c r="J2" s="2" t="s">
        <v>2008</v>
      </c>
      <c r="K2" s="2" t="s">
        <v>1834</v>
      </c>
    </row>
    <row r="3" spans="1:8">
      <c r="A3" t="s">
        <v>2009</v>
      </c>
      <c r="B3" s="5" t="s">
        <v>2010</v>
      </c>
      <c r="C3" s="5" t="s">
        <v>2011</v>
      </c>
      <c r="D3" s="6">
        <v>23101</v>
      </c>
      <c r="F3" t="s">
        <v>2011</v>
      </c>
      <c r="G3">
        <v>8.96</v>
      </c>
      <c r="H3">
        <v>50</v>
      </c>
    </row>
    <row r="4" spans="1:8">
      <c r="A4" s="7" t="s">
        <v>2009</v>
      </c>
      <c r="B4" s="5" t="s">
        <v>2012</v>
      </c>
      <c r="C4" s="5" t="s">
        <v>2013</v>
      </c>
      <c r="D4" s="6">
        <v>23301</v>
      </c>
      <c r="F4" s="7" t="s">
        <v>2014</v>
      </c>
      <c r="G4" s="7">
        <v>8.84</v>
      </c>
      <c r="H4" s="7">
        <v>50</v>
      </c>
    </row>
    <row r="5" spans="1:8">
      <c r="A5" s="7" t="s">
        <v>2009</v>
      </c>
      <c r="B5" s="5" t="s">
        <v>2015</v>
      </c>
      <c r="C5" s="5" t="s">
        <v>2016</v>
      </c>
      <c r="D5" s="6">
        <v>23102</v>
      </c>
      <c r="F5" s="7" t="s">
        <v>2013</v>
      </c>
      <c r="G5" s="7">
        <v>9.45</v>
      </c>
      <c r="H5" s="7">
        <v>50</v>
      </c>
    </row>
    <row r="6" spans="1:8">
      <c r="A6" s="7" t="s">
        <v>2009</v>
      </c>
      <c r="B6" s="5" t="s">
        <v>2017</v>
      </c>
      <c r="C6" s="5" t="s">
        <v>2018</v>
      </c>
      <c r="D6" s="6">
        <v>23202</v>
      </c>
      <c r="F6" s="7" t="s">
        <v>2016</v>
      </c>
      <c r="G6" s="7">
        <v>8.94</v>
      </c>
      <c r="H6" s="7">
        <v>50</v>
      </c>
    </row>
    <row r="7" spans="1:8">
      <c r="A7" s="7" t="s">
        <v>2009</v>
      </c>
      <c r="B7" s="5" t="s">
        <v>2019</v>
      </c>
      <c r="C7" s="5" t="s">
        <v>2020</v>
      </c>
      <c r="D7" s="6">
        <v>23302</v>
      </c>
      <c r="F7" s="7" t="s">
        <v>2018</v>
      </c>
      <c r="G7" s="7">
        <v>8.9</v>
      </c>
      <c r="H7" s="7">
        <v>50</v>
      </c>
    </row>
    <row r="8" spans="1:8">
      <c r="A8" s="7" t="s">
        <v>2009</v>
      </c>
      <c r="B8" s="5" t="s">
        <v>2021</v>
      </c>
      <c r="C8" s="5" t="s">
        <v>2022</v>
      </c>
      <c r="D8" s="6">
        <v>23103</v>
      </c>
      <c r="F8" s="7" t="s">
        <v>2020</v>
      </c>
      <c r="G8" s="7">
        <v>7.52</v>
      </c>
      <c r="H8" s="7">
        <v>50</v>
      </c>
    </row>
    <row r="9" spans="1:8">
      <c r="A9" s="7" t="s">
        <v>2009</v>
      </c>
      <c r="B9" s="5" t="s">
        <v>2023</v>
      </c>
      <c r="C9" s="5" t="s">
        <v>2024</v>
      </c>
      <c r="D9" s="6">
        <v>23304</v>
      </c>
      <c r="F9" t="s">
        <v>2022</v>
      </c>
      <c r="G9">
        <v>0</v>
      </c>
      <c r="H9">
        <v>37</v>
      </c>
    </row>
    <row r="10" spans="1:8">
      <c r="A10" s="7"/>
      <c r="B10" s="5"/>
      <c r="C10" s="5"/>
      <c r="D10" s="6"/>
      <c r="F10" s="7" t="s">
        <v>2025</v>
      </c>
      <c r="G10" s="7">
        <v>8.68</v>
      </c>
      <c r="H10" s="7">
        <v>50</v>
      </c>
    </row>
    <row r="11" spans="1:8">
      <c r="A11" s="7" t="s">
        <v>2009</v>
      </c>
      <c r="B11" s="5" t="s">
        <v>2026</v>
      </c>
      <c r="C11" s="5" t="s">
        <v>2027</v>
      </c>
      <c r="D11" s="6">
        <v>23205</v>
      </c>
      <c r="F11" s="7" t="s">
        <v>2028</v>
      </c>
      <c r="G11" s="7">
        <v>9.38</v>
      </c>
      <c r="H11" s="7">
        <v>50</v>
      </c>
    </row>
    <row r="12" spans="1:8">
      <c r="A12" s="7" t="s">
        <v>2009</v>
      </c>
      <c r="B12" s="5" t="s">
        <v>2029</v>
      </c>
      <c r="C12" s="5" t="s">
        <v>2030</v>
      </c>
      <c r="D12" s="6">
        <v>23106</v>
      </c>
      <c r="F12" s="7" t="s">
        <v>2031</v>
      </c>
      <c r="G12" s="7">
        <v>8.68</v>
      </c>
      <c r="H12" s="7">
        <v>50</v>
      </c>
    </row>
    <row r="13" spans="1:8">
      <c r="A13" s="7" t="s">
        <v>2009</v>
      </c>
      <c r="B13" s="5" t="s">
        <v>2032</v>
      </c>
      <c r="C13" s="5" t="s">
        <v>2033</v>
      </c>
      <c r="D13" s="6">
        <v>23306</v>
      </c>
      <c r="F13" s="7" t="s">
        <v>2034</v>
      </c>
      <c r="G13" s="7">
        <v>7.82</v>
      </c>
      <c r="H13" s="7">
        <v>50</v>
      </c>
    </row>
    <row r="14" spans="1:8">
      <c r="A14" s="7" t="s">
        <v>2009</v>
      </c>
      <c r="B14" s="5" t="s">
        <v>2035</v>
      </c>
      <c r="C14" s="5" t="s">
        <v>2036</v>
      </c>
      <c r="D14" s="6">
        <v>23201</v>
      </c>
      <c r="F14" s="7" t="s">
        <v>2024</v>
      </c>
      <c r="G14" s="7">
        <v>8.92</v>
      </c>
      <c r="H14" s="7">
        <v>50</v>
      </c>
    </row>
    <row r="15" spans="1:8">
      <c r="A15" s="7" t="s">
        <v>2009</v>
      </c>
      <c r="B15" s="5" t="s">
        <v>2037</v>
      </c>
      <c r="C15" s="5" t="s">
        <v>2038</v>
      </c>
      <c r="D15" s="6">
        <v>23207</v>
      </c>
      <c r="F15" s="7" t="s">
        <v>2039</v>
      </c>
      <c r="G15" s="7">
        <v>9.04</v>
      </c>
      <c r="H15" s="7">
        <v>50</v>
      </c>
    </row>
    <row r="16" spans="1:8">
      <c r="A16" s="7" t="s">
        <v>2009</v>
      </c>
      <c r="B16" s="5" t="s">
        <v>2040</v>
      </c>
      <c r="C16" s="5" t="s">
        <v>2041</v>
      </c>
      <c r="D16" s="6">
        <v>23307</v>
      </c>
      <c r="F16" s="7" t="s">
        <v>2027</v>
      </c>
      <c r="G16" s="7">
        <v>8.64</v>
      </c>
      <c r="H16" s="7">
        <v>50</v>
      </c>
    </row>
    <row r="17" spans="1:8">
      <c r="A17" s="7" t="s">
        <v>2009</v>
      </c>
      <c r="B17" s="5" t="s">
        <v>2042</v>
      </c>
      <c r="C17" s="5" t="s">
        <v>2043</v>
      </c>
      <c r="D17" s="6">
        <v>23108</v>
      </c>
      <c r="F17" s="7" t="s">
        <v>2044</v>
      </c>
      <c r="G17" s="7">
        <v>8.3</v>
      </c>
      <c r="H17" s="7">
        <v>50</v>
      </c>
    </row>
    <row r="18" spans="1:8">
      <c r="A18" s="7" t="s">
        <v>2009</v>
      </c>
      <c r="B18" s="5" t="s">
        <v>2045</v>
      </c>
      <c r="C18" s="5" t="s">
        <v>2046</v>
      </c>
      <c r="D18" s="6">
        <v>23208</v>
      </c>
      <c r="F18" s="7" t="s">
        <v>2030</v>
      </c>
      <c r="G18" s="7">
        <v>9.2</v>
      </c>
      <c r="H18" s="7">
        <v>50</v>
      </c>
    </row>
    <row r="19" spans="1:8">
      <c r="A19" s="7" t="s">
        <v>2009</v>
      </c>
      <c r="B19" s="5" t="s">
        <v>2047</v>
      </c>
      <c r="C19" s="5" t="s">
        <v>2048</v>
      </c>
      <c r="D19" s="6">
        <v>23305</v>
      </c>
      <c r="F19" s="7" t="s">
        <v>2049</v>
      </c>
      <c r="G19" s="7">
        <v>8.62</v>
      </c>
      <c r="H19" s="7">
        <v>50</v>
      </c>
    </row>
    <row r="20" spans="1:8">
      <c r="A20" s="7" t="s">
        <v>2009</v>
      </c>
      <c r="B20" s="5" t="s">
        <v>2050</v>
      </c>
      <c r="C20" s="5" t="s">
        <v>2051</v>
      </c>
      <c r="D20" s="6">
        <v>23308</v>
      </c>
      <c r="F20" s="7" t="s">
        <v>2033</v>
      </c>
      <c r="G20" s="7">
        <v>9.18</v>
      </c>
      <c r="H20" s="7">
        <v>50</v>
      </c>
    </row>
    <row r="21" spans="1:8">
      <c r="A21" s="7" t="s">
        <v>2009</v>
      </c>
      <c r="B21" s="5" t="s">
        <v>2052</v>
      </c>
      <c r="C21" s="5" t="s">
        <v>2053</v>
      </c>
      <c r="D21" s="6">
        <v>23109</v>
      </c>
      <c r="F21" s="7" t="s">
        <v>2054</v>
      </c>
      <c r="G21" s="7">
        <v>9.88</v>
      </c>
      <c r="H21" s="7">
        <v>50</v>
      </c>
    </row>
    <row r="22" spans="1:8">
      <c r="A22" s="7" t="s">
        <v>2009</v>
      </c>
      <c r="B22" s="5" t="s">
        <v>2055</v>
      </c>
      <c r="C22" s="5" t="s">
        <v>2056</v>
      </c>
      <c r="D22" s="6">
        <v>23209</v>
      </c>
      <c r="F22" s="7" t="s">
        <v>2038</v>
      </c>
      <c r="G22" s="7">
        <v>0</v>
      </c>
      <c r="H22" s="7">
        <v>41</v>
      </c>
    </row>
    <row r="23" spans="1:8">
      <c r="A23" s="7" t="s">
        <v>2009</v>
      </c>
      <c r="B23" s="5" t="s">
        <v>2057</v>
      </c>
      <c r="C23" s="5" t="s">
        <v>2058</v>
      </c>
      <c r="D23" s="6">
        <v>23309</v>
      </c>
      <c r="F23" s="7" t="s">
        <v>2041</v>
      </c>
      <c r="G23" s="7">
        <v>9.3</v>
      </c>
      <c r="H23" s="7">
        <v>50</v>
      </c>
    </row>
    <row r="24" spans="1:8">
      <c r="A24" s="7" t="s">
        <v>2009</v>
      </c>
      <c r="B24" s="5" t="s">
        <v>2059</v>
      </c>
      <c r="C24" s="5" t="s">
        <v>2060</v>
      </c>
      <c r="D24" s="6">
        <v>23269</v>
      </c>
      <c r="F24" s="7" t="s">
        <v>2043</v>
      </c>
      <c r="G24" s="7">
        <v>9.74</v>
      </c>
      <c r="H24" s="7">
        <v>50</v>
      </c>
    </row>
    <row r="25" spans="1:8">
      <c r="A25" s="7" t="s">
        <v>2009</v>
      </c>
      <c r="B25" s="5" t="s">
        <v>2061</v>
      </c>
      <c r="C25" s="5" t="s">
        <v>2062</v>
      </c>
      <c r="D25" s="6">
        <v>23210</v>
      </c>
      <c r="F25" s="7" t="s">
        <v>2046</v>
      </c>
      <c r="G25" s="7">
        <v>8.66</v>
      </c>
      <c r="H25" s="7">
        <v>50</v>
      </c>
    </row>
    <row r="26" spans="1:8">
      <c r="A26" s="7" t="s">
        <v>2009</v>
      </c>
      <c r="B26" s="5" t="s">
        <v>2063</v>
      </c>
      <c r="C26" s="5" t="s">
        <v>2064</v>
      </c>
      <c r="D26" s="6">
        <v>23310</v>
      </c>
      <c r="F26" s="7" t="s">
        <v>2051</v>
      </c>
      <c r="G26" s="7">
        <v>0</v>
      </c>
      <c r="H26" s="7">
        <v>42</v>
      </c>
    </row>
    <row r="27" spans="1:8">
      <c r="A27" s="7" t="s">
        <v>2009</v>
      </c>
      <c r="B27" s="5" t="s">
        <v>2065</v>
      </c>
      <c r="C27" s="5" t="s">
        <v>2066</v>
      </c>
      <c r="D27" s="6">
        <v>23255</v>
      </c>
      <c r="F27" s="7" t="s">
        <v>2053</v>
      </c>
      <c r="G27" s="7">
        <v>8.88</v>
      </c>
      <c r="H27" s="7">
        <v>50</v>
      </c>
    </row>
    <row r="28" spans="1:8">
      <c r="A28" s="7" t="s">
        <v>2009</v>
      </c>
      <c r="B28" s="5" t="s">
        <v>2067</v>
      </c>
      <c r="C28" s="5" t="s">
        <v>2068</v>
      </c>
      <c r="D28" s="6">
        <v>23318</v>
      </c>
      <c r="F28" s="7" t="s">
        <v>2056</v>
      </c>
      <c r="G28" s="7">
        <v>8.78</v>
      </c>
      <c r="H28" s="7">
        <v>50</v>
      </c>
    </row>
    <row r="29" spans="1:8">
      <c r="A29" s="7" t="s">
        <v>2009</v>
      </c>
      <c r="B29" s="5" t="s">
        <v>2069</v>
      </c>
      <c r="C29" s="5" t="s">
        <v>2070</v>
      </c>
      <c r="D29" s="6">
        <v>23254</v>
      </c>
      <c r="F29" s="7" t="s">
        <v>2058</v>
      </c>
      <c r="G29" s="7">
        <v>7.36</v>
      </c>
      <c r="H29" s="7">
        <v>50</v>
      </c>
    </row>
    <row r="30" spans="1:8">
      <c r="A30" s="7" t="s">
        <v>2009</v>
      </c>
      <c r="B30" s="5" t="s">
        <v>2071</v>
      </c>
      <c r="C30" s="5" t="s">
        <v>2072</v>
      </c>
      <c r="D30" s="6">
        <v>23232</v>
      </c>
      <c r="F30" s="7" t="s">
        <v>2073</v>
      </c>
      <c r="G30" s="7">
        <v>9.64</v>
      </c>
      <c r="H30" s="7">
        <v>50</v>
      </c>
    </row>
    <row r="31" spans="1:8">
      <c r="A31" s="7" t="s">
        <v>2009</v>
      </c>
      <c r="B31" s="5" t="s">
        <v>2074</v>
      </c>
      <c r="C31" s="5" t="s">
        <v>2075</v>
      </c>
      <c r="D31" s="6">
        <v>23215</v>
      </c>
      <c r="F31" s="7" t="s">
        <v>2062</v>
      </c>
      <c r="G31" s="7">
        <v>9.32</v>
      </c>
      <c r="H31" s="7">
        <v>50</v>
      </c>
    </row>
    <row r="32" ht="30" spans="1:8">
      <c r="A32" s="7" t="s">
        <v>2009</v>
      </c>
      <c r="B32" s="5" t="s">
        <v>2076</v>
      </c>
      <c r="C32" s="5" t="s">
        <v>2077</v>
      </c>
      <c r="D32" s="6">
        <v>23311</v>
      </c>
      <c r="F32" s="7" t="s">
        <v>2064</v>
      </c>
      <c r="G32" s="7">
        <v>7.08</v>
      </c>
      <c r="H32" s="7">
        <v>50</v>
      </c>
    </row>
    <row r="33" spans="1:8">
      <c r="A33" s="7" t="s">
        <v>2009</v>
      </c>
      <c r="B33" s="5" t="s">
        <v>2078</v>
      </c>
      <c r="C33" s="5" t="s">
        <v>2079</v>
      </c>
      <c r="D33" s="6">
        <v>23112</v>
      </c>
      <c r="F33" t="s">
        <v>2080</v>
      </c>
      <c r="G33">
        <v>0</v>
      </c>
      <c r="H33">
        <v>21</v>
      </c>
    </row>
    <row r="34" ht="30" spans="1:8">
      <c r="A34" s="7" t="s">
        <v>2009</v>
      </c>
      <c r="B34" s="5" t="s">
        <v>2081</v>
      </c>
      <c r="C34" s="5" t="s">
        <v>2082</v>
      </c>
      <c r="D34" s="6">
        <v>23212</v>
      </c>
      <c r="F34" s="7" t="s">
        <v>2083</v>
      </c>
      <c r="G34" s="7">
        <v>10</v>
      </c>
      <c r="H34" s="7">
        <v>50</v>
      </c>
    </row>
    <row r="35" ht="30" spans="1:8">
      <c r="A35" s="7" t="s">
        <v>2009</v>
      </c>
      <c r="B35" s="5" t="s">
        <v>2084</v>
      </c>
      <c r="C35" s="5" t="s">
        <v>2085</v>
      </c>
      <c r="D35" s="6">
        <v>23113</v>
      </c>
      <c r="F35" s="7" t="s">
        <v>2077</v>
      </c>
      <c r="G35" s="7">
        <v>9.28</v>
      </c>
      <c r="H35" s="7">
        <v>50</v>
      </c>
    </row>
    <row r="36" spans="1:8">
      <c r="A36" s="7" t="s">
        <v>2009</v>
      </c>
      <c r="B36" s="5" t="s">
        <v>2086</v>
      </c>
      <c r="C36" s="5" t="s">
        <v>2087</v>
      </c>
      <c r="D36" s="6">
        <v>23316</v>
      </c>
      <c r="F36" s="7" t="s">
        <v>2079</v>
      </c>
      <c r="G36" s="7">
        <v>9.66</v>
      </c>
      <c r="H36" s="7">
        <v>50</v>
      </c>
    </row>
    <row r="37" ht="30" spans="1:8">
      <c r="A37" s="7" t="s">
        <v>2009</v>
      </c>
      <c r="B37" s="5" t="s">
        <v>2088</v>
      </c>
      <c r="C37" s="5" t="s">
        <v>2089</v>
      </c>
      <c r="D37" s="6">
        <v>23213</v>
      </c>
      <c r="F37" s="7" t="s">
        <v>2082</v>
      </c>
      <c r="G37" s="7">
        <v>7.64</v>
      </c>
      <c r="H37" s="7">
        <v>50</v>
      </c>
    </row>
    <row r="38" spans="1:8">
      <c r="A38" s="7" t="s">
        <v>2009</v>
      </c>
      <c r="B38" s="5" t="s">
        <v>2090</v>
      </c>
      <c r="C38" s="5" t="s">
        <v>2091</v>
      </c>
      <c r="D38" s="6">
        <v>23313</v>
      </c>
      <c r="F38" s="7" t="s">
        <v>2092</v>
      </c>
      <c r="G38" s="7">
        <v>0</v>
      </c>
      <c r="H38" s="7">
        <v>14</v>
      </c>
    </row>
    <row r="39" spans="1:8">
      <c r="A39" s="7" t="s">
        <v>2009</v>
      </c>
      <c r="B39" s="5" t="s">
        <v>2093</v>
      </c>
      <c r="C39" s="5" t="s">
        <v>2094</v>
      </c>
      <c r="D39" s="6">
        <v>23114</v>
      </c>
      <c r="F39" s="7" t="s">
        <v>2085</v>
      </c>
      <c r="G39" s="7">
        <v>0</v>
      </c>
      <c r="H39" s="7">
        <v>31</v>
      </c>
    </row>
    <row r="40" spans="1:8">
      <c r="A40" s="7" t="s">
        <v>2009</v>
      </c>
      <c r="B40" s="5" t="s">
        <v>2095</v>
      </c>
      <c r="C40" s="5" t="s">
        <v>2096</v>
      </c>
      <c r="D40" s="6">
        <v>23214</v>
      </c>
      <c r="F40" s="7" t="s">
        <v>2089</v>
      </c>
      <c r="G40" s="7">
        <v>8.38</v>
      </c>
      <c r="H40" s="7">
        <v>50</v>
      </c>
    </row>
    <row r="41" spans="1:8">
      <c r="A41" s="7" t="s">
        <v>2009</v>
      </c>
      <c r="B41" s="5" t="s">
        <v>2097</v>
      </c>
      <c r="C41" s="5" t="s">
        <v>2098</v>
      </c>
      <c r="D41" s="6">
        <v>23314</v>
      </c>
      <c r="F41" s="7" t="s">
        <v>2091</v>
      </c>
      <c r="G41" s="7">
        <v>9.52</v>
      </c>
      <c r="H41" s="7">
        <v>50</v>
      </c>
    </row>
    <row r="42" spans="1:8">
      <c r="A42" s="7" t="s">
        <v>2009</v>
      </c>
      <c r="B42" s="5" t="s">
        <v>2099</v>
      </c>
      <c r="C42" s="5" t="s">
        <v>2100</v>
      </c>
      <c r="D42" s="6">
        <v>23115</v>
      </c>
      <c r="F42" s="7" t="s">
        <v>2094</v>
      </c>
      <c r="G42" s="7">
        <v>0</v>
      </c>
      <c r="H42" s="7">
        <v>45</v>
      </c>
    </row>
    <row r="43" spans="1:8">
      <c r="A43" s="7" t="s">
        <v>2009</v>
      </c>
      <c r="B43" s="5" t="s">
        <v>2101</v>
      </c>
      <c r="C43" s="5" t="s">
        <v>2102</v>
      </c>
      <c r="D43" s="6">
        <v>23315</v>
      </c>
      <c r="F43" s="7" t="s">
        <v>2096</v>
      </c>
      <c r="G43" s="7">
        <v>9.8</v>
      </c>
      <c r="H43" s="7">
        <v>50</v>
      </c>
    </row>
    <row r="44" spans="1:8">
      <c r="A44" s="7" t="s">
        <v>2009</v>
      </c>
      <c r="B44" s="5" t="s">
        <v>2103</v>
      </c>
      <c r="C44" s="5" t="s">
        <v>2104</v>
      </c>
      <c r="D44" s="6">
        <v>23279</v>
      </c>
      <c r="F44" s="7" t="s">
        <v>2098</v>
      </c>
      <c r="G44" s="7">
        <v>8.74</v>
      </c>
      <c r="H44" s="7">
        <v>50</v>
      </c>
    </row>
    <row r="45" spans="1:8">
      <c r="A45" s="7" t="s">
        <v>2009</v>
      </c>
      <c r="B45" s="5" t="s">
        <v>2105</v>
      </c>
      <c r="C45" s="5" t="s">
        <v>2106</v>
      </c>
      <c r="D45" s="6">
        <v>23204</v>
      </c>
      <c r="F45" s="7" t="s">
        <v>2100</v>
      </c>
      <c r="G45" s="7">
        <v>9.14</v>
      </c>
      <c r="H45" s="7">
        <v>50</v>
      </c>
    </row>
    <row r="46" spans="1:8">
      <c r="A46" s="7" t="s">
        <v>2009</v>
      </c>
      <c r="B46" s="5" t="s">
        <v>2107</v>
      </c>
      <c r="C46" s="5" t="s">
        <v>2108</v>
      </c>
      <c r="D46" s="6">
        <v>23303</v>
      </c>
      <c r="F46" s="7" t="s">
        <v>2109</v>
      </c>
      <c r="G46" s="7">
        <v>9.12</v>
      </c>
      <c r="H46" s="7">
        <v>50</v>
      </c>
    </row>
    <row r="47" spans="1:8">
      <c r="A47" s="7" t="s">
        <v>2009</v>
      </c>
      <c r="B47" s="5" t="s">
        <v>2110</v>
      </c>
      <c r="C47" s="5" t="s">
        <v>2111</v>
      </c>
      <c r="D47" s="6">
        <v>23117</v>
      </c>
      <c r="F47" s="7" t="s">
        <v>2102</v>
      </c>
      <c r="G47" s="7">
        <v>8.5</v>
      </c>
      <c r="H47" s="7">
        <v>50</v>
      </c>
    </row>
    <row r="48" spans="1:8">
      <c r="A48" s="7" t="s">
        <v>2009</v>
      </c>
      <c r="B48" s="5" t="s">
        <v>2112</v>
      </c>
      <c r="C48" s="5" t="s">
        <v>2113</v>
      </c>
      <c r="D48" s="6">
        <v>23217</v>
      </c>
      <c r="F48" s="7" t="s">
        <v>2104</v>
      </c>
      <c r="G48" s="7">
        <v>9.04</v>
      </c>
      <c r="H48" s="7">
        <v>50</v>
      </c>
    </row>
    <row r="49" spans="1:8">
      <c r="A49" s="7" t="s">
        <v>2009</v>
      </c>
      <c r="B49" s="5" t="s">
        <v>2114</v>
      </c>
      <c r="C49" s="5" t="s">
        <v>2115</v>
      </c>
      <c r="D49" s="6">
        <v>23317</v>
      </c>
      <c r="F49" s="7" t="s">
        <v>2116</v>
      </c>
      <c r="G49" s="7">
        <v>0</v>
      </c>
      <c r="H49" s="7">
        <v>46</v>
      </c>
    </row>
    <row r="50" spans="1:8">
      <c r="A50" s="7" t="s">
        <v>2009</v>
      </c>
      <c r="B50" s="5" t="s">
        <v>2117</v>
      </c>
      <c r="C50" s="5" t="s">
        <v>2118</v>
      </c>
      <c r="D50" s="6">
        <v>23118</v>
      </c>
      <c r="F50" s="7" t="s">
        <v>2119</v>
      </c>
      <c r="G50" s="7">
        <v>8.48</v>
      </c>
      <c r="H50" s="7">
        <v>50</v>
      </c>
    </row>
    <row r="51" spans="1:8">
      <c r="A51" s="7" t="s">
        <v>2009</v>
      </c>
      <c r="B51" s="5" t="s">
        <v>2120</v>
      </c>
      <c r="C51" s="5" t="s">
        <v>2121</v>
      </c>
      <c r="D51" s="6">
        <v>23218</v>
      </c>
      <c r="F51" s="7" t="s">
        <v>2111</v>
      </c>
      <c r="G51" s="7">
        <v>0</v>
      </c>
      <c r="H51" s="7">
        <v>46</v>
      </c>
    </row>
    <row r="52" spans="1:8">
      <c r="A52" s="7" t="s">
        <v>2009</v>
      </c>
      <c r="B52" s="5" t="s">
        <v>2122</v>
      </c>
      <c r="C52" s="5" t="s">
        <v>2123</v>
      </c>
      <c r="D52" s="6">
        <v>23104</v>
      </c>
      <c r="F52" s="7" t="s">
        <v>2113</v>
      </c>
      <c r="G52" s="7">
        <v>9.62</v>
      </c>
      <c r="H52" s="7">
        <v>50</v>
      </c>
    </row>
    <row r="53" spans="1:8">
      <c r="A53" s="7" t="s">
        <v>2009</v>
      </c>
      <c r="B53" s="5" t="s">
        <v>2124</v>
      </c>
      <c r="C53" s="5" t="s">
        <v>2125</v>
      </c>
      <c r="D53" s="6">
        <v>23119</v>
      </c>
      <c r="F53" s="7" t="s">
        <v>2126</v>
      </c>
      <c r="G53" s="7">
        <v>9.32</v>
      </c>
      <c r="H53" s="7">
        <v>50</v>
      </c>
    </row>
    <row r="54" spans="1:8">
      <c r="A54" s="7" t="s">
        <v>2009</v>
      </c>
      <c r="B54" s="5" t="s">
        <v>2127</v>
      </c>
      <c r="C54" s="5" t="s">
        <v>2128</v>
      </c>
      <c r="D54" s="6">
        <v>23219</v>
      </c>
      <c r="F54" s="7" t="s">
        <v>2118</v>
      </c>
      <c r="G54" s="7">
        <v>7.7</v>
      </c>
      <c r="H54" s="7">
        <v>50</v>
      </c>
    </row>
    <row r="55" spans="1:8">
      <c r="A55" s="7" t="s">
        <v>2009</v>
      </c>
      <c r="B55" s="5" t="s">
        <v>2129</v>
      </c>
      <c r="C55" s="5" t="s">
        <v>2130</v>
      </c>
      <c r="D55" s="6">
        <v>23175</v>
      </c>
      <c r="F55" s="7" t="s">
        <v>2121</v>
      </c>
      <c r="G55" s="7">
        <v>8.16</v>
      </c>
      <c r="H55" s="7">
        <v>50</v>
      </c>
    </row>
    <row r="56" spans="1:8">
      <c r="A56" s="7" t="s">
        <v>2009</v>
      </c>
      <c r="B56" s="5" t="s">
        <v>2131</v>
      </c>
      <c r="C56" s="5" t="s">
        <v>2132</v>
      </c>
      <c r="D56" s="6">
        <v>23319</v>
      </c>
      <c r="F56" s="7" t="s">
        <v>2133</v>
      </c>
      <c r="G56" s="7">
        <v>8.56</v>
      </c>
      <c r="H56" s="7">
        <v>50</v>
      </c>
    </row>
    <row r="57" spans="1:8">
      <c r="A57" s="7" t="s">
        <v>2009</v>
      </c>
      <c r="B57" s="5" t="s">
        <v>2134</v>
      </c>
      <c r="C57" s="5" t="s">
        <v>2135</v>
      </c>
      <c r="D57" s="6">
        <v>23120</v>
      </c>
      <c r="F57" s="7" t="s">
        <v>2125</v>
      </c>
      <c r="G57" s="7">
        <v>0</v>
      </c>
      <c r="H57" s="7">
        <v>45</v>
      </c>
    </row>
    <row r="58" spans="1:8">
      <c r="A58" s="7" t="s">
        <v>2009</v>
      </c>
      <c r="B58" s="5" t="s">
        <v>2136</v>
      </c>
      <c r="C58" s="5" t="s">
        <v>2137</v>
      </c>
      <c r="D58" s="6">
        <v>23220</v>
      </c>
      <c r="F58" s="7" t="s">
        <v>2128</v>
      </c>
      <c r="G58" s="7">
        <v>7.08</v>
      </c>
      <c r="H58" s="7">
        <v>50</v>
      </c>
    </row>
    <row r="59" spans="1:8">
      <c r="A59" s="7" t="s">
        <v>2009</v>
      </c>
      <c r="B59" s="5" t="s">
        <v>2138</v>
      </c>
      <c r="C59" s="5" t="s">
        <v>2139</v>
      </c>
      <c r="D59" s="6">
        <v>23320</v>
      </c>
      <c r="F59" s="7" t="s">
        <v>2132</v>
      </c>
      <c r="G59" s="7">
        <v>7.12</v>
      </c>
      <c r="H59" s="7">
        <v>50</v>
      </c>
    </row>
    <row r="60" spans="1:8">
      <c r="A60" s="7" t="s">
        <v>2009</v>
      </c>
      <c r="B60" s="5" t="s">
        <v>2140</v>
      </c>
      <c r="C60" s="5" t="s">
        <v>2141</v>
      </c>
      <c r="D60" s="6">
        <v>23275</v>
      </c>
      <c r="F60" s="7" t="s">
        <v>2135</v>
      </c>
      <c r="G60" s="7">
        <v>9.72</v>
      </c>
      <c r="H60" s="7">
        <v>50</v>
      </c>
    </row>
    <row r="61" spans="1:8">
      <c r="A61" s="7" t="s">
        <v>2009</v>
      </c>
      <c r="B61" s="5" t="s">
        <v>2142</v>
      </c>
      <c r="C61" s="5" t="s">
        <v>2143</v>
      </c>
      <c r="D61" s="6">
        <v>23121</v>
      </c>
      <c r="F61" s="7" t="s">
        <v>2144</v>
      </c>
      <c r="G61" s="7">
        <v>7.06</v>
      </c>
      <c r="H61" s="7">
        <v>50</v>
      </c>
    </row>
    <row r="62" spans="1:8">
      <c r="A62" s="7" t="s">
        <v>2009</v>
      </c>
      <c r="B62" s="5" t="s">
        <v>2145</v>
      </c>
      <c r="C62" s="5" t="s">
        <v>2146</v>
      </c>
      <c r="D62" s="6">
        <v>23222</v>
      </c>
      <c r="F62" s="7" t="s">
        <v>2147</v>
      </c>
      <c r="G62" s="7">
        <v>9.14</v>
      </c>
      <c r="H62" s="7">
        <v>50</v>
      </c>
    </row>
    <row r="63" spans="1:8">
      <c r="A63" s="7" t="s">
        <v>2009</v>
      </c>
      <c r="B63" s="5" t="s">
        <v>2148</v>
      </c>
      <c r="C63" s="5" t="s">
        <v>2149</v>
      </c>
      <c r="D63" s="6">
        <v>23221</v>
      </c>
      <c r="F63" s="7" t="s">
        <v>2143</v>
      </c>
      <c r="G63" s="7">
        <v>9.1</v>
      </c>
      <c r="H63" s="7">
        <v>50</v>
      </c>
    </row>
    <row r="64" ht="30" spans="1:8">
      <c r="A64" s="7" t="s">
        <v>2009</v>
      </c>
      <c r="B64" s="5" t="s">
        <v>2150</v>
      </c>
      <c r="C64" s="5" t="s">
        <v>2151</v>
      </c>
      <c r="D64" s="6">
        <v>23321</v>
      </c>
      <c r="F64" s="7" t="s">
        <v>2149</v>
      </c>
      <c r="G64" s="7">
        <v>9.7</v>
      </c>
      <c r="H64" s="7">
        <v>50</v>
      </c>
    </row>
    <row r="65" spans="1:8">
      <c r="A65" s="7" t="s">
        <v>2009</v>
      </c>
      <c r="B65" s="5" t="s">
        <v>2152</v>
      </c>
      <c r="C65" s="5" t="s">
        <v>2153</v>
      </c>
      <c r="D65" s="6">
        <v>23122</v>
      </c>
      <c r="F65" s="7" t="s">
        <v>2151</v>
      </c>
      <c r="G65" s="7">
        <v>9.16</v>
      </c>
      <c r="H65" s="7">
        <v>50</v>
      </c>
    </row>
    <row r="66" spans="1:8">
      <c r="A66" s="7" t="s">
        <v>2009</v>
      </c>
      <c r="B66" s="5" t="s">
        <v>2154</v>
      </c>
      <c r="C66" s="5" t="s">
        <v>2155</v>
      </c>
      <c r="D66" s="6">
        <v>23223</v>
      </c>
      <c r="F66" s="7" t="s">
        <v>2153</v>
      </c>
      <c r="G66" s="7">
        <v>9.7</v>
      </c>
      <c r="H66" s="7">
        <v>50</v>
      </c>
    </row>
    <row r="67" spans="1:8">
      <c r="A67" s="7" t="s">
        <v>2009</v>
      </c>
      <c r="B67" s="5" t="s">
        <v>2156</v>
      </c>
      <c r="C67" s="5" t="s">
        <v>2157</v>
      </c>
      <c r="D67" s="6">
        <v>23323</v>
      </c>
      <c r="F67" t="s">
        <v>2158</v>
      </c>
      <c r="G67">
        <v>9.26</v>
      </c>
      <c r="H67">
        <v>50</v>
      </c>
    </row>
    <row r="68" spans="1:8">
      <c r="A68" s="7" t="s">
        <v>2009</v>
      </c>
      <c r="B68" s="5" t="s">
        <v>2159</v>
      </c>
      <c r="C68" s="5" t="s">
        <v>2160</v>
      </c>
      <c r="D68" s="6">
        <v>23124</v>
      </c>
      <c r="F68" s="7" t="s">
        <v>2161</v>
      </c>
      <c r="G68" s="7">
        <v>9.2</v>
      </c>
      <c r="H68" s="7">
        <v>50</v>
      </c>
    </row>
    <row r="69" spans="1:8">
      <c r="A69" s="7" t="s">
        <v>2009</v>
      </c>
      <c r="B69" s="5" t="s">
        <v>2162</v>
      </c>
      <c r="C69" s="5" t="s">
        <v>2163</v>
      </c>
      <c r="D69" s="6">
        <v>23224</v>
      </c>
      <c r="F69" s="7" t="s">
        <v>2164</v>
      </c>
      <c r="G69" s="7">
        <v>9.5</v>
      </c>
      <c r="H69" s="7">
        <v>50</v>
      </c>
    </row>
    <row r="70" spans="1:8">
      <c r="A70" s="7" t="s">
        <v>2009</v>
      </c>
      <c r="B70" s="5" t="s">
        <v>2165</v>
      </c>
      <c r="C70" s="5" t="s">
        <v>2166</v>
      </c>
      <c r="D70" s="6">
        <v>23324</v>
      </c>
      <c r="F70" s="7" t="s">
        <v>2155</v>
      </c>
      <c r="G70" s="7">
        <v>8.06</v>
      </c>
      <c r="H70" s="7">
        <v>50</v>
      </c>
    </row>
    <row r="71" spans="1:8">
      <c r="A71" s="7" t="s">
        <v>2009</v>
      </c>
      <c r="B71" s="5" t="s">
        <v>2167</v>
      </c>
      <c r="C71" s="5" t="s">
        <v>2168</v>
      </c>
      <c r="D71" s="6">
        <v>23125</v>
      </c>
      <c r="F71" s="7" t="s">
        <v>2157</v>
      </c>
      <c r="G71" s="7">
        <v>7.66</v>
      </c>
      <c r="H71" s="7">
        <v>50</v>
      </c>
    </row>
    <row r="72" spans="1:8">
      <c r="A72" s="7" t="s">
        <v>2009</v>
      </c>
      <c r="B72" s="5" t="s">
        <v>2169</v>
      </c>
      <c r="C72" s="5" t="s">
        <v>2170</v>
      </c>
      <c r="D72" s="6">
        <v>23225</v>
      </c>
      <c r="F72" s="7" t="s">
        <v>2160</v>
      </c>
      <c r="G72" s="7">
        <v>9.04</v>
      </c>
      <c r="H72" s="7">
        <v>50</v>
      </c>
    </row>
    <row r="73" spans="1:8">
      <c r="A73" s="7" t="s">
        <v>2009</v>
      </c>
      <c r="B73" s="5" t="s">
        <v>2171</v>
      </c>
      <c r="C73" s="5" t="s">
        <v>2172</v>
      </c>
      <c r="D73" s="6">
        <v>23325</v>
      </c>
      <c r="F73" s="7" t="s">
        <v>2163</v>
      </c>
      <c r="G73" s="7">
        <v>8.7</v>
      </c>
      <c r="H73" s="7">
        <v>50</v>
      </c>
    </row>
    <row r="74" spans="1:8">
      <c r="A74" s="7" t="s">
        <v>2009</v>
      </c>
      <c r="B74" s="5" t="s">
        <v>2173</v>
      </c>
      <c r="C74" s="5" t="s">
        <v>2174</v>
      </c>
      <c r="D74" s="6">
        <v>23161</v>
      </c>
      <c r="F74" s="7" t="s">
        <v>2166</v>
      </c>
      <c r="G74" s="7">
        <v>9.7</v>
      </c>
      <c r="H74" s="7">
        <v>50</v>
      </c>
    </row>
    <row r="75" spans="1:8">
      <c r="A75" s="7" t="s">
        <v>2009</v>
      </c>
      <c r="B75" s="5" t="s">
        <v>2175</v>
      </c>
      <c r="C75" s="5" t="s">
        <v>2176</v>
      </c>
      <c r="D75" s="6">
        <v>23126</v>
      </c>
      <c r="F75" s="7" t="s">
        <v>2168</v>
      </c>
      <c r="G75" s="7">
        <v>9.6</v>
      </c>
      <c r="H75" s="7">
        <v>50</v>
      </c>
    </row>
    <row r="76" spans="1:8">
      <c r="A76" s="7" t="s">
        <v>2009</v>
      </c>
      <c r="B76" s="5" t="s">
        <v>2177</v>
      </c>
      <c r="C76" s="5" t="s">
        <v>2178</v>
      </c>
      <c r="D76" s="6">
        <v>23226</v>
      </c>
      <c r="F76" s="7" t="s">
        <v>2170</v>
      </c>
      <c r="G76" s="7">
        <v>9.46</v>
      </c>
      <c r="H76" s="7">
        <v>50</v>
      </c>
    </row>
    <row r="77" spans="1:8">
      <c r="A77" s="7" t="s">
        <v>2009</v>
      </c>
      <c r="B77" s="5" t="s">
        <v>2179</v>
      </c>
      <c r="C77" s="5" t="s">
        <v>2180</v>
      </c>
      <c r="D77" s="6">
        <v>23326</v>
      </c>
      <c r="F77" s="7" t="s">
        <v>2172</v>
      </c>
      <c r="G77" s="7">
        <v>9.3</v>
      </c>
      <c r="H77" s="7">
        <v>50</v>
      </c>
    </row>
    <row r="78" spans="1:8">
      <c r="A78" s="7" t="s">
        <v>2009</v>
      </c>
      <c r="B78" s="5" t="s">
        <v>2181</v>
      </c>
      <c r="C78" s="5" t="s">
        <v>2182</v>
      </c>
      <c r="D78" s="6">
        <v>23150</v>
      </c>
      <c r="F78" s="7" t="s">
        <v>2176</v>
      </c>
      <c r="G78" s="7">
        <v>7.9</v>
      </c>
      <c r="H78" s="7">
        <v>50</v>
      </c>
    </row>
    <row r="79" spans="1:8">
      <c r="A79" s="7" t="s">
        <v>2009</v>
      </c>
      <c r="B79" s="5" t="s">
        <v>2183</v>
      </c>
      <c r="C79" s="5" t="s">
        <v>1892</v>
      </c>
      <c r="D79" s="6">
        <v>23339</v>
      </c>
      <c r="F79" s="7" t="s">
        <v>2178</v>
      </c>
      <c r="G79" s="7">
        <v>9.92</v>
      </c>
      <c r="H79" s="7">
        <v>50</v>
      </c>
    </row>
    <row r="80" spans="1:8">
      <c r="A80" s="7" t="s">
        <v>2009</v>
      </c>
      <c r="B80" s="5" t="s">
        <v>2184</v>
      </c>
      <c r="C80" s="5" t="s">
        <v>2185</v>
      </c>
      <c r="D80" s="6">
        <v>23227</v>
      </c>
      <c r="F80" s="7" t="s">
        <v>2180</v>
      </c>
      <c r="G80" s="7">
        <v>9.38</v>
      </c>
      <c r="H80" s="7">
        <v>50</v>
      </c>
    </row>
    <row r="81" spans="1:8">
      <c r="A81" s="7" t="s">
        <v>2009</v>
      </c>
      <c r="B81" s="5" t="s">
        <v>2186</v>
      </c>
      <c r="C81" s="5" t="s">
        <v>2187</v>
      </c>
      <c r="D81" s="6">
        <v>23155</v>
      </c>
      <c r="F81" s="7" t="s">
        <v>2188</v>
      </c>
      <c r="G81" s="7">
        <v>0</v>
      </c>
      <c r="H81" s="7">
        <v>19</v>
      </c>
    </row>
    <row r="82" spans="1:8">
      <c r="A82" s="7" t="s">
        <v>2009</v>
      </c>
      <c r="B82" s="5" t="s">
        <v>2189</v>
      </c>
      <c r="C82" s="5" t="s">
        <v>2190</v>
      </c>
      <c r="D82" s="6">
        <v>23264</v>
      </c>
      <c r="F82" s="7" t="s">
        <v>2185</v>
      </c>
      <c r="G82" s="7">
        <v>9.68</v>
      </c>
      <c r="H82" s="7">
        <v>50</v>
      </c>
    </row>
    <row r="83" spans="1:8">
      <c r="A83" s="7" t="s">
        <v>2009</v>
      </c>
      <c r="B83" s="5" t="s">
        <v>2191</v>
      </c>
      <c r="C83" s="5" t="s">
        <v>2192</v>
      </c>
      <c r="D83" s="6">
        <v>23142</v>
      </c>
      <c r="F83" s="7" t="s">
        <v>2193</v>
      </c>
      <c r="G83" s="7">
        <v>9.46</v>
      </c>
      <c r="H83" s="7">
        <v>50</v>
      </c>
    </row>
    <row r="84" spans="1:8">
      <c r="A84" s="7" t="s">
        <v>2009</v>
      </c>
      <c r="B84" s="5" t="s">
        <v>2194</v>
      </c>
      <c r="C84" s="5" t="s">
        <v>2193</v>
      </c>
      <c r="D84" s="6">
        <v>23327</v>
      </c>
      <c r="F84" s="7" t="s">
        <v>2195</v>
      </c>
      <c r="G84" s="7">
        <v>8.46</v>
      </c>
      <c r="H84" s="7">
        <v>50</v>
      </c>
    </row>
    <row r="85" spans="1:8">
      <c r="A85" s="7" t="s">
        <v>2009</v>
      </c>
      <c r="B85" s="5" t="s">
        <v>2196</v>
      </c>
      <c r="C85" s="5" t="s">
        <v>2195</v>
      </c>
      <c r="D85" s="6">
        <v>23128</v>
      </c>
      <c r="F85" s="7" t="s">
        <v>2197</v>
      </c>
      <c r="G85" s="7">
        <v>9.8</v>
      </c>
      <c r="H85" s="7">
        <v>50</v>
      </c>
    </row>
    <row r="86" spans="1:8">
      <c r="A86" s="7" t="s">
        <v>2009</v>
      </c>
      <c r="B86" s="5" t="s">
        <v>2198</v>
      </c>
      <c r="C86" s="5" t="s">
        <v>2199</v>
      </c>
      <c r="D86" s="6">
        <v>23206</v>
      </c>
      <c r="F86" s="7" t="s">
        <v>2200</v>
      </c>
      <c r="G86" s="7">
        <v>8.2</v>
      </c>
      <c r="H86" s="7">
        <v>50</v>
      </c>
    </row>
    <row r="87" spans="1:8">
      <c r="A87" s="7" t="s">
        <v>2009</v>
      </c>
      <c r="B87" s="5" t="s">
        <v>2201</v>
      </c>
      <c r="C87" s="5" t="s">
        <v>2202</v>
      </c>
      <c r="D87" s="6">
        <v>23110</v>
      </c>
      <c r="F87" s="7" t="s">
        <v>2203</v>
      </c>
      <c r="G87" s="7">
        <v>8.64</v>
      </c>
      <c r="H87" s="7">
        <v>50</v>
      </c>
    </row>
    <row r="88" spans="1:8">
      <c r="A88" s="7" t="s">
        <v>2009</v>
      </c>
      <c r="B88" s="5" t="s">
        <v>2204</v>
      </c>
      <c r="C88" s="5" t="s">
        <v>2197</v>
      </c>
      <c r="D88" s="6">
        <v>23228</v>
      </c>
      <c r="F88" s="7" t="s">
        <v>2205</v>
      </c>
      <c r="G88" s="7">
        <v>9.88</v>
      </c>
      <c r="H88" s="7">
        <v>50</v>
      </c>
    </row>
    <row r="89" spans="1:8">
      <c r="A89" s="7" t="s">
        <v>2009</v>
      </c>
      <c r="B89" s="5" t="s">
        <v>2206</v>
      </c>
      <c r="C89" s="5" t="s">
        <v>2200</v>
      </c>
      <c r="D89" s="6">
        <v>23328</v>
      </c>
      <c r="F89" s="7" t="s">
        <v>2207</v>
      </c>
      <c r="G89" s="7">
        <v>9.76</v>
      </c>
      <c r="H89" s="7">
        <v>50</v>
      </c>
    </row>
    <row r="90" spans="1:8">
      <c r="A90" s="7" t="s">
        <v>2009</v>
      </c>
      <c r="B90" s="5" t="s">
        <v>2208</v>
      </c>
      <c r="C90" s="5" t="s">
        <v>2203</v>
      </c>
      <c r="D90" s="6">
        <v>23129</v>
      </c>
      <c r="F90" s="7" t="s">
        <v>2209</v>
      </c>
      <c r="G90" s="7">
        <v>9.74</v>
      </c>
      <c r="H90" s="7">
        <v>50</v>
      </c>
    </row>
    <row r="91" spans="1:8">
      <c r="A91" s="7" t="s">
        <v>2009</v>
      </c>
      <c r="B91" s="5" t="s">
        <v>2210</v>
      </c>
      <c r="C91" s="5" t="s">
        <v>2205</v>
      </c>
      <c r="D91" s="6">
        <v>23229</v>
      </c>
      <c r="F91" s="7" t="s">
        <v>2211</v>
      </c>
      <c r="G91" s="7">
        <v>8.82</v>
      </c>
      <c r="H91" s="7">
        <v>50</v>
      </c>
    </row>
    <row r="92" ht="30" spans="1:8">
      <c r="A92" s="7" t="s">
        <v>2009</v>
      </c>
      <c r="B92" s="5" t="s">
        <v>2212</v>
      </c>
      <c r="C92" s="5" t="s">
        <v>2207</v>
      </c>
      <c r="D92" s="6">
        <v>23329</v>
      </c>
      <c r="F92" s="7" t="s">
        <v>2213</v>
      </c>
      <c r="G92" s="7">
        <v>7.26</v>
      </c>
      <c r="H92" s="7">
        <v>50</v>
      </c>
    </row>
    <row r="93" spans="1:8">
      <c r="A93" s="7" t="s">
        <v>2009</v>
      </c>
      <c r="B93" s="5" t="s">
        <v>2214</v>
      </c>
      <c r="C93" s="5" t="s">
        <v>2209</v>
      </c>
      <c r="D93" s="6">
        <v>23130</v>
      </c>
      <c r="F93" s="7" t="s">
        <v>2215</v>
      </c>
      <c r="G93" s="7">
        <v>9.44</v>
      </c>
      <c r="H93" s="7">
        <v>50</v>
      </c>
    </row>
    <row r="94" spans="1:8">
      <c r="A94" s="7" t="s">
        <v>2009</v>
      </c>
      <c r="B94" s="5" t="s">
        <v>2216</v>
      </c>
      <c r="C94" s="5" t="s">
        <v>2211</v>
      </c>
      <c r="D94" s="6">
        <v>23230</v>
      </c>
      <c r="F94" s="7" t="s">
        <v>2217</v>
      </c>
      <c r="G94" s="7">
        <v>8.04</v>
      </c>
      <c r="H94" s="7">
        <v>50</v>
      </c>
    </row>
    <row r="95" spans="1:8">
      <c r="A95" s="7" t="s">
        <v>2009</v>
      </c>
      <c r="B95" s="5" t="s">
        <v>2218</v>
      </c>
      <c r="C95" s="5" t="s">
        <v>2219</v>
      </c>
      <c r="D95" s="6">
        <v>23330</v>
      </c>
      <c r="F95" s="7" t="s">
        <v>2220</v>
      </c>
      <c r="G95" s="7">
        <v>9.76</v>
      </c>
      <c r="H95" s="7">
        <v>50</v>
      </c>
    </row>
    <row r="96" spans="1:8">
      <c r="A96" s="7" t="s">
        <v>2009</v>
      </c>
      <c r="B96" s="5" t="s">
        <v>2221</v>
      </c>
      <c r="C96" s="5" t="s">
        <v>2215</v>
      </c>
      <c r="D96" s="6">
        <v>23131</v>
      </c>
      <c r="F96" s="7" t="s">
        <v>2222</v>
      </c>
      <c r="G96" s="7">
        <v>9.74</v>
      </c>
      <c r="H96" s="7">
        <v>50</v>
      </c>
    </row>
    <row r="97" spans="1:8">
      <c r="A97" s="7" t="s">
        <v>2009</v>
      </c>
      <c r="B97" s="5" t="s">
        <v>2223</v>
      </c>
      <c r="C97" s="5" t="s">
        <v>2217</v>
      </c>
      <c r="D97" s="6">
        <v>23179</v>
      </c>
      <c r="F97" s="7" t="s">
        <v>2224</v>
      </c>
      <c r="G97" s="7">
        <v>9.02</v>
      </c>
      <c r="H97" s="7">
        <v>50</v>
      </c>
    </row>
    <row r="98" spans="1:8">
      <c r="A98" s="7" t="s">
        <v>2009</v>
      </c>
      <c r="B98" s="5" t="s">
        <v>2225</v>
      </c>
      <c r="C98" s="5" t="s">
        <v>2220</v>
      </c>
      <c r="D98" s="6">
        <v>23331</v>
      </c>
      <c r="F98" s="7" t="s">
        <v>2226</v>
      </c>
      <c r="G98" s="7">
        <v>8.52</v>
      </c>
      <c r="H98" s="7">
        <v>50</v>
      </c>
    </row>
    <row r="99" spans="1:8">
      <c r="A99" s="7" t="s">
        <v>2009</v>
      </c>
      <c r="B99" s="5" t="s">
        <v>2227</v>
      </c>
      <c r="C99" s="5" t="s">
        <v>2222</v>
      </c>
      <c r="D99" s="6">
        <v>23132</v>
      </c>
      <c r="F99" s="7" t="s">
        <v>2228</v>
      </c>
      <c r="G99" s="7">
        <v>9.4</v>
      </c>
      <c r="H99" s="7">
        <v>50</v>
      </c>
    </row>
    <row r="100" spans="1:8">
      <c r="A100" s="7" t="s">
        <v>2009</v>
      </c>
      <c r="B100" s="5" t="s">
        <v>2229</v>
      </c>
      <c r="C100" s="5" t="s">
        <v>2226</v>
      </c>
      <c r="D100" s="6">
        <v>23332</v>
      </c>
      <c r="F100" s="7" t="s">
        <v>2230</v>
      </c>
      <c r="G100" s="7">
        <v>9.32</v>
      </c>
      <c r="H100" s="7">
        <v>50</v>
      </c>
    </row>
    <row r="101" spans="1:8">
      <c r="A101" s="7" t="s">
        <v>2009</v>
      </c>
      <c r="B101" s="5" t="s">
        <v>2231</v>
      </c>
      <c r="C101" s="5" t="s">
        <v>2232</v>
      </c>
      <c r="D101" s="6">
        <v>23148</v>
      </c>
      <c r="F101" s="7" t="s">
        <v>2233</v>
      </c>
      <c r="G101" s="7">
        <v>9.3</v>
      </c>
      <c r="H101" s="7">
        <v>50</v>
      </c>
    </row>
    <row r="102" spans="1:8">
      <c r="A102" s="7" t="s">
        <v>2009</v>
      </c>
      <c r="B102" s="5" t="s">
        <v>2234</v>
      </c>
      <c r="C102" s="5" t="s">
        <v>2228</v>
      </c>
      <c r="D102" s="6">
        <v>23133</v>
      </c>
      <c r="F102" s="7" t="s">
        <v>2235</v>
      </c>
      <c r="G102" s="7">
        <v>8.88</v>
      </c>
      <c r="H102" s="7">
        <v>50</v>
      </c>
    </row>
    <row r="103" spans="1:8">
      <c r="A103" s="7" t="s">
        <v>2009</v>
      </c>
      <c r="B103" s="5" t="s">
        <v>2236</v>
      </c>
      <c r="C103" s="5" t="s">
        <v>2237</v>
      </c>
      <c r="D103" s="6">
        <v>23249</v>
      </c>
      <c r="F103" s="7" t="s">
        <v>2238</v>
      </c>
      <c r="G103" s="7">
        <v>8.92</v>
      </c>
      <c r="H103" s="7">
        <v>50</v>
      </c>
    </row>
    <row r="104" spans="1:8">
      <c r="A104" s="7" t="s">
        <v>2009</v>
      </c>
      <c r="B104" s="5" t="s">
        <v>2239</v>
      </c>
      <c r="C104" s="5" t="s">
        <v>2230</v>
      </c>
      <c r="D104" s="6">
        <v>23233</v>
      </c>
      <c r="F104" s="7" t="s">
        <v>2240</v>
      </c>
      <c r="G104" s="7">
        <v>9.32</v>
      </c>
      <c r="H104" s="7">
        <v>50</v>
      </c>
    </row>
    <row r="105" spans="1:8">
      <c r="A105" s="7" t="s">
        <v>2009</v>
      </c>
      <c r="B105" s="5" t="s">
        <v>2241</v>
      </c>
      <c r="C105" s="5" t="s">
        <v>2233</v>
      </c>
      <c r="D105" s="6">
        <v>23333</v>
      </c>
      <c r="F105" s="7" t="s">
        <v>2242</v>
      </c>
      <c r="G105" s="7">
        <v>8.64</v>
      </c>
      <c r="H105" s="7">
        <v>50</v>
      </c>
    </row>
    <row r="106" spans="1:8">
      <c r="A106" s="7" t="s">
        <v>2009</v>
      </c>
      <c r="B106" s="5" t="s">
        <v>2243</v>
      </c>
      <c r="C106" s="5" t="s">
        <v>2235</v>
      </c>
      <c r="D106" s="6">
        <v>23134</v>
      </c>
      <c r="F106" s="7" t="s">
        <v>2244</v>
      </c>
      <c r="G106" s="7">
        <v>9.02</v>
      </c>
      <c r="H106" s="7">
        <v>50</v>
      </c>
    </row>
    <row r="107" spans="1:8">
      <c r="A107" s="7" t="s">
        <v>2009</v>
      </c>
      <c r="B107" s="5" t="s">
        <v>2245</v>
      </c>
      <c r="C107" s="5" t="s">
        <v>2246</v>
      </c>
      <c r="D107" s="6">
        <v>23216</v>
      </c>
      <c r="F107" s="7" t="s">
        <v>2247</v>
      </c>
      <c r="G107" s="7">
        <v>9.56</v>
      </c>
      <c r="H107" s="7">
        <v>50</v>
      </c>
    </row>
    <row r="108" spans="1:8">
      <c r="A108" s="7" t="s">
        <v>2009</v>
      </c>
      <c r="B108" s="5" t="s">
        <v>2248</v>
      </c>
      <c r="C108" s="5" t="s">
        <v>2249</v>
      </c>
      <c r="D108" s="6">
        <v>23156</v>
      </c>
      <c r="F108" s="7" t="s">
        <v>2250</v>
      </c>
      <c r="G108" s="7">
        <v>7.14</v>
      </c>
      <c r="H108" s="7">
        <v>50</v>
      </c>
    </row>
    <row r="109" spans="1:8">
      <c r="A109" s="7" t="s">
        <v>2009</v>
      </c>
      <c r="B109" s="5" t="s">
        <v>2251</v>
      </c>
      <c r="C109" s="5" t="s">
        <v>2238</v>
      </c>
      <c r="D109" s="6">
        <v>23234</v>
      </c>
      <c r="F109" s="7" t="s">
        <v>2252</v>
      </c>
      <c r="G109" s="7">
        <v>9.12</v>
      </c>
      <c r="H109" s="7">
        <v>50</v>
      </c>
    </row>
    <row r="110" spans="1:8">
      <c r="A110" s="7" t="s">
        <v>2009</v>
      </c>
      <c r="B110" s="5" t="s">
        <v>2253</v>
      </c>
      <c r="C110" s="5" t="s">
        <v>2254</v>
      </c>
      <c r="D110" s="6">
        <v>23176</v>
      </c>
      <c r="F110" s="7" t="s">
        <v>2255</v>
      </c>
      <c r="G110" s="7">
        <v>8.98</v>
      </c>
      <c r="H110" s="7">
        <v>50</v>
      </c>
    </row>
    <row r="111" spans="1:8">
      <c r="A111" s="7" t="s">
        <v>2009</v>
      </c>
      <c r="B111" s="5" t="s">
        <v>2256</v>
      </c>
      <c r="C111" s="5" t="s">
        <v>2240</v>
      </c>
      <c r="D111" s="6">
        <v>23334</v>
      </c>
      <c r="F111" s="7" t="s">
        <v>2257</v>
      </c>
      <c r="G111" s="7">
        <v>7.54</v>
      </c>
      <c r="H111" s="7">
        <v>50</v>
      </c>
    </row>
    <row r="112" ht="30" spans="1:8">
      <c r="A112" s="7" t="s">
        <v>2009</v>
      </c>
      <c r="B112" s="5" t="s">
        <v>2258</v>
      </c>
      <c r="C112" s="5" t="s">
        <v>2242</v>
      </c>
      <c r="D112" s="6">
        <v>23135</v>
      </c>
      <c r="F112" s="7" t="s">
        <v>2259</v>
      </c>
      <c r="G112" s="7">
        <v>9.32</v>
      </c>
      <c r="H112" s="7">
        <v>50</v>
      </c>
    </row>
    <row r="113" spans="1:8">
      <c r="A113" s="7" t="s">
        <v>2009</v>
      </c>
      <c r="B113" s="5" t="s">
        <v>2260</v>
      </c>
      <c r="C113" s="5" t="s">
        <v>2244</v>
      </c>
      <c r="D113" s="6">
        <v>23235</v>
      </c>
      <c r="F113" s="7" t="s">
        <v>2261</v>
      </c>
      <c r="G113" s="7">
        <v>8.66</v>
      </c>
      <c r="H113" s="7">
        <v>50</v>
      </c>
    </row>
    <row r="114" spans="1:8">
      <c r="A114" s="7" t="s">
        <v>2009</v>
      </c>
      <c r="B114" s="5" t="s">
        <v>2262</v>
      </c>
      <c r="C114" s="5" t="s">
        <v>2247</v>
      </c>
      <c r="D114" s="6">
        <v>23335</v>
      </c>
      <c r="F114" s="7" t="s">
        <v>2263</v>
      </c>
      <c r="G114" s="7">
        <v>0</v>
      </c>
      <c r="H114" s="7">
        <v>28</v>
      </c>
    </row>
    <row r="115" spans="1:8">
      <c r="A115" s="7" t="s">
        <v>2009</v>
      </c>
      <c r="B115" s="5" t="s">
        <v>2264</v>
      </c>
      <c r="C115" s="5" t="s">
        <v>2250</v>
      </c>
      <c r="D115" s="6">
        <v>23136</v>
      </c>
      <c r="F115" s="7" t="s">
        <v>2265</v>
      </c>
      <c r="G115" s="7">
        <v>10</v>
      </c>
      <c r="H115" s="7">
        <v>50</v>
      </c>
    </row>
    <row r="116" spans="1:8">
      <c r="A116" s="7" t="s">
        <v>2009</v>
      </c>
      <c r="B116" s="5" t="s">
        <v>2266</v>
      </c>
      <c r="C116" s="5" t="s">
        <v>2255</v>
      </c>
      <c r="D116" s="6">
        <v>23336</v>
      </c>
      <c r="F116" s="7" t="s">
        <v>2267</v>
      </c>
      <c r="G116" s="7">
        <v>9.54</v>
      </c>
      <c r="H116" s="7">
        <v>50</v>
      </c>
    </row>
    <row r="117" spans="1:8">
      <c r="A117" s="7" t="s">
        <v>2009</v>
      </c>
      <c r="B117" s="5" t="s">
        <v>2268</v>
      </c>
      <c r="C117" s="5" t="s">
        <v>2257</v>
      </c>
      <c r="D117" s="6">
        <v>23137</v>
      </c>
      <c r="F117" s="7" t="s">
        <v>2269</v>
      </c>
      <c r="G117" s="7">
        <v>0</v>
      </c>
      <c r="H117" s="7">
        <v>46</v>
      </c>
    </row>
    <row r="118" spans="1:8">
      <c r="A118" s="7" t="s">
        <v>2009</v>
      </c>
      <c r="B118" s="5" t="s">
        <v>2270</v>
      </c>
      <c r="C118" s="5" t="s">
        <v>2259</v>
      </c>
      <c r="D118" s="6">
        <v>23237</v>
      </c>
      <c r="F118" s="7" t="s">
        <v>2271</v>
      </c>
      <c r="G118" s="7">
        <v>8.44</v>
      </c>
      <c r="H118" s="7">
        <v>50</v>
      </c>
    </row>
    <row r="119" spans="1:8">
      <c r="A119" s="7" t="s">
        <v>2009</v>
      </c>
      <c r="B119" s="5" t="s">
        <v>2272</v>
      </c>
      <c r="C119" s="5" t="s">
        <v>2261</v>
      </c>
      <c r="D119" s="6">
        <v>23138</v>
      </c>
      <c r="F119" s="7" t="s">
        <v>2273</v>
      </c>
      <c r="G119" s="7">
        <v>9.32</v>
      </c>
      <c r="H119" s="7">
        <v>50</v>
      </c>
    </row>
    <row r="120" ht="30" spans="1:8">
      <c r="A120" s="7" t="s">
        <v>2009</v>
      </c>
      <c r="B120" s="5" t="s">
        <v>2274</v>
      </c>
      <c r="C120" s="5" t="s">
        <v>2263</v>
      </c>
      <c r="D120" s="6">
        <v>23238</v>
      </c>
      <c r="F120" s="7" t="s">
        <v>2275</v>
      </c>
      <c r="G120" s="7">
        <v>8.02</v>
      </c>
      <c r="H120" s="7">
        <v>50</v>
      </c>
    </row>
    <row r="121" spans="1:8">
      <c r="A121" s="7" t="s">
        <v>2009</v>
      </c>
      <c r="B121" s="5" t="s">
        <v>2276</v>
      </c>
      <c r="C121" s="5" t="s">
        <v>1912</v>
      </c>
      <c r="D121" s="6">
        <v>23338</v>
      </c>
      <c r="F121" s="7" t="s">
        <v>2277</v>
      </c>
      <c r="G121" s="7">
        <v>0</v>
      </c>
      <c r="H121" s="7">
        <v>9</v>
      </c>
    </row>
    <row r="122" spans="1:8">
      <c r="A122" s="7" t="s">
        <v>2009</v>
      </c>
      <c r="B122" s="5" t="s">
        <v>2278</v>
      </c>
      <c r="C122" s="5" t="s">
        <v>2267</v>
      </c>
      <c r="D122" s="6">
        <v>23239</v>
      </c>
      <c r="F122" s="7" t="s">
        <v>2279</v>
      </c>
      <c r="G122" s="7">
        <v>9.36</v>
      </c>
      <c r="H122" s="7">
        <v>50</v>
      </c>
    </row>
    <row r="123" ht="30" spans="1:8">
      <c r="A123" s="7" t="s">
        <v>2009</v>
      </c>
      <c r="B123" s="5" t="s">
        <v>2280</v>
      </c>
      <c r="C123" s="5" t="s">
        <v>2269</v>
      </c>
      <c r="D123" s="6">
        <v>23140</v>
      </c>
      <c r="F123" s="7" t="s">
        <v>2281</v>
      </c>
      <c r="G123" s="7">
        <v>9.42</v>
      </c>
      <c r="H123" s="7">
        <v>50</v>
      </c>
    </row>
    <row r="124" spans="1:8">
      <c r="A124" s="7" t="s">
        <v>2009</v>
      </c>
      <c r="B124" s="5" t="s">
        <v>2282</v>
      </c>
      <c r="C124" s="5" t="s">
        <v>2271</v>
      </c>
      <c r="D124" s="6">
        <v>23240</v>
      </c>
      <c r="F124" s="7" t="s">
        <v>2283</v>
      </c>
      <c r="G124" s="7">
        <v>9.66</v>
      </c>
      <c r="H124" s="7">
        <v>50</v>
      </c>
    </row>
    <row r="125" spans="1:8">
      <c r="A125" s="7" t="s">
        <v>2009</v>
      </c>
      <c r="B125" s="5" t="s">
        <v>2284</v>
      </c>
      <c r="C125" s="5" t="s">
        <v>2273</v>
      </c>
      <c r="D125" s="6">
        <v>23141</v>
      </c>
      <c r="F125" s="7" t="s">
        <v>2285</v>
      </c>
      <c r="G125" s="7">
        <v>0</v>
      </c>
      <c r="H125" s="7">
        <v>42</v>
      </c>
    </row>
    <row r="126" spans="1:8">
      <c r="A126" s="7" t="s">
        <v>2009</v>
      </c>
      <c r="B126" s="5" t="s">
        <v>2286</v>
      </c>
      <c r="C126" s="5" t="s">
        <v>2281</v>
      </c>
      <c r="D126" s="6">
        <v>23242</v>
      </c>
      <c r="F126" s="7" t="s">
        <v>2287</v>
      </c>
      <c r="G126" s="7">
        <v>9.42</v>
      </c>
      <c r="H126" s="7">
        <v>50</v>
      </c>
    </row>
    <row r="127" spans="1:8">
      <c r="A127" s="7" t="s">
        <v>2009</v>
      </c>
      <c r="B127" s="5" t="s">
        <v>2288</v>
      </c>
      <c r="C127" s="5" t="s">
        <v>2289</v>
      </c>
      <c r="D127" s="6">
        <v>23260</v>
      </c>
      <c r="F127" s="7" t="s">
        <v>2290</v>
      </c>
      <c r="G127" s="7">
        <v>8.46</v>
      </c>
      <c r="H127" s="7">
        <v>50</v>
      </c>
    </row>
    <row r="128" spans="1:8">
      <c r="A128" s="7" t="s">
        <v>2009</v>
      </c>
      <c r="B128" s="5" t="s">
        <v>2291</v>
      </c>
      <c r="C128" s="5" t="s">
        <v>2283</v>
      </c>
      <c r="D128" s="6">
        <v>23143</v>
      </c>
      <c r="F128" s="7" t="s">
        <v>2292</v>
      </c>
      <c r="G128" s="7">
        <v>8.94</v>
      </c>
      <c r="H128" s="7">
        <v>50</v>
      </c>
    </row>
    <row r="129" spans="1:8">
      <c r="A129" s="7" t="s">
        <v>2009</v>
      </c>
      <c r="B129" s="5" t="s">
        <v>2293</v>
      </c>
      <c r="C129" s="5" t="s">
        <v>2285</v>
      </c>
      <c r="D129" s="6">
        <v>23243</v>
      </c>
      <c r="F129" s="7" t="s">
        <v>2294</v>
      </c>
      <c r="G129" s="7">
        <v>9.28</v>
      </c>
      <c r="H129" s="7">
        <v>50</v>
      </c>
    </row>
    <row r="130" spans="1:8">
      <c r="A130" s="7" t="s">
        <v>2009</v>
      </c>
      <c r="B130" s="5" t="s">
        <v>2295</v>
      </c>
      <c r="C130" s="5" t="s">
        <v>2287</v>
      </c>
      <c r="D130" s="6">
        <v>23144</v>
      </c>
      <c r="F130" s="7" t="s">
        <v>2296</v>
      </c>
      <c r="G130" s="7">
        <v>9.24</v>
      </c>
      <c r="H130" s="7">
        <v>50</v>
      </c>
    </row>
    <row r="131" spans="1:8">
      <c r="A131" s="7" t="s">
        <v>2009</v>
      </c>
      <c r="B131" s="5" t="s">
        <v>2297</v>
      </c>
      <c r="C131" s="5" t="s">
        <v>2290</v>
      </c>
      <c r="D131" s="6">
        <v>23244</v>
      </c>
      <c r="F131" s="7" t="s">
        <v>2298</v>
      </c>
      <c r="G131" s="7">
        <v>9.96</v>
      </c>
      <c r="H131" s="7">
        <v>50</v>
      </c>
    </row>
    <row r="132" spans="1:8">
      <c r="A132" s="7" t="s">
        <v>2009</v>
      </c>
      <c r="B132" s="5" t="s">
        <v>2299</v>
      </c>
      <c r="C132" s="5" t="s">
        <v>2300</v>
      </c>
      <c r="D132" s="6">
        <v>23105</v>
      </c>
      <c r="F132" s="7" t="s">
        <v>2301</v>
      </c>
      <c r="G132" s="7">
        <v>9.66</v>
      </c>
      <c r="H132" s="7">
        <v>50</v>
      </c>
    </row>
    <row r="133" spans="1:8">
      <c r="A133" s="7" t="s">
        <v>2009</v>
      </c>
      <c r="B133" s="5" t="s">
        <v>2302</v>
      </c>
      <c r="C133" s="5" t="s">
        <v>2303</v>
      </c>
      <c r="D133" s="6">
        <v>23236</v>
      </c>
      <c r="F133" s="7" t="s">
        <v>2304</v>
      </c>
      <c r="G133" s="7">
        <v>8.62</v>
      </c>
      <c r="H133" s="7">
        <v>50</v>
      </c>
    </row>
    <row r="134" spans="1:8">
      <c r="A134" s="7" t="s">
        <v>2009</v>
      </c>
      <c r="B134" s="5" t="s">
        <v>2305</v>
      </c>
      <c r="C134" s="5" t="s">
        <v>2306</v>
      </c>
      <c r="D134" s="6">
        <v>23123</v>
      </c>
      <c r="F134" s="7" t="s">
        <v>2307</v>
      </c>
      <c r="G134" s="7">
        <v>8.58</v>
      </c>
      <c r="H134" s="7">
        <v>50</v>
      </c>
    </row>
    <row r="135" spans="1:8">
      <c r="A135" s="7" t="s">
        <v>2009</v>
      </c>
      <c r="B135" s="5" t="s">
        <v>2308</v>
      </c>
      <c r="C135" s="5" t="s">
        <v>2292</v>
      </c>
      <c r="D135" s="6">
        <v>23145</v>
      </c>
      <c r="F135" s="7" t="s">
        <v>2309</v>
      </c>
      <c r="G135" s="7">
        <v>9.62</v>
      </c>
      <c r="H135" s="7">
        <v>50</v>
      </c>
    </row>
    <row r="136" spans="1:8">
      <c r="A136" s="7" t="s">
        <v>2009</v>
      </c>
      <c r="B136" s="5" t="s">
        <v>2310</v>
      </c>
      <c r="C136" s="5" t="s">
        <v>2311</v>
      </c>
      <c r="D136" s="6">
        <v>23107</v>
      </c>
      <c r="F136" s="7" t="s">
        <v>2312</v>
      </c>
      <c r="G136" s="7">
        <v>0</v>
      </c>
      <c r="H136" s="7">
        <v>22</v>
      </c>
    </row>
    <row r="137" spans="1:8">
      <c r="A137" s="7" t="s">
        <v>2009</v>
      </c>
      <c r="B137" s="5" t="s">
        <v>2313</v>
      </c>
      <c r="C137" s="5" t="s">
        <v>2294</v>
      </c>
      <c r="D137" s="6">
        <v>23245</v>
      </c>
      <c r="F137" s="7" t="s">
        <v>2314</v>
      </c>
      <c r="G137" s="7">
        <v>7.88</v>
      </c>
      <c r="H137" s="7">
        <v>50</v>
      </c>
    </row>
    <row r="138" spans="1:8">
      <c r="A138" s="7" t="s">
        <v>2009</v>
      </c>
      <c r="B138" s="5" t="s">
        <v>2315</v>
      </c>
      <c r="C138" s="5" t="s">
        <v>2296</v>
      </c>
      <c r="D138" s="6">
        <v>23146</v>
      </c>
      <c r="F138" s="7" t="s">
        <v>2316</v>
      </c>
      <c r="G138" s="7">
        <v>9.18</v>
      </c>
      <c r="H138" s="7">
        <v>50</v>
      </c>
    </row>
    <row r="139" spans="1:8">
      <c r="A139" s="7" t="s">
        <v>2009</v>
      </c>
      <c r="B139" s="5" t="s">
        <v>2317</v>
      </c>
      <c r="C139" s="5" t="s">
        <v>2298</v>
      </c>
      <c r="D139" s="6">
        <v>23246</v>
      </c>
      <c r="F139" s="7" t="s">
        <v>2318</v>
      </c>
      <c r="G139" s="7">
        <v>9.28</v>
      </c>
      <c r="H139" s="7">
        <v>50</v>
      </c>
    </row>
    <row r="140" spans="1:8">
      <c r="A140" s="7" t="s">
        <v>2009</v>
      </c>
      <c r="B140" s="5" t="s">
        <v>2319</v>
      </c>
      <c r="C140" s="5" t="s">
        <v>2301</v>
      </c>
      <c r="D140" s="6">
        <v>23147</v>
      </c>
      <c r="F140" s="7" t="s">
        <v>2320</v>
      </c>
      <c r="G140" s="7">
        <v>9.2</v>
      </c>
      <c r="H140" s="7">
        <v>50</v>
      </c>
    </row>
    <row r="141" spans="1:8">
      <c r="A141" s="7" t="s">
        <v>2009</v>
      </c>
      <c r="B141" s="5" t="s">
        <v>2321</v>
      </c>
      <c r="C141" s="5" t="s">
        <v>2304</v>
      </c>
      <c r="D141" s="6">
        <v>23247</v>
      </c>
      <c r="F141" s="7" t="s">
        <v>2322</v>
      </c>
      <c r="G141" s="7">
        <v>9.92</v>
      </c>
      <c r="H141" s="7">
        <v>50</v>
      </c>
    </row>
    <row r="142" spans="1:8">
      <c r="A142" s="7" t="s">
        <v>2009</v>
      </c>
      <c r="B142" s="5" t="s">
        <v>2323</v>
      </c>
      <c r="C142" s="5" t="s">
        <v>2309</v>
      </c>
      <c r="D142" s="6">
        <v>23248</v>
      </c>
      <c r="F142" s="7" t="s">
        <v>2324</v>
      </c>
      <c r="G142" s="7">
        <v>7.96</v>
      </c>
      <c r="H142" s="7">
        <v>50</v>
      </c>
    </row>
    <row r="143" spans="1:8">
      <c r="A143" s="7" t="s">
        <v>2009</v>
      </c>
      <c r="B143" s="5" t="s">
        <v>2325</v>
      </c>
      <c r="C143" s="5" t="s">
        <v>2326</v>
      </c>
      <c r="D143" s="6">
        <v>23241</v>
      </c>
      <c r="F143" s="7" t="s">
        <v>2327</v>
      </c>
      <c r="G143" s="7">
        <v>9.8</v>
      </c>
      <c r="H143" s="7">
        <v>50</v>
      </c>
    </row>
    <row r="144" spans="1:8">
      <c r="A144" s="7" t="s">
        <v>2009</v>
      </c>
      <c r="B144" s="5" t="s">
        <v>2328</v>
      </c>
      <c r="C144" s="5" t="s">
        <v>2314</v>
      </c>
      <c r="D144" s="6">
        <v>23149</v>
      </c>
      <c r="F144" s="7" t="s">
        <v>2329</v>
      </c>
      <c r="G144" s="7">
        <v>8.84</v>
      </c>
      <c r="H144" s="7">
        <v>50</v>
      </c>
    </row>
    <row r="145" spans="1:8">
      <c r="A145" s="7" t="s">
        <v>2009</v>
      </c>
      <c r="B145" s="5" t="s">
        <v>2330</v>
      </c>
      <c r="C145" s="5" t="s">
        <v>2320</v>
      </c>
      <c r="D145" s="6">
        <v>23250</v>
      </c>
      <c r="F145" s="7" t="s">
        <v>2331</v>
      </c>
      <c r="G145" s="7">
        <v>8.56</v>
      </c>
      <c r="H145" s="7">
        <v>50</v>
      </c>
    </row>
    <row r="146" spans="1:8">
      <c r="A146" s="7" t="s">
        <v>2009</v>
      </c>
      <c r="B146" s="5" t="s">
        <v>2332</v>
      </c>
      <c r="C146" s="5" t="s">
        <v>2322</v>
      </c>
      <c r="D146" s="6">
        <v>23151</v>
      </c>
      <c r="F146" s="7" t="s">
        <v>2333</v>
      </c>
      <c r="G146" s="7">
        <v>9.5</v>
      </c>
      <c r="H146" s="7">
        <v>50</v>
      </c>
    </row>
    <row r="147" spans="1:8">
      <c r="A147" s="7" t="s">
        <v>2009</v>
      </c>
      <c r="B147" s="5" t="s">
        <v>2334</v>
      </c>
      <c r="C147" s="5" t="s">
        <v>2327</v>
      </c>
      <c r="D147" s="6">
        <v>23152</v>
      </c>
      <c r="F147" s="7" t="s">
        <v>2335</v>
      </c>
      <c r="G147" s="7">
        <v>9.52</v>
      </c>
      <c r="H147" s="7">
        <v>50</v>
      </c>
    </row>
    <row r="148" spans="1:8">
      <c r="A148" s="7" t="s">
        <v>2009</v>
      </c>
      <c r="B148" s="5" t="s">
        <v>2336</v>
      </c>
      <c r="C148" s="5" t="s">
        <v>2329</v>
      </c>
      <c r="D148" s="6">
        <v>23252</v>
      </c>
      <c r="F148" s="7" t="s">
        <v>2337</v>
      </c>
      <c r="G148" s="7">
        <v>9.68</v>
      </c>
      <c r="H148" s="7">
        <v>50</v>
      </c>
    </row>
    <row r="149" spans="1:8">
      <c r="A149" s="7" t="s">
        <v>2009</v>
      </c>
      <c r="B149" s="5" t="s">
        <v>2338</v>
      </c>
      <c r="C149" s="5" t="s">
        <v>2331</v>
      </c>
      <c r="D149" s="6">
        <v>23153</v>
      </c>
      <c r="F149" s="7" t="s">
        <v>2339</v>
      </c>
      <c r="G149" s="7">
        <v>9.1</v>
      </c>
      <c r="H149" s="7">
        <v>50</v>
      </c>
    </row>
    <row r="150" spans="1:8">
      <c r="A150" s="7" t="s">
        <v>2009</v>
      </c>
      <c r="B150" s="5" t="s">
        <v>2340</v>
      </c>
      <c r="C150" s="5" t="s">
        <v>2333</v>
      </c>
      <c r="D150" s="6">
        <v>23253</v>
      </c>
      <c r="F150" s="7" t="s">
        <v>2341</v>
      </c>
      <c r="G150" s="7">
        <v>8.58</v>
      </c>
      <c r="H150" s="7">
        <v>50</v>
      </c>
    </row>
    <row r="151" spans="1:8">
      <c r="A151" s="7" t="s">
        <v>2009</v>
      </c>
      <c r="B151" s="5" t="s">
        <v>2342</v>
      </c>
      <c r="C151" s="5" t="s">
        <v>2335</v>
      </c>
      <c r="D151" s="6">
        <v>23154</v>
      </c>
      <c r="F151" s="7" t="s">
        <v>2343</v>
      </c>
      <c r="G151" s="7">
        <v>9.54</v>
      </c>
      <c r="H151" s="7">
        <v>50</v>
      </c>
    </row>
    <row r="152" spans="1:8">
      <c r="A152" s="7" t="s">
        <v>2009</v>
      </c>
      <c r="B152" s="5" t="s">
        <v>2344</v>
      </c>
      <c r="C152" s="5" t="s">
        <v>2345</v>
      </c>
      <c r="D152" s="6">
        <v>23257</v>
      </c>
      <c r="F152" s="7" t="s">
        <v>2346</v>
      </c>
      <c r="G152" s="7">
        <v>0</v>
      </c>
      <c r="H152" s="7">
        <v>45</v>
      </c>
    </row>
    <row r="153" spans="1:8">
      <c r="A153" s="7" t="s">
        <v>2009</v>
      </c>
      <c r="B153" s="5" t="s">
        <v>2347</v>
      </c>
      <c r="C153" s="5" t="s">
        <v>2348</v>
      </c>
      <c r="D153" s="6">
        <v>23158</v>
      </c>
      <c r="F153" s="7" t="s">
        <v>2349</v>
      </c>
      <c r="G153" s="7">
        <v>8.98</v>
      </c>
      <c r="H153" s="7">
        <v>50</v>
      </c>
    </row>
    <row r="154" spans="1:8">
      <c r="A154" s="7" t="s">
        <v>2009</v>
      </c>
      <c r="B154" s="5" t="s">
        <v>2350</v>
      </c>
      <c r="C154" s="5" t="s">
        <v>2351</v>
      </c>
      <c r="D154" s="6">
        <v>23274</v>
      </c>
      <c r="F154" s="7" t="s">
        <v>2345</v>
      </c>
      <c r="G154" s="7">
        <v>9.38</v>
      </c>
      <c r="H154" s="7">
        <v>50</v>
      </c>
    </row>
    <row r="155" spans="1:8">
      <c r="A155" s="7" t="s">
        <v>2009</v>
      </c>
      <c r="B155" s="5" t="s">
        <v>2352</v>
      </c>
      <c r="C155" s="5" t="s">
        <v>2353</v>
      </c>
      <c r="D155" s="6">
        <v>23159</v>
      </c>
      <c r="F155" s="7" t="s">
        <v>2348</v>
      </c>
      <c r="G155" s="7">
        <v>8.94</v>
      </c>
      <c r="H155" s="7">
        <v>50</v>
      </c>
    </row>
    <row r="156" spans="1:8">
      <c r="A156" s="7" t="s">
        <v>2009</v>
      </c>
      <c r="B156" s="5" t="s">
        <v>2354</v>
      </c>
      <c r="C156" s="5" t="s">
        <v>2355</v>
      </c>
      <c r="D156" s="6">
        <v>23259</v>
      </c>
      <c r="F156" s="7" t="s">
        <v>2356</v>
      </c>
      <c r="G156" s="7">
        <v>9.24</v>
      </c>
      <c r="H156" s="7">
        <v>50</v>
      </c>
    </row>
    <row r="157" spans="1:8">
      <c r="A157" s="7" t="s">
        <v>2009</v>
      </c>
      <c r="B157" s="5" t="s">
        <v>2357</v>
      </c>
      <c r="C157" s="5" t="s">
        <v>2358</v>
      </c>
      <c r="D157" s="6">
        <v>23160</v>
      </c>
      <c r="F157" s="7" t="s">
        <v>2353</v>
      </c>
      <c r="G157" s="7">
        <v>8.04</v>
      </c>
      <c r="H157" s="7">
        <v>50</v>
      </c>
    </row>
    <row r="158" spans="1:8">
      <c r="A158" s="7" t="s">
        <v>2009</v>
      </c>
      <c r="B158" s="5" t="s">
        <v>2359</v>
      </c>
      <c r="C158" s="5" t="s">
        <v>2360</v>
      </c>
      <c r="D158" s="6">
        <v>23256</v>
      </c>
      <c r="F158" s="7" t="s">
        <v>2355</v>
      </c>
      <c r="G158" s="7">
        <v>9.3</v>
      </c>
      <c r="H158" s="7">
        <v>50</v>
      </c>
    </row>
    <row r="159" spans="1:8">
      <c r="A159" s="7" t="s">
        <v>2009</v>
      </c>
      <c r="B159" s="5" t="s">
        <v>2361</v>
      </c>
      <c r="C159" s="5" t="s">
        <v>2362</v>
      </c>
      <c r="D159" s="6">
        <v>23261</v>
      </c>
      <c r="F159" s="7" t="s">
        <v>2358</v>
      </c>
      <c r="G159" s="7">
        <v>9.4</v>
      </c>
      <c r="H159" s="7">
        <v>50</v>
      </c>
    </row>
    <row r="160" spans="1:8">
      <c r="A160" s="7" t="s">
        <v>2009</v>
      </c>
      <c r="B160" s="5" t="s">
        <v>2363</v>
      </c>
      <c r="C160" s="5" t="s">
        <v>2364</v>
      </c>
      <c r="D160" s="6">
        <v>23162</v>
      </c>
      <c r="F160" s="7" t="s">
        <v>2365</v>
      </c>
      <c r="G160" s="7">
        <v>9.74</v>
      </c>
      <c r="H160" s="7">
        <v>50</v>
      </c>
    </row>
    <row r="161" spans="1:8">
      <c r="A161" s="7" t="s">
        <v>2009</v>
      </c>
      <c r="B161" s="5" t="s">
        <v>2366</v>
      </c>
      <c r="C161" s="5" t="s">
        <v>2367</v>
      </c>
      <c r="D161" s="6">
        <v>23262</v>
      </c>
      <c r="F161" s="7" t="s">
        <v>2368</v>
      </c>
      <c r="G161" s="7">
        <v>9.58</v>
      </c>
      <c r="H161" s="7">
        <v>50</v>
      </c>
    </row>
    <row r="162" spans="1:8">
      <c r="A162" s="7" t="s">
        <v>2009</v>
      </c>
      <c r="B162" s="5" t="s">
        <v>2369</v>
      </c>
      <c r="C162" s="5" t="s">
        <v>2370</v>
      </c>
      <c r="D162" s="6">
        <v>23163</v>
      </c>
      <c r="F162" s="7" t="s">
        <v>2362</v>
      </c>
      <c r="G162" s="7">
        <v>6.04</v>
      </c>
      <c r="H162" s="7">
        <v>50</v>
      </c>
    </row>
    <row r="163" spans="1:8">
      <c r="A163" s="7" t="s">
        <v>2009</v>
      </c>
      <c r="B163" s="5" t="s">
        <v>2371</v>
      </c>
      <c r="C163" s="5" t="s">
        <v>2372</v>
      </c>
      <c r="D163" s="6">
        <v>23263</v>
      </c>
      <c r="F163" s="7" t="s">
        <v>2364</v>
      </c>
      <c r="G163" s="7">
        <v>9.86</v>
      </c>
      <c r="H163" s="7">
        <v>50</v>
      </c>
    </row>
    <row r="164" spans="1:8">
      <c r="A164" s="7" t="s">
        <v>2009</v>
      </c>
      <c r="B164" s="5" t="s">
        <v>2373</v>
      </c>
      <c r="C164" s="5" t="s">
        <v>2374</v>
      </c>
      <c r="D164" s="6">
        <v>23165</v>
      </c>
      <c r="F164" s="7" t="s">
        <v>2367</v>
      </c>
      <c r="G164" s="7">
        <v>8.82</v>
      </c>
      <c r="H164" s="7">
        <v>50</v>
      </c>
    </row>
    <row r="165" spans="1:8">
      <c r="A165" s="7" t="s">
        <v>2009</v>
      </c>
      <c r="B165" s="5" t="s">
        <v>2375</v>
      </c>
      <c r="C165" s="5" t="s">
        <v>2376</v>
      </c>
      <c r="D165" s="6">
        <v>23265</v>
      </c>
      <c r="F165" s="7" t="s">
        <v>2370</v>
      </c>
      <c r="G165" s="7">
        <v>8.9</v>
      </c>
      <c r="H165" s="7">
        <v>50</v>
      </c>
    </row>
    <row r="166" spans="1:8">
      <c r="A166" s="7" t="s">
        <v>2009</v>
      </c>
      <c r="B166" s="5" t="s">
        <v>2377</v>
      </c>
      <c r="C166" s="5" t="s">
        <v>2378</v>
      </c>
      <c r="D166" s="6">
        <v>23167</v>
      </c>
      <c r="F166" s="7" t="s">
        <v>2372</v>
      </c>
      <c r="G166" s="7">
        <v>8.08</v>
      </c>
      <c r="H166" s="7">
        <v>50</v>
      </c>
    </row>
    <row r="167" spans="1:8">
      <c r="A167" s="7" t="s">
        <v>2009</v>
      </c>
      <c r="B167" s="5" t="s">
        <v>2379</v>
      </c>
      <c r="C167" s="5" t="s">
        <v>2380</v>
      </c>
      <c r="D167" s="6">
        <v>23267</v>
      </c>
      <c r="F167" s="7" t="s">
        <v>2381</v>
      </c>
      <c r="G167" s="7">
        <v>8.56</v>
      </c>
      <c r="H167" s="7">
        <v>50</v>
      </c>
    </row>
    <row r="168" spans="1:8">
      <c r="A168" s="7" t="s">
        <v>2009</v>
      </c>
      <c r="B168" s="5" t="s">
        <v>2382</v>
      </c>
      <c r="C168" s="5" t="s">
        <v>2383</v>
      </c>
      <c r="D168" s="6">
        <v>23168</v>
      </c>
      <c r="F168" s="7" t="s">
        <v>2384</v>
      </c>
      <c r="G168" s="7">
        <v>8.88</v>
      </c>
      <c r="H168" s="7">
        <v>50</v>
      </c>
    </row>
    <row r="169" spans="1:8">
      <c r="A169" s="7" t="s">
        <v>2009</v>
      </c>
      <c r="B169" s="5" t="s">
        <v>2385</v>
      </c>
      <c r="C169" s="5" t="s">
        <v>2386</v>
      </c>
      <c r="D169" s="6">
        <v>23268</v>
      </c>
      <c r="F169" s="7" t="s">
        <v>2374</v>
      </c>
      <c r="G169" s="7">
        <v>9</v>
      </c>
      <c r="H169" s="7">
        <v>50</v>
      </c>
    </row>
    <row r="170" spans="1:8">
      <c r="A170" s="7" t="s">
        <v>2009</v>
      </c>
      <c r="B170" s="5" t="s">
        <v>2387</v>
      </c>
      <c r="C170" s="5" t="s">
        <v>2388</v>
      </c>
      <c r="D170" s="6">
        <v>23169</v>
      </c>
      <c r="F170" s="7" t="s">
        <v>2376</v>
      </c>
      <c r="G170" s="7">
        <v>8.4</v>
      </c>
      <c r="H170" s="7">
        <v>50</v>
      </c>
    </row>
    <row r="171" spans="1:8">
      <c r="A171" s="7" t="s">
        <v>2009</v>
      </c>
      <c r="B171" s="5" t="s">
        <v>2389</v>
      </c>
      <c r="C171" s="5" t="s">
        <v>2390</v>
      </c>
      <c r="D171" s="6">
        <v>23157</v>
      </c>
      <c r="F171" s="7" t="s">
        <v>2391</v>
      </c>
      <c r="G171" s="7">
        <v>9.1</v>
      </c>
      <c r="H171" s="7">
        <v>50</v>
      </c>
    </row>
    <row r="172" spans="1:8">
      <c r="A172" s="7" t="s">
        <v>2009</v>
      </c>
      <c r="B172" s="5" t="s">
        <v>2392</v>
      </c>
      <c r="C172" s="5" t="s">
        <v>2393</v>
      </c>
      <c r="D172" s="6">
        <v>23170</v>
      </c>
      <c r="F172" s="7" t="s">
        <v>2394</v>
      </c>
      <c r="G172" s="7">
        <v>9.54</v>
      </c>
      <c r="H172" s="7">
        <v>50</v>
      </c>
    </row>
    <row r="173" spans="1:8">
      <c r="A173" s="7" t="s">
        <v>2009</v>
      </c>
      <c r="B173" s="5" t="s">
        <v>2395</v>
      </c>
      <c r="C173" s="5" t="s">
        <v>2396</v>
      </c>
      <c r="D173" s="6">
        <v>23270</v>
      </c>
      <c r="F173" s="7" t="s">
        <v>2378</v>
      </c>
      <c r="G173" s="7">
        <v>7.84</v>
      </c>
      <c r="H173" s="7">
        <v>50</v>
      </c>
    </row>
    <row r="174" spans="1:8">
      <c r="A174" s="7" t="s">
        <v>2009</v>
      </c>
      <c r="B174" s="5" t="s">
        <v>2397</v>
      </c>
      <c r="C174" s="5" t="s">
        <v>2398</v>
      </c>
      <c r="D174" s="6">
        <v>23171</v>
      </c>
      <c r="F174" s="7" t="s">
        <v>2380</v>
      </c>
      <c r="G174" s="7">
        <v>8.64</v>
      </c>
      <c r="H174" s="7">
        <v>50</v>
      </c>
    </row>
    <row r="175" spans="1:8">
      <c r="A175" s="7" t="s">
        <v>2009</v>
      </c>
      <c r="B175" s="5" t="s">
        <v>2399</v>
      </c>
      <c r="C175" s="5" t="s">
        <v>2400</v>
      </c>
      <c r="D175" s="6">
        <v>23271</v>
      </c>
      <c r="F175" s="7" t="s">
        <v>2383</v>
      </c>
      <c r="G175" s="7">
        <v>8.52</v>
      </c>
      <c r="H175" s="7">
        <v>50</v>
      </c>
    </row>
    <row r="176" spans="1:8">
      <c r="A176" s="7" t="s">
        <v>2009</v>
      </c>
      <c r="B176" s="5" t="s">
        <v>2401</v>
      </c>
      <c r="C176" s="5" t="s">
        <v>2402</v>
      </c>
      <c r="D176" s="6">
        <v>23166</v>
      </c>
      <c r="F176" s="7" t="s">
        <v>2386</v>
      </c>
      <c r="G176" s="7">
        <v>7.88</v>
      </c>
      <c r="H176" s="7">
        <v>50</v>
      </c>
    </row>
    <row r="177" spans="1:8">
      <c r="A177" s="7" t="s">
        <v>2009</v>
      </c>
      <c r="B177" s="5" t="s">
        <v>2403</v>
      </c>
      <c r="C177" s="5" t="s">
        <v>2404</v>
      </c>
      <c r="D177" s="6">
        <v>23172</v>
      </c>
      <c r="F177" s="7" t="s">
        <v>2388</v>
      </c>
      <c r="G177" s="7">
        <v>6.96</v>
      </c>
      <c r="H177" s="7">
        <v>50</v>
      </c>
    </row>
    <row r="178" ht="30" spans="1:8">
      <c r="A178" s="7" t="s">
        <v>2009</v>
      </c>
      <c r="B178" s="5" t="s">
        <v>2405</v>
      </c>
      <c r="C178" s="5" t="s">
        <v>2406</v>
      </c>
      <c r="D178" s="6">
        <v>23266</v>
      </c>
      <c r="F178" s="7" t="s">
        <v>2407</v>
      </c>
      <c r="G178" s="7">
        <v>8.9</v>
      </c>
      <c r="H178" s="7">
        <v>50</v>
      </c>
    </row>
    <row r="179" spans="1:8">
      <c r="A179" s="7" t="s">
        <v>2009</v>
      </c>
      <c r="B179" s="5" t="s">
        <v>2408</v>
      </c>
      <c r="C179" s="5" t="s">
        <v>2409</v>
      </c>
      <c r="D179" s="6">
        <v>23173</v>
      </c>
      <c r="F179" s="7" t="s">
        <v>2393</v>
      </c>
      <c r="G179" s="7">
        <v>6.94</v>
      </c>
      <c r="H179" s="7">
        <v>50</v>
      </c>
    </row>
    <row r="180" spans="1:8">
      <c r="A180" s="7" t="s">
        <v>2009</v>
      </c>
      <c r="B180" s="5" t="s">
        <v>2410</v>
      </c>
      <c r="C180" s="5" t="s">
        <v>2411</v>
      </c>
      <c r="D180" s="6">
        <v>23273</v>
      </c>
      <c r="F180" s="7" t="s">
        <v>2396</v>
      </c>
      <c r="G180" s="7">
        <v>9.34</v>
      </c>
      <c r="H180" s="7">
        <v>50</v>
      </c>
    </row>
    <row r="181" spans="1:8">
      <c r="A181" s="7" t="s">
        <v>2009</v>
      </c>
      <c r="B181" s="5" t="s">
        <v>2412</v>
      </c>
      <c r="C181" s="5" t="s">
        <v>2413</v>
      </c>
      <c r="D181" s="6">
        <v>23174</v>
      </c>
      <c r="F181" s="7" t="s">
        <v>2414</v>
      </c>
      <c r="G181" s="7">
        <v>9.78</v>
      </c>
      <c r="H181" s="7">
        <v>50</v>
      </c>
    </row>
    <row r="182" spans="1:8">
      <c r="A182" s="7" t="s">
        <v>2009</v>
      </c>
      <c r="B182" s="5" t="s">
        <v>2415</v>
      </c>
      <c r="C182" s="5" t="s">
        <v>2416</v>
      </c>
      <c r="D182" s="6">
        <v>23258</v>
      </c>
      <c r="F182" s="7" t="s">
        <v>2400</v>
      </c>
      <c r="G182" s="7">
        <v>8.64</v>
      </c>
      <c r="H182" s="7">
        <v>50</v>
      </c>
    </row>
    <row r="183" spans="1:8">
      <c r="A183" s="7" t="s">
        <v>2009</v>
      </c>
      <c r="B183" s="5" t="s">
        <v>2417</v>
      </c>
      <c r="C183" s="5" t="s">
        <v>2418</v>
      </c>
      <c r="D183" s="6">
        <v>23276</v>
      </c>
      <c r="F183" s="7" t="s">
        <v>2404</v>
      </c>
      <c r="G183" s="7">
        <v>9.6</v>
      </c>
      <c r="H183" s="7">
        <v>50</v>
      </c>
    </row>
    <row r="184" spans="1:8">
      <c r="A184" s="7" t="s">
        <v>2009</v>
      </c>
      <c r="B184" s="5" t="s">
        <v>2419</v>
      </c>
      <c r="C184" s="5" t="s">
        <v>2420</v>
      </c>
      <c r="D184" s="6">
        <v>23277</v>
      </c>
      <c r="F184" s="7" t="s">
        <v>2421</v>
      </c>
      <c r="G184" s="7">
        <v>7.48</v>
      </c>
      <c r="H184" s="7">
        <v>50</v>
      </c>
    </row>
    <row r="185" spans="1:8">
      <c r="A185" s="7" t="s">
        <v>2009</v>
      </c>
      <c r="B185" s="5" t="s">
        <v>2422</v>
      </c>
      <c r="C185" s="5" t="s">
        <v>2423</v>
      </c>
      <c r="D185" s="6">
        <v>23178</v>
      </c>
      <c r="F185" s="7" t="s">
        <v>2409</v>
      </c>
      <c r="G185" s="7">
        <v>8.96</v>
      </c>
      <c r="H185" s="7">
        <v>50</v>
      </c>
    </row>
    <row r="186" spans="1:8">
      <c r="A186" s="7" t="s">
        <v>2009</v>
      </c>
      <c r="B186" s="5" t="s">
        <v>2424</v>
      </c>
      <c r="C186" s="5" t="s">
        <v>2425</v>
      </c>
      <c r="D186" s="6">
        <v>23278</v>
      </c>
      <c r="F186" s="7" t="s">
        <v>2411</v>
      </c>
      <c r="G186" s="7">
        <v>8.62</v>
      </c>
      <c r="H186" s="7">
        <v>50</v>
      </c>
    </row>
    <row r="187" spans="1:8">
      <c r="A187" s="7" t="s">
        <v>2009</v>
      </c>
      <c r="B187" s="5" t="s">
        <v>2426</v>
      </c>
      <c r="C187" s="5" t="s">
        <v>2427</v>
      </c>
      <c r="D187" s="6">
        <v>23322</v>
      </c>
      <c r="F187" s="7" t="s">
        <v>2413</v>
      </c>
      <c r="G187" s="7">
        <v>9.8</v>
      </c>
      <c r="H187" s="7">
        <v>50</v>
      </c>
    </row>
    <row r="188" spans="2:8">
      <c r="B188" s="5"/>
      <c r="C188" s="5"/>
      <c r="D188" s="6"/>
      <c r="F188" s="7" t="s">
        <v>2428</v>
      </c>
      <c r="G188" s="7">
        <v>6.94</v>
      </c>
      <c r="H188" s="7">
        <v>50</v>
      </c>
    </row>
    <row r="189" spans="1:8">
      <c r="A189" t="s">
        <v>1999</v>
      </c>
      <c r="B189" s="5" t="s">
        <v>2429</v>
      </c>
      <c r="C189" s="5" t="s">
        <v>2430</v>
      </c>
      <c r="D189" s="6">
        <v>23341</v>
      </c>
      <c r="F189" s="7" t="s">
        <v>2431</v>
      </c>
      <c r="G189" s="7">
        <v>8.7</v>
      </c>
      <c r="H189" s="7">
        <v>50</v>
      </c>
    </row>
    <row r="190" spans="1:8">
      <c r="A190" t="s">
        <v>1999</v>
      </c>
      <c r="B190" s="5" t="s">
        <v>2432</v>
      </c>
      <c r="C190" s="5" t="s">
        <v>2433</v>
      </c>
      <c r="D190" s="6">
        <v>23342</v>
      </c>
      <c r="F190" s="7" t="s">
        <v>2434</v>
      </c>
      <c r="G190" s="7">
        <v>8.34</v>
      </c>
      <c r="H190" s="7">
        <v>50</v>
      </c>
    </row>
    <row r="191" spans="1:8">
      <c r="A191" t="s">
        <v>1999</v>
      </c>
      <c r="B191" s="5" t="s">
        <v>2435</v>
      </c>
      <c r="C191" s="5" t="s">
        <v>2436</v>
      </c>
      <c r="D191" s="6">
        <v>23343</v>
      </c>
      <c r="F191" t="s">
        <v>2437</v>
      </c>
      <c r="G191">
        <v>9.32</v>
      </c>
      <c r="H191">
        <v>50</v>
      </c>
    </row>
    <row r="192" spans="1:8">
      <c r="A192" t="s">
        <v>1999</v>
      </c>
      <c r="B192" s="5" t="s">
        <v>2438</v>
      </c>
      <c r="C192" s="5" t="s">
        <v>2439</v>
      </c>
      <c r="D192" s="6">
        <v>23344</v>
      </c>
      <c r="F192" t="s">
        <v>2418</v>
      </c>
      <c r="G192">
        <v>8.8</v>
      </c>
      <c r="H192">
        <v>50</v>
      </c>
    </row>
    <row r="193" spans="1:8">
      <c r="A193" t="s">
        <v>1999</v>
      </c>
      <c r="B193" s="5" t="s">
        <v>2440</v>
      </c>
      <c r="C193" s="5" t="s">
        <v>2441</v>
      </c>
      <c r="D193" s="6">
        <v>23345</v>
      </c>
      <c r="F193" t="s">
        <v>2442</v>
      </c>
      <c r="G193">
        <v>0</v>
      </c>
      <c r="H193">
        <v>10</v>
      </c>
    </row>
    <row r="194" ht="30" spans="1:8">
      <c r="A194" t="s">
        <v>1999</v>
      </c>
      <c r="B194" s="5" t="s">
        <v>2443</v>
      </c>
      <c r="C194" s="5" t="s">
        <v>2444</v>
      </c>
      <c r="D194" s="6">
        <v>23346</v>
      </c>
      <c r="F194" t="s">
        <v>2445</v>
      </c>
      <c r="G194">
        <v>0</v>
      </c>
      <c r="H194">
        <v>46</v>
      </c>
    </row>
    <row r="195" spans="1:8">
      <c r="A195" t="s">
        <v>1999</v>
      </c>
      <c r="B195" s="5" t="s">
        <v>2446</v>
      </c>
      <c r="C195" s="5" t="s">
        <v>2447</v>
      </c>
      <c r="D195" s="6">
        <v>23347</v>
      </c>
      <c r="F195" t="s">
        <v>2423</v>
      </c>
      <c r="G195">
        <v>9.12</v>
      </c>
      <c r="H195">
        <v>50</v>
      </c>
    </row>
    <row r="196" spans="1:8">
      <c r="A196" t="s">
        <v>1999</v>
      </c>
      <c r="B196" s="5" t="s">
        <v>2448</v>
      </c>
      <c r="C196" s="5" t="s">
        <v>2449</v>
      </c>
      <c r="D196" s="6">
        <v>23348</v>
      </c>
      <c r="F196" t="s">
        <v>2425</v>
      </c>
      <c r="G196">
        <v>9.38</v>
      </c>
      <c r="H196">
        <v>50</v>
      </c>
    </row>
    <row r="197" spans="1:4">
      <c r="A197" t="s">
        <v>1999</v>
      </c>
      <c r="B197" s="5" t="s">
        <v>2450</v>
      </c>
      <c r="C197" s="5" t="s">
        <v>2451</v>
      </c>
      <c r="D197" s="6">
        <v>23349</v>
      </c>
    </row>
    <row r="198" spans="1:8">
      <c r="A198" t="s">
        <v>1999</v>
      </c>
      <c r="B198" s="5" t="s">
        <v>2452</v>
      </c>
      <c r="C198" s="5" t="s">
        <v>2453</v>
      </c>
      <c r="D198" s="6">
        <v>23350</v>
      </c>
      <c r="F198" s="8" t="s">
        <v>1816</v>
      </c>
      <c r="G198" s="8"/>
      <c r="H198" s="8">
        <v>194</v>
      </c>
    </row>
    <row r="199" spans="1:8">
      <c r="A199" t="s">
        <v>1999</v>
      </c>
      <c r="B199" s="5" t="s">
        <v>2454</v>
      </c>
      <c r="C199" s="5" t="s">
        <v>2455</v>
      </c>
      <c r="D199" s="6">
        <v>23351</v>
      </c>
      <c r="F199" s="8" t="s">
        <v>2456</v>
      </c>
      <c r="G199" s="8"/>
      <c r="H199" s="8">
        <v>175</v>
      </c>
    </row>
    <row r="200" spans="1:8">
      <c r="A200" t="s">
        <v>1999</v>
      </c>
      <c r="B200" s="5" t="s">
        <v>2457</v>
      </c>
      <c r="C200" s="5" t="s">
        <v>2458</v>
      </c>
      <c r="D200" s="6">
        <v>23352</v>
      </c>
      <c r="F200" s="8" t="s">
        <v>2459</v>
      </c>
      <c r="G200" s="8"/>
      <c r="H200" s="8">
        <v>13</v>
      </c>
    </row>
    <row r="201" ht="30" spans="1:8">
      <c r="A201" t="s">
        <v>1999</v>
      </c>
      <c r="B201" s="5" t="s">
        <v>2460</v>
      </c>
      <c r="C201" s="5" t="s">
        <v>2461</v>
      </c>
      <c r="D201" s="6">
        <v>23353</v>
      </c>
      <c r="F201" s="8" t="s">
        <v>2462</v>
      </c>
      <c r="G201" s="8"/>
      <c r="H201" s="8">
        <v>6</v>
      </c>
    </row>
    <row r="202" spans="1:4">
      <c r="A202" t="s">
        <v>1999</v>
      </c>
      <c r="B202" s="5" t="s">
        <v>2463</v>
      </c>
      <c r="C202" s="5" t="s">
        <v>2464</v>
      </c>
      <c r="D202" s="6">
        <v>23354</v>
      </c>
    </row>
    <row r="203" spans="1:4">
      <c r="A203" t="s">
        <v>1999</v>
      </c>
      <c r="B203" s="5" t="s">
        <v>2465</v>
      </c>
      <c r="C203" s="5" t="s">
        <v>2466</v>
      </c>
      <c r="D203" s="6">
        <v>23355</v>
      </c>
    </row>
    <row r="204" spans="1:4">
      <c r="A204" t="s">
        <v>1999</v>
      </c>
      <c r="B204" s="5" t="s">
        <v>2467</v>
      </c>
      <c r="C204" s="5" t="s">
        <v>2468</v>
      </c>
      <c r="D204" s="6">
        <v>23356</v>
      </c>
    </row>
    <row r="205" spans="1:4">
      <c r="A205" t="s">
        <v>1999</v>
      </c>
      <c r="B205" s="5" t="s">
        <v>2469</v>
      </c>
      <c r="C205" s="5" t="s">
        <v>2470</v>
      </c>
      <c r="D205" s="6">
        <v>23357</v>
      </c>
    </row>
    <row r="206" spans="1:4">
      <c r="A206" t="s">
        <v>1999</v>
      </c>
      <c r="B206" s="5" t="s">
        <v>2471</v>
      </c>
      <c r="C206" s="5" t="s">
        <v>2472</v>
      </c>
      <c r="D206" s="6">
        <v>23358</v>
      </c>
    </row>
    <row r="207" spans="1:4">
      <c r="A207" t="s">
        <v>1999</v>
      </c>
      <c r="B207" s="5" t="s">
        <v>2473</v>
      </c>
      <c r="C207" s="5" t="s">
        <v>2474</v>
      </c>
      <c r="D207" s="6">
        <v>23359</v>
      </c>
    </row>
    <row r="208" spans="1:4">
      <c r="A208" t="s">
        <v>1999</v>
      </c>
      <c r="B208" s="5" t="s">
        <v>2475</v>
      </c>
      <c r="C208" s="5" t="s">
        <v>2476</v>
      </c>
      <c r="D208" s="6">
        <v>23360</v>
      </c>
    </row>
    <row r="209" spans="1:4">
      <c r="A209" t="s">
        <v>1999</v>
      </c>
      <c r="B209" s="5" t="s">
        <v>2477</v>
      </c>
      <c r="C209" s="5" t="s">
        <v>2478</v>
      </c>
      <c r="D209" s="6">
        <v>23361</v>
      </c>
    </row>
    <row r="210" spans="1:4">
      <c r="A210" t="s">
        <v>1999</v>
      </c>
      <c r="B210" s="5" t="s">
        <v>2479</v>
      </c>
      <c r="C210" s="5" t="s">
        <v>2480</v>
      </c>
      <c r="D210" s="6">
        <v>23362</v>
      </c>
    </row>
    <row r="211" spans="1:4">
      <c r="A211" t="s">
        <v>1999</v>
      </c>
      <c r="B211" s="5" t="s">
        <v>2481</v>
      </c>
      <c r="C211" s="5" t="s">
        <v>2482</v>
      </c>
      <c r="D211" s="6">
        <v>23363</v>
      </c>
    </row>
    <row r="212" spans="1:4">
      <c r="A212" t="s">
        <v>1999</v>
      </c>
      <c r="B212" s="5" t="s">
        <v>2483</v>
      </c>
      <c r="C212" s="5" t="s">
        <v>2484</v>
      </c>
      <c r="D212" s="6">
        <v>23364</v>
      </c>
    </row>
    <row r="213" ht="30" spans="1:4">
      <c r="A213" t="s">
        <v>1999</v>
      </c>
      <c r="B213" s="5" t="s">
        <v>2485</v>
      </c>
      <c r="C213" s="5" t="s">
        <v>2486</v>
      </c>
      <c r="D213" s="6">
        <v>23365</v>
      </c>
    </row>
    <row r="214" spans="1:4">
      <c r="A214" t="s">
        <v>1999</v>
      </c>
      <c r="B214" s="5" t="s">
        <v>2487</v>
      </c>
      <c r="C214" s="5" t="s">
        <v>2488</v>
      </c>
      <c r="D214" s="6">
        <v>23366</v>
      </c>
    </row>
    <row r="215" spans="1:4">
      <c r="A215" t="s">
        <v>1999</v>
      </c>
      <c r="B215" s="5" t="s">
        <v>2489</v>
      </c>
      <c r="C215" s="5" t="s">
        <v>2490</v>
      </c>
      <c r="D215" s="6">
        <v>23367</v>
      </c>
    </row>
    <row r="216" spans="1:4">
      <c r="A216" t="s">
        <v>1999</v>
      </c>
      <c r="B216" s="5" t="s">
        <v>2491</v>
      </c>
      <c r="C216" s="5" t="s">
        <v>2492</v>
      </c>
      <c r="D216" s="6">
        <v>23368</v>
      </c>
    </row>
    <row r="217" spans="1:4">
      <c r="A217" t="s">
        <v>1999</v>
      </c>
      <c r="B217" s="5" t="s">
        <v>2493</v>
      </c>
      <c r="C217" s="5" t="s">
        <v>2494</v>
      </c>
      <c r="D217" s="6">
        <v>23369</v>
      </c>
    </row>
    <row r="218" spans="1:4">
      <c r="A218" t="s">
        <v>1999</v>
      </c>
      <c r="B218" s="5" t="s">
        <v>2495</v>
      </c>
      <c r="C218" s="5" t="s">
        <v>2496</v>
      </c>
      <c r="D218" s="6">
        <v>23370</v>
      </c>
    </row>
    <row r="219" spans="1:4">
      <c r="A219" t="s">
        <v>1999</v>
      </c>
      <c r="B219" s="5" t="s">
        <v>2497</v>
      </c>
      <c r="C219" s="5" t="s">
        <v>2498</v>
      </c>
      <c r="D219" s="6">
        <v>23371</v>
      </c>
    </row>
    <row r="220" spans="1:4">
      <c r="A220" t="s">
        <v>1999</v>
      </c>
      <c r="B220" s="5" t="s">
        <v>2499</v>
      </c>
      <c r="C220" s="5" t="s">
        <v>2500</v>
      </c>
      <c r="D220" s="6">
        <v>23372</v>
      </c>
    </row>
    <row r="221" spans="1:4">
      <c r="A221" t="s">
        <v>1999</v>
      </c>
      <c r="B221" s="5" t="s">
        <v>2501</v>
      </c>
      <c r="C221" s="5" t="s">
        <v>2502</v>
      </c>
      <c r="D221" s="6">
        <v>23373</v>
      </c>
    </row>
    <row r="222" spans="1:4">
      <c r="A222" t="s">
        <v>1999</v>
      </c>
      <c r="B222" s="5" t="s">
        <v>2503</v>
      </c>
      <c r="C222" s="5" t="s">
        <v>2504</v>
      </c>
      <c r="D222" s="6">
        <v>23374</v>
      </c>
    </row>
    <row r="223" spans="1:4">
      <c r="A223" t="s">
        <v>1999</v>
      </c>
      <c r="B223" s="5" t="s">
        <v>2505</v>
      </c>
      <c r="C223" s="5" t="s">
        <v>2506</v>
      </c>
      <c r="D223" s="6">
        <v>23375</v>
      </c>
    </row>
    <row r="224" spans="1:4">
      <c r="A224" t="s">
        <v>1999</v>
      </c>
      <c r="B224" s="5" t="s">
        <v>2507</v>
      </c>
      <c r="C224" s="5" t="s">
        <v>2508</v>
      </c>
      <c r="D224" s="6">
        <v>23376</v>
      </c>
    </row>
    <row r="229" ht="30" spans="1:4">
      <c r="A229" t="s">
        <v>2509</v>
      </c>
      <c r="B229" s="5" t="s">
        <v>2510</v>
      </c>
      <c r="C229" s="5" t="s">
        <v>1962</v>
      </c>
      <c r="D229" s="6">
        <v>23280</v>
      </c>
    </row>
    <row r="231" spans="1:4">
      <c r="A231" t="s">
        <v>2511</v>
      </c>
      <c r="B231" s="5" t="s">
        <v>2512</v>
      </c>
      <c r="C231" s="5" t="s">
        <v>2513</v>
      </c>
      <c r="D231" s="6">
        <v>23180</v>
      </c>
    </row>
    <row r="232" spans="1:4">
      <c r="A232" t="s">
        <v>2511</v>
      </c>
      <c r="B232" s="5" t="s">
        <v>2514</v>
      </c>
      <c r="C232" s="5" t="s">
        <v>2515</v>
      </c>
      <c r="D232" s="6">
        <v>23181</v>
      </c>
    </row>
    <row r="233" ht="30" spans="1:4">
      <c r="A233" t="s">
        <v>2511</v>
      </c>
      <c r="B233" s="5" t="s">
        <v>2516</v>
      </c>
      <c r="C233" s="5" t="s">
        <v>2517</v>
      </c>
      <c r="D233" s="6">
        <v>23182</v>
      </c>
    </row>
  </sheetData>
  <sortState ref="F3:H196">
    <sortCondition ref="F3:F196"/>
  </sortState>
  <mergeCells count="1">
    <mergeCell ref="G1:H1"/>
  </mergeCells>
  <conditionalFormatting sqref="I2:K2">
    <cfRule type="containsText" dxfId="0" priority="1" operator="between" text="ATKT">
      <formula>NOT(ISERROR(SEARCH("ATKT",I2)))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"/>
  <sheetViews>
    <sheetView workbookViewId="0">
      <selection activeCell="I4" sqref="I4"/>
    </sheetView>
  </sheetViews>
  <sheetFormatPr defaultColWidth="9" defaultRowHeight="15" outlineLevelRow="1" outlineLevelCol="7"/>
  <sheetData>
    <row r="1" spans="5:8">
      <c r="E1" s="1" t="s">
        <v>1652</v>
      </c>
      <c r="F1" s="1" t="s">
        <v>1831</v>
      </c>
      <c r="G1" s="1" t="s">
        <v>2005</v>
      </c>
      <c r="H1" s="1" t="s">
        <v>2518</v>
      </c>
    </row>
    <row r="2" spans="5:8">
      <c r="E2" s="1" t="s">
        <v>2519</v>
      </c>
      <c r="F2" s="2" t="s">
        <v>2007</v>
      </c>
      <c r="G2" s="2" t="s">
        <v>2008</v>
      </c>
      <c r="H2" s="2" t="s">
        <v>1834</v>
      </c>
    </row>
  </sheetData>
  <conditionalFormatting sqref="F2:H2">
    <cfRule type="containsText" dxfId="0" priority="1" operator="between" text="ATKT">
      <formula>NOT(ISERROR(SEARCH("ATKT",F2)))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5"/>
  <sheetViews>
    <sheetView workbookViewId="0">
      <selection activeCell="D19" sqref="D19"/>
    </sheetView>
  </sheetViews>
  <sheetFormatPr defaultColWidth="9" defaultRowHeight="15"/>
  <cols>
    <col min="2" max="2" width="34.1428571428571" customWidth="1"/>
    <col min="4" max="4" width="6.85714285714286" customWidth="1"/>
    <col min="6" max="6" width="6.28571428571429" customWidth="1"/>
    <col min="8" max="8" width="6.42857142857143" customWidth="1"/>
    <col min="10" max="10" width="6.28571428571429" customWidth="1"/>
    <col min="11" max="11" width="6.14285714285714" customWidth="1"/>
    <col min="12" max="12" width="10" style="57" customWidth="1"/>
    <col min="13" max="13" width="23.2857142857143" customWidth="1"/>
  </cols>
  <sheetData>
    <row r="1" ht="18.75" spans="1:12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132"/>
      <c r="K1" s="55"/>
      <c r="L1" s="7"/>
    </row>
    <row r="2" spans="1:1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165"/>
    </row>
    <row r="3" spans="1:11">
      <c r="A3" s="57" t="s">
        <v>1</v>
      </c>
      <c r="B3" s="57" t="s">
        <v>2</v>
      </c>
      <c r="C3" s="57" t="s">
        <v>6</v>
      </c>
      <c r="D3" s="162" t="s">
        <v>24</v>
      </c>
      <c r="E3" s="57" t="s">
        <v>20</v>
      </c>
      <c r="F3" s="162" t="s">
        <v>24</v>
      </c>
      <c r="G3" s="57" t="s">
        <v>25</v>
      </c>
      <c r="H3" s="162" t="s">
        <v>24</v>
      </c>
      <c r="I3" s="57" t="s">
        <v>26</v>
      </c>
      <c r="J3" s="57" t="s">
        <v>24</v>
      </c>
      <c r="K3" s="153" t="s">
        <v>7</v>
      </c>
    </row>
    <row r="4" spans="1:12">
      <c r="A4" s="57">
        <v>1</v>
      </c>
      <c r="B4" s="57" t="s">
        <v>27</v>
      </c>
      <c r="C4" s="57">
        <v>591</v>
      </c>
      <c r="D4" s="152">
        <f t="shared" ref="D4:D35" si="0">(C4/13)</f>
        <v>45.4615384615385</v>
      </c>
      <c r="E4" s="57">
        <v>566</v>
      </c>
      <c r="F4" s="152">
        <f t="shared" ref="F4:F30" si="1">(E4/15)</f>
        <v>37.7333333333333</v>
      </c>
      <c r="G4" s="134">
        <v>597</v>
      </c>
      <c r="H4" s="152">
        <f t="shared" ref="H4:H15" si="2">(G4/15)</f>
        <v>39.8</v>
      </c>
      <c r="I4" s="150"/>
      <c r="J4" s="150" t="s">
        <v>28</v>
      </c>
      <c r="K4" s="166"/>
      <c r="L4" s="150"/>
    </row>
    <row r="5" spans="1:11">
      <c r="A5" s="57">
        <v>2</v>
      </c>
      <c r="B5" s="57" t="s">
        <v>29</v>
      </c>
      <c r="C5" s="57">
        <v>715</v>
      </c>
      <c r="D5" s="152">
        <f t="shared" si="0"/>
        <v>55</v>
      </c>
      <c r="E5" s="57">
        <v>1053</v>
      </c>
      <c r="F5" s="152">
        <f t="shared" si="1"/>
        <v>70.2</v>
      </c>
      <c r="G5" s="134">
        <v>982</v>
      </c>
      <c r="H5" s="152">
        <f t="shared" si="2"/>
        <v>65.4666666666667</v>
      </c>
      <c r="I5" s="134">
        <v>1105</v>
      </c>
      <c r="J5" s="134">
        <f t="shared" ref="J5:J10" si="3">(I5/15)</f>
        <v>73.6666666666667</v>
      </c>
      <c r="K5" s="155">
        <f t="shared" ref="K5:K10" si="4">(D5+F5+H5+J5)/4</f>
        <v>66.0833333333333</v>
      </c>
    </row>
    <row r="6" spans="1:12">
      <c r="A6" s="57">
        <v>3</v>
      </c>
      <c r="B6" s="57" t="s">
        <v>30</v>
      </c>
      <c r="C6" s="57">
        <v>836</v>
      </c>
      <c r="D6" s="152">
        <f t="shared" si="0"/>
        <v>64.3076923076923</v>
      </c>
      <c r="E6" s="57">
        <v>960</v>
      </c>
      <c r="F6" s="152">
        <f t="shared" si="1"/>
        <v>64</v>
      </c>
      <c r="G6" s="134">
        <v>974</v>
      </c>
      <c r="H6" s="152">
        <f t="shared" si="2"/>
        <v>64.9333333333333</v>
      </c>
      <c r="I6" s="134">
        <v>1053</v>
      </c>
      <c r="J6" s="134">
        <f t="shared" si="3"/>
        <v>70.2</v>
      </c>
      <c r="K6" s="155">
        <f t="shared" si="4"/>
        <v>65.8602564102564</v>
      </c>
      <c r="L6" s="134"/>
    </row>
    <row r="7" spans="1:12">
      <c r="A7" s="57">
        <v>4</v>
      </c>
      <c r="B7" s="57" t="s">
        <v>31</v>
      </c>
      <c r="C7" s="57">
        <v>977</v>
      </c>
      <c r="D7" s="152">
        <f t="shared" si="0"/>
        <v>75.1538461538462</v>
      </c>
      <c r="E7" s="57">
        <v>1106</v>
      </c>
      <c r="F7" s="152">
        <f t="shared" si="1"/>
        <v>73.7333333333333</v>
      </c>
      <c r="G7" s="134">
        <v>1022</v>
      </c>
      <c r="H7" s="152">
        <f t="shared" si="2"/>
        <v>68.1333333333333</v>
      </c>
      <c r="I7" s="134">
        <v>1118</v>
      </c>
      <c r="J7" s="134">
        <f t="shared" si="3"/>
        <v>74.5333333333333</v>
      </c>
      <c r="K7" s="155">
        <f t="shared" si="4"/>
        <v>72.8884615384615</v>
      </c>
      <c r="L7" s="134"/>
    </row>
    <row r="8" spans="1:12">
      <c r="A8" s="57">
        <v>5</v>
      </c>
      <c r="B8" s="57" t="s">
        <v>32</v>
      </c>
      <c r="C8" s="57">
        <v>689</v>
      </c>
      <c r="D8" s="152">
        <f t="shared" si="0"/>
        <v>53</v>
      </c>
      <c r="E8" s="57">
        <v>751</v>
      </c>
      <c r="F8" s="152">
        <f t="shared" si="1"/>
        <v>50.0666666666667</v>
      </c>
      <c r="G8" s="134">
        <v>825</v>
      </c>
      <c r="H8" s="152">
        <f t="shared" si="2"/>
        <v>55</v>
      </c>
      <c r="I8" s="134">
        <v>1047</v>
      </c>
      <c r="J8" s="134">
        <f t="shared" si="3"/>
        <v>69.8</v>
      </c>
      <c r="K8" s="155">
        <f t="shared" si="4"/>
        <v>56.9666666666667</v>
      </c>
      <c r="L8" s="134"/>
    </row>
    <row r="9" spans="1:12">
      <c r="A9" s="57">
        <v>6</v>
      </c>
      <c r="B9" s="57" t="s">
        <v>33</v>
      </c>
      <c r="C9" s="57">
        <v>856</v>
      </c>
      <c r="D9" s="152">
        <f t="shared" si="0"/>
        <v>65.8461538461538</v>
      </c>
      <c r="E9" s="57">
        <v>900</v>
      </c>
      <c r="F9" s="152">
        <f t="shared" si="1"/>
        <v>60</v>
      </c>
      <c r="G9" s="134">
        <v>784</v>
      </c>
      <c r="H9" s="152">
        <f t="shared" si="2"/>
        <v>52.2666666666667</v>
      </c>
      <c r="I9" s="134">
        <v>1004</v>
      </c>
      <c r="J9" s="134">
        <f t="shared" si="3"/>
        <v>66.9333333333333</v>
      </c>
      <c r="K9" s="155">
        <f t="shared" si="4"/>
        <v>61.2615384615385</v>
      </c>
      <c r="L9" s="134"/>
    </row>
    <row r="10" spans="1:12">
      <c r="A10" s="57">
        <v>7</v>
      </c>
      <c r="B10" s="57" t="s">
        <v>34</v>
      </c>
      <c r="C10" s="57">
        <v>716</v>
      </c>
      <c r="D10" s="152">
        <f t="shared" si="0"/>
        <v>55.0769230769231</v>
      </c>
      <c r="E10" s="57">
        <v>720</v>
      </c>
      <c r="F10" s="152">
        <f t="shared" si="1"/>
        <v>48</v>
      </c>
      <c r="G10" s="134">
        <v>675</v>
      </c>
      <c r="H10" s="152">
        <f t="shared" si="2"/>
        <v>45</v>
      </c>
      <c r="I10" s="134">
        <v>965</v>
      </c>
      <c r="J10" s="134">
        <f t="shared" si="3"/>
        <v>64.3333333333333</v>
      </c>
      <c r="K10" s="155">
        <f t="shared" si="4"/>
        <v>53.1025641025641</v>
      </c>
      <c r="L10" s="134"/>
    </row>
    <row r="11" spans="1:12">
      <c r="A11" s="57">
        <v>8</v>
      </c>
      <c r="B11" s="57" t="s">
        <v>35</v>
      </c>
      <c r="C11" s="57">
        <v>593</v>
      </c>
      <c r="D11" s="152">
        <f t="shared" si="0"/>
        <v>45.6153846153846</v>
      </c>
      <c r="E11" s="57">
        <v>1041</v>
      </c>
      <c r="F11" s="152">
        <f t="shared" si="1"/>
        <v>69.4</v>
      </c>
      <c r="G11" s="134">
        <v>1103</v>
      </c>
      <c r="H11" s="152">
        <f t="shared" si="2"/>
        <v>73.5333333333333</v>
      </c>
      <c r="I11" s="97"/>
      <c r="J11" s="97" t="s">
        <v>28</v>
      </c>
      <c r="K11" s="156"/>
      <c r="L11" s="97"/>
    </row>
    <row r="12" spans="1:12">
      <c r="A12" s="57">
        <v>9</v>
      </c>
      <c r="B12" s="57" t="s">
        <v>36</v>
      </c>
      <c r="C12" s="57">
        <v>758</v>
      </c>
      <c r="D12" s="152">
        <f t="shared" si="0"/>
        <v>58.3076923076923</v>
      </c>
      <c r="E12" s="57">
        <v>661</v>
      </c>
      <c r="F12" s="152">
        <f t="shared" si="1"/>
        <v>44.0666666666667</v>
      </c>
      <c r="G12" s="134">
        <v>750</v>
      </c>
      <c r="H12" s="152">
        <f t="shared" si="2"/>
        <v>50</v>
      </c>
      <c r="I12" s="134">
        <v>955</v>
      </c>
      <c r="J12" s="134">
        <f>(I12/15)</f>
        <v>63.6666666666667</v>
      </c>
      <c r="K12" s="155">
        <f>(D12+F12+H12+J12)/4</f>
        <v>54.0102564102564</v>
      </c>
      <c r="L12" s="134"/>
    </row>
    <row r="13" spans="1:12">
      <c r="A13" s="57">
        <v>10</v>
      </c>
      <c r="B13" s="57" t="s">
        <v>37</v>
      </c>
      <c r="C13" s="57">
        <v>906</v>
      </c>
      <c r="D13" s="152">
        <f t="shared" si="0"/>
        <v>69.6923076923077</v>
      </c>
      <c r="E13" s="57">
        <v>811</v>
      </c>
      <c r="F13" s="152">
        <f t="shared" si="1"/>
        <v>54.0666666666667</v>
      </c>
      <c r="G13" s="134">
        <v>902</v>
      </c>
      <c r="H13" s="152">
        <f t="shared" si="2"/>
        <v>60.1333333333333</v>
      </c>
      <c r="I13" s="134">
        <v>1019</v>
      </c>
      <c r="J13" s="134">
        <f>(I13/15)</f>
        <v>67.9333333333333</v>
      </c>
      <c r="K13" s="155">
        <f>(D13+F13+H13+J13)/4</f>
        <v>62.9564102564103</v>
      </c>
      <c r="L13" s="134"/>
    </row>
    <row r="14" spans="1:12">
      <c r="A14" s="57">
        <v>11</v>
      </c>
      <c r="B14" s="57" t="s">
        <v>38</v>
      </c>
      <c r="C14" s="57">
        <v>747</v>
      </c>
      <c r="D14" s="152">
        <f t="shared" si="0"/>
        <v>57.4615384615385</v>
      </c>
      <c r="E14" s="57">
        <v>951</v>
      </c>
      <c r="F14" s="152">
        <f t="shared" si="1"/>
        <v>63.4</v>
      </c>
      <c r="G14" s="134">
        <v>1033</v>
      </c>
      <c r="H14" s="152">
        <f t="shared" si="2"/>
        <v>68.8666666666667</v>
      </c>
      <c r="I14" s="134">
        <v>1092</v>
      </c>
      <c r="J14" s="134">
        <f>(I14/15)</f>
        <v>72.8</v>
      </c>
      <c r="K14" s="155">
        <f>(D14+F14+H14+J14)/4</f>
        <v>65.6320512820513</v>
      </c>
      <c r="L14" s="134"/>
    </row>
    <row r="15" spans="1:12">
      <c r="A15" s="57">
        <v>12</v>
      </c>
      <c r="B15" s="57" t="s">
        <v>39</v>
      </c>
      <c r="C15" s="57">
        <v>832</v>
      </c>
      <c r="D15" s="152">
        <f t="shared" si="0"/>
        <v>64</v>
      </c>
      <c r="E15" s="57">
        <v>888</v>
      </c>
      <c r="F15" s="152">
        <f t="shared" si="1"/>
        <v>59.2</v>
      </c>
      <c r="G15" s="134">
        <v>878</v>
      </c>
      <c r="H15" s="134">
        <f t="shared" si="2"/>
        <v>58.5333333333333</v>
      </c>
      <c r="I15" s="134">
        <v>1000</v>
      </c>
      <c r="J15" s="134">
        <f>(I15/15)</f>
        <v>66.6666666666667</v>
      </c>
      <c r="K15" s="155">
        <f>(D15+F15+H15+J15)/4</f>
        <v>62.1</v>
      </c>
      <c r="L15" s="134"/>
    </row>
    <row r="16" spans="1:12">
      <c r="A16" s="57">
        <v>13</v>
      </c>
      <c r="B16" s="57" t="s">
        <v>40</v>
      </c>
      <c r="C16" s="57">
        <v>244</v>
      </c>
      <c r="D16" s="152">
        <f t="shared" si="0"/>
        <v>18.7692307692308</v>
      </c>
      <c r="E16" s="97"/>
      <c r="F16" s="150" t="s">
        <v>28</v>
      </c>
      <c r="G16" s="97"/>
      <c r="H16" s="97"/>
      <c r="I16" s="97"/>
      <c r="J16" s="97"/>
      <c r="K16" s="156"/>
      <c r="L16" s="97"/>
    </row>
    <row r="17" spans="1:12">
      <c r="A17" s="57">
        <v>14</v>
      </c>
      <c r="B17" s="57" t="s">
        <v>41</v>
      </c>
      <c r="C17" s="57">
        <v>301</v>
      </c>
      <c r="D17" s="152">
        <f t="shared" si="0"/>
        <v>23.1538461538462</v>
      </c>
      <c r="E17" s="97"/>
      <c r="F17" s="150" t="s">
        <v>28</v>
      </c>
      <c r="G17" s="97"/>
      <c r="H17" s="143"/>
      <c r="I17" s="97"/>
      <c r="J17" s="97"/>
      <c r="K17" s="156"/>
      <c r="L17" s="97"/>
    </row>
    <row r="18" spans="1:12">
      <c r="A18" s="57">
        <v>15</v>
      </c>
      <c r="B18" s="57" t="s">
        <v>42</v>
      </c>
      <c r="C18" s="57">
        <v>622</v>
      </c>
      <c r="D18" s="152">
        <f t="shared" si="0"/>
        <v>47.8461538461538</v>
      </c>
      <c r="E18" s="57">
        <v>830</v>
      </c>
      <c r="F18" s="152">
        <f t="shared" si="1"/>
        <v>55.3333333333333</v>
      </c>
      <c r="G18" s="97">
        <v>681</v>
      </c>
      <c r="H18" s="150" t="s">
        <v>28</v>
      </c>
      <c r="I18" s="97"/>
      <c r="J18" s="97"/>
      <c r="K18" s="156"/>
      <c r="L18" s="97"/>
    </row>
    <row r="19" spans="1:12">
      <c r="A19" s="57">
        <v>16</v>
      </c>
      <c r="B19" s="57" t="s">
        <v>43</v>
      </c>
      <c r="C19" s="57">
        <v>677</v>
      </c>
      <c r="D19" s="152">
        <f t="shared" si="0"/>
        <v>52.0769230769231</v>
      </c>
      <c r="E19" s="57">
        <v>979</v>
      </c>
      <c r="F19" s="152">
        <f t="shared" si="1"/>
        <v>65.2666666666667</v>
      </c>
      <c r="G19" s="134">
        <v>980</v>
      </c>
      <c r="H19" s="134">
        <f>(G19/15)</f>
        <v>65.3333333333333</v>
      </c>
      <c r="I19" s="134">
        <v>1113</v>
      </c>
      <c r="J19" s="134">
        <f>(I19/15)</f>
        <v>74.2</v>
      </c>
      <c r="K19" s="155">
        <f>(D19+F19+H19+J19)/4</f>
        <v>64.2192307692308</v>
      </c>
      <c r="L19" s="134"/>
    </row>
    <row r="20" spans="1:12">
      <c r="A20" s="57">
        <v>17</v>
      </c>
      <c r="B20" s="57" t="s">
        <v>44</v>
      </c>
      <c r="C20" s="57">
        <v>667</v>
      </c>
      <c r="D20" s="152">
        <f t="shared" si="0"/>
        <v>51.3076923076923</v>
      </c>
      <c r="E20" s="97"/>
      <c r="F20" s="150" t="s">
        <v>28</v>
      </c>
      <c r="G20" s="97"/>
      <c r="H20" s="97"/>
      <c r="I20" s="97"/>
      <c r="J20" s="97"/>
      <c r="K20" s="156"/>
      <c r="L20" s="97"/>
    </row>
    <row r="21" spans="1:12">
      <c r="A21" s="57">
        <v>18</v>
      </c>
      <c r="B21" s="57" t="s">
        <v>45</v>
      </c>
      <c r="C21" s="57">
        <v>821</v>
      </c>
      <c r="D21" s="152">
        <f t="shared" si="0"/>
        <v>63.1538461538462</v>
      </c>
      <c r="E21" s="97"/>
      <c r="F21" s="150" t="s">
        <v>28</v>
      </c>
      <c r="G21" s="97"/>
      <c r="H21" s="143"/>
      <c r="I21" s="97"/>
      <c r="J21" s="97"/>
      <c r="K21" s="156"/>
      <c r="L21" s="97"/>
    </row>
    <row r="22" spans="1:12">
      <c r="A22" s="57">
        <v>19</v>
      </c>
      <c r="B22" s="57" t="s">
        <v>46</v>
      </c>
      <c r="C22" s="57">
        <v>791</v>
      </c>
      <c r="D22" s="152">
        <f t="shared" si="0"/>
        <v>60.8461538461538</v>
      </c>
      <c r="E22" s="57">
        <v>978</v>
      </c>
      <c r="F22" s="152">
        <f t="shared" si="1"/>
        <v>65.2</v>
      </c>
      <c r="G22" s="134">
        <v>920</v>
      </c>
      <c r="H22" s="152">
        <f>(G22/15)</f>
        <v>61.3333333333333</v>
      </c>
      <c r="I22" s="134">
        <v>1099</v>
      </c>
      <c r="J22" s="134">
        <f>(I22/15)</f>
        <v>73.2666666666667</v>
      </c>
      <c r="K22" s="155">
        <f>(D22+F22+H22+J22)/4</f>
        <v>65.1615384615385</v>
      </c>
      <c r="L22" s="134"/>
    </row>
    <row r="23" spans="1:12">
      <c r="A23" s="57">
        <v>20</v>
      </c>
      <c r="B23" s="57" t="s">
        <v>47</v>
      </c>
      <c r="C23" s="57">
        <v>780</v>
      </c>
      <c r="D23" s="152">
        <f t="shared" si="0"/>
        <v>60</v>
      </c>
      <c r="E23" s="57">
        <v>800</v>
      </c>
      <c r="F23" s="152">
        <f t="shared" si="1"/>
        <v>53.3333333333333</v>
      </c>
      <c r="G23" s="134">
        <v>907</v>
      </c>
      <c r="H23" s="134">
        <f>(G23/15)</f>
        <v>60.4666666666667</v>
      </c>
      <c r="I23" s="134">
        <v>1019</v>
      </c>
      <c r="J23" s="134">
        <f>(I23/15)</f>
        <v>67.9333333333333</v>
      </c>
      <c r="K23" s="155">
        <f>(D23+F23+H23+J23)/4</f>
        <v>60.4333333333333</v>
      </c>
      <c r="L23" s="134"/>
    </row>
    <row r="24" spans="1:12">
      <c r="A24" s="57">
        <v>21</v>
      </c>
      <c r="B24" s="57" t="s">
        <v>48</v>
      </c>
      <c r="C24" s="57">
        <v>636</v>
      </c>
      <c r="D24" s="152">
        <f t="shared" si="0"/>
        <v>48.9230769230769</v>
      </c>
      <c r="E24" s="97"/>
      <c r="F24" s="150" t="s">
        <v>28</v>
      </c>
      <c r="G24" s="97"/>
      <c r="H24" s="97"/>
      <c r="I24" s="97"/>
      <c r="J24" s="97"/>
      <c r="K24" s="156"/>
      <c r="L24" s="97"/>
    </row>
    <row r="25" spans="1:12">
      <c r="A25" s="57">
        <v>22</v>
      </c>
      <c r="B25" s="57" t="s">
        <v>49</v>
      </c>
      <c r="C25" s="57">
        <v>581</v>
      </c>
      <c r="D25" s="152">
        <f t="shared" si="0"/>
        <v>44.6923076923077</v>
      </c>
      <c r="E25" s="97"/>
      <c r="F25" s="150" t="s">
        <v>28</v>
      </c>
      <c r="G25" s="97"/>
      <c r="H25" s="143"/>
      <c r="I25" s="97"/>
      <c r="J25" s="97"/>
      <c r="K25" s="156"/>
      <c r="L25" s="97"/>
    </row>
    <row r="26" spans="1:12">
      <c r="A26" s="57">
        <v>23</v>
      </c>
      <c r="B26" s="57" t="s">
        <v>50</v>
      </c>
      <c r="C26" s="57">
        <v>920</v>
      </c>
      <c r="D26" s="152">
        <f t="shared" si="0"/>
        <v>70.7692307692308</v>
      </c>
      <c r="E26" s="134">
        <v>1043</v>
      </c>
      <c r="F26" s="152">
        <f t="shared" si="1"/>
        <v>69.5333333333333</v>
      </c>
      <c r="G26" s="134">
        <v>934</v>
      </c>
      <c r="H26" s="152">
        <f>(G26/15)</f>
        <v>62.2666666666667</v>
      </c>
      <c r="I26" s="134">
        <v>1048</v>
      </c>
      <c r="J26" s="134">
        <f>(I26/15)</f>
        <v>69.8666666666667</v>
      </c>
      <c r="K26" s="155">
        <f>(D26+F26+H26+J26)/4</f>
        <v>68.1089743589744</v>
      </c>
      <c r="L26" s="134"/>
    </row>
    <row r="27" spans="1:12">
      <c r="A27" s="57">
        <v>24</v>
      </c>
      <c r="B27" s="57" t="s">
        <v>51</v>
      </c>
      <c r="C27" s="57">
        <v>939</v>
      </c>
      <c r="D27" s="152">
        <f t="shared" si="0"/>
        <v>72.2307692307692</v>
      </c>
      <c r="E27" s="134">
        <v>1036</v>
      </c>
      <c r="F27" s="152">
        <f t="shared" si="1"/>
        <v>69.0666666666667</v>
      </c>
      <c r="G27" s="134">
        <v>1059</v>
      </c>
      <c r="H27" s="152">
        <f>(G27/15)</f>
        <v>70.6</v>
      </c>
      <c r="I27" s="134">
        <v>1133</v>
      </c>
      <c r="J27" s="134">
        <f>(I27/15)</f>
        <v>75.5333333333333</v>
      </c>
      <c r="K27" s="155">
        <f>(D27+F27+H27+J27)/4</f>
        <v>71.8576923076923</v>
      </c>
      <c r="L27" s="134"/>
    </row>
    <row r="28" spans="1:12">
      <c r="A28" s="57">
        <v>25</v>
      </c>
      <c r="B28" s="57" t="s">
        <v>52</v>
      </c>
      <c r="C28" s="57">
        <v>793</v>
      </c>
      <c r="D28" s="152">
        <f t="shared" si="0"/>
        <v>61</v>
      </c>
      <c r="E28" s="134">
        <v>964</v>
      </c>
      <c r="F28" s="152">
        <f t="shared" si="1"/>
        <v>64.2666666666667</v>
      </c>
      <c r="G28" s="134">
        <v>961</v>
      </c>
      <c r="H28" s="152">
        <f>(G28/15)</f>
        <v>64.0666666666667</v>
      </c>
      <c r="I28" s="134">
        <v>1065</v>
      </c>
      <c r="J28" s="134">
        <f>(I28/15)</f>
        <v>71</v>
      </c>
      <c r="K28" s="155">
        <f>(D28+F28+H28+J28)/4</f>
        <v>65.0833333333333</v>
      </c>
      <c r="L28" s="134"/>
    </row>
    <row r="29" spans="1:12">
      <c r="A29" s="57">
        <v>26</v>
      </c>
      <c r="B29" s="57" t="s">
        <v>53</v>
      </c>
      <c r="C29" s="57">
        <v>892</v>
      </c>
      <c r="D29" s="152">
        <f t="shared" si="0"/>
        <v>68.6153846153846</v>
      </c>
      <c r="E29" s="134">
        <v>925</v>
      </c>
      <c r="F29" s="152">
        <f t="shared" si="1"/>
        <v>61.6666666666667</v>
      </c>
      <c r="G29" s="134">
        <v>886</v>
      </c>
      <c r="H29" s="152">
        <f>(G29/15)</f>
        <v>59.0666666666667</v>
      </c>
      <c r="I29" s="134">
        <v>931</v>
      </c>
      <c r="J29" s="134">
        <f>(I29/15)</f>
        <v>62.0666666666667</v>
      </c>
      <c r="K29" s="155">
        <f>(D29+F29+H29+J29)/4</f>
        <v>62.8538461538461</v>
      </c>
      <c r="L29" s="134"/>
    </row>
    <row r="30" spans="1:12">
      <c r="A30" s="57">
        <v>27</v>
      </c>
      <c r="B30" s="57" t="s">
        <v>54</v>
      </c>
      <c r="C30" s="57">
        <v>808</v>
      </c>
      <c r="D30" s="152">
        <f t="shared" si="0"/>
        <v>62.1538461538462</v>
      </c>
      <c r="E30" s="134">
        <v>947</v>
      </c>
      <c r="F30" s="152">
        <f t="shared" si="1"/>
        <v>63.1333333333333</v>
      </c>
      <c r="G30" s="134">
        <v>831</v>
      </c>
      <c r="H30" s="134">
        <f>(G30/15)</f>
        <v>55.4</v>
      </c>
      <c r="I30" s="134">
        <v>945</v>
      </c>
      <c r="J30" s="134">
        <f>(I30/15)</f>
        <v>63</v>
      </c>
      <c r="K30" s="155">
        <f>(D30+F30+H30+J30)/4</f>
        <v>60.9217948717949</v>
      </c>
      <c r="L30" s="134"/>
    </row>
    <row r="31" spans="1:12">
      <c r="A31" s="57">
        <v>28</v>
      </c>
      <c r="B31" s="57" t="s">
        <v>55</v>
      </c>
      <c r="C31" s="57">
        <v>816</v>
      </c>
      <c r="D31" s="152">
        <f t="shared" si="0"/>
        <v>62.7692307692308</v>
      </c>
      <c r="E31" s="97"/>
      <c r="F31" s="150" t="s">
        <v>28</v>
      </c>
      <c r="G31" s="97"/>
      <c r="H31" s="143"/>
      <c r="I31" s="97"/>
      <c r="J31" s="97"/>
      <c r="K31" s="156"/>
      <c r="L31" s="97"/>
    </row>
    <row r="32" spans="1:11">
      <c r="A32" s="57">
        <v>29</v>
      </c>
      <c r="B32" s="57" t="s">
        <v>56</v>
      </c>
      <c r="C32" s="57">
        <v>715</v>
      </c>
      <c r="D32" s="152">
        <f t="shared" si="0"/>
        <v>55</v>
      </c>
      <c r="E32" s="134">
        <v>934</v>
      </c>
      <c r="F32" s="152">
        <f t="shared" ref="F32:F52" si="5">(E32/15)</f>
        <v>62.2666666666667</v>
      </c>
      <c r="G32" s="134">
        <v>900</v>
      </c>
      <c r="H32" s="152">
        <f t="shared" ref="H32:H52" si="6">(G32/15)</f>
        <v>60</v>
      </c>
      <c r="I32" s="134">
        <v>1050</v>
      </c>
      <c r="J32" s="134">
        <f t="shared" ref="J32:J52" si="7">(I32/15)</f>
        <v>70</v>
      </c>
      <c r="K32" s="155">
        <f t="shared" ref="K32:K46" si="8">(D32+F32+H32+J32)/4</f>
        <v>61.8166666666667</v>
      </c>
    </row>
    <row r="33" spans="1:12">
      <c r="A33" s="57">
        <v>30</v>
      </c>
      <c r="B33" s="57" t="s">
        <v>57</v>
      </c>
      <c r="C33" s="57">
        <v>849</v>
      </c>
      <c r="D33" s="152">
        <f t="shared" si="0"/>
        <v>65.3076923076923</v>
      </c>
      <c r="E33" s="134">
        <v>974</v>
      </c>
      <c r="F33" s="152">
        <f t="shared" si="5"/>
        <v>64.9333333333333</v>
      </c>
      <c r="G33" s="134">
        <v>972</v>
      </c>
      <c r="H33" s="152">
        <f t="shared" si="6"/>
        <v>64.8</v>
      </c>
      <c r="I33" s="134">
        <v>1061</v>
      </c>
      <c r="J33" s="134">
        <f t="shared" si="7"/>
        <v>70.7333333333333</v>
      </c>
      <c r="K33" s="155">
        <f t="shared" si="8"/>
        <v>66.4435897435898</v>
      </c>
      <c r="L33" s="134"/>
    </row>
    <row r="34" spans="1:12">
      <c r="A34" s="57">
        <v>31</v>
      </c>
      <c r="B34" s="57" t="s">
        <v>58</v>
      </c>
      <c r="C34" s="57">
        <v>823</v>
      </c>
      <c r="D34" s="152">
        <f t="shared" si="0"/>
        <v>63.3076923076923</v>
      </c>
      <c r="E34" s="134">
        <v>887</v>
      </c>
      <c r="F34" s="152">
        <f t="shared" si="5"/>
        <v>59.1333333333333</v>
      </c>
      <c r="G34" s="134">
        <v>912</v>
      </c>
      <c r="H34" s="152">
        <f t="shared" si="6"/>
        <v>60.8</v>
      </c>
      <c r="I34" s="134">
        <v>1046</v>
      </c>
      <c r="J34" s="134">
        <f t="shared" si="7"/>
        <v>69.7333333333333</v>
      </c>
      <c r="K34" s="155">
        <f t="shared" si="8"/>
        <v>63.2435897435898</v>
      </c>
      <c r="L34" s="134"/>
    </row>
    <row r="35" spans="1:12">
      <c r="A35" s="57">
        <v>32</v>
      </c>
      <c r="B35" s="57" t="s">
        <v>59</v>
      </c>
      <c r="C35" s="57">
        <v>780</v>
      </c>
      <c r="D35" s="152">
        <f t="shared" si="0"/>
        <v>60</v>
      </c>
      <c r="E35" s="134">
        <v>874</v>
      </c>
      <c r="F35" s="152">
        <f t="shared" si="5"/>
        <v>58.2666666666667</v>
      </c>
      <c r="G35" s="134">
        <v>900</v>
      </c>
      <c r="H35" s="152">
        <f t="shared" si="6"/>
        <v>60</v>
      </c>
      <c r="I35" s="134">
        <v>1047</v>
      </c>
      <c r="J35" s="134">
        <f t="shared" si="7"/>
        <v>69.8</v>
      </c>
      <c r="K35" s="155">
        <f t="shared" si="8"/>
        <v>62.0166666666667</v>
      </c>
      <c r="L35" s="134"/>
    </row>
    <row r="36" spans="1:12">
      <c r="A36" s="57">
        <v>33</v>
      </c>
      <c r="B36" s="57" t="s">
        <v>60</v>
      </c>
      <c r="C36" s="57">
        <v>659</v>
      </c>
      <c r="D36" s="152">
        <f t="shared" ref="D36:D67" si="9">(C36/13)</f>
        <v>50.6923076923077</v>
      </c>
      <c r="E36" s="134">
        <v>835</v>
      </c>
      <c r="F36" s="152">
        <f t="shared" si="5"/>
        <v>55.6666666666667</v>
      </c>
      <c r="G36" s="134">
        <v>865</v>
      </c>
      <c r="H36" s="152">
        <f t="shared" si="6"/>
        <v>57.6666666666667</v>
      </c>
      <c r="I36" s="134">
        <v>1029</v>
      </c>
      <c r="J36" s="134">
        <f t="shared" si="7"/>
        <v>68.6</v>
      </c>
      <c r="K36" s="155">
        <f t="shared" si="8"/>
        <v>58.1564102564103</v>
      </c>
      <c r="L36" s="134"/>
    </row>
    <row r="37" spans="1:12">
      <c r="A37" s="57">
        <v>34</v>
      </c>
      <c r="B37" s="57" t="s">
        <v>61</v>
      </c>
      <c r="C37" s="57">
        <v>893</v>
      </c>
      <c r="D37" s="152">
        <f t="shared" si="9"/>
        <v>68.6923076923077</v>
      </c>
      <c r="E37" s="134">
        <v>905</v>
      </c>
      <c r="F37" s="152">
        <f t="shared" si="5"/>
        <v>60.3333333333333</v>
      </c>
      <c r="G37" s="134">
        <v>872</v>
      </c>
      <c r="H37" s="152">
        <f t="shared" si="6"/>
        <v>58.1333333333333</v>
      </c>
      <c r="I37" s="134">
        <v>1056</v>
      </c>
      <c r="J37" s="134">
        <f t="shared" si="7"/>
        <v>70.4</v>
      </c>
      <c r="K37" s="155">
        <f t="shared" si="8"/>
        <v>64.3897435897436</v>
      </c>
      <c r="L37" s="134"/>
    </row>
    <row r="38" spans="1:12">
      <c r="A38" s="57">
        <v>35</v>
      </c>
      <c r="B38" s="57" t="s">
        <v>62</v>
      </c>
      <c r="C38" s="57">
        <v>882</v>
      </c>
      <c r="D38" s="152">
        <f t="shared" si="9"/>
        <v>67.8461538461538</v>
      </c>
      <c r="E38" s="134">
        <v>1053</v>
      </c>
      <c r="F38" s="152">
        <f t="shared" si="5"/>
        <v>70.2</v>
      </c>
      <c r="G38" s="134">
        <v>985</v>
      </c>
      <c r="H38" s="152">
        <f t="shared" si="6"/>
        <v>65.6666666666667</v>
      </c>
      <c r="I38" s="134">
        <v>1039</v>
      </c>
      <c r="J38" s="134">
        <f t="shared" si="7"/>
        <v>69.2666666666667</v>
      </c>
      <c r="K38" s="155">
        <f t="shared" si="8"/>
        <v>68.2448717948718</v>
      </c>
      <c r="L38" s="134"/>
    </row>
    <row r="39" spans="1:12">
      <c r="A39" s="57">
        <v>36</v>
      </c>
      <c r="B39" s="57" t="s">
        <v>63</v>
      </c>
      <c r="C39" s="57">
        <v>756</v>
      </c>
      <c r="D39" s="152">
        <f t="shared" si="9"/>
        <v>58.1538461538462</v>
      </c>
      <c r="E39" s="134">
        <v>930</v>
      </c>
      <c r="F39" s="152">
        <f t="shared" si="5"/>
        <v>62</v>
      </c>
      <c r="G39" s="134">
        <v>972</v>
      </c>
      <c r="H39" s="152">
        <f t="shared" si="6"/>
        <v>64.8</v>
      </c>
      <c r="I39" s="134">
        <v>1041</v>
      </c>
      <c r="J39" s="134">
        <f t="shared" si="7"/>
        <v>69.4</v>
      </c>
      <c r="K39" s="155">
        <f t="shared" si="8"/>
        <v>63.5884615384615</v>
      </c>
      <c r="L39" s="134"/>
    </row>
    <row r="40" spans="1:12">
      <c r="A40" s="57">
        <v>37</v>
      </c>
      <c r="B40" s="57" t="s">
        <v>64</v>
      </c>
      <c r="C40" s="57">
        <v>780</v>
      </c>
      <c r="D40" s="152">
        <f t="shared" si="9"/>
        <v>60</v>
      </c>
      <c r="E40" s="134">
        <v>920</v>
      </c>
      <c r="F40" s="152">
        <f t="shared" si="5"/>
        <v>61.3333333333333</v>
      </c>
      <c r="G40" s="134">
        <v>941</v>
      </c>
      <c r="H40" s="152">
        <f t="shared" si="6"/>
        <v>62.7333333333333</v>
      </c>
      <c r="I40" s="134">
        <v>1058</v>
      </c>
      <c r="J40" s="134">
        <f t="shared" si="7"/>
        <v>70.5333333333333</v>
      </c>
      <c r="K40" s="155">
        <f t="shared" si="8"/>
        <v>63.65</v>
      </c>
      <c r="L40" s="134"/>
    </row>
    <row r="41" spans="1:12">
      <c r="A41" s="57">
        <v>38</v>
      </c>
      <c r="B41" s="57" t="s">
        <v>65</v>
      </c>
      <c r="C41" s="57">
        <v>681</v>
      </c>
      <c r="D41" s="152">
        <f t="shared" si="9"/>
        <v>52.3846153846154</v>
      </c>
      <c r="E41" s="134">
        <v>869</v>
      </c>
      <c r="F41" s="152">
        <f t="shared" si="5"/>
        <v>57.9333333333333</v>
      </c>
      <c r="G41" s="134">
        <v>983</v>
      </c>
      <c r="H41" s="152">
        <f t="shared" si="6"/>
        <v>65.5333333333333</v>
      </c>
      <c r="I41" s="134">
        <v>1038</v>
      </c>
      <c r="J41" s="134">
        <f t="shared" si="7"/>
        <v>69.2</v>
      </c>
      <c r="K41" s="155">
        <f t="shared" si="8"/>
        <v>61.2628205128205</v>
      </c>
      <c r="L41" s="134"/>
    </row>
    <row r="42" spans="1:12">
      <c r="A42" s="57">
        <v>39</v>
      </c>
      <c r="B42" s="57" t="s">
        <v>66</v>
      </c>
      <c r="C42" s="57">
        <v>868</v>
      </c>
      <c r="D42" s="152">
        <f t="shared" si="9"/>
        <v>66.7692307692308</v>
      </c>
      <c r="E42" s="134">
        <v>926</v>
      </c>
      <c r="F42" s="152">
        <f t="shared" si="5"/>
        <v>61.7333333333333</v>
      </c>
      <c r="G42" s="134">
        <v>934</v>
      </c>
      <c r="H42" s="152">
        <f t="shared" si="6"/>
        <v>62.2666666666667</v>
      </c>
      <c r="I42" s="134">
        <v>1021</v>
      </c>
      <c r="J42" s="134">
        <f t="shared" si="7"/>
        <v>68.0666666666667</v>
      </c>
      <c r="K42" s="155">
        <f t="shared" si="8"/>
        <v>64.7089743589744</v>
      </c>
      <c r="L42" s="134"/>
    </row>
    <row r="43" spans="1:12">
      <c r="A43" s="57">
        <v>40</v>
      </c>
      <c r="B43" s="57" t="s">
        <v>67</v>
      </c>
      <c r="C43" s="57">
        <v>727</v>
      </c>
      <c r="D43" s="152">
        <f t="shared" si="9"/>
        <v>55.9230769230769</v>
      </c>
      <c r="E43" s="134">
        <v>914</v>
      </c>
      <c r="F43" s="152">
        <f t="shared" si="5"/>
        <v>60.9333333333333</v>
      </c>
      <c r="G43" s="134">
        <v>935</v>
      </c>
      <c r="H43" s="152">
        <f t="shared" si="6"/>
        <v>62.3333333333333</v>
      </c>
      <c r="I43" s="134">
        <v>995</v>
      </c>
      <c r="J43" s="134">
        <f t="shared" si="7"/>
        <v>66.3333333333333</v>
      </c>
      <c r="K43" s="155">
        <f t="shared" si="8"/>
        <v>61.3807692307692</v>
      </c>
      <c r="L43" s="134"/>
    </row>
    <row r="44" spans="1:12">
      <c r="A44" s="57">
        <v>41</v>
      </c>
      <c r="B44" s="57" t="s">
        <v>68</v>
      </c>
      <c r="C44" s="57">
        <v>780</v>
      </c>
      <c r="D44" s="152">
        <f t="shared" si="9"/>
        <v>60</v>
      </c>
      <c r="E44" s="134">
        <v>923</v>
      </c>
      <c r="F44" s="152">
        <f t="shared" si="5"/>
        <v>61.5333333333333</v>
      </c>
      <c r="G44" s="134">
        <v>984</v>
      </c>
      <c r="H44" s="152">
        <f t="shared" si="6"/>
        <v>65.6</v>
      </c>
      <c r="I44" s="134">
        <v>1072</v>
      </c>
      <c r="J44" s="134">
        <f t="shared" si="7"/>
        <v>71.4666666666667</v>
      </c>
      <c r="K44" s="155">
        <f t="shared" si="8"/>
        <v>64.65</v>
      </c>
      <c r="L44" s="134"/>
    </row>
    <row r="45" spans="1:12">
      <c r="A45" s="57">
        <v>42</v>
      </c>
      <c r="B45" s="57" t="s">
        <v>69</v>
      </c>
      <c r="C45" s="57">
        <v>914</v>
      </c>
      <c r="D45" s="152">
        <f t="shared" si="9"/>
        <v>70.3076923076923</v>
      </c>
      <c r="E45" s="134">
        <v>1078</v>
      </c>
      <c r="F45" s="152">
        <f t="shared" si="5"/>
        <v>71.8666666666667</v>
      </c>
      <c r="G45" s="134">
        <v>1056</v>
      </c>
      <c r="H45" s="152">
        <f t="shared" si="6"/>
        <v>70.4</v>
      </c>
      <c r="I45" s="134">
        <v>1112</v>
      </c>
      <c r="J45" s="134">
        <f t="shared" si="7"/>
        <v>74.1333333333333</v>
      </c>
      <c r="K45" s="155">
        <f t="shared" si="8"/>
        <v>71.6769230769231</v>
      </c>
      <c r="L45" s="134"/>
    </row>
    <row r="46" spans="1:12">
      <c r="A46" s="57">
        <v>43</v>
      </c>
      <c r="B46" s="57" t="s">
        <v>70</v>
      </c>
      <c r="C46" s="57">
        <v>679</v>
      </c>
      <c r="D46" s="152">
        <f t="shared" si="9"/>
        <v>52.2307692307692</v>
      </c>
      <c r="E46" s="134">
        <v>645</v>
      </c>
      <c r="F46" s="152">
        <f t="shared" si="5"/>
        <v>43</v>
      </c>
      <c r="G46" s="134">
        <v>861</v>
      </c>
      <c r="H46" s="152">
        <f t="shared" si="6"/>
        <v>57.4</v>
      </c>
      <c r="I46" s="134">
        <v>947</v>
      </c>
      <c r="J46" s="134">
        <f t="shared" si="7"/>
        <v>63.1333333333333</v>
      </c>
      <c r="K46" s="155">
        <f t="shared" si="8"/>
        <v>53.9410256410256</v>
      </c>
      <c r="L46" s="134"/>
    </row>
    <row r="47" spans="1:12">
      <c r="A47" s="57">
        <v>44</v>
      </c>
      <c r="B47" s="57" t="s">
        <v>71</v>
      </c>
      <c r="C47" s="57">
        <v>703</v>
      </c>
      <c r="D47" s="152">
        <f t="shared" si="9"/>
        <v>54.0769230769231</v>
      </c>
      <c r="E47" s="134">
        <v>900</v>
      </c>
      <c r="F47" s="152">
        <f t="shared" si="5"/>
        <v>60</v>
      </c>
      <c r="G47" s="134">
        <v>841</v>
      </c>
      <c r="H47" s="152">
        <f t="shared" si="6"/>
        <v>56.0666666666667</v>
      </c>
      <c r="I47" s="97"/>
      <c r="J47" s="97" t="s">
        <v>28</v>
      </c>
      <c r="K47" s="156"/>
      <c r="L47" s="97"/>
    </row>
    <row r="48" spans="1:12">
      <c r="A48" s="57">
        <v>45</v>
      </c>
      <c r="B48" s="57" t="s">
        <v>72</v>
      </c>
      <c r="C48" s="57">
        <v>925</v>
      </c>
      <c r="D48" s="152">
        <f t="shared" si="9"/>
        <v>71.1538461538462</v>
      </c>
      <c r="E48" s="134">
        <v>1138</v>
      </c>
      <c r="F48" s="152">
        <f t="shared" si="5"/>
        <v>75.8666666666667</v>
      </c>
      <c r="G48" s="134">
        <v>1084</v>
      </c>
      <c r="H48" s="152">
        <f t="shared" si="6"/>
        <v>72.2666666666667</v>
      </c>
      <c r="I48" s="134">
        <v>1110</v>
      </c>
      <c r="J48" s="134">
        <f t="shared" si="7"/>
        <v>74</v>
      </c>
      <c r="K48" s="155">
        <f>(D48+F48+H48+J48)/4</f>
        <v>73.3217948717949</v>
      </c>
      <c r="L48" s="134"/>
    </row>
    <row r="49" spans="1:12">
      <c r="A49" s="57">
        <v>46</v>
      </c>
      <c r="B49" s="57" t="s">
        <v>73</v>
      </c>
      <c r="C49" s="57">
        <v>708</v>
      </c>
      <c r="D49" s="152">
        <f t="shared" si="9"/>
        <v>54.4615384615385</v>
      </c>
      <c r="E49" s="134">
        <v>768</v>
      </c>
      <c r="F49" s="152">
        <f t="shared" si="5"/>
        <v>51.2</v>
      </c>
      <c r="G49" s="134">
        <v>826</v>
      </c>
      <c r="H49" s="152">
        <f t="shared" si="6"/>
        <v>55.0666666666667</v>
      </c>
      <c r="I49" s="134">
        <v>921</v>
      </c>
      <c r="J49" s="134">
        <f t="shared" si="7"/>
        <v>61.4</v>
      </c>
      <c r="K49" s="155">
        <f>(D49+F49+H49+J49)/4</f>
        <v>55.5320512820513</v>
      </c>
      <c r="L49" s="134"/>
    </row>
    <row r="50" spans="1:12">
      <c r="A50" s="57">
        <v>47</v>
      </c>
      <c r="B50" s="57" t="s">
        <v>74</v>
      </c>
      <c r="C50" s="57">
        <v>650</v>
      </c>
      <c r="D50" s="152">
        <f t="shared" si="9"/>
        <v>50</v>
      </c>
      <c r="E50" s="134">
        <v>683</v>
      </c>
      <c r="F50" s="152">
        <f t="shared" si="5"/>
        <v>45.5333333333333</v>
      </c>
      <c r="G50" s="97"/>
      <c r="H50" s="150" t="s">
        <v>28</v>
      </c>
      <c r="I50" s="97"/>
      <c r="J50" s="97"/>
      <c r="K50" s="156"/>
      <c r="L50" s="97"/>
    </row>
    <row r="51" spans="1:12">
      <c r="A51" s="57">
        <v>48</v>
      </c>
      <c r="B51" s="57" t="s">
        <v>75</v>
      </c>
      <c r="C51" s="57">
        <v>752</v>
      </c>
      <c r="D51" s="152">
        <f t="shared" si="9"/>
        <v>57.8461538461538</v>
      </c>
      <c r="E51" s="134">
        <v>891</v>
      </c>
      <c r="F51" s="152">
        <f t="shared" si="5"/>
        <v>59.4</v>
      </c>
      <c r="G51" s="134">
        <v>916</v>
      </c>
      <c r="H51" s="152">
        <f t="shared" si="6"/>
        <v>61.0666666666667</v>
      </c>
      <c r="I51" s="134">
        <v>976</v>
      </c>
      <c r="J51" s="134">
        <f t="shared" si="7"/>
        <v>65.0666666666667</v>
      </c>
      <c r="K51" s="155">
        <f>(D51+F51+H51+J51)/4</f>
        <v>60.8448717948718</v>
      </c>
      <c r="L51" s="134"/>
    </row>
    <row r="52" spans="1:12">
      <c r="A52" s="57">
        <v>49</v>
      </c>
      <c r="B52" s="57" t="s">
        <v>76</v>
      </c>
      <c r="C52" s="57">
        <v>923</v>
      </c>
      <c r="D52" s="152">
        <f t="shared" si="9"/>
        <v>71</v>
      </c>
      <c r="E52" s="134">
        <v>1000</v>
      </c>
      <c r="F52" s="152">
        <f t="shared" si="5"/>
        <v>66.6666666666667</v>
      </c>
      <c r="G52" s="134">
        <v>1009</v>
      </c>
      <c r="H52" s="134">
        <f t="shared" si="6"/>
        <v>67.2666666666667</v>
      </c>
      <c r="I52" s="134">
        <v>1063</v>
      </c>
      <c r="J52" s="134">
        <f t="shared" si="7"/>
        <v>70.8666666666667</v>
      </c>
      <c r="K52" s="155">
        <f>(D52+F52+H52+J52)/4</f>
        <v>68.95</v>
      </c>
      <c r="L52" s="134"/>
    </row>
    <row r="53" spans="1:12">
      <c r="A53" s="57">
        <v>50</v>
      </c>
      <c r="B53" s="57" t="s">
        <v>77</v>
      </c>
      <c r="C53" s="150"/>
      <c r="D53" s="163" t="s">
        <v>28</v>
      </c>
      <c r="E53" s="97"/>
      <c r="F53" s="143"/>
      <c r="G53" s="97"/>
      <c r="H53" s="143"/>
      <c r="I53" s="97"/>
      <c r="J53" s="97"/>
      <c r="K53" s="156"/>
      <c r="L53" s="97"/>
    </row>
    <row r="54" spans="1:11">
      <c r="A54" s="57">
        <v>51</v>
      </c>
      <c r="B54" s="57" t="s">
        <v>78</v>
      </c>
      <c r="C54" s="57">
        <v>780</v>
      </c>
      <c r="D54" s="152">
        <f t="shared" si="9"/>
        <v>60</v>
      </c>
      <c r="E54" s="134">
        <v>887</v>
      </c>
      <c r="F54" s="152">
        <f>(E54/15)</f>
        <v>59.1333333333333</v>
      </c>
      <c r="G54" s="134">
        <v>876</v>
      </c>
      <c r="H54" s="152">
        <f>(G54/15)</f>
        <v>58.4</v>
      </c>
      <c r="I54" s="134">
        <v>969</v>
      </c>
      <c r="J54" s="134">
        <f>(I54/15)</f>
        <v>64.6</v>
      </c>
      <c r="K54" s="155">
        <f>(D54+F54+H54+J54)/4</f>
        <v>60.5333333333333</v>
      </c>
    </row>
    <row r="55" spans="1:12">
      <c r="A55" s="57">
        <v>52</v>
      </c>
      <c r="B55" s="57" t="s">
        <v>79</v>
      </c>
      <c r="C55" s="57">
        <v>813</v>
      </c>
      <c r="D55" s="152">
        <f t="shared" si="9"/>
        <v>62.5384615384615</v>
      </c>
      <c r="E55" s="134">
        <v>937</v>
      </c>
      <c r="F55" s="152">
        <f>(E55/15)</f>
        <v>62.4666666666667</v>
      </c>
      <c r="G55" s="134">
        <v>916</v>
      </c>
      <c r="H55" s="152">
        <f>(G55/15)</f>
        <v>61.0666666666667</v>
      </c>
      <c r="I55" s="134">
        <v>994</v>
      </c>
      <c r="J55" s="134">
        <f>(I55/15)</f>
        <v>66.2666666666667</v>
      </c>
      <c r="K55" s="155">
        <f>(D55+F55+H55+J55)/4</f>
        <v>63.0846153846154</v>
      </c>
      <c r="L55" s="134"/>
    </row>
    <row r="56" spans="1:12">
      <c r="A56" s="57">
        <v>53</v>
      </c>
      <c r="B56" s="57" t="s">
        <v>80</v>
      </c>
      <c r="C56" s="57">
        <v>929</v>
      </c>
      <c r="D56" s="152">
        <f t="shared" si="9"/>
        <v>71.4615384615385</v>
      </c>
      <c r="E56" s="134">
        <v>1067</v>
      </c>
      <c r="F56" s="152">
        <f>(E56/15)</f>
        <v>71.1333333333333</v>
      </c>
      <c r="G56" s="134">
        <v>1018</v>
      </c>
      <c r="H56" s="152">
        <f>(G56/15)</f>
        <v>67.8666666666667</v>
      </c>
      <c r="I56" s="134">
        <v>1066</v>
      </c>
      <c r="J56" s="134">
        <f>(I56/15)</f>
        <v>71.0666666666667</v>
      </c>
      <c r="K56" s="155">
        <f>(D56+F56+H56+J56)/4</f>
        <v>70.3820512820513</v>
      </c>
      <c r="L56" s="134"/>
    </row>
    <row r="57" spans="1:12">
      <c r="A57" s="57">
        <v>54</v>
      </c>
      <c r="B57" s="57" t="s">
        <v>81</v>
      </c>
      <c r="C57" s="57">
        <v>683</v>
      </c>
      <c r="D57" s="152">
        <f t="shared" si="9"/>
        <v>52.5384615384615</v>
      </c>
      <c r="E57" s="134">
        <v>791</v>
      </c>
      <c r="F57" s="152">
        <f>(E57/15)</f>
        <v>52.7333333333333</v>
      </c>
      <c r="G57" s="134">
        <v>690</v>
      </c>
      <c r="H57" s="134">
        <f>(G57/15)</f>
        <v>46</v>
      </c>
      <c r="I57" s="97"/>
      <c r="J57" s="97" t="s">
        <v>28</v>
      </c>
      <c r="K57" s="156"/>
      <c r="L57" s="97"/>
    </row>
    <row r="58" spans="1:12">
      <c r="A58" s="57">
        <v>55</v>
      </c>
      <c r="B58" s="57" t="s">
        <v>82</v>
      </c>
      <c r="C58" s="57">
        <v>1006</v>
      </c>
      <c r="D58" s="152">
        <f t="shared" si="9"/>
        <v>77.3846153846154</v>
      </c>
      <c r="E58" s="98" t="s">
        <v>83</v>
      </c>
      <c r="F58" s="164"/>
      <c r="G58" s="98"/>
      <c r="H58" s="164"/>
      <c r="I58" s="98"/>
      <c r="J58" s="98"/>
      <c r="K58" s="154"/>
      <c r="L58" s="98"/>
    </row>
    <row r="59" spans="1:12">
      <c r="A59" s="57">
        <v>56</v>
      </c>
      <c r="B59" s="57" t="s">
        <v>84</v>
      </c>
      <c r="C59" s="57">
        <v>827</v>
      </c>
      <c r="D59" s="152">
        <f t="shared" si="9"/>
        <v>63.6153846153846</v>
      </c>
      <c r="E59" s="134">
        <v>1027</v>
      </c>
      <c r="F59" s="152">
        <f>(E59/15)</f>
        <v>68.4666666666667</v>
      </c>
      <c r="G59" s="134">
        <v>919</v>
      </c>
      <c r="H59" s="134">
        <f>(G59/15)</f>
        <v>61.2666666666667</v>
      </c>
      <c r="I59" s="134">
        <v>1055</v>
      </c>
      <c r="J59" s="134">
        <f>(I59/15)</f>
        <v>70.3333333333333</v>
      </c>
      <c r="K59" s="155">
        <f>(D59+F59+H59+J59)/4</f>
        <v>65.9205128205128</v>
      </c>
      <c r="L59" s="134"/>
    </row>
    <row r="60" spans="1:12">
      <c r="A60" s="57">
        <v>57</v>
      </c>
      <c r="B60" s="57" t="s">
        <v>85</v>
      </c>
      <c r="C60" s="57">
        <v>781</v>
      </c>
      <c r="D60" s="152">
        <f t="shared" si="9"/>
        <v>60.0769230769231</v>
      </c>
      <c r="E60" s="97"/>
      <c r="F60" s="150" t="s">
        <v>28</v>
      </c>
      <c r="G60" s="97"/>
      <c r="H60" s="143"/>
      <c r="I60" s="97"/>
      <c r="J60" s="97"/>
      <c r="K60" s="156"/>
      <c r="L60" s="97"/>
    </row>
    <row r="61" spans="1:12">
      <c r="A61" s="57">
        <v>58</v>
      </c>
      <c r="B61" s="57" t="s">
        <v>86</v>
      </c>
      <c r="C61" s="57">
        <v>749</v>
      </c>
      <c r="D61" s="152">
        <f t="shared" si="9"/>
        <v>57.6153846153846</v>
      </c>
      <c r="E61" s="134">
        <v>850</v>
      </c>
      <c r="F61" s="152">
        <f>(E61/15)</f>
        <v>56.6666666666667</v>
      </c>
      <c r="G61" s="134">
        <v>916</v>
      </c>
      <c r="H61" s="134">
        <f>(G61/15)</f>
        <v>61.0666666666667</v>
      </c>
      <c r="I61" s="134">
        <v>994</v>
      </c>
      <c r="J61" s="134">
        <f>(I61/15)</f>
        <v>66.2666666666667</v>
      </c>
      <c r="K61" s="155">
        <f>(D61+F61+H61+J61)/4</f>
        <v>60.4038461538461</v>
      </c>
      <c r="L61" s="134"/>
    </row>
    <row r="62" spans="1:12">
      <c r="A62" s="57">
        <v>59</v>
      </c>
      <c r="B62" s="57" t="s">
        <v>87</v>
      </c>
      <c r="C62" s="97"/>
      <c r="D62" s="163" t="s">
        <v>28</v>
      </c>
      <c r="E62" s="97"/>
      <c r="F62" s="143"/>
      <c r="G62" s="97"/>
      <c r="H62" s="143"/>
      <c r="I62" s="97"/>
      <c r="J62" s="97"/>
      <c r="K62" s="156"/>
      <c r="L62" s="97"/>
    </row>
    <row r="63" spans="1:11">
      <c r="A63" s="57">
        <v>60</v>
      </c>
      <c r="B63" s="57" t="s">
        <v>88</v>
      </c>
      <c r="C63" s="57">
        <v>670</v>
      </c>
      <c r="D63" s="152">
        <f t="shared" si="9"/>
        <v>51.5384615384615</v>
      </c>
      <c r="E63" s="134">
        <v>842</v>
      </c>
      <c r="F63" s="152">
        <f t="shared" ref="F63:F76" si="10">(E63/15)</f>
        <v>56.1333333333333</v>
      </c>
      <c r="G63" s="134">
        <v>921</v>
      </c>
      <c r="H63" s="152">
        <f t="shared" ref="H63:H69" si="11">(G63/15)</f>
        <v>61.4</v>
      </c>
      <c r="I63" s="134">
        <v>987</v>
      </c>
      <c r="J63" s="134">
        <f t="shared" ref="J63:J69" si="12">(I63/15)</f>
        <v>65.8</v>
      </c>
      <c r="K63" s="155">
        <f t="shared" ref="K63:K69" si="13">(D63+F63+H63+J63)/4</f>
        <v>58.7179487179487</v>
      </c>
    </row>
    <row r="64" spans="1:12">
      <c r="A64" s="57">
        <v>61</v>
      </c>
      <c r="B64" s="57" t="s">
        <v>89</v>
      </c>
      <c r="C64" s="57">
        <v>696</v>
      </c>
      <c r="D64" s="152">
        <f t="shared" si="9"/>
        <v>53.5384615384615</v>
      </c>
      <c r="E64" s="134">
        <v>782</v>
      </c>
      <c r="F64" s="152">
        <f t="shared" si="10"/>
        <v>52.1333333333333</v>
      </c>
      <c r="G64" s="134">
        <v>917</v>
      </c>
      <c r="H64" s="152">
        <f t="shared" si="11"/>
        <v>61.1333333333333</v>
      </c>
      <c r="I64" s="134">
        <v>1078</v>
      </c>
      <c r="J64" s="134">
        <f t="shared" si="12"/>
        <v>71.8666666666667</v>
      </c>
      <c r="K64" s="155">
        <f t="shared" si="13"/>
        <v>59.6679487179487</v>
      </c>
      <c r="L64" s="134"/>
    </row>
    <row r="65" spans="1:12">
      <c r="A65" s="57">
        <v>62</v>
      </c>
      <c r="B65" s="57" t="s">
        <v>90</v>
      </c>
      <c r="C65" s="57">
        <v>788</v>
      </c>
      <c r="D65" s="152">
        <f t="shared" si="9"/>
        <v>60.6153846153846</v>
      </c>
      <c r="E65" s="134">
        <v>960</v>
      </c>
      <c r="F65" s="152">
        <f t="shared" si="10"/>
        <v>64</v>
      </c>
      <c r="G65" s="134">
        <v>1032</v>
      </c>
      <c r="H65" s="152">
        <f t="shared" si="11"/>
        <v>68.8</v>
      </c>
      <c r="I65" s="134">
        <v>1065</v>
      </c>
      <c r="J65" s="134">
        <f t="shared" si="12"/>
        <v>71</v>
      </c>
      <c r="K65" s="155">
        <f t="shared" si="13"/>
        <v>66.1038461538461</v>
      </c>
      <c r="L65" s="134"/>
    </row>
    <row r="66" spans="1:12">
      <c r="A66" s="57">
        <v>63</v>
      </c>
      <c r="B66" s="57" t="s">
        <v>91</v>
      </c>
      <c r="C66" s="57">
        <v>759</v>
      </c>
      <c r="D66" s="152">
        <f t="shared" si="9"/>
        <v>58.3846153846154</v>
      </c>
      <c r="E66" s="134">
        <v>844</v>
      </c>
      <c r="F66" s="152">
        <f t="shared" si="10"/>
        <v>56.2666666666667</v>
      </c>
      <c r="G66" s="134">
        <v>795</v>
      </c>
      <c r="H66" s="152">
        <f t="shared" si="11"/>
        <v>53</v>
      </c>
      <c r="I66" s="134">
        <v>916</v>
      </c>
      <c r="J66" s="134">
        <f t="shared" si="12"/>
        <v>61.0666666666667</v>
      </c>
      <c r="K66" s="155">
        <f t="shared" si="13"/>
        <v>57.1794871794872</v>
      </c>
      <c r="L66" s="134"/>
    </row>
    <row r="67" spans="1:12">
      <c r="A67" s="57">
        <v>64</v>
      </c>
      <c r="B67" s="57" t="s">
        <v>92</v>
      </c>
      <c r="C67" s="57">
        <v>928</v>
      </c>
      <c r="D67" s="152">
        <f t="shared" si="9"/>
        <v>71.3846153846154</v>
      </c>
      <c r="E67" s="134">
        <v>1069</v>
      </c>
      <c r="F67" s="152">
        <f t="shared" si="10"/>
        <v>71.2666666666667</v>
      </c>
      <c r="G67" s="134">
        <v>1024</v>
      </c>
      <c r="H67" s="152">
        <f t="shared" si="11"/>
        <v>68.2666666666667</v>
      </c>
      <c r="I67" s="134">
        <v>1080</v>
      </c>
      <c r="J67" s="134">
        <f t="shared" si="12"/>
        <v>72</v>
      </c>
      <c r="K67" s="155">
        <f t="shared" si="13"/>
        <v>70.7294871794872</v>
      </c>
      <c r="L67" s="134"/>
    </row>
    <row r="68" spans="1:12">
      <c r="A68" s="57">
        <v>65</v>
      </c>
      <c r="B68" s="57" t="s">
        <v>93</v>
      </c>
      <c r="C68" s="57">
        <v>724</v>
      </c>
      <c r="D68" s="152">
        <f t="shared" ref="D68:D98" si="14">(C68/13)</f>
        <v>55.6923076923077</v>
      </c>
      <c r="E68" s="134">
        <v>808</v>
      </c>
      <c r="F68" s="152">
        <f t="shared" si="10"/>
        <v>53.8666666666667</v>
      </c>
      <c r="G68" s="134">
        <v>827</v>
      </c>
      <c r="H68" s="152">
        <f t="shared" si="11"/>
        <v>55.1333333333333</v>
      </c>
      <c r="I68" s="97"/>
      <c r="J68" s="97" t="s">
        <v>28</v>
      </c>
      <c r="K68" s="156"/>
      <c r="L68" s="97"/>
    </row>
    <row r="69" spans="1:12">
      <c r="A69" s="57">
        <v>66</v>
      </c>
      <c r="B69" s="57" t="s">
        <v>94</v>
      </c>
      <c r="C69" s="57">
        <v>767</v>
      </c>
      <c r="D69" s="152">
        <f t="shared" si="14"/>
        <v>59</v>
      </c>
      <c r="E69" s="134">
        <v>888</v>
      </c>
      <c r="F69" s="152">
        <f t="shared" si="10"/>
        <v>59.2</v>
      </c>
      <c r="G69" s="134">
        <v>843</v>
      </c>
      <c r="H69" s="134">
        <f t="shared" si="11"/>
        <v>56.2</v>
      </c>
      <c r="I69" s="134">
        <v>965</v>
      </c>
      <c r="J69" s="134">
        <f t="shared" si="12"/>
        <v>64.3333333333333</v>
      </c>
      <c r="K69" s="155">
        <f t="shared" si="13"/>
        <v>59.6833333333333</v>
      </c>
      <c r="L69" s="134"/>
    </row>
    <row r="70" spans="1:12">
      <c r="A70" s="57">
        <v>67</v>
      </c>
      <c r="B70" s="57" t="s">
        <v>95</v>
      </c>
      <c r="C70" s="57">
        <v>650</v>
      </c>
      <c r="D70" s="152">
        <f t="shared" si="14"/>
        <v>50</v>
      </c>
      <c r="E70" s="134">
        <v>584</v>
      </c>
      <c r="F70" s="152">
        <f t="shared" si="10"/>
        <v>38.9333333333333</v>
      </c>
      <c r="G70" s="97"/>
      <c r="H70" s="150" t="s">
        <v>28</v>
      </c>
      <c r="I70" s="97"/>
      <c r="J70" s="97"/>
      <c r="K70" s="156"/>
      <c r="L70" s="97"/>
    </row>
    <row r="71" spans="1:12">
      <c r="A71" s="57">
        <v>68</v>
      </c>
      <c r="B71" s="57" t="s">
        <v>96</v>
      </c>
      <c r="C71" s="57">
        <v>810</v>
      </c>
      <c r="D71" s="152">
        <f t="shared" si="14"/>
        <v>62.3076923076923</v>
      </c>
      <c r="E71" s="134">
        <v>918</v>
      </c>
      <c r="F71" s="152">
        <f t="shared" si="10"/>
        <v>61.2</v>
      </c>
      <c r="G71" s="134">
        <v>904</v>
      </c>
      <c r="H71" s="134">
        <f>(G71/15)</f>
        <v>60.2666666666667</v>
      </c>
      <c r="I71" s="134">
        <v>928</v>
      </c>
      <c r="J71" s="134">
        <f>(I71/15)</f>
        <v>61.8666666666667</v>
      </c>
      <c r="K71" s="155">
        <f>(D71+F71+H71+J71)/4</f>
        <v>61.4102564102564</v>
      </c>
      <c r="L71" s="134"/>
    </row>
    <row r="72" spans="1:12">
      <c r="A72" s="57">
        <v>69</v>
      </c>
      <c r="B72" s="57" t="s">
        <v>97</v>
      </c>
      <c r="C72" s="57">
        <v>589</v>
      </c>
      <c r="D72" s="152">
        <f t="shared" si="14"/>
        <v>45.3076923076923</v>
      </c>
      <c r="E72" s="134">
        <v>635</v>
      </c>
      <c r="F72" s="152">
        <f t="shared" si="10"/>
        <v>42.3333333333333</v>
      </c>
      <c r="G72" s="149"/>
      <c r="H72" s="150" t="s">
        <v>28</v>
      </c>
      <c r="I72" s="97"/>
      <c r="J72" s="97"/>
      <c r="K72" s="156"/>
      <c r="L72" s="97"/>
    </row>
    <row r="73" spans="1:12">
      <c r="A73" s="57">
        <v>70</v>
      </c>
      <c r="B73" s="57" t="s">
        <v>98</v>
      </c>
      <c r="C73" s="57">
        <v>746</v>
      </c>
      <c r="D73" s="152">
        <f t="shared" si="14"/>
        <v>57.3846153846154</v>
      </c>
      <c r="E73" s="134">
        <v>958</v>
      </c>
      <c r="F73" s="152">
        <f t="shared" si="10"/>
        <v>63.8666666666667</v>
      </c>
      <c r="G73" s="134">
        <v>917</v>
      </c>
      <c r="H73" s="134">
        <f>(G73/15)</f>
        <v>61.1333333333333</v>
      </c>
      <c r="I73" s="134">
        <v>998</v>
      </c>
      <c r="J73" s="134">
        <f>(I73/15)</f>
        <v>66.5333333333333</v>
      </c>
      <c r="K73" s="155">
        <f>(D73+F73+H73+J73)/4</f>
        <v>62.2294871794872</v>
      </c>
      <c r="L73" s="134"/>
    </row>
    <row r="74" spans="1:12">
      <c r="A74" s="57">
        <v>71</v>
      </c>
      <c r="B74" s="57" t="s">
        <v>99</v>
      </c>
      <c r="C74" s="57">
        <v>584</v>
      </c>
      <c r="D74" s="152">
        <f t="shared" si="14"/>
        <v>44.9230769230769</v>
      </c>
      <c r="E74" s="134">
        <v>636</v>
      </c>
      <c r="F74" s="152">
        <f t="shared" si="10"/>
        <v>42.4</v>
      </c>
      <c r="G74" s="97"/>
      <c r="H74" s="150" t="s">
        <v>28</v>
      </c>
      <c r="I74" s="97"/>
      <c r="J74" s="97"/>
      <c r="K74" s="156"/>
      <c r="L74" s="97"/>
    </row>
    <row r="75" spans="1:11">
      <c r="A75" s="57">
        <v>72</v>
      </c>
      <c r="B75" s="57" t="s">
        <v>100</v>
      </c>
      <c r="C75" s="57">
        <v>890</v>
      </c>
      <c r="D75" s="152">
        <f t="shared" si="14"/>
        <v>68.4615384615385</v>
      </c>
      <c r="E75" s="134">
        <v>992</v>
      </c>
      <c r="F75" s="152">
        <f t="shared" si="10"/>
        <v>66.1333333333333</v>
      </c>
      <c r="G75" s="134">
        <v>1009</v>
      </c>
      <c r="H75" s="152">
        <f>(G75/15)</f>
        <v>67.2666666666667</v>
      </c>
      <c r="I75" s="134">
        <v>1055</v>
      </c>
      <c r="J75" s="134">
        <f>(I75/15)</f>
        <v>70.3333333333333</v>
      </c>
      <c r="K75" s="155">
        <f>(D75+F75+H75+J75)/4</f>
        <v>68.048717948718</v>
      </c>
    </row>
    <row r="76" spans="1:12">
      <c r="A76" s="57">
        <v>73</v>
      </c>
      <c r="B76" s="57" t="s">
        <v>101</v>
      </c>
      <c r="C76" s="57">
        <v>673</v>
      </c>
      <c r="D76" s="152">
        <f t="shared" si="14"/>
        <v>51.7692307692308</v>
      </c>
      <c r="E76" s="134">
        <v>741</v>
      </c>
      <c r="F76" s="152">
        <f t="shared" si="10"/>
        <v>49.4</v>
      </c>
      <c r="G76" s="134">
        <v>800</v>
      </c>
      <c r="H76" s="134">
        <f>(G76/15)</f>
        <v>53.3333333333333</v>
      </c>
      <c r="I76" s="134">
        <v>933</v>
      </c>
      <c r="J76" s="134">
        <f>(I76/15)</f>
        <v>62.2</v>
      </c>
      <c r="K76" s="155">
        <f>(D76+F76+H76+J76)/4</f>
        <v>54.175641025641</v>
      </c>
      <c r="L76" s="134"/>
    </row>
    <row r="77" spans="1:12">
      <c r="A77" s="57">
        <v>74</v>
      </c>
      <c r="B77" s="57" t="s">
        <v>102</v>
      </c>
      <c r="C77" s="97"/>
      <c r="D77" s="163" t="s">
        <v>28</v>
      </c>
      <c r="E77" s="97"/>
      <c r="F77" s="143"/>
      <c r="G77" s="97"/>
      <c r="H77" s="143"/>
      <c r="I77" s="97"/>
      <c r="J77" s="97"/>
      <c r="K77" s="156"/>
      <c r="L77" s="97"/>
    </row>
    <row r="78" spans="1:11">
      <c r="A78" s="57">
        <v>75</v>
      </c>
      <c r="B78" s="57" t="s">
        <v>103</v>
      </c>
      <c r="C78" s="57">
        <v>793</v>
      </c>
      <c r="D78" s="152">
        <f t="shared" si="14"/>
        <v>61</v>
      </c>
      <c r="E78" s="134">
        <v>963</v>
      </c>
      <c r="F78" s="152">
        <f t="shared" ref="F78:F87" si="15">(E78/15)</f>
        <v>64.2</v>
      </c>
      <c r="G78" s="134">
        <v>972</v>
      </c>
      <c r="H78" s="152">
        <f t="shared" ref="H78:H84" si="16">(G78/15)</f>
        <v>64.8</v>
      </c>
      <c r="I78" s="134">
        <v>1021</v>
      </c>
      <c r="J78" s="134">
        <f t="shared" ref="J78:J84" si="17">(I78/15)</f>
        <v>68.0666666666667</v>
      </c>
      <c r="K78" s="155">
        <f t="shared" ref="K78:K84" si="18">(D78+F78+H78+J78)/4</f>
        <v>64.5166666666667</v>
      </c>
    </row>
    <row r="79" spans="1:12">
      <c r="A79" s="57">
        <v>76</v>
      </c>
      <c r="B79" s="57" t="s">
        <v>104</v>
      </c>
      <c r="C79" s="57">
        <v>616</v>
      </c>
      <c r="D79" s="152">
        <f t="shared" si="14"/>
        <v>47.3846153846154</v>
      </c>
      <c r="E79" s="134">
        <v>663</v>
      </c>
      <c r="F79" s="152">
        <f t="shared" si="15"/>
        <v>44.2</v>
      </c>
      <c r="G79" s="134">
        <v>734</v>
      </c>
      <c r="H79" s="152">
        <f t="shared" si="16"/>
        <v>48.9333333333333</v>
      </c>
      <c r="I79" s="134">
        <v>985</v>
      </c>
      <c r="J79" s="134">
        <f t="shared" si="17"/>
        <v>65.6666666666667</v>
      </c>
      <c r="K79" s="155">
        <f t="shared" si="18"/>
        <v>51.5461538461538</v>
      </c>
      <c r="L79" s="134"/>
    </row>
    <row r="80" spans="1:12">
      <c r="A80" s="57">
        <v>77</v>
      </c>
      <c r="B80" s="57" t="s">
        <v>105</v>
      </c>
      <c r="C80" s="57">
        <v>918</v>
      </c>
      <c r="D80" s="152">
        <f t="shared" si="14"/>
        <v>70.6153846153846</v>
      </c>
      <c r="E80" s="134">
        <v>1057</v>
      </c>
      <c r="F80" s="152">
        <f t="shared" si="15"/>
        <v>70.4666666666667</v>
      </c>
      <c r="G80" s="134">
        <v>973</v>
      </c>
      <c r="H80" s="152">
        <f t="shared" si="16"/>
        <v>64.8666666666667</v>
      </c>
      <c r="I80" s="134">
        <v>1006</v>
      </c>
      <c r="J80" s="134">
        <f t="shared" si="17"/>
        <v>67.0666666666667</v>
      </c>
      <c r="K80" s="155">
        <f t="shared" si="18"/>
        <v>68.2538461538462</v>
      </c>
      <c r="L80" s="134"/>
    </row>
    <row r="81" spans="1:12">
      <c r="A81" s="57">
        <v>78</v>
      </c>
      <c r="B81" s="57" t="s">
        <v>106</v>
      </c>
      <c r="C81" s="57">
        <v>715</v>
      </c>
      <c r="D81" s="152">
        <f t="shared" si="14"/>
        <v>55</v>
      </c>
      <c r="E81" s="134">
        <v>784</v>
      </c>
      <c r="F81" s="152">
        <f t="shared" si="15"/>
        <v>52.2666666666667</v>
      </c>
      <c r="G81" s="134">
        <v>874</v>
      </c>
      <c r="H81" s="152">
        <f t="shared" si="16"/>
        <v>58.2666666666667</v>
      </c>
      <c r="I81" s="134">
        <v>960</v>
      </c>
      <c r="J81" s="134">
        <f t="shared" si="17"/>
        <v>64</v>
      </c>
      <c r="K81" s="155">
        <f t="shared" si="18"/>
        <v>57.3833333333333</v>
      </c>
      <c r="L81" s="134"/>
    </row>
    <row r="82" spans="1:12">
      <c r="A82" s="57">
        <v>79</v>
      </c>
      <c r="B82" s="57" t="s">
        <v>107</v>
      </c>
      <c r="C82" s="57">
        <v>847</v>
      </c>
      <c r="D82" s="152">
        <f t="shared" si="14"/>
        <v>65.1538461538462</v>
      </c>
      <c r="E82" s="134">
        <v>1052</v>
      </c>
      <c r="F82" s="152">
        <f t="shared" si="15"/>
        <v>70.1333333333333</v>
      </c>
      <c r="G82" s="134">
        <v>1007</v>
      </c>
      <c r="H82" s="152">
        <f t="shared" si="16"/>
        <v>67.1333333333333</v>
      </c>
      <c r="I82" s="134">
        <v>1069</v>
      </c>
      <c r="J82" s="134">
        <f t="shared" si="17"/>
        <v>71.2666666666667</v>
      </c>
      <c r="K82" s="155">
        <f t="shared" si="18"/>
        <v>68.4217948717949</v>
      </c>
      <c r="L82" s="134"/>
    </row>
    <row r="83" spans="1:12">
      <c r="A83" s="57">
        <v>80</v>
      </c>
      <c r="B83" s="57" t="s">
        <v>108</v>
      </c>
      <c r="C83" s="57">
        <v>868</v>
      </c>
      <c r="D83" s="152">
        <f t="shared" si="14"/>
        <v>66.7692307692308</v>
      </c>
      <c r="E83" s="134">
        <v>1046</v>
      </c>
      <c r="F83" s="152">
        <f t="shared" si="15"/>
        <v>69.7333333333333</v>
      </c>
      <c r="G83" s="134">
        <v>993</v>
      </c>
      <c r="H83" s="152">
        <f t="shared" si="16"/>
        <v>66.2</v>
      </c>
      <c r="I83" s="134">
        <v>1080</v>
      </c>
      <c r="J83" s="134">
        <f t="shared" si="17"/>
        <v>72</v>
      </c>
      <c r="K83" s="155">
        <f t="shared" si="18"/>
        <v>68.675641025641</v>
      </c>
      <c r="L83" s="134"/>
    </row>
    <row r="84" spans="1:12">
      <c r="A84" s="57">
        <v>81</v>
      </c>
      <c r="B84" s="57" t="s">
        <v>109</v>
      </c>
      <c r="C84" s="57">
        <v>934</v>
      </c>
      <c r="D84" s="152">
        <f t="shared" si="14"/>
        <v>71.8461538461538</v>
      </c>
      <c r="E84" s="134">
        <v>1064</v>
      </c>
      <c r="F84" s="152">
        <f t="shared" si="15"/>
        <v>70.9333333333333</v>
      </c>
      <c r="G84" s="134">
        <v>979</v>
      </c>
      <c r="H84" s="134">
        <f t="shared" si="16"/>
        <v>65.2666666666667</v>
      </c>
      <c r="I84" s="134">
        <v>1025</v>
      </c>
      <c r="J84" s="134">
        <f t="shared" si="17"/>
        <v>68.3333333333333</v>
      </c>
      <c r="K84" s="155">
        <f t="shared" si="18"/>
        <v>69.0948717948718</v>
      </c>
      <c r="L84" s="134"/>
    </row>
    <row r="85" spans="1:12">
      <c r="A85" s="57">
        <v>82</v>
      </c>
      <c r="B85" s="57" t="s">
        <v>110</v>
      </c>
      <c r="C85" s="57">
        <v>727</v>
      </c>
      <c r="D85" s="152">
        <f t="shared" si="14"/>
        <v>55.9230769230769</v>
      </c>
      <c r="E85" s="134">
        <v>792</v>
      </c>
      <c r="F85" s="152">
        <f t="shared" si="15"/>
        <v>52.8</v>
      </c>
      <c r="G85" s="97"/>
      <c r="H85" s="150" t="s">
        <v>28</v>
      </c>
      <c r="I85" s="97"/>
      <c r="J85" s="97"/>
      <c r="K85" s="156"/>
      <c r="L85" s="97"/>
    </row>
    <row r="86" spans="1:11">
      <c r="A86" s="57">
        <v>83</v>
      </c>
      <c r="B86" s="57" t="s">
        <v>111</v>
      </c>
      <c r="C86" s="57">
        <v>763</v>
      </c>
      <c r="D86" s="152">
        <f t="shared" si="14"/>
        <v>58.6923076923077</v>
      </c>
      <c r="E86" s="134">
        <v>888</v>
      </c>
      <c r="F86" s="152">
        <f t="shared" si="15"/>
        <v>59.2</v>
      </c>
      <c r="G86" s="167">
        <v>909</v>
      </c>
      <c r="H86" s="152">
        <f>(G86/15)</f>
        <v>60.6</v>
      </c>
      <c r="I86" s="134">
        <v>988</v>
      </c>
      <c r="J86" s="134">
        <f>(I86/15)</f>
        <v>65.8666666666667</v>
      </c>
      <c r="K86" s="155">
        <f>(D86+F86+H86+J86)/4</f>
        <v>61.0897435897436</v>
      </c>
    </row>
    <row r="87" spans="1:12">
      <c r="A87" s="57">
        <v>84</v>
      </c>
      <c r="B87" s="57" t="s">
        <v>112</v>
      </c>
      <c r="C87" s="57">
        <v>828</v>
      </c>
      <c r="D87" s="152">
        <f t="shared" si="14"/>
        <v>63.6923076923077</v>
      </c>
      <c r="E87" s="134">
        <v>1063</v>
      </c>
      <c r="F87" s="152">
        <f t="shared" si="15"/>
        <v>70.8666666666667</v>
      </c>
      <c r="G87" s="134">
        <v>1076</v>
      </c>
      <c r="H87" s="134">
        <f>(G87/15)</f>
        <v>71.7333333333333</v>
      </c>
      <c r="I87" s="134">
        <v>1141</v>
      </c>
      <c r="J87" s="134">
        <f>(I87/15)</f>
        <v>76.0666666666667</v>
      </c>
      <c r="K87" s="155">
        <f>(D87+F87+H87+J87)/4</f>
        <v>70.5897435897436</v>
      </c>
      <c r="L87" s="134"/>
    </row>
    <row r="88" spans="1:12">
      <c r="A88" s="57">
        <v>85</v>
      </c>
      <c r="B88" s="57" t="s">
        <v>113</v>
      </c>
      <c r="C88" s="57">
        <v>660</v>
      </c>
      <c r="D88" s="152">
        <f t="shared" si="14"/>
        <v>50.7692307692308</v>
      </c>
      <c r="E88" s="97"/>
      <c r="F88" s="150" t="s">
        <v>28</v>
      </c>
      <c r="G88" s="97"/>
      <c r="H88" s="143"/>
      <c r="I88" s="97"/>
      <c r="J88" s="97"/>
      <c r="K88" s="156"/>
      <c r="L88" s="97"/>
    </row>
    <row r="89" spans="1:11">
      <c r="A89" s="57">
        <v>86</v>
      </c>
      <c r="B89" s="57" t="s">
        <v>114</v>
      </c>
      <c r="C89" s="57">
        <v>718</v>
      </c>
      <c r="D89" s="152">
        <f t="shared" si="14"/>
        <v>55.2307692307692</v>
      </c>
      <c r="E89" s="134">
        <v>907</v>
      </c>
      <c r="F89" s="152">
        <f t="shared" ref="F89:F98" si="19">(E89/15)</f>
        <v>60.4666666666667</v>
      </c>
      <c r="G89" s="134">
        <v>907</v>
      </c>
      <c r="H89" s="152">
        <f t="shared" ref="H89:H98" si="20">(G89/15)</f>
        <v>60.4666666666667</v>
      </c>
      <c r="I89" s="134">
        <v>1007</v>
      </c>
      <c r="J89" s="134">
        <f t="shared" ref="J89:J98" si="21">(I89/15)</f>
        <v>67.1333333333333</v>
      </c>
      <c r="K89" s="155">
        <f t="shared" ref="K89:K98" si="22">(D89+F89+H89+J89)/4</f>
        <v>60.824358974359</v>
      </c>
    </row>
    <row r="90" spans="1:12">
      <c r="A90" s="57">
        <v>87</v>
      </c>
      <c r="B90" s="57" t="s">
        <v>115</v>
      </c>
      <c r="C90" s="57">
        <v>833</v>
      </c>
      <c r="D90" s="152">
        <f t="shared" si="14"/>
        <v>64.0769230769231</v>
      </c>
      <c r="E90" s="134">
        <v>1017</v>
      </c>
      <c r="F90" s="152">
        <f t="shared" si="19"/>
        <v>67.8</v>
      </c>
      <c r="G90" s="134">
        <v>986</v>
      </c>
      <c r="H90" s="152">
        <f t="shared" si="20"/>
        <v>65.7333333333333</v>
      </c>
      <c r="I90" s="134">
        <v>1065</v>
      </c>
      <c r="J90" s="134">
        <f t="shared" si="21"/>
        <v>71</v>
      </c>
      <c r="K90" s="155">
        <f t="shared" si="22"/>
        <v>67.1525641025641</v>
      </c>
      <c r="L90" s="134"/>
    </row>
    <row r="91" spans="1:12">
      <c r="A91" s="57">
        <v>88</v>
      </c>
      <c r="B91" s="57" t="s">
        <v>116</v>
      </c>
      <c r="C91" s="57">
        <v>965</v>
      </c>
      <c r="D91" s="152">
        <f t="shared" si="14"/>
        <v>74.2307692307692</v>
      </c>
      <c r="E91" s="134">
        <v>1081</v>
      </c>
      <c r="F91" s="152">
        <f t="shared" si="19"/>
        <v>72.0666666666667</v>
      </c>
      <c r="G91" s="134">
        <v>1048</v>
      </c>
      <c r="H91" s="152">
        <f t="shared" si="20"/>
        <v>69.8666666666667</v>
      </c>
      <c r="I91" s="134">
        <v>1091</v>
      </c>
      <c r="J91" s="134">
        <f t="shared" si="21"/>
        <v>72.7333333333333</v>
      </c>
      <c r="K91" s="155">
        <f t="shared" si="22"/>
        <v>72.224358974359</v>
      </c>
      <c r="L91" s="134"/>
    </row>
    <row r="92" spans="1:12">
      <c r="A92" s="57">
        <v>89</v>
      </c>
      <c r="B92" s="57" t="s">
        <v>117</v>
      </c>
      <c r="C92" s="57">
        <v>691</v>
      </c>
      <c r="D92" s="152">
        <f t="shared" si="14"/>
        <v>53.1538461538462</v>
      </c>
      <c r="E92" s="134">
        <v>876</v>
      </c>
      <c r="F92" s="152">
        <f t="shared" si="19"/>
        <v>58.4</v>
      </c>
      <c r="G92" s="134">
        <v>871</v>
      </c>
      <c r="H92" s="152">
        <f t="shared" si="20"/>
        <v>58.0666666666667</v>
      </c>
      <c r="I92" s="134">
        <v>1001</v>
      </c>
      <c r="J92" s="134">
        <f t="shared" si="21"/>
        <v>66.7333333333333</v>
      </c>
      <c r="K92" s="155">
        <f t="shared" si="22"/>
        <v>59.0884615384615</v>
      </c>
      <c r="L92" s="134"/>
    </row>
    <row r="93" spans="1:12">
      <c r="A93" s="57">
        <v>90</v>
      </c>
      <c r="B93" s="57" t="s">
        <v>118</v>
      </c>
      <c r="C93" s="57">
        <v>789</v>
      </c>
      <c r="D93" s="152">
        <f t="shared" si="14"/>
        <v>60.6923076923077</v>
      </c>
      <c r="E93" s="134">
        <v>955</v>
      </c>
      <c r="F93" s="152">
        <f t="shared" si="19"/>
        <v>63.6666666666667</v>
      </c>
      <c r="G93" s="134">
        <v>972</v>
      </c>
      <c r="H93" s="152">
        <f t="shared" si="20"/>
        <v>64.8</v>
      </c>
      <c r="I93" s="134">
        <v>1041</v>
      </c>
      <c r="J93" s="134">
        <f t="shared" si="21"/>
        <v>69.4</v>
      </c>
      <c r="K93" s="155">
        <f t="shared" si="22"/>
        <v>64.6397435897436</v>
      </c>
      <c r="L93" s="134"/>
    </row>
    <row r="94" spans="1:12">
      <c r="A94" s="57">
        <v>91</v>
      </c>
      <c r="B94" s="57" t="s">
        <v>119</v>
      </c>
      <c r="C94" s="57">
        <v>815</v>
      </c>
      <c r="D94" s="152">
        <f t="shared" si="14"/>
        <v>62.6923076923077</v>
      </c>
      <c r="E94" s="134">
        <v>905</v>
      </c>
      <c r="F94" s="152">
        <f t="shared" si="19"/>
        <v>60.3333333333333</v>
      </c>
      <c r="G94" s="134">
        <v>861</v>
      </c>
      <c r="H94" s="152">
        <f t="shared" si="20"/>
        <v>57.4</v>
      </c>
      <c r="I94" s="134">
        <v>1006</v>
      </c>
      <c r="J94" s="134">
        <f t="shared" si="21"/>
        <v>67.0666666666667</v>
      </c>
      <c r="K94" s="155">
        <f t="shared" si="22"/>
        <v>61.8730769230769</v>
      </c>
      <c r="L94" s="134"/>
    </row>
    <row r="95" spans="1:12">
      <c r="A95" s="57">
        <v>92</v>
      </c>
      <c r="B95" s="57" t="s">
        <v>120</v>
      </c>
      <c r="C95" s="57">
        <v>819</v>
      </c>
      <c r="D95" s="152">
        <f t="shared" si="14"/>
        <v>63</v>
      </c>
      <c r="E95" s="134">
        <v>1043</v>
      </c>
      <c r="F95" s="152">
        <f t="shared" si="19"/>
        <v>69.5333333333333</v>
      </c>
      <c r="G95" s="134">
        <v>1097</v>
      </c>
      <c r="H95" s="152">
        <f t="shared" si="20"/>
        <v>73.1333333333333</v>
      </c>
      <c r="I95" s="134">
        <v>1150</v>
      </c>
      <c r="J95" s="134">
        <f t="shared" si="21"/>
        <v>76.6666666666667</v>
      </c>
      <c r="K95" s="155">
        <f t="shared" si="22"/>
        <v>70.5833333333333</v>
      </c>
      <c r="L95" s="134"/>
    </row>
    <row r="96" spans="1:12">
      <c r="A96" s="57">
        <v>93</v>
      </c>
      <c r="B96" s="57" t="s">
        <v>121</v>
      </c>
      <c r="C96" s="57">
        <v>609</v>
      </c>
      <c r="D96" s="152">
        <f t="shared" si="14"/>
        <v>46.8461538461538</v>
      </c>
      <c r="E96" s="134">
        <v>833</v>
      </c>
      <c r="F96" s="152">
        <f t="shared" si="19"/>
        <v>55.5333333333333</v>
      </c>
      <c r="G96" s="134">
        <v>845</v>
      </c>
      <c r="H96" s="152">
        <f t="shared" si="20"/>
        <v>56.3333333333333</v>
      </c>
      <c r="I96" s="134">
        <v>998</v>
      </c>
      <c r="J96" s="134">
        <f t="shared" si="21"/>
        <v>66.5333333333333</v>
      </c>
      <c r="K96" s="155">
        <f t="shared" si="22"/>
        <v>56.3115384615385</v>
      </c>
      <c r="L96" s="134"/>
    </row>
    <row r="97" spans="1:12">
      <c r="A97" s="57">
        <v>94</v>
      </c>
      <c r="B97" s="57" t="s">
        <v>122</v>
      </c>
      <c r="C97" s="57">
        <v>881</v>
      </c>
      <c r="D97" s="152">
        <f t="shared" si="14"/>
        <v>67.7692307692308</v>
      </c>
      <c r="E97" s="134">
        <v>1008</v>
      </c>
      <c r="F97" s="152">
        <f t="shared" si="19"/>
        <v>67.2</v>
      </c>
      <c r="G97" s="134">
        <v>985</v>
      </c>
      <c r="H97" s="152">
        <f t="shared" si="20"/>
        <v>65.6666666666667</v>
      </c>
      <c r="I97" s="134">
        <v>1083</v>
      </c>
      <c r="J97" s="134">
        <f t="shared" si="21"/>
        <v>72.2</v>
      </c>
      <c r="K97" s="155">
        <f t="shared" si="22"/>
        <v>68.2089743589744</v>
      </c>
      <c r="L97" s="134"/>
    </row>
    <row r="98" spans="1:12">
      <c r="A98" s="57">
        <v>95</v>
      </c>
      <c r="B98" s="57" t="s">
        <v>123</v>
      </c>
      <c r="C98" s="57">
        <v>844</v>
      </c>
      <c r="D98" s="152">
        <f t="shared" si="14"/>
        <v>64.9230769230769</v>
      </c>
      <c r="E98" s="134">
        <v>1001</v>
      </c>
      <c r="F98" s="152">
        <f t="shared" si="19"/>
        <v>66.7333333333333</v>
      </c>
      <c r="G98" s="134">
        <v>973</v>
      </c>
      <c r="H98" s="134">
        <f t="shared" si="20"/>
        <v>64.8666666666667</v>
      </c>
      <c r="I98" s="134">
        <v>1090</v>
      </c>
      <c r="J98" s="134">
        <f t="shared" si="21"/>
        <v>72.6666666666667</v>
      </c>
      <c r="K98" s="155">
        <f t="shared" si="22"/>
        <v>67.2974358974359</v>
      </c>
      <c r="L98" s="134"/>
    </row>
    <row r="99" spans="1:12">
      <c r="A99" s="57">
        <v>96</v>
      </c>
      <c r="B99" s="57" t="s">
        <v>124</v>
      </c>
      <c r="C99" s="97"/>
      <c r="D99" s="163" t="s">
        <v>28</v>
      </c>
      <c r="E99" s="97"/>
      <c r="F99" s="143"/>
      <c r="G99" s="97"/>
      <c r="H99" s="97"/>
      <c r="I99" s="97"/>
      <c r="J99" s="97"/>
      <c r="K99" s="156"/>
      <c r="L99" s="150"/>
    </row>
    <row r="100" spans="1:12">
      <c r="A100" s="57">
        <v>97</v>
      </c>
      <c r="B100" s="57" t="s">
        <v>125</v>
      </c>
      <c r="C100" s="97"/>
      <c r="D100" s="163" t="s">
        <v>28</v>
      </c>
      <c r="E100" s="97"/>
      <c r="F100" s="143"/>
      <c r="G100" s="150"/>
      <c r="H100" s="143"/>
      <c r="I100" s="150"/>
      <c r="J100" s="97"/>
      <c r="K100" s="156"/>
      <c r="L100" s="97"/>
    </row>
    <row r="101" spans="1:11">
      <c r="A101" s="57">
        <v>98</v>
      </c>
      <c r="B101" s="57" t="s">
        <v>126</v>
      </c>
      <c r="C101" s="57">
        <v>874</v>
      </c>
      <c r="D101" s="152">
        <f t="shared" ref="D101:D126" si="23">(C101/13)</f>
        <v>67.2307692307692</v>
      </c>
      <c r="E101" s="134">
        <v>1027</v>
      </c>
      <c r="F101" s="152">
        <f>(E101/15)</f>
        <v>68.4666666666667</v>
      </c>
      <c r="G101" s="134">
        <v>985</v>
      </c>
      <c r="H101" s="152">
        <f>(G101/15)</f>
        <v>65.6666666666667</v>
      </c>
      <c r="I101" s="134">
        <v>1084</v>
      </c>
      <c r="J101" s="134">
        <f>(I101/15)</f>
        <v>72.2666666666667</v>
      </c>
      <c r="K101" s="155">
        <f>(D101+F101+H101+J101)/4</f>
        <v>68.4076923076923</v>
      </c>
    </row>
    <row r="102" spans="1:12">
      <c r="A102" s="57">
        <v>99</v>
      </c>
      <c r="B102" s="57" t="s">
        <v>127</v>
      </c>
      <c r="C102" s="57">
        <v>791</v>
      </c>
      <c r="D102" s="152">
        <f t="shared" si="23"/>
        <v>60.8461538461538</v>
      </c>
      <c r="E102" s="134">
        <v>933</v>
      </c>
      <c r="F102" s="152">
        <f>(E102/15)</f>
        <v>62.2</v>
      </c>
      <c r="G102" s="134">
        <v>964</v>
      </c>
      <c r="H102" s="152">
        <f>(G102/15)</f>
        <v>64.2666666666667</v>
      </c>
      <c r="I102" s="134">
        <v>1015</v>
      </c>
      <c r="J102" s="134">
        <f>(I102/15)</f>
        <v>67.6666666666667</v>
      </c>
      <c r="K102" s="155">
        <f>(D102+F102+H102+J102)/4</f>
        <v>63.7448717948718</v>
      </c>
      <c r="L102" s="134"/>
    </row>
    <row r="103" spans="1:12">
      <c r="A103" s="57">
        <v>100</v>
      </c>
      <c r="B103" s="57" t="s">
        <v>128</v>
      </c>
      <c r="C103" s="57">
        <v>650</v>
      </c>
      <c r="D103" s="134">
        <f t="shared" si="23"/>
        <v>50</v>
      </c>
      <c r="E103" s="146">
        <v>790</v>
      </c>
      <c r="F103" s="134">
        <f>(E103/15)</f>
        <v>52.6666666666667</v>
      </c>
      <c r="G103" s="146">
        <v>796</v>
      </c>
      <c r="H103" s="134">
        <f>(G103/15)</f>
        <v>53.0666666666667</v>
      </c>
      <c r="I103" s="146">
        <v>946</v>
      </c>
      <c r="J103" s="134">
        <f>(I103/15)</f>
        <v>63.0666666666667</v>
      </c>
      <c r="K103" s="134">
        <f>(D103+F103+H103+J103)/4</f>
        <v>54.7</v>
      </c>
      <c r="L103" s="134"/>
    </row>
    <row r="104" spans="1:12">
      <c r="A104" s="57">
        <v>101</v>
      </c>
      <c r="B104" s="57" t="s">
        <v>129</v>
      </c>
      <c r="C104" s="97"/>
      <c r="D104" s="163" t="s">
        <v>28</v>
      </c>
      <c r="E104" s="97"/>
      <c r="F104" s="143"/>
      <c r="G104" s="97"/>
      <c r="H104" s="97"/>
      <c r="I104" s="97"/>
      <c r="J104" s="97"/>
      <c r="K104" s="156"/>
      <c r="L104" s="97"/>
    </row>
    <row r="105" spans="1:12">
      <c r="A105" s="57">
        <v>102</v>
      </c>
      <c r="B105" s="57" t="s">
        <v>130</v>
      </c>
      <c r="C105" s="57">
        <v>570</v>
      </c>
      <c r="D105" s="152">
        <f t="shared" si="23"/>
        <v>43.8461538461538</v>
      </c>
      <c r="E105" s="134">
        <v>647</v>
      </c>
      <c r="F105" s="152">
        <f t="shared" ref="F105:F152" si="24">(E105/15)</f>
        <v>43.1333333333333</v>
      </c>
      <c r="G105" s="97"/>
      <c r="H105" s="150" t="s">
        <v>28</v>
      </c>
      <c r="I105" s="97"/>
      <c r="J105" s="97"/>
      <c r="K105" s="156"/>
      <c r="L105" s="97"/>
    </row>
    <row r="106" spans="1:12">
      <c r="A106" s="57">
        <v>103</v>
      </c>
      <c r="B106" s="57" t="s">
        <v>131</v>
      </c>
      <c r="C106" s="57">
        <v>877</v>
      </c>
      <c r="D106" s="152">
        <f t="shared" si="23"/>
        <v>67.4615384615385</v>
      </c>
      <c r="E106" s="134">
        <v>941</v>
      </c>
      <c r="F106" s="152">
        <f t="shared" si="24"/>
        <v>62.7333333333333</v>
      </c>
      <c r="G106" s="134">
        <v>944</v>
      </c>
      <c r="H106" s="152">
        <f>(G106/15)</f>
        <v>62.9333333333333</v>
      </c>
      <c r="I106" s="134">
        <v>1044</v>
      </c>
      <c r="J106" s="134">
        <f>(I106/15)</f>
        <v>69.6</v>
      </c>
      <c r="K106" s="155">
        <f>(D106+F106+H106+J106)/4</f>
        <v>65.6820512820513</v>
      </c>
      <c r="L106" s="134"/>
    </row>
    <row r="107" spans="1:12">
      <c r="A107" s="57">
        <v>104</v>
      </c>
      <c r="B107" s="57" t="s">
        <v>132</v>
      </c>
      <c r="C107" s="57">
        <v>786</v>
      </c>
      <c r="D107" s="152">
        <f t="shared" si="23"/>
        <v>60.4615384615385</v>
      </c>
      <c r="E107" s="134">
        <v>969</v>
      </c>
      <c r="F107" s="152">
        <f t="shared" si="24"/>
        <v>64.6</v>
      </c>
      <c r="G107" s="134">
        <v>986</v>
      </c>
      <c r="H107" s="152">
        <f>(G107/15)</f>
        <v>65.7333333333333</v>
      </c>
      <c r="I107" s="134">
        <v>1057</v>
      </c>
      <c r="J107" s="134">
        <f>(I107/15)</f>
        <v>70.4666666666667</v>
      </c>
      <c r="K107" s="155">
        <f>(D107+F107+H107+J107)/4</f>
        <v>65.3153846153846</v>
      </c>
      <c r="L107" s="134"/>
    </row>
    <row r="108" spans="1:12">
      <c r="A108" s="57">
        <v>105</v>
      </c>
      <c r="B108" s="57" t="s">
        <v>133</v>
      </c>
      <c r="C108" s="57">
        <v>780</v>
      </c>
      <c r="D108" s="152">
        <f t="shared" si="23"/>
        <v>60</v>
      </c>
      <c r="E108" s="134">
        <v>978</v>
      </c>
      <c r="F108" s="152">
        <f t="shared" si="24"/>
        <v>65.2</v>
      </c>
      <c r="G108" s="134">
        <v>999</v>
      </c>
      <c r="H108" s="152">
        <f>(G108/15)</f>
        <v>66.6</v>
      </c>
      <c r="I108" s="134">
        <v>1083</v>
      </c>
      <c r="J108" s="134">
        <f>(I108/15)</f>
        <v>72.2</v>
      </c>
      <c r="K108" s="155">
        <f>(D108+F108+H108+J108)/4</f>
        <v>66</v>
      </c>
      <c r="L108" s="134"/>
    </row>
    <row r="109" spans="1:12">
      <c r="A109" s="57">
        <v>106</v>
      </c>
      <c r="B109" s="57" t="s">
        <v>134</v>
      </c>
      <c r="C109" s="57">
        <v>887</v>
      </c>
      <c r="D109" s="152">
        <f t="shared" si="23"/>
        <v>68.2307692307692</v>
      </c>
      <c r="E109" s="134">
        <v>1030</v>
      </c>
      <c r="F109" s="152">
        <f t="shared" si="24"/>
        <v>68.6666666666667</v>
      </c>
      <c r="G109" s="134">
        <v>1049</v>
      </c>
      <c r="H109" s="152">
        <f>(G109/15)</f>
        <v>69.9333333333333</v>
      </c>
      <c r="I109" s="134">
        <v>1149</v>
      </c>
      <c r="J109" s="134">
        <f>(I109/15)</f>
        <v>76.6</v>
      </c>
      <c r="K109" s="155">
        <f>(D109+F109+H109+J109)/4</f>
        <v>70.8576923076923</v>
      </c>
      <c r="L109" s="134"/>
    </row>
    <row r="110" spans="1:12">
      <c r="A110" s="57">
        <v>107</v>
      </c>
      <c r="B110" s="57" t="s">
        <v>135</v>
      </c>
      <c r="C110" s="57">
        <v>650</v>
      </c>
      <c r="D110" s="152">
        <f t="shared" si="23"/>
        <v>50</v>
      </c>
      <c r="E110" s="97">
        <v>544</v>
      </c>
      <c r="F110" s="150" t="s">
        <v>28</v>
      </c>
      <c r="G110" s="97"/>
      <c r="H110" s="97"/>
      <c r="I110" s="97"/>
      <c r="J110" s="97"/>
      <c r="K110" s="156"/>
      <c r="L110" s="97"/>
    </row>
    <row r="111" spans="1:12">
      <c r="A111" s="57">
        <v>108</v>
      </c>
      <c r="B111" s="57" t="s">
        <v>136</v>
      </c>
      <c r="C111" s="57">
        <v>861</v>
      </c>
      <c r="D111" s="152">
        <f t="shared" si="23"/>
        <v>66.2307692307692</v>
      </c>
      <c r="E111" s="134">
        <v>949</v>
      </c>
      <c r="F111" s="152">
        <f t="shared" si="24"/>
        <v>63.2666666666667</v>
      </c>
      <c r="G111" s="134">
        <v>956</v>
      </c>
      <c r="H111" s="152">
        <f>(G111/15)</f>
        <v>63.7333333333333</v>
      </c>
      <c r="I111" s="134">
        <v>967</v>
      </c>
      <c r="J111" s="134">
        <f>(I111/15)</f>
        <v>64.4666666666667</v>
      </c>
      <c r="K111" s="155">
        <f>(D111+F111+H111+J111)/4</f>
        <v>64.424358974359</v>
      </c>
      <c r="L111" s="134"/>
    </row>
    <row r="112" spans="1:12">
      <c r="A112" s="57">
        <v>109</v>
      </c>
      <c r="B112" s="57" t="s">
        <v>137</v>
      </c>
      <c r="C112" s="57">
        <v>752</v>
      </c>
      <c r="D112" s="152">
        <f t="shared" si="23"/>
        <v>57.8461538461538</v>
      </c>
      <c r="E112" s="134">
        <v>933</v>
      </c>
      <c r="F112" s="152">
        <f t="shared" si="24"/>
        <v>62.2</v>
      </c>
      <c r="G112" s="134">
        <v>997</v>
      </c>
      <c r="H112" s="152">
        <f>(G112/15)</f>
        <v>66.4666666666667</v>
      </c>
      <c r="I112" s="134">
        <v>1081</v>
      </c>
      <c r="J112" s="134">
        <f>(I112/15)</f>
        <v>72.0666666666667</v>
      </c>
      <c r="K112" s="155">
        <f>(D112+F112+H112+J112)/4</f>
        <v>64.6448717948718</v>
      </c>
      <c r="L112" s="134"/>
    </row>
    <row r="113" spans="1:12">
      <c r="A113" s="57">
        <v>110</v>
      </c>
      <c r="B113" s="57" t="s">
        <v>138</v>
      </c>
      <c r="C113" s="57">
        <v>586</v>
      </c>
      <c r="D113" s="152">
        <f t="shared" si="23"/>
        <v>45.0769230769231</v>
      </c>
      <c r="E113" s="134">
        <v>768</v>
      </c>
      <c r="F113" s="152">
        <f t="shared" si="24"/>
        <v>51.2</v>
      </c>
      <c r="G113" s="97"/>
      <c r="H113" s="150" t="s">
        <v>28</v>
      </c>
      <c r="I113" s="97"/>
      <c r="J113" s="97"/>
      <c r="K113" s="156"/>
      <c r="L113" s="97"/>
    </row>
    <row r="114" spans="1:12">
      <c r="A114" s="57">
        <v>111</v>
      </c>
      <c r="B114" s="57" t="s">
        <v>139</v>
      </c>
      <c r="C114" s="57">
        <v>639</v>
      </c>
      <c r="D114" s="152">
        <f t="shared" si="23"/>
        <v>49.1538461538462</v>
      </c>
      <c r="E114" s="134">
        <v>814</v>
      </c>
      <c r="F114" s="152">
        <f t="shared" si="24"/>
        <v>54.2666666666667</v>
      </c>
      <c r="G114" s="134">
        <v>821</v>
      </c>
      <c r="H114" s="152">
        <f t="shared" ref="H114:H119" si="25">(G114/15)</f>
        <v>54.7333333333333</v>
      </c>
      <c r="I114" s="134">
        <v>958</v>
      </c>
      <c r="J114" s="134">
        <f t="shared" ref="J114:J119" si="26">(I114/15)</f>
        <v>63.8666666666667</v>
      </c>
      <c r="K114" s="155">
        <f t="shared" ref="K114:K119" si="27">(D114+F114+H114+J114)/4</f>
        <v>55.5051282051282</v>
      </c>
      <c r="L114" s="134"/>
    </row>
    <row r="115" spans="1:12">
      <c r="A115" s="57">
        <v>112</v>
      </c>
      <c r="B115" s="57" t="s">
        <v>140</v>
      </c>
      <c r="C115" s="57">
        <v>803</v>
      </c>
      <c r="D115" s="152">
        <f t="shared" si="23"/>
        <v>61.7692307692308</v>
      </c>
      <c r="E115" s="134">
        <v>900</v>
      </c>
      <c r="F115" s="152">
        <f t="shared" si="24"/>
        <v>60</v>
      </c>
      <c r="G115" s="134">
        <v>878</v>
      </c>
      <c r="H115" s="152">
        <f t="shared" si="25"/>
        <v>58.5333333333333</v>
      </c>
      <c r="I115" s="134">
        <v>963</v>
      </c>
      <c r="J115" s="134">
        <f t="shared" si="26"/>
        <v>64.2</v>
      </c>
      <c r="K115" s="155">
        <f t="shared" si="27"/>
        <v>61.125641025641</v>
      </c>
      <c r="L115" s="134"/>
    </row>
    <row r="116" spans="1:12">
      <c r="A116" s="57">
        <v>113</v>
      </c>
      <c r="B116" s="57" t="s">
        <v>141</v>
      </c>
      <c r="C116" s="57">
        <v>907</v>
      </c>
      <c r="D116" s="152">
        <f t="shared" si="23"/>
        <v>69.7692307692308</v>
      </c>
      <c r="E116" s="134">
        <v>1106</v>
      </c>
      <c r="F116" s="152">
        <f t="shared" si="24"/>
        <v>73.7333333333333</v>
      </c>
      <c r="G116" s="134">
        <v>1062</v>
      </c>
      <c r="H116" s="152">
        <f t="shared" si="25"/>
        <v>70.8</v>
      </c>
      <c r="I116" s="134">
        <v>1108</v>
      </c>
      <c r="J116" s="134">
        <f t="shared" si="26"/>
        <v>73.8666666666667</v>
      </c>
      <c r="K116" s="155">
        <f t="shared" si="27"/>
        <v>72.0423076923077</v>
      </c>
      <c r="L116" s="134"/>
    </row>
    <row r="117" spans="1:12">
      <c r="A117" s="57">
        <v>114</v>
      </c>
      <c r="B117" s="57" t="s">
        <v>142</v>
      </c>
      <c r="C117" s="57">
        <v>715</v>
      </c>
      <c r="D117" s="152">
        <f t="shared" si="23"/>
        <v>55</v>
      </c>
      <c r="E117" s="134">
        <v>820</v>
      </c>
      <c r="F117" s="152">
        <f t="shared" si="24"/>
        <v>54.6666666666667</v>
      </c>
      <c r="G117" s="134">
        <v>844</v>
      </c>
      <c r="H117" s="152">
        <f t="shared" si="25"/>
        <v>56.2666666666667</v>
      </c>
      <c r="I117" s="134">
        <v>912</v>
      </c>
      <c r="J117" s="134">
        <f t="shared" si="26"/>
        <v>60.8</v>
      </c>
      <c r="K117" s="155">
        <f t="shared" si="27"/>
        <v>56.6833333333333</v>
      </c>
      <c r="L117" s="134"/>
    </row>
    <row r="118" spans="1:12">
      <c r="A118" s="57">
        <v>115</v>
      </c>
      <c r="B118" s="57" t="s">
        <v>143</v>
      </c>
      <c r="C118" s="57">
        <v>820</v>
      </c>
      <c r="D118" s="152">
        <f t="shared" si="23"/>
        <v>63.0769230769231</v>
      </c>
      <c r="E118" s="134">
        <v>1033</v>
      </c>
      <c r="F118" s="152">
        <f t="shared" si="24"/>
        <v>68.8666666666667</v>
      </c>
      <c r="G118" s="134">
        <v>1052</v>
      </c>
      <c r="H118" s="152">
        <f t="shared" si="25"/>
        <v>70.1333333333333</v>
      </c>
      <c r="I118" s="134">
        <v>1130</v>
      </c>
      <c r="J118" s="134">
        <f t="shared" si="26"/>
        <v>75.3333333333333</v>
      </c>
      <c r="K118" s="155">
        <f t="shared" si="27"/>
        <v>69.3525641025641</v>
      </c>
      <c r="L118" s="134"/>
    </row>
    <row r="119" spans="1:12">
      <c r="A119" s="57">
        <v>116</v>
      </c>
      <c r="B119" s="57" t="s">
        <v>144</v>
      </c>
      <c r="C119" s="57">
        <v>747</v>
      </c>
      <c r="D119" s="152">
        <f t="shared" si="23"/>
        <v>57.4615384615385</v>
      </c>
      <c r="E119" s="134">
        <v>842</v>
      </c>
      <c r="F119" s="152">
        <f t="shared" si="24"/>
        <v>56.1333333333333</v>
      </c>
      <c r="G119" s="134">
        <v>810</v>
      </c>
      <c r="H119" s="152">
        <f t="shared" si="25"/>
        <v>54</v>
      </c>
      <c r="I119" s="134">
        <v>847</v>
      </c>
      <c r="J119" s="134">
        <f t="shared" si="26"/>
        <v>56.4666666666667</v>
      </c>
      <c r="K119" s="155">
        <f t="shared" si="27"/>
        <v>56.0153846153846</v>
      </c>
      <c r="L119" s="134"/>
    </row>
    <row r="120" spans="1:12">
      <c r="A120" s="57">
        <v>117</v>
      </c>
      <c r="B120" s="57" t="s">
        <v>145</v>
      </c>
      <c r="C120" s="57">
        <v>715</v>
      </c>
      <c r="D120" s="152">
        <f t="shared" si="23"/>
        <v>55</v>
      </c>
      <c r="E120" s="97"/>
      <c r="F120" s="150" t="s">
        <v>28</v>
      </c>
      <c r="G120" s="97"/>
      <c r="H120" s="97"/>
      <c r="I120" s="97"/>
      <c r="J120" s="97"/>
      <c r="K120" s="156"/>
      <c r="L120" s="97"/>
    </row>
    <row r="121" spans="1:12">
      <c r="A121" s="57">
        <v>118</v>
      </c>
      <c r="B121" s="57" t="s">
        <v>146</v>
      </c>
      <c r="C121" s="57">
        <v>847</v>
      </c>
      <c r="D121" s="152">
        <f t="shared" si="23"/>
        <v>65.1538461538462</v>
      </c>
      <c r="E121" s="134">
        <v>947</v>
      </c>
      <c r="F121" s="152">
        <f t="shared" si="24"/>
        <v>63.1333333333333</v>
      </c>
      <c r="G121" s="134">
        <v>933</v>
      </c>
      <c r="H121" s="152">
        <f>(G121/15)</f>
        <v>62.2</v>
      </c>
      <c r="I121" s="134">
        <v>986</v>
      </c>
      <c r="J121" s="134">
        <f>(I121/15)</f>
        <v>65.7333333333333</v>
      </c>
      <c r="K121" s="155">
        <f>(D121+F121+H121+J121)/4</f>
        <v>64.0551282051282</v>
      </c>
      <c r="L121" s="134"/>
    </row>
    <row r="122" spans="1:12">
      <c r="A122" s="57">
        <v>119</v>
      </c>
      <c r="B122" s="57" t="s">
        <v>147</v>
      </c>
      <c r="C122" s="57">
        <v>886</v>
      </c>
      <c r="D122" s="152">
        <f t="shared" si="23"/>
        <v>68.1538461538462</v>
      </c>
      <c r="E122" s="134">
        <v>1120</v>
      </c>
      <c r="F122" s="152">
        <f t="shared" si="24"/>
        <v>74.6666666666667</v>
      </c>
      <c r="G122" s="134">
        <v>1086</v>
      </c>
      <c r="H122" s="152">
        <f>(G122/15)</f>
        <v>72.4</v>
      </c>
      <c r="I122" s="134">
        <v>1105</v>
      </c>
      <c r="J122" s="134">
        <f>(I122/15)</f>
        <v>73.6666666666667</v>
      </c>
      <c r="K122" s="155">
        <f>(D122+F122+H122+J122)/4</f>
        <v>72.2217948717949</v>
      </c>
      <c r="L122" s="134"/>
    </row>
    <row r="123" spans="1:12">
      <c r="A123" s="57">
        <v>120</v>
      </c>
      <c r="B123" s="57" t="s">
        <v>148</v>
      </c>
      <c r="C123" s="57">
        <v>603</v>
      </c>
      <c r="D123" s="152">
        <f t="shared" si="23"/>
        <v>46.3846153846154</v>
      </c>
      <c r="E123" s="97"/>
      <c r="F123" s="150" t="s">
        <v>28</v>
      </c>
      <c r="G123" s="97"/>
      <c r="H123" s="97"/>
      <c r="I123" s="97"/>
      <c r="J123" s="97"/>
      <c r="K123" s="156"/>
      <c r="L123" s="97"/>
    </row>
    <row r="124" spans="1:12">
      <c r="A124" s="57">
        <v>121</v>
      </c>
      <c r="B124" s="57" t="s">
        <v>149</v>
      </c>
      <c r="C124" s="57">
        <v>807</v>
      </c>
      <c r="D124" s="152">
        <f t="shared" si="23"/>
        <v>62.0769230769231</v>
      </c>
      <c r="E124" s="134">
        <v>994</v>
      </c>
      <c r="F124" s="152">
        <f t="shared" si="24"/>
        <v>66.2666666666667</v>
      </c>
      <c r="G124" s="134">
        <v>1011</v>
      </c>
      <c r="H124" s="152">
        <f t="shared" ref="H124:H152" si="28">(G124/15)</f>
        <v>67.4</v>
      </c>
      <c r="I124" s="134">
        <v>1055</v>
      </c>
      <c r="J124" s="134">
        <f>(I124/15)</f>
        <v>70.3333333333333</v>
      </c>
      <c r="K124" s="155">
        <f>(D124+F124+H124+J124)/4</f>
        <v>66.5192307692308</v>
      </c>
      <c r="L124" s="134"/>
    </row>
    <row r="125" spans="1:12">
      <c r="A125" s="57">
        <v>122</v>
      </c>
      <c r="B125" s="57" t="s">
        <v>150</v>
      </c>
      <c r="C125" s="57">
        <v>780</v>
      </c>
      <c r="D125" s="152">
        <f t="shared" si="23"/>
        <v>60</v>
      </c>
      <c r="E125" s="134">
        <v>942</v>
      </c>
      <c r="F125" s="152">
        <f t="shared" si="24"/>
        <v>62.8</v>
      </c>
      <c r="G125" s="134">
        <v>938</v>
      </c>
      <c r="H125" s="152">
        <f t="shared" si="28"/>
        <v>62.5333333333333</v>
      </c>
      <c r="I125" s="134">
        <v>1026</v>
      </c>
      <c r="J125" s="134">
        <f>(I125/15)</f>
        <v>68.4</v>
      </c>
      <c r="K125" s="155">
        <f>(D125+F125+H125+J125)/4</f>
        <v>63.4333333333333</v>
      </c>
      <c r="L125" s="134"/>
    </row>
    <row r="126" spans="1:12">
      <c r="A126" s="57">
        <v>123</v>
      </c>
      <c r="B126" s="57" t="s">
        <v>151</v>
      </c>
      <c r="C126" s="57">
        <v>780</v>
      </c>
      <c r="D126" s="152">
        <f t="shared" si="23"/>
        <v>60</v>
      </c>
      <c r="E126" s="134">
        <v>976</v>
      </c>
      <c r="F126" s="152">
        <f t="shared" si="24"/>
        <v>65.0666666666667</v>
      </c>
      <c r="G126" s="134">
        <v>964</v>
      </c>
      <c r="H126" s="152">
        <f t="shared" si="28"/>
        <v>64.2666666666667</v>
      </c>
      <c r="I126" s="134">
        <v>1025</v>
      </c>
      <c r="J126" s="134">
        <f>(I126/15)</f>
        <v>68.3333333333333</v>
      </c>
      <c r="K126" s="155">
        <f>(D126+F126+H126+J126)/4</f>
        <v>64.4166666666667</v>
      </c>
      <c r="L126" s="134"/>
    </row>
    <row r="127" spans="1:12">
      <c r="A127" s="57">
        <v>124</v>
      </c>
      <c r="B127" s="57" t="s">
        <v>152</v>
      </c>
      <c r="C127" s="57"/>
      <c r="D127" s="152"/>
      <c r="E127" s="57">
        <v>1041</v>
      </c>
      <c r="F127" s="152">
        <f t="shared" si="24"/>
        <v>69.4</v>
      </c>
      <c r="G127" s="134">
        <v>1103</v>
      </c>
      <c r="H127" s="152">
        <f t="shared" si="28"/>
        <v>73.5333333333333</v>
      </c>
      <c r="I127" s="134">
        <v>1159</v>
      </c>
      <c r="J127" s="134">
        <f>(I127/15)</f>
        <v>77.2666666666667</v>
      </c>
      <c r="K127" s="155">
        <f>(F127+H127+J127)/3</f>
        <v>73.4</v>
      </c>
      <c r="L127" s="134"/>
    </row>
    <row r="128" spans="1:12">
      <c r="A128" s="57">
        <v>125</v>
      </c>
      <c r="B128" s="57" t="s">
        <v>153</v>
      </c>
      <c r="C128" s="57"/>
      <c r="D128" s="152"/>
      <c r="E128" s="57">
        <v>978</v>
      </c>
      <c r="F128" s="152">
        <f t="shared" si="24"/>
        <v>65.2</v>
      </c>
      <c r="G128" s="134">
        <v>989</v>
      </c>
      <c r="H128" s="152">
        <f t="shared" si="28"/>
        <v>65.9333333333333</v>
      </c>
      <c r="I128" s="134">
        <v>1063</v>
      </c>
      <c r="J128" s="134">
        <f>(I128/15)</f>
        <v>70.8666666666667</v>
      </c>
      <c r="K128" s="155">
        <f>(F128+H128+J128)/3</f>
        <v>67.3333333333333</v>
      </c>
      <c r="L128" s="134"/>
    </row>
    <row r="129" spans="1:12">
      <c r="A129" s="57">
        <v>126</v>
      </c>
      <c r="B129" s="57" t="s">
        <v>154</v>
      </c>
      <c r="C129" s="57"/>
      <c r="D129" s="152"/>
      <c r="E129" s="57">
        <v>800</v>
      </c>
      <c r="F129" s="152">
        <f t="shared" si="24"/>
        <v>53.3333333333333</v>
      </c>
      <c r="G129" s="134">
        <v>786</v>
      </c>
      <c r="H129" s="152">
        <f t="shared" si="28"/>
        <v>52.4</v>
      </c>
      <c r="I129" s="97"/>
      <c r="J129" s="150" t="s">
        <v>28</v>
      </c>
      <c r="K129" s="156"/>
      <c r="L129" s="97"/>
    </row>
    <row r="130" spans="1:12">
      <c r="A130" s="57">
        <v>127</v>
      </c>
      <c r="B130" s="57" t="s">
        <v>155</v>
      </c>
      <c r="C130" s="57"/>
      <c r="D130" s="152"/>
      <c r="E130" s="57">
        <v>882</v>
      </c>
      <c r="F130" s="152">
        <f t="shared" si="24"/>
        <v>58.8</v>
      </c>
      <c r="G130" s="134">
        <v>936</v>
      </c>
      <c r="H130" s="152">
        <f t="shared" si="28"/>
        <v>62.4</v>
      </c>
      <c r="I130" s="134">
        <v>1069</v>
      </c>
      <c r="J130" s="134">
        <f>(I130/15)</f>
        <v>71.2666666666667</v>
      </c>
      <c r="K130" s="155">
        <f>(F130+H130+J130)/3</f>
        <v>64.1555555555556</v>
      </c>
      <c r="L130" s="134"/>
    </row>
    <row r="131" spans="1:12">
      <c r="A131" s="57">
        <v>128</v>
      </c>
      <c r="B131" s="57" t="s">
        <v>156</v>
      </c>
      <c r="C131" s="57"/>
      <c r="D131" s="152"/>
      <c r="E131" s="57">
        <v>951</v>
      </c>
      <c r="F131" s="152">
        <f t="shared" si="24"/>
        <v>63.4</v>
      </c>
      <c r="G131" s="134">
        <v>1017</v>
      </c>
      <c r="H131" s="152">
        <f t="shared" si="28"/>
        <v>67.8</v>
      </c>
      <c r="I131" s="134">
        <v>1067</v>
      </c>
      <c r="J131" s="134">
        <f>(I131/15)</f>
        <v>71.1333333333333</v>
      </c>
      <c r="K131" s="155">
        <f>(F131+H131+J131)/3</f>
        <v>67.4444444444444</v>
      </c>
      <c r="L131" s="134"/>
    </row>
    <row r="132" spans="1:12">
      <c r="A132" s="57">
        <v>129</v>
      </c>
      <c r="B132" s="57" t="s">
        <v>157</v>
      </c>
      <c r="C132" s="57"/>
      <c r="D132" s="152"/>
      <c r="E132" s="57">
        <v>817</v>
      </c>
      <c r="F132" s="152">
        <f t="shared" si="24"/>
        <v>54.4666666666667</v>
      </c>
      <c r="G132" s="134">
        <v>877</v>
      </c>
      <c r="H132" s="152">
        <f t="shared" si="28"/>
        <v>58.4666666666667</v>
      </c>
      <c r="I132" s="97"/>
      <c r="J132" s="150" t="s">
        <v>28</v>
      </c>
      <c r="K132" s="156"/>
      <c r="L132" s="97"/>
    </row>
    <row r="133" spans="1:12">
      <c r="A133" s="57">
        <v>130</v>
      </c>
      <c r="B133" s="57" t="s">
        <v>158</v>
      </c>
      <c r="C133" s="57"/>
      <c r="D133" s="152"/>
      <c r="E133" s="57">
        <v>847</v>
      </c>
      <c r="F133" s="152">
        <f t="shared" si="24"/>
        <v>56.4666666666667</v>
      </c>
      <c r="G133" s="134">
        <v>900</v>
      </c>
      <c r="H133" s="152">
        <f t="shared" si="28"/>
        <v>60</v>
      </c>
      <c r="I133" s="134">
        <v>1006</v>
      </c>
      <c r="J133" s="134">
        <f t="shared" ref="J133:J152" si="29">(I133/15)</f>
        <v>67.0666666666667</v>
      </c>
      <c r="K133" s="155">
        <f t="shared" ref="K133:K152" si="30">(F133+H133+J133)/3</f>
        <v>61.1777777777778</v>
      </c>
      <c r="L133" s="134"/>
    </row>
    <row r="134" spans="1:12">
      <c r="A134" s="57">
        <v>131</v>
      </c>
      <c r="B134" s="57" t="s">
        <v>159</v>
      </c>
      <c r="C134" s="57"/>
      <c r="D134" s="152"/>
      <c r="E134" s="57">
        <v>874</v>
      </c>
      <c r="F134" s="152">
        <f t="shared" si="24"/>
        <v>58.2666666666667</v>
      </c>
      <c r="G134" s="134">
        <v>885</v>
      </c>
      <c r="H134" s="152">
        <f t="shared" si="28"/>
        <v>59</v>
      </c>
      <c r="I134" s="134">
        <v>974</v>
      </c>
      <c r="J134" s="134">
        <f t="shared" si="29"/>
        <v>64.9333333333333</v>
      </c>
      <c r="K134" s="155">
        <f t="shared" si="30"/>
        <v>60.7333333333333</v>
      </c>
      <c r="L134" s="134"/>
    </row>
    <row r="135" spans="1:12">
      <c r="A135" s="57">
        <v>132</v>
      </c>
      <c r="B135" s="57" t="s">
        <v>160</v>
      </c>
      <c r="C135" s="57"/>
      <c r="D135" s="152"/>
      <c r="E135" s="57">
        <v>1117</v>
      </c>
      <c r="F135" s="152">
        <f t="shared" si="24"/>
        <v>74.4666666666667</v>
      </c>
      <c r="G135" s="134">
        <v>1142</v>
      </c>
      <c r="H135" s="152">
        <f t="shared" si="28"/>
        <v>76.1333333333333</v>
      </c>
      <c r="I135" s="134">
        <v>1154</v>
      </c>
      <c r="J135" s="134">
        <f t="shared" si="29"/>
        <v>76.9333333333333</v>
      </c>
      <c r="K135" s="155">
        <f t="shared" si="30"/>
        <v>75.8444444444444</v>
      </c>
      <c r="L135" s="134"/>
    </row>
    <row r="136" spans="1:12">
      <c r="A136" s="57">
        <v>133</v>
      </c>
      <c r="B136" s="57" t="s">
        <v>161</v>
      </c>
      <c r="C136" s="57"/>
      <c r="D136" s="152"/>
      <c r="E136" s="57">
        <v>980</v>
      </c>
      <c r="F136" s="152">
        <f t="shared" si="24"/>
        <v>65.3333333333333</v>
      </c>
      <c r="G136" s="134">
        <v>1036</v>
      </c>
      <c r="H136" s="152">
        <f t="shared" si="28"/>
        <v>69.0666666666667</v>
      </c>
      <c r="I136" s="134">
        <v>1081</v>
      </c>
      <c r="J136" s="134">
        <f t="shared" si="29"/>
        <v>72.0666666666667</v>
      </c>
      <c r="K136" s="155">
        <f t="shared" si="30"/>
        <v>68.8222222222222</v>
      </c>
      <c r="L136" s="134"/>
    </row>
    <row r="137" spans="1:12">
      <c r="A137" s="57">
        <v>134</v>
      </c>
      <c r="B137" s="57" t="s">
        <v>162</v>
      </c>
      <c r="C137" s="57"/>
      <c r="D137" s="152"/>
      <c r="E137" s="57">
        <v>861</v>
      </c>
      <c r="F137" s="152">
        <f t="shared" si="24"/>
        <v>57.4</v>
      </c>
      <c r="G137" s="134">
        <v>1015</v>
      </c>
      <c r="H137" s="152">
        <f t="shared" si="28"/>
        <v>67.6666666666667</v>
      </c>
      <c r="I137" s="134">
        <v>1006</v>
      </c>
      <c r="J137" s="134">
        <f t="shared" si="29"/>
        <v>67.0666666666667</v>
      </c>
      <c r="K137" s="155">
        <f t="shared" si="30"/>
        <v>64.0444444444444</v>
      </c>
      <c r="L137" s="134"/>
    </row>
    <row r="138" spans="1:12">
      <c r="A138" s="57">
        <v>135</v>
      </c>
      <c r="B138" s="57" t="s">
        <v>163</v>
      </c>
      <c r="C138" s="57"/>
      <c r="D138" s="152"/>
      <c r="E138" s="57">
        <v>1048</v>
      </c>
      <c r="F138" s="152">
        <f t="shared" si="24"/>
        <v>69.8666666666667</v>
      </c>
      <c r="G138" s="134">
        <v>1004</v>
      </c>
      <c r="H138" s="152">
        <f t="shared" si="28"/>
        <v>66.9333333333333</v>
      </c>
      <c r="I138" s="134">
        <v>1065</v>
      </c>
      <c r="J138" s="134">
        <f t="shared" si="29"/>
        <v>71</v>
      </c>
      <c r="K138" s="155">
        <f t="shared" si="30"/>
        <v>69.2666666666667</v>
      </c>
      <c r="L138" s="134"/>
    </row>
    <row r="139" spans="1:12">
      <c r="A139" s="57">
        <v>136</v>
      </c>
      <c r="B139" s="57" t="s">
        <v>164</v>
      </c>
      <c r="C139" s="57"/>
      <c r="D139" s="152"/>
      <c r="E139" s="57">
        <v>1060</v>
      </c>
      <c r="F139" s="152">
        <f t="shared" si="24"/>
        <v>70.6666666666667</v>
      </c>
      <c r="G139" s="134">
        <v>1031</v>
      </c>
      <c r="H139" s="152">
        <f t="shared" si="28"/>
        <v>68.7333333333333</v>
      </c>
      <c r="I139" s="134">
        <v>1118</v>
      </c>
      <c r="J139" s="134">
        <f t="shared" si="29"/>
        <v>74.5333333333333</v>
      </c>
      <c r="K139" s="155">
        <f t="shared" si="30"/>
        <v>71.3111111111111</v>
      </c>
      <c r="L139" s="134"/>
    </row>
    <row r="140" spans="1:12">
      <c r="A140" s="57">
        <v>137</v>
      </c>
      <c r="B140" s="57" t="s">
        <v>165</v>
      </c>
      <c r="C140" s="57"/>
      <c r="D140" s="152"/>
      <c r="E140" s="57">
        <v>775</v>
      </c>
      <c r="F140" s="152">
        <f t="shared" si="24"/>
        <v>51.6666666666667</v>
      </c>
      <c r="G140" s="134">
        <v>931</v>
      </c>
      <c r="H140" s="152">
        <f t="shared" si="28"/>
        <v>62.0666666666667</v>
      </c>
      <c r="I140" s="134">
        <v>990</v>
      </c>
      <c r="J140" s="134">
        <f t="shared" si="29"/>
        <v>66</v>
      </c>
      <c r="K140" s="155">
        <f t="shared" si="30"/>
        <v>59.9111111111111</v>
      </c>
      <c r="L140" s="134"/>
    </row>
    <row r="141" spans="1:12">
      <c r="A141" s="57">
        <v>138</v>
      </c>
      <c r="B141" s="57" t="s">
        <v>166</v>
      </c>
      <c r="C141" s="57"/>
      <c r="D141" s="152"/>
      <c r="E141" s="57">
        <v>921</v>
      </c>
      <c r="F141" s="152">
        <f t="shared" si="24"/>
        <v>61.4</v>
      </c>
      <c r="G141" s="134">
        <v>999</v>
      </c>
      <c r="H141" s="152">
        <f t="shared" si="28"/>
        <v>66.6</v>
      </c>
      <c r="I141" s="134">
        <v>1042</v>
      </c>
      <c r="J141" s="134">
        <f t="shared" si="29"/>
        <v>69.4666666666667</v>
      </c>
      <c r="K141" s="155">
        <f t="shared" si="30"/>
        <v>65.8222222222222</v>
      </c>
      <c r="L141" s="134"/>
    </row>
    <row r="142" spans="1:12">
      <c r="A142" s="57">
        <v>139</v>
      </c>
      <c r="B142" s="57" t="s">
        <v>167</v>
      </c>
      <c r="C142" s="57"/>
      <c r="D142" s="152"/>
      <c r="E142" s="57">
        <v>751</v>
      </c>
      <c r="F142" s="152">
        <f t="shared" si="24"/>
        <v>50.0666666666667</v>
      </c>
      <c r="G142" s="134">
        <v>873</v>
      </c>
      <c r="H142" s="152">
        <f t="shared" si="28"/>
        <v>58.2</v>
      </c>
      <c r="I142" s="134">
        <v>1048</v>
      </c>
      <c r="J142" s="134">
        <f t="shared" si="29"/>
        <v>69.8666666666667</v>
      </c>
      <c r="K142" s="155">
        <f t="shared" si="30"/>
        <v>59.3777777777778</v>
      </c>
      <c r="L142" s="134"/>
    </row>
    <row r="143" spans="1:12">
      <c r="A143" s="57">
        <v>140</v>
      </c>
      <c r="B143" s="57" t="s">
        <v>168</v>
      </c>
      <c r="C143" s="57"/>
      <c r="D143" s="152"/>
      <c r="E143" s="57">
        <v>942</v>
      </c>
      <c r="F143" s="152">
        <f t="shared" si="24"/>
        <v>62.8</v>
      </c>
      <c r="G143" s="134">
        <v>1019</v>
      </c>
      <c r="H143" s="152">
        <f t="shared" si="28"/>
        <v>67.9333333333333</v>
      </c>
      <c r="I143" s="134">
        <v>1031</v>
      </c>
      <c r="J143" s="134">
        <f t="shared" si="29"/>
        <v>68.7333333333333</v>
      </c>
      <c r="K143" s="155">
        <f t="shared" si="30"/>
        <v>66.4888888888889</v>
      </c>
      <c r="L143" s="134"/>
    </row>
    <row r="144" spans="1:12">
      <c r="A144" s="57">
        <v>141</v>
      </c>
      <c r="B144" s="57" t="s">
        <v>169</v>
      </c>
      <c r="C144" s="57"/>
      <c r="D144" s="152"/>
      <c r="E144" s="57">
        <v>741</v>
      </c>
      <c r="F144" s="152">
        <f t="shared" si="24"/>
        <v>49.4</v>
      </c>
      <c r="G144" s="134">
        <v>957</v>
      </c>
      <c r="H144" s="152">
        <f t="shared" si="28"/>
        <v>63.8</v>
      </c>
      <c r="I144" s="134">
        <v>1007</v>
      </c>
      <c r="J144" s="134">
        <f t="shared" si="29"/>
        <v>67.1333333333333</v>
      </c>
      <c r="K144" s="155">
        <f t="shared" si="30"/>
        <v>60.1111111111111</v>
      </c>
      <c r="L144" s="134"/>
    </row>
    <row r="145" spans="1:12">
      <c r="A145" s="57">
        <v>142</v>
      </c>
      <c r="B145" s="57" t="s">
        <v>170</v>
      </c>
      <c r="C145" s="57"/>
      <c r="D145" s="152"/>
      <c r="E145" s="57">
        <v>986</v>
      </c>
      <c r="F145" s="152">
        <f t="shared" si="24"/>
        <v>65.7333333333333</v>
      </c>
      <c r="G145" s="134">
        <v>1049</v>
      </c>
      <c r="H145" s="152">
        <f t="shared" si="28"/>
        <v>69.9333333333333</v>
      </c>
      <c r="I145" s="134">
        <v>1130</v>
      </c>
      <c r="J145" s="134">
        <f t="shared" si="29"/>
        <v>75.3333333333333</v>
      </c>
      <c r="K145" s="155">
        <f t="shared" si="30"/>
        <v>70.3333333333333</v>
      </c>
      <c r="L145" s="134"/>
    </row>
    <row r="146" spans="1:12">
      <c r="A146" s="57">
        <v>143</v>
      </c>
      <c r="B146" s="57" t="s">
        <v>171</v>
      </c>
      <c r="C146" s="57"/>
      <c r="D146" s="152"/>
      <c r="E146" s="57">
        <v>907</v>
      </c>
      <c r="F146" s="152">
        <f t="shared" si="24"/>
        <v>60.4666666666667</v>
      </c>
      <c r="G146" s="134">
        <v>971</v>
      </c>
      <c r="H146" s="152">
        <f t="shared" si="28"/>
        <v>64.7333333333333</v>
      </c>
      <c r="I146" s="134">
        <v>997</v>
      </c>
      <c r="J146" s="134">
        <f t="shared" si="29"/>
        <v>66.4666666666667</v>
      </c>
      <c r="K146" s="155">
        <f t="shared" si="30"/>
        <v>63.8888888888889</v>
      </c>
      <c r="L146" s="134"/>
    </row>
    <row r="147" spans="1:12">
      <c r="A147" s="57">
        <v>144</v>
      </c>
      <c r="B147" s="57" t="s">
        <v>172</v>
      </c>
      <c r="C147" s="57"/>
      <c r="D147" s="152"/>
      <c r="E147" s="57">
        <v>857</v>
      </c>
      <c r="F147" s="152">
        <f t="shared" si="24"/>
        <v>57.1333333333333</v>
      </c>
      <c r="G147" s="134">
        <v>951</v>
      </c>
      <c r="H147" s="152">
        <f t="shared" si="28"/>
        <v>63.4</v>
      </c>
      <c r="I147" s="134">
        <v>1010</v>
      </c>
      <c r="J147" s="134">
        <f t="shared" si="29"/>
        <v>67.3333333333333</v>
      </c>
      <c r="K147" s="155">
        <f t="shared" si="30"/>
        <v>62.6222222222222</v>
      </c>
      <c r="L147" s="134"/>
    </row>
    <row r="148" spans="1:12">
      <c r="A148" s="57">
        <v>145</v>
      </c>
      <c r="B148" s="57" t="s">
        <v>173</v>
      </c>
      <c r="C148" s="57"/>
      <c r="D148" s="152"/>
      <c r="E148" s="57">
        <v>903</v>
      </c>
      <c r="F148" s="152">
        <f t="shared" si="24"/>
        <v>60.2</v>
      </c>
      <c r="G148" s="134">
        <v>945</v>
      </c>
      <c r="H148" s="152">
        <f t="shared" si="28"/>
        <v>63</v>
      </c>
      <c r="I148" s="134">
        <v>1111</v>
      </c>
      <c r="J148" s="134">
        <f t="shared" si="29"/>
        <v>74.0666666666667</v>
      </c>
      <c r="K148" s="155">
        <f t="shared" si="30"/>
        <v>65.7555555555555</v>
      </c>
      <c r="L148" s="134"/>
    </row>
    <row r="149" spans="1:12">
      <c r="A149" s="57">
        <v>146</v>
      </c>
      <c r="B149" s="57" t="s">
        <v>174</v>
      </c>
      <c r="C149" s="57"/>
      <c r="D149" s="152"/>
      <c r="E149" s="57">
        <v>854</v>
      </c>
      <c r="F149" s="152">
        <f t="shared" si="24"/>
        <v>56.9333333333333</v>
      </c>
      <c r="G149" s="134">
        <v>886</v>
      </c>
      <c r="H149" s="152">
        <f t="shared" si="28"/>
        <v>59.0666666666667</v>
      </c>
      <c r="I149" s="134">
        <v>943</v>
      </c>
      <c r="J149" s="134">
        <f t="shared" si="29"/>
        <v>62.8666666666667</v>
      </c>
      <c r="K149" s="155">
        <f t="shared" si="30"/>
        <v>59.6222222222222</v>
      </c>
      <c r="L149" s="134"/>
    </row>
    <row r="150" spans="1:12">
      <c r="A150" s="57">
        <v>147</v>
      </c>
      <c r="B150" s="57" t="s">
        <v>175</v>
      </c>
      <c r="C150" s="57"/>
      <c r="D150" s="152"/>
      <c r="E150" s="57">
        <v>906</v>
      </c>
      <c r="F150" s="152">
        <f t="shared" si="24"/>
        <v>60.4</v>
      </c>
      <c r="G150" s="134">
        <v>997</v>
      </c>
      <c r="H150" s="152">
        <f t="shared" si="28"/>
        <v>66.4666666666667</v>
      </c>
      <c r="I150" s="134">
        <v>1121</v>
      </c>
      <c r="J150" s="134">
        <f t="shared" si="29"/>
        <v>74.7333333333333</v>
      </c>
      <c r="K150" s="155">
        <f t="shared" si="30"/>
        <v>67.2</v>
      </c>
      <c r="L150" s="134"/>
    </row>
    <row r="151" spans="1:12">
      <c r="A151" s="57">
        <v>148</v>
      </c>
      <c r="B151" s="57" t="s">
        <v>176</v>
      </c>
      <c r="C151" s="57"/>
      <c r="D151" s="152"/>
      <c r="E151" s="57">
        <v>814</v>
      </c>
      <c r="F151" s="152">
        <f t="shared" si="24"/>
        <v>54.2666666666667</v>
      </c>
      <c r="G151" s="134">
        <v>907</v>
      </c>
      <c r="H151" s="152">
        <f t="shared" si="28"/>
        <v>60.4666666666667</v>
      </c>
      <c r="I151" s="134">
        <v>986</v>
      </c>
      <c r="J151" s="134">
        <f t="shared" si="29"/>
        <v>65.7333333333333</v>
      </c>
      <c r="K151" s="155">
        <f t="shared" si="30"/>
        <v>60.1555555555556</v>
      </c>
      <c r="L151" s="134"/>
    </row>
    <row r="152" spans="1:12">
      <c r="A152" s="57">
        <v>149</v>
      </c>
      <c r="B152" s="57" t="s">
        <v>177</v>
      </c>
      <c r="C152" s="57"/>
      <c r="D152" s="152"/>
      <c r="E152" s="57">
        <v>826</v>
      </c>
      <c r="F152" s="152">
        <f t="shared" si="24"/>
        <v>55.0666666666667</v>
      </c>
      <c r="G152" s="134">
        <v>910</v>
      </c>
      <c r="H152" s="152">
        <f t="shared" si="28"/>
        <v>60.6666666666667</v>
      </c>
      <c r="I152" s="134">
        <v>1072</v>
      </c>
      <c r="J152" s="134">
        <f t="shared" si="29"/>
        <v>71.4666666666667</v>
      </c>
      <c r="K152" s="155">
        <f t="shared" si="30"/>
        <v>62.4</v>
      </c>
      <c r="L152" s="134"/>
    </row>
    <row r="153" spans="1:12">
      <c r="A153" s="57"/>
      <c r="B153" s="57"/>
      <c r="C153" s="134"/>
      <c r="D153" s="134"/>
      <c r="E153" s="134"/>
      <c r="F153" s="134"/>
      <c r="G153" s="134"/>
      <c r="H153" s="134"/>
      <c r="I153" s="134"/>
      <c r="J153" s="134"/>
      <c r="K153" s="155"/>
      <c r="L153" s="134"/>
    </row>
    <row r="154" spans="1:12">
      <c r="A154" s="57"/>
      <c r="B154" s="57"/>
      <c r="C154" s="134"/>
      <c r="D154" s="134"/>
      <c r="E154" s="134"/>
      <c r="F154" s="134"/>
      <c r="G154" s="134"/>
      <c r="H154" s="134"/>
      <c r="I154" s="134"/>
      <c r="J154" s="134"/>
      <c r="K154" s="155"/>
      <c r="L154" s="134"/>
    </row>
    <row r="155" spans="1:12">
      <c r="A155" s="57"/>
      <c r="B155" s="57"/>
      <c r="C155" s="134"/>
      <c r="D155" s="134"/>
      <c r="E155" s="134"/>
      <c r="F155" s="134"/>
      <c r="G155" s="134"/>
      <c r="H155" s="134"/>
      <c r="I155" s="134"/>
      <c r="J155" s="134"/>
      <c r="K155" s="155"/>
      <c r="L155" s="134"/>
    </row>
    <row r="156" spans="1:12">
      <c r="A156" s="57"/>
      <c r="B156" s="57"/>
      <c r="C156" s="134"/>
      <c r="D156" s="134"/>
      <c r="E156" s="134"/>
      <c r="F156" s="134"/>
      <c r="G156" s="134"/>
      <c r="H156" s="134"/>
      <c r="I156" s="134"/>
      <c r="J156" s="134"/>
      <c r="K156" s="155"/>
      <c r="L156" s="134"/>
    </row>
    <row r="157" spans="1:12">
      <c r="A157" s="57"/>
      <c r="B157" s="57"/>
      <c r="C157" s="134"/>
      <c r="D157" s="134"/>
      <c r="E157" s="134"/>
      <c r="F157" s="134"/>
      <c r="G157" s="134"/>
      <c r="H157" s="134"/>
      <c r="I157" s="134"/>
      <c r="J157" s="134"/>
      <c r="K157" s="155"/>
      <c r="L157" s="134"/>
    </row>
    <row r="158" spans="1:12">
      <c r="A158" s="57"/>
      <c r="B158" s="57"/>
      <c r="C158" s="134"/>
      <c r="D158" s="134"/>
      <c r="E158" s="134"/>
      <c r="F158" s="134"/>
      <c r="G158" s="134"/>
      <c r="H158" s="134"/>
      <c r="I158" s="134"/>
      <c r="J158" s="134"/>
      <c r="K158" s="155"/>
      <c r="L158" s="134"/>
    </row>
    <row r="159" spans="1:12">
      <c r="A159" s="57"/>
      <c r="B159" s="57"/>
      <c r="C159" s="134"/>
      <c r="D159" s="134"/>
      <c r="E159" s="134"/>
      <c r="F159" s="134"/>
      <c r="G159" s="134"/>
      <c r="H159" s="134"/>
      <c r="I159" s="134"/>
      <c r="J159" s="134"/>
      <c r="K159" s="155"/>
      <c r="L159" s="134"/>
    </row>
    <row r="160" spans="1:12">
      <c r="A160" s="57"/>
      <c r="B160" s="134"/>
      <c r="C160" s="134"/>
      <c r="D160" s="134"/>
      <c r="E160" s="134"/>
      <c r="F160" s="134"/>
      <c r="G160" s="134"/>
      <c r="H160" s="134"/>
      <c r="I160" s="134"/>
      <c r="J160" s="134"/>
      <c r="K160" s="155"/>
      <c r="L160" s="134"/>
    </row>
    <row r="161" spans="1:12">
      <c r="A161" s="57"/>
      <c r="B161" s="134"/>
      <c r="C161" s="134"/>
      <c r="D161" s="134"/>
      <c r="E161" s="134"/>
      <c r="F161" s="134"/>
      <c r="G161" s="134"/>
      <c r="H161" s="134"/>
      <c r="I161" s="134"/>
      <c r="J161" s="134"/>
      <c r="K161" s="155"/>
      <c r="L161" s="134"/>
    </row>
    <row r="162" spans="1:12">
      <c r="A162" s="57"/>
      <c r="B162" s="134"/>
      <c r="C162" s="134"/>
      <c r="D162" s="134"/>
      <c r="E162" s="134"/>
      <c r="F162" s="134"/>
      <c r="G162" s="134"/>
      <c r="H162" s="134"/>
      <c r="I162" s="134"/>
      <c r="J162" s="134"/>
      <c r="K162" s="155"/>
      <c r="L162" s="134"/>
    </row>
    <row r="163" spans="1:12">
      <c r="A163" s="57"/>
      <c r="B163" s="134"/>
      <c r="C163" s="134"/>
      <c r="D163" s="134"/>
      <c r="E163" s="134"/>
      <c r="F163" s="134"/>
      <c r="G163" s="134"/>
      <c r="H163" s="134"/>
      <c r="I163" s="134"/>
      <c r="J163" s="134"/>
      <c r="K163" s="155"/>
      <c r="L163" s="134"/>
    </row>
    <row r="164" spans="12:12">
      <c r="L164" s="7"/>
    </row>
    <row r="165" spans="12:12">
      <c r="L165" s="7"/>
    </row>
    <row r="166" spans="12:12">
      <c r="L166" s="7"/>
    </row>
    <row r="167" spans="12:12">
      <c r="L167" s="7"/>
    </row>
    <row r="168" spans="12:12">
      <c r="L168" s="7"/>
    </row>
    <row r="169" spans="12:12">
      <c r="L169" s="7"/>
    </row>
    <row r="170" spans="11:12">
      <c r="K170" s="7"/>
      <c r="L170" s="7"/>
    </row>
    <row r="171" spans="12:12">
      <c r="L171" s="7"/>
    </row>
    <row r="172" spans="12:12">
      <c r="L172" s="7"/>
    </row>
    <row r="173" spans="12:12">
      <c r="L173" s="7"/>
    </row>
    <row r="174" spans="12:12">
      <c r="L174" s="7"/>
    </row>
    <row r="175" spans="12:12">
      <c r="L175" s="7"/>
    </row>
    <row r="176" spans="12:12">
      <c r="L176" s="7"/>
    </row>
    <row r="177" spans="12:12">
      <c r="L177" s="7"/>
    </row>
    <row r="178" spans="12:12">
      <c r="L178" s="7"/>
    </row>
    <row r="179" spans="12:12">
      <c r="L179" s="7"/>
    </row>
    <row r="180" spans="12:12">
      <c r="L180" s="7"/>
    </row>
    <row r="181" spans="12:12">
      <c r="L181" s="7"/>
    </row>
    <row r="182" spans="12:12">
      <c r="L182" s="7"/>
    </row>
    <row r="183" spans="12:12">
      <c r="L183" s="7"/>
    </row>
    <row r="184" spans="12:12">
      <c r="L184" s="7"/>
    </row>
    <row r="185" spans="12:12">
      <c r="L185" s="7"/>
    </row>
    <row r="186" spans="12:12">
      <c r="L186" s="7"/>
    </row>
    <row r="187" spans="12:12">
      <c r="L187" s="7"/>
    </row>
    <row r="188" spans="12:12">
      <c r="L188" s="7"/>
    </row>
    <row r="189" spans="12:12">
      <c r="L189" s="7"/>
    </row>
    <row r="190" spans="12:12">
      <c r="L190" s="7"/>
    </row>
    <row r="191" ht="14.25" customHeight="1" spans="12:12">
      <c r="L191" s="131"/>
    </row>
    <row r="192" spans="12:12">
      <c r="L192" s="7"/>
    </row>
    <row r="193" spans="12:12">
      <c r="L193" s="7"/>
    </row>
    <row r="194" spans="12:12">
      <c r="L194" s="7"/>
    </row>
    <row r="195" spans="12:12">
      <c r="L195" s="7"/>
    </row>
    <row r="196" spans="12:12">
      <c r="L196" s="7"/>
    </row>
    <row r="197" spans="12:12">
      <c r="L197" s="7"/>
    </row>
    <row r="198" spans="12:12">
      <c r="L198" s="7"/>
    </row>
    <row r="199" spans="12:12">
      <c r="L199" s="7"/>
    </row>
    <row r="200" spans="12:12">
      <c r="L200" s="7"/>
    </row>
    <row r="201" spans="12:12">
      <c r="L201" s="7"/>
    </row>
    <row r="202" spans="12:12">
      <c r="L202" s="7"/>
    </row>
    <row r="203" spans="12:12">
      <c r="L203" s="7"/>
    </row>
    <row r="204" spans="12:12">
      <c r="L204" s="7"/>
    </row>
    <row r="205" spans="12:12">
      <c r="L205" s="7"/>
    </row>
    <row r="206" spans="12:12">
      <c r="L206" s="7"/>
    </row>
    <row r="207" spans="12:12">
      <c r="L207" s="7"/>
    </row>
    <row r="208" spans="12:12">
      <c r="L208" s="7"/>
    </row>
    <row r="209" spans="12:12">
      <c r="L209" s="7"/>
    </row>
    <row r="210" spans="12:12">
      <c r="L210" s="7"/>
    </row>
    <row r="211" spans="12:12">
      <c r="L211" s="7"/>
    </row>
    <row r="212" spans="12:12">
      <c r="L212" s="7"/>
    </row>
    <row r="213" spans="12:12">
      <c r="L213" s="7"/>
    </row>
    <row r="214" spans="12:12">
      <c r="L214" s="7"/>
    </row>
    <row r="215" spans="12:12">
      <c r="L215" s="7"/>
    </row>
    <row r="216" spans="12:12">
      <c r="L216" s="7"/>
    </row>
    <row r="217" spans="12:12">
      <c r="L217" s="7"/>
    </row>
    <row r="218" spans="12:12">
      <c r="L218" s="7"/>
    </row>
    <row r="219" spans="12:12">
      <c r="L219" s="7"/>
    </row>
    <row r="220" spans="12:12">
      <c r="L220" s="7"/>
    </row>
    <row r="221" spans="12:12">
      <c r="L221" s="7"/>
    </row>
    <row r="222" spans="12:12">
      <c r="L222" s="7"/>
    </row>
    <row r="223" spans="12:12">
      <c r="L223" s="7"/>
    </row>
    <row r="224" spans="12:12">
      <c r="L224" s="7"/>
    </row>
    <row r="225" spans="12:12">
      <c r="L225" s="7"/>
    </row>
    <row r="226" spans="12:12">
      <c r="L226" s="7"/>
    </row>
    <row r="227" spans="12:12">
      <c r="L227" s="7"/>
    </row>
    <row r="228" spans="12:12">
      <c r="L228" s="7"/>
    </row>
    <row r="229" spans="12:12">
      <c r="L229" s="7"/>
    </row>
    <row r="230" spans="12:12">
      <c r="L230" s="7"/>
    </row>
    <row r="231" spans="12:12">
      <c r="L231" s="7"/>
    </row>
    <row r="232" spans="12:12">
      <c r="L232" s="7"/>
    </row>
    <row r="233" spans="12:12">
      <c r="L233" s="7"/>
    </row>
    <row r="234" spans="12:12">
      <c r="L234" s="7"/>
    </row>
    <row r="235" spans="12:12">
      <c r="L235" s="7"/>
    </row>
    <row r="236" spans="12:12">
      <c r="L236" s="7"/>
    </row>
    <row r="237" spans="12:12">
      <c r="L237" s="7"/>
    </row>
    <row r="238" spans="12:12">
      <c r="L238" s="7"/>
    </row>
    <row r="239" spans="12:12">
      <c r="L239" s="7"/>
    </row>
    <row r="240" spans="12:12">
      <c r="L240" s="7"/>
    </row>
    <row r="241" spans="12:12">
      <c r="L241" s="7"/>
    </row>
    <row r="242" spans="12:12">
      <c r="L242" s="7"/>
    </row>
    <row r="243" spans="12:12">
      <c r="L243" s="7"/>
    </row>
    <row r="244" spans="12:12">
      <c r="L244" s="7"/>
    </row>
    <row r="245" spans="12:12">
      <c r="L245" s="7"/>
    </row>
    <row r="246" spans="12:12">
      <c r="L246" s="7"/>
    </row>
    <row r="247" spans="12:12">
      <c r="L247" s="7"/>
    </row>
    <row r="248" spans="12:12">
      <c r="L248" s="7"/>
    </row>
    <row r="249" spans="12:12">
      <c r="L249" s="7"/>
    </row>
    <row r="250" spans="12:12">
      <c r="L250" s="7"/>
    </row>
    <row r="251" spans="12:12">
      <c r="L251" s="7"/>
    </row>
    <row r="252" spans="12:12">
      <c r="L252" s="7"/>
    </row>
    <row r="253" spans="12:12">
      <c r="L253" s="7"/>
    </row>
    <row r="254" spans="12:12">
      <c r="L254" s="7"/>
    </row>
    <row r="255" spans="12:12">
      <c r="L255" s="7"/>
    </row>
    <row r="256" spans="12:12">
      <c r="L256" s="7"/>
    </row>
    <row r="257" spans="12:12">
      <c r="L257" s="7"/>
    </row>
    <row r="258" spans="12:12">
      <c r="L258" s="7"/>
    </row>
    <row r="259" spans="12:12">
      <c r="L259" s="7"/>
    </row>
    <row r="260" spans="12:12">
      <c r="L260" s="7"/>
    </row>
    <row r="261" spans="12:12">
      <c r="L261" s="7"/>
    </row>
    <row r="262" spans="12:12">
      <c r="L262" s="7"/>
    </row>
    <row r="263" spans="12:12">
      <c r="L263" s="7"/>
    </row>
    <row r="264" spans="12:12">
      <c r="L264" s="7"/>
    </row>
    <row r="265" spans="12:12">
      <c r="L265" s="7"/>
    </row>
    <row r="266" spans="12:12">
      <c r="L266" s="7"/>
    </row>
    <row r="267" spans="12:12">
      <c r="L267" s="7"/>
    </row>
    <row r="268" spans="12:12">
      <c r="L268" s="7"/>
    </row>
    <row r="269" spans="12:12">
      <c r="L269" s="7"/>
    </row>
    <row r="270" spans="12:12">
      <c r="L270" s="7"/>
    </row>
    <row r="271" spans="12:12">
      <c r="L271" s="7"/>
    </row>
    <row r="272" spans="12:12">
      <c r="L272" s="7"/>
    </row>
    <row r="273" spans="12:12">
      <c r="L273" s="7"/>
    </row>
    <row r="274" spans="12:12">
      <c r="L274" s="7"/>
    </row>
    <row r="275" spans="12:12">
      <c r="L275" s="7"/>
    </row>
  </sheetData>
  <mergeCells count="1">
    <mergeCell ref="A1:K1"/>
  </mergeCells>
  <pageMargins left="0.699305555555556" right="0.699305555555556" top="0.75" bottom="1.60416666666667" header="0.3" footer="0.3"/>
  <pageSetup paperSize="9" scale="71" orientation="portrait"/>
  <headerFooter>
    <oddHeader>&amp;CAdmitted in 2008</oddHeader>
    <oddFooter>&amp;R&amp;P</oddFooter>
  </headerFooter>
  <rowBreaks count="2" manualBreakCount="2">
    <brk id="63" max="16383" man="1"/>
    <brk id="123" max="16383" man="1"/>
  </rowBreaks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1"/>
  <sheetViews>
    <sheetView topLeftCell="A145" workbookViewId="0">
      <selection activeCell="J106" sqref="J106:K106"/>
    </sheetView>
  </sheetViews>
  <sheetFormatPr defaultColWidth="9" defaultRowHeight="15"/>
  <cols>
    <col min="1" max="1" width="6.14285714285714" customWidth="1"/>
    <col min="2" max="2" width="32.2857142857143" customWidth="1"/>
    <col min="4" max="4" width="5.14285714285714" customWidth="1"/>
    <col min="6" max="6" width="5.28571428571429" customWidth="1"/>
    <col min="7" max="7" width="9.71428571428571" customWidth="1"/>
    <col min="8" max="8" width="6" customWidth="1"/>
    <col min="9" max="9" width="9.14285714285714" customWidth="1"/>
    <col min="10" max="10" width="6.28571428571429" customWidth="1"/>
    <col min="11" max="11" width="6" customWidth="1"/>
    <col min="12" max="12" width="10.8571428571429" style="57" customWidth="1"/>
  </cols>
  <sheetData>
    <row r="1" ht="18.75" spans="1:12">
      <c r="A1" s="55" t="s">
        <v>178</v>
      </c>
      <c r="B1" s="55"/>
      <c r="C1" s="55"/>
      <c r="D1" s="55"/>
      <c r="E1" s="55"/>
      <c r="F1" s="55"/>
      <c r="G1" s="55"/>
      <c r="H1" s="55"/>
      <c r="I1" s="55"/>
      <c r="J1" s="132"/>
      <c r="K1" s="55"/>
      <c r="L1" s="7"/>
    </row>
    <row r="2" spans="12:12">
      <c r="L2" s="7"/>
    </row>
    <row r="3" spans="1:12">
      <c r="A3" s="57" t="s">
        <v>1</v>
      </c>
      <c r="B3" s="57" t="s">
        <v>2</v>
      </c>
      <c r="C3" s="57" t="s">
        <v>20</v>
      </c>
      <c r="D3" s="57" t="s">
        <v>24</v>
      </c>
      <c r="E3" s="57" t="s">
        <v>22</v>
      </c>
      <c r="F3" s="57" t="s">
        <v>24</v>
      </c>
      <c r="G3" s="57" t="s">
        <v>26</v>
      </c>
      <c r="H3" s="57" t="s">
        <v>24</v>
      </c>
      <c r="I3" s="57" t="s">
        <v>179</v>
      </c>
      <c r="J3" s="57" t="s">
        <v>24</v>
      </c>
      <c r="K3" s="153" t="s">
        <v>7</v>
      </c>
      <c r="L3" s="134"/>
    </row>
    <row r="4" spans="1:12">
      <c r="A4" s="57">
        <v>1</v>
      </c>
      <c r="B4" s="57" t="s">
        <v>180</v>
      </c>
      <c r="C4" s="57">
        <v>991</v>
      </c>
      <c r="D4" s="152">
        <f>(C4/13)</f>
        <v>76.2307692307692</v>
      </c>
      <c r="E4" s="98" t="s">
        <v>83</v>
      </c>
      <c r="F4" s="98"/>
      <c r="G4" s="98"/>
      <c r="H4" s="98"/>
      <c r="I4" s="98"/>
      <c r="J4" s="98"/>
      <c r="K4" s="154"/>
      <c r="L4" s="98"/>
    </row>
    <row r="5" spans="1:12">
      <c r="A5" s="57">
        <v>2</v>
      </c>
      <c r="B5" s="57" t="s">
        <v>181</v>
      </c>
      <c r="C5" s="57">
        <v>780</v>
      </c>
      <c r="D5" s="152">
        <f>(C5/13)</f>
        <v>60</v>
      </c>
      <c r="E5" s="134">
        <v>910</v>
      </c>
      <c r="F5" s="152">
        <f>(E5/15)</f>
        <v>60.6666666666667</v>
      </c>
      <c r="G5" s="134">
        <v>1051</v>
      </c>
      <c r="H5" s="134">
        <f>(G5/15)</f>
        <v>70.0666666666667</v>
      </c>
      <c r="I5" s="134">
        <v>1135</v>
      </c>
      <c r="J5" s="134">
        <f>(I5/15)</f>
        <v>75.6666666666667</v>
      </c>
      <c r="K5" s="155"/>
      <c r="L5" s="134"/>
    </row>
    <row r="6" spans="1:12">
      <c r="A6" s="57">
        <v>3</v>
      </c>
      <c r="B6" s="57" t="s">
        <v>182</v>
      </c>
      <c r="C6" s="57">
        <v>898</v>
      </c>
      <c r="D6" s="152">
        <f>(C6/13)</f>
        <v>69.0769230769231</v>
      </c>
      <c r="E6" s="98" t="s">
        <v>83</v>
      </c>
      <c r="F6" s="98"/>
      <c r="G6" s="98"/>
      <c r="H6" s="98"/>
      <c r="I6" s="98"/>
      <c r="J6" s="98"/>
      <c r="K6" s="154"/>
      <c r="L6" s="98"/>
    </row>
    <row r="7" spans="1:12">
      <c r="A7" s="57">
        <v>4</v>
      </c>
      <c r="B7" s="57" t="s">
        <v>183</v>
      </c>
      <c r="C7" s="57">
        <v>955</v>
      </c>
      <c r="D7" s="152">
        <f>(C7/13)</f>
        <v>73.4615384615385</v>
      </c>
      <c r="E7" s="98" t="s">
        <v>83</v>
      </c>
      <c r="F7" s="98"/>
      <c r="G7" s="98"/>
      <c r="H7" s="98"/>
      <c r="I7" s="98"/>
      <c r="J7" s="98"/>
      <c r="K7" s="154"/>
      <c r="L7" s="98"/>
    </row>
    <row r="8" spans="1:12">
      <c r="A8" s="57">
        <v>5</v>
      </c>
      <c r="B8" s="57" t="s">
        <v>184</v>
      </c>
      <c r="C8" s="57">
        <v>895</v>
      </c>
      <c r="D8" s="152">
        <f>(C8/13)</f>
        <v>68.8461538461538</v>
      </c>
      <c r="E8" s="98" t="s">
        <v>83</v>
      </c>
      <c r="F8" s="98"/>
      <c r="G8" s="98"/>
      <c r="H8" s="98"/>
      <c r="I8" s="98"/>
      <c r="J8" s="98"/>
      <c r="K8" s="154"/>
      <c r="L8" s="98"/>
    </row>
    <row r="9" spans="1:12">
      <c r="A9" s="57">
        <v>6</v>
      </c>
      <c r="B9" s="57" t="s">
        <v>185</v>
      </c>
      <c r="C9" s="97">
        <v>462</v>
      </c>
      <c r="D9" s="143" t="s">
        <v>28</v>
      </c>
      <c r="E9" s="97"/>
      <c r="F9" s="97"/>
      <c r="G9" s="97"/>
      <c r="H9" s="97"/>
      <c r="I9" s="97"/>
      <c r="J9" s="97"/>
      <c r="K9" s="156"/>
      <c r="L9" s="97"/>
    </row>
    <row r="10" spans="1:12">
      <c r="A10" s="57">
        <v>7</v>
      </c>
      <c r="B10" s="57" t="s">
        <v>186</v>
      </c>
      <c r="C10" s="57">
        <v>880</v>
      </c>
      <c r="D10" s="152">
        <f t="shared" ref="D10:D25" si="0">(C10/13)</f>
        <v>67.6923076923077</v>
      </c>
      <c r="E10" s="134">
        <v>812</v>
      </c>
      <c r="F10" s="152">
        <f>(E10/15)</f>
        <v>54.1333333333333</v>
      </c>
      <c r="G10" s="134">
        <v>825</v>
      </c>
      <c r="H10" s="134">
        <f>(G10/15)</f>
        <v>55</v>
      </c>
      <c r="I10" s="134">
        <v>1063</v>
      </c>
      <c r="J10" s="134">
        <f>(I10/15)</f>
        <v>70.8666666666667</v>
      </c>
      <c r="K10" s="155"/>
      <c r="L10" s="134"/>
    </row>
    <row r="11" spans="1:12">
      <c r="A11" s="57">
        <v>8</v>
      </c>
      <c r="B11" s="57" t="s">
        <v>187</v>
      </c>
      <c r="C11" s="57">
        <v>734</v>
      </c>
      <c r="D11" s="152">
        <f t="shared" si="0"/>
        <v>56.4615384615385</v>
      </c>
      <c r="E11" s="134">
        <v>783</v>
      </c>
      <c r="F11" s="152">
        <f>(E11/15)</f>
        <v>52.2</v>
      </c>
      <c r="G11" s="134">
        <v>752</v>
      </c>
      <c r="H11" s="134">
        <f>(G11/15)</f>
        <v>50.1333333333333</v>
      </c>
      <c r="I11" s="134">
        <v>932</v>
      </c>
      <c r="J11" s="134">
        <f>(I11/15)</f>
        <v>62.1333333333333</v>
      </c>
      <c r="K11" s="155"/>
      <c r="L11" s="134"/>
    </row>
    <row r="12" spans="1:12">
      <c r="A12" s="57">
        <v>9</v>
      </c>
      <c r="B12" s="57" t="s">
        <v>188</v>
      </c>
      <c r="C12" s="57">
        <v>870</v>
      </c>
      <c r="D12" s="152">
        <f t="shared" si="0"/>
        <v>66.9230769230769</v>
      </c>
      <c r="E12" s="134">
        <v>1024</v>
      </c>
      <c r="F12" s="152">
        <f>(E12/15)</f>
        <v>68.2666666666667</v>
      </c>
      <c r="G12" s="134">
        <v>956</v>
      </c>
      <c r="H12" s="134">
        <f>(G12/15)</f>
        <v>63.7333333333333</v>
      </c>
      <c r="I12" s="134">
        <v>1003</v>
      </c>
      <c r="J12" s="134">
        <f>(I12/15)</f>
        <v>66.8666666666667</v>
      </c>
      <c r="K12" s="155"/>
      <c r="L12" s="134"/>
    </row>
    <row r="13" spans="1:12">
      <c r="A13" s="57">
        <v>10</v>
      </c>
      <c r="B13" s="57" t="s">
        <v>189</v>
      </c>
      <c r="C13" s="57">
        <v>780</v>
      </c>
      <c r="D13" s="152">
        <f t="shared" si="0"/>
        <v>60</v>
      </c>
      <c r="E13" s="134">
        <v>822</v>
      </c>
      <c r="F13" s="152">
        <f>(E13/15)</f>
        <v>54.8</v>
      </c>
      <c r="G13" s="134">
        <v>853</v>
      </c>
      <c r="H13" s="134">
        <f>(G13/15)</f>
        <v>56.8666666666667</v>
      </c>
      <c r="I13" s="134">
        <v>989</v>
      </c>
      <c r="J13" s="134">
        <f>(I13/15)</f>
        <v>65.9333333333333</v>
      </c>
      <c r="K13" s="155"/>
      <c r="L13" s="134"/>
    </row>
    <row r="14" spans="1:12">
      <c r="A14" s="57">
        <v>11</v>
      </c>
      <c r="B14" s="57" t="s">
        <v>190</v>
      </c>
      <c r="C14" s="57">
        <v>606</v>
      </c>
      <c r="D14" s="152">
        <f t="shared" si="0"/>
        <v>46.6153846153846</v>
      </c>
      <c r="E14" s="134">
        <v>571</v>
      </c>
      <c r="F14" s="143" t="s">
        <v>28</v>
      </c>
      <c r="G14" s="97"/>
      <c r="H14" s="97"/>
      <c r="I14" s="97"/>
      <c r="J14" s="97"/>
      <c r="K14" s="156"/>
      <c r="L14" s="97"/>
    </row>
    <row r="15" spans="1:12">
      <c r="A15" s="57">
        <v>12</v>
      </c>
      <c r="B15" s="57" t="s">
        <v>191</v>
      </c>
      <c r="C15" s="57">
        <v>664</v>
      </c>
      <c r="D15" s="152">
        <f t="shared" si="0"/>
        <v>51.0769230769231</v>
      </c>
      <c r="E15" s="97"/>
      <c r="F15" s="143" t="s">
        <v>28</v>
      </c>
      <c r="G15" s="97"/>
      <c r="H15" s="97"/>
      <c r="I15" s="97"/>
      <c r="J15" s="97"/>
      <c r="K15" s="156"/>
      <c r="L15" s="97"/>
    </row>
    <row r="16" spans="1:12">
      <c r="A16" s="57">
        <v>13</v>
      </c>
      <c r="B16" s="57" t="s">
        <v>192</v>
      </c>
      <c r="C16" s="57">
        <v>710</v>
      </c>
      <c r="D16" s="152">
        <f t="shared" si="0"/>
        <v>54.6153846153846</v>
      </c>
      <c r="E16" s="134">
        <v>788</v>
      </c>
      <c r="F16" s="152">
        <f>(E16/15)</f>
        <v>52.5333333333333</v>
      </c>
      <c r="G16" s="134">
        <v>900</v>
      </c>
      <c r="H16" s="134">
        <f>(G16/15)</f>
        <v>60</v>
      </c>
      <c r="I16" s="134">
        <v>1051</v>
      </c>
      <c r="J16" s="134">
        <f>(I16/15)</f>
        <v>70.0666666666667</v>
      </c>
      <c r="K16" s="155"/>
      <c r="L16" s="134"/>
    </row>
    <row r="17" spans="1:12">
      <c r="A17" s="57">
        <v>14</v>
      </c>
      <c r="B17" s="57" t="s">
        <v>193</v>
      </c>
      <c r="C17" s="57">
        <v>862</v>
      </c>
      <c r="D17" s="152">
        <f t="shared" si="0"/>
        <v>66.3076923076923</v>
      </c>
      <c r="E17" s="134">
        <v>791</v>
      </c>
      <c r="F17" s="152">
        <f>(E17/15)</f>
        <v>52.7333333333333</v>
      </c>
      <c r="G17" s="134">
        <v>866</v>
      </c>
      <c r="H17" s="134">
        <f>(G17/15)</f>
        <v>57.7333333333333</v>
      </c>
      <c r="I17" s="134">
        <v>912</v>
      </c>
      <c r="J17" s="134">
        <f>(I17/15)</f>
        <v>60.8</v>
      </c>
      <c r="K17" s="155"/>
      <c r="L17" s="134"/>
    </row>
    <row r="18" spans="1:12">
      <c r="A18" s="57">
        <v>15</v>
      </c>
      <c r="B18" s="57" t="s">
        <v>194</v>
      </c>
      <c r="C18" s="57">
        <v>913</v>
      </c>
      <c r="D18" s="152">
        <f t="shared" si="0"/>
        <v>70.2307692307692</v>
      </c>
      <c r="E18" s="98" t="s">
        <v>83</v>
      </c>
      <c r="F18" s="98"/>
      <c r="G18" s="98"/>
      <c r="H18" s="98"/>
      <c r="I18" s="98"/>
      <c r="J18" s="98"/>
      <c r="K18" s="154"/>
      <c r="L18" s="98"/>
    </row>
    <row r="19" spans="1:12">
      <c r="A19" s="57">
        <v>16</v>
      </c>
      <c r="B19" s="57" t="s">
        <v>195</v>
      </c>
      <c r="C19" s="57">
        <v>865</v>
      </c>
      <c r="D19" s="152">
        <f t="shared" si="0"/>
        <v>66.5384615384615</v>
      </c>
      <c r="E19" s="134">
        <v>940</v>
      </c>
      <c r="F19" s="152">
        <f>(E19/15)</f>
        <v>62.6666666666667</v>
      </c>
      <c r="G19" s="134">
        <v>1019</v>
      </c>
      <c r="H19" s="134">
        <f>(G19/15)</f>
        <v>67.9333333333333</v>
      </c>
      <c r="I19" s="134">
        <v>1058</v>
      </c>
      <c r="J19" s="134">
        <f>(I19/15)</f>
        <v>70.5333333333333</v>
      </c>
      <c r="K19" s="155"/>
      <c r="L19" s="134"/>
    </row>
    <row r="20" spans="1:12">
      <c r="A20" s="57">
        <v>17</v>
      </c>
      <c r="B20" s="57" t="s">
        <v>196</v>
      </c>
      <c r="C20" s="57">
        <v>893</v>
      </c>
      <c r="D20" s="152">
        <f t="shared" si="0"/>
        <v>68.6923076923077</v>
      </c>
      <c r="E20" s="98" t="s">
        <v>83</v>
      </c>
      <c r="F20" s="98"/>
      <c r="G20" s="98"/>
      <c r="H20" s="98"/>
      <c r="I20" s="98"/>
      <c r="J20" s="98"/>
      <c r="K20" s="154"/>
      <c r="L20" s="98"/>
    </row>
    <row r="21" spans="1:12">
      <c r="A21" s="57">
        <v>18</v>
      </c>
      <c r="B21" s="57" t="s">
        <v>197</v>
      </c>
      <c r="C21" s="57">
        <v>815</v>
      </c>
      <c r="D21" s="152">
        <f t="shared" si="0"/>
        <v>62.6923076923077</v>
      </c>
      <c r="E21" s="134">
        <v>884</v>
      </c>
      <c r="F21" s="152">
        <f>(E21/15)</f>
        <v>58.9333333333333</v>
      </c>
      <c r="G21" s="134">
        <v>945</v>
      </c>
      <c r="H21" s="134">
        <f>(G21/15)</f>
        <v>63</v>
      </c>
      <c r="I21" s="134">
        <v>1037</v>
      </c>
      <c r="J21" s="134">
        <f>(I21/15)</f>
        <v>69.1333333333333</v>
      </c>
      <c r="K21" s="155"/>
      <c r="L21" s="134"/>
    </row>
    <row r="22" spans="1:12">
      <c r="A22" s="57">
        <v>19</v>
      </c>
      <c r="B22" s="57" t="s">
        <v>198</v>
      </c>
      <c r="C22" s="57">
        <v>752</v>
      </c>
      <c r="D22" s="152">
        <f t="shared" si="0"/>
        <v>57.8461538461538</v>
      </c>
      <c r="E22" s="134">
        <v>868</v>
      </c>
      <c r="F22" s="152">
        <f>(E22/15)</f>
        <v>57.8666666666667</v>
      </c>
      <c r="G22" s="134">
        <v>913</v>
      </c>
      <c r="H22" s="134">
        <f>(G22/15)</f>
        <v>60.8666666666667</v>
      </c>
      <c r="I22" s="134">
        <v>1044</v>
      </c>
      <c r="J22" s="134">
        <f>(I22/15)</f>
        <v>69.6</v>
      </c>
      <c r="K22" s="155"/>
      <c r="L22" s="134"/>
    </row>
    <row r="23" spans="1:12">
      <c r="A23" s="57">
        <v>20</v>
      </c>
      <c r="B23" s="57" t="s">
        <v>199</v>
      </c>
      <c r="C23" s="57">
        <v>863</v>
      </c>
      <c r="D23" s="152">
        <f t="shared" si="0"/>
        <v>66.3846153846154</v>
      </c>
      <c r="E23" s="134">
        <v>925</v>
      </c>
      <c r="F23" s="152">
        <f>(E23/15)</f>
        <v>61.6666666666667</v>
      </c>
      <c r="G23" s="134">
        <v>942</v>
      </c>
      <c r="H23" s="134">
        <f>(G23/15)</f>
        <v>62.8</v>
      </c>
      <c r="I23" s="134">
        <v>1010</v>
      </c>
      <c r="J23" s="134">
        <f>(I23/15)</f>
        <v>67.3333333333333</v>
      </c>
      <c r="K23" s="155"/>
      <c r="L23" s="134"/>
    </row>
    <row r="24" spans="1:12">
      <c r="A24" s="57">
        <v>21</v>
      </c>
      <c r="B24" s="57" t="s">
        <v>200</v>
      </c>
      <c r="C24" s="57">
        <v>742</v>
      </c>
      <c r="D24" s="152">
        <f t="shared" si="0"/>
        <v>57.0769230769231</v>
      </c>
      <c r="E24" s="134">
        <v>913</v>
      </c>
      <c r="F24" s="152">
        <f>(E24/15)</f>
        <v>60.8666666666667</v>
      </c>
      <c r="G24" s="134">
        <v>967</v>
      </c>
      <c r="H24" s="134">
        <f>(G24/15)</f>
        <v>64.4666666666667</v>
      </c>
      <c r="I24" s="134">
        <v>1027</v>
      </c>
      <c r="J24" s="134">
        <f>(I24/15)</f>
        <v>68.4666666666667</v>
      </c>
      <c r="K24" s="155"/>
      <c r="L24" s="134"/>
    </row>
    <row r="25" spans="1:12">
      <c r="A25" s="57">
        <v>22</v>
      </c>
      <c r="B25" s="57" t="s">
        <v>201</v>
      </c>
      <c r="C25" s="57">
        <v>981</v>
      </c>
      <c r="D25" s="152">
        <f t="shared" si="0"/>
        <v>75.4615384615385</v>
      </c>
      <c r="E25" s="98" t="s">
        <v>83</v>
      </c>
      <c r="F25" s="98"/>
      <c r="G25" s="98"/>
      <c r="H25" s="98"/>
      <c r="I25" s="98"/>
      <c r="J25" s="98"/>
      <c r="K25" s="154"/>
      <c r="L25" s="98"/>
    </row>
    <row r="26" spans="1:12">
      <c r="A26" s="57">
        <v>23</v>
      </c>
      <c r="B26" s="57" t="s">
        <v>202</v>
      </c>
      <c r="C26" s="97">
        <v>501</v>
      </c>
      <c r="D26" s="143" t="s">
        <v>28</v>
      </c>
      <c r="E26" s="97"/>
      <c r="F26" s="97"/>
      <c r="G26" s="97"/>
      <c r="H26" s="97"/>
      <c r="I26" s="97"/>
      <c r="J26" s="97"/>
      <c r="K26" s="156"/>
      <c r="L26" s="97"/>
    </row>
    <row r="27" spans="1:12">
      <c r="A27" s="57">
        <v>24</v>
      </c>
      <c r="B27" s="57" t="s">
        <v>203</v>
      </c>
      <c r="C27" s="57">
        <v>898</v>
      </c>
      <c r="D27" s="152">
        <f t="shared" ref="D27:D45" si="1">(C27/13)</f>
        <v>69.0769230769231</v>
      </c>
      <c r="E27" s="134">
        <v>838</v>
      </c>
      <c r="F27" s="152">
        <f>(E27/15)</f>
        <v>55.8666666666667</v>
      </c>
      <c r="G27" s="134">
        <v>909</v>
      </c>
      <c r="H27" s="134">
        <f>(G27/15)</f>
        <v>60.6</v>
      </c>
      <c r="I27" s="134">
        <v>942</v>
      </c>
      <c r="J27" s="134">
        <f>(I27/15)</f>
        <v>62.8</v>
      </c>
      <c r="K27" s="155"/>
      <c r="L27" s="134"/>
    </row>
    <row r="28" spans="1:12">
      <c r="A28" s="57">
        <v>25</v>
      </c>
      <c r="B28" s="57" t="s">
        <v>204</v>
      </c>
      <c r="C28" s="57">
        <v>692</v>
      </c>
      <c r="D28" s="152">
        <f t="shared" si="1"/>
        <v>53.2307692307692</v>
      </c>
      <c r="E28" s="134">
        <v>652</v>
      </c>
      <c r="F28" s="152">
        <f>(E28/15)</f>
        <v>43.4666666666667</v>
      </c>
      <c r="G28" s="143" t="s">
        <v>28</v>
      </c>
      <c r="H28" s="97"/>
      <c r="I28" s="97"/>
      <c r="J28" s="97"/>
      <c r="K28" s="156"/>
      <c r="L28" s="97"/>
    </row>
    <row r="29" spans="1:12">
      <c r="A29" s="57">
        <v>26</v>
      </c>
      <c r="B29" s="57" t="s">
        <v>205</v>
      </c>
      <c r="C29" s="57">
        <v>919</v>
      </c>
      <c r="D29" s="152">
        <f t="shared" si="1"/>
        <v>70.6923076923077</v>
      </c>
      <c r="E29" s="98" t="s">
        <v>83</v>
      </c>
      <c r="F29" s="98"/>
      <c r="G29" s="98"/>
      <c r="H29" s="98"/>
      <c r="I29" s="98"/>
      <c r="J29" s="98"/>
      <c r="K29" s="154"/>
      <c r="L29" s="98"/>
    </row>
    <row r="30" spans="1:12">
      <c r="A30" s="57">
        <v>27</v>
      </c>
      <c r="B30" s="57" t="s">
        <v>206</v>
      </c>
      <c r="C30" s="57">
        <v>805</v>
      </c>
      <c r="D30" s="152">
        <f t="shared" si="1"/>
        <v>61.9230769230769</v>
      </c>
      <c r="E30" s="134">
        <v>835</v>
      </c>
      <c r="F30" s="152">
        <f>(E30/15)</f>
        <v>55.6666666666667</v>
      </c>
      <c r="G30" s="134">
        <v>695</v>
      </c>
      <c r="H30" s="134">
        <f>(G30/15)</f>
        <v>46.3333333333333</v>
      </c>
      <c r="I30" s="134">
        <v>836</v>
      </c>
      <c r="J30" s="97" t="s">
        <v>28</v>
      </c>
      <c r="K30" s="156"/>
      <c r="L30" s="97"/>
    </row>
    <row r="31" spans="1:12">
      <c r="A31" s="57">
        <v>28</v>
      </c>
      <c r="B31" s="57" t="s">
        <v>207</v>
      </c>
      <c r="C31" s="57">
        <v>975</v>
      </c>
      <c r="D31" s="152">
        <f t="shared" si="1"/>
        <v>75</v>
      </c>
      <c r="E31" s="98" t="s">
        <v>83</v>
      </c>
      <c r="F31" s="98"/>
      <c r="G31" s="98"/>
      <c r="H31" s="98"/>
      <c r="I31" s="98"/>
      <c r="J31" s="98"/>
      <c r="K31" s="154"/>
      <c r="L31" s="98"/>
    </row>
    <row r="32" spans="1:12">
      <c r="A32" s="57">
        <v>29</v>
      </c>
      <c r="B32" s="57" t="s">
        <v>208</v>
      </c>
      <c r="C32" s="57">
        <v>932</v>
      </c>
      <c r="D32" s="152">
        <f t="shared" si="1"/>
        <v>71.6923076923077</v>
      </c>
      <c r="E32" s="98" t="s">
        <v>83</v>
      </c>
      <c r="F32" s="98"/>
      <c r="G32" s="98"/>
      <c r="H32" s="98"/>
      <c r="I32" s="98"/>
      <c r="J32" s="98"/>
      <c r="K32" s="154"/>
      <c r="L32" s="98"/>
    </row>
    <row r="33" spans="1:12">
      <c r="A33" s="57">
        <v>30</v>
      </c>
      <c r="B33" s="57" t="s">
        <v>209</v>
      </c>
      <c r="C33" s="57">
        <v>616</v>
      </c>
      <c r="D33" s="152">
        <f t="shared" si="1"/>
        <v>47.3846153846154</v>
      </c>
      <c r="E33" s="134">
        <v>635</v>
      </c>
      <c r="F33" s="152">
        <f>(E33/15)</f>
        <v>42.3333333333333</v>
      </c>
      <c r="G33" s="143" t="s">
        <v>28</v>
      </c>
      <c r="H33" s="97"/>
      <c r="I33" s="97"/>
      <c r="J33" s="97"/>
      <c r="K33" s="156"/>
      <c r="L33" s="97"/>
    </row>
    <row r="34" spans="1:12">
      <c r="A34" s="57">
        <v>31</v>
      </c>
      <c r="B34" s="57" t="s">
        <v>210</v>
      </c>
      <c r="C34" s="57">
        <v>826</v>
      </c>
      <c r="D34" s="152">
        <f t="shared" si="1"/>
        <v>63.5384615384615</v>
      </c>
      <c r="E34" s="134">
        <v>1068</v>
      </c>
      <c r="F34" s="152">
        <f>(E34/15)</f>
        <v>71.2</v>
      </c>
      <c r="G34" s="134">
        <v>1070</v>
      </c>
      <c r="H34" s="134">
        <f>(G34/15)</f>
        <v>71.3333333333333</v>
      </c>
      <c r="I34" s="134">
        <v>1092</v>
      </c>
      <c r="J34" s="134">
        <f>(I34/15)</f>
        <v>72.8</v>
      </c>
      <c r="K34" s="155"/>
      <c r="L34" s="134"/>
    </row>
    <row r="35" spans="1:12">
      <c r="A35" s="57">
        <v>32</v>
      </c>
      <c r="B35" s="57" t="s">
        <v>211</v>
      </c>
      <c r="C35" s="57">
        <v>520</v>
      </c>
      <c r="D35" s="152">
        <f t="shared" si="1"/>
        <v>40</v>
      </c>
      <c r="E35" s="97"/>
      <c r="F35" s="143" t="s">
        <v>28</v>
      </c>
      <c r="G35" s="97"/>
      <c r="H35" s="97"/>
      <c r="I35" s="97"/>
      <c r="J35" s="97"/>
      <c r="K35" s="156"/>
      <c r="L35" s="97"/>
    </row>
    <row r="36" spans="1:12">
      <c r="A36" s="57">
        <v>33</v>
      </c>
      <c r="B36" s="57" t="s">
        <v>212</v>
      </c>
      <c r="C36" s="57">
        <v>780</v>
      </c>
      <c r="D36" s="152">
        <f t="shared" si="1"/>
        <v>60</v>
      </c>
      <c r="E36" s="134">
        <v>895</v>
      </c>
      <c r="F36" s="152">
        <f t="shared" ref="F36:F45" si="2">(E36/15)</f>
        <v>59.6666666666667</v>
      </c>
      <c r="G36" s="134">
        <v>884</v>
      </c>
      <c r="H36" s="134">
        <f t="shared" ref="H36:H45" si="3">(G36/15)</f>
        <v>58.9333333333333</v>
      </c>
      <c r="I36" s="134">
        <v>989</v>
      </c>
      <c r="J36" s="134">
        <f t="shared" ref="J36:J45" si="4">(I36/15)</f>
        <v>65.9333333333333</v>
      </c>
      <c r="K36" s="155"/>
      <c r="L36" s="134"/>
    </row>
    <row r="37" spans="1:12">
      <c r="A37" s="57">
        <v>34</v>
      </c>
      <c r="B37" s="57" t="s">
        <v>213</v>
      </c>
      <c r="C37" s="57">
        <v>855</v>
      </c>
      <c r="D37" s="152">
        <f t="shared" si="1"/>
        <v>65.7692307692308</v>
      </c>
      <c r="E37" s="134">
        <v>891</v>
      </c>
      <c r="F37" s="152">
        <f t="shared" si="2"/>
        <v>59.4</v>
      </c>
      <c r="G37" s="134">
        <v>900</v>
      </c>
      <c r="H37" s="134">
        <f t="shared" si="3"/>
        <v>60</v>
      </c>
      <c r="I37" s="134">
        <v>1011</v>
      </c>
      <c r="J37" s="134">
        <f t="shared" si="4"/>
        <v>67.4</v>
      </c>
      <c r="K37" s="155"/>
      <c r="L37" s="134"/>
    </row>
    <row r="38" spans="1:12">
      <c r="A38" s="57">
        <v>35</v>
      </c>
      <c r="B38" s="57" t="s">
        <v>214</v>
      </c>
      <c r="C38" s="57">
        <v>663</v>
      </c>
      <c r="D38" s="152">
        <f t="shared" si="1"/>
        <v>51</v>
      </c>
      <c r="E38" s="134">
        <v>761</v>
      </c>
      <c r="F38" s="152">
        <f t="shared" si="2"/>
        <v>50.7333333333333</v>
      </c>
      <c r="G38" s="134">
        <v>825</v>
      </c>
      <c r="H38" s="134">
        <f t="shared" si="3"/>
        <v>55</v>
      </c>
      <c r="I38" s="134">
        <v>920</v>
      </c>
      <c r="J38" s="134">
        <f t="shared" si="4"/>
        <v>61.3333333333333</v>
      </c>
      <c r="K38" s="155"/>
      <c r="L38" s="134"/>
    </row>
    <row r="39" spans="1:12">
      <c r="A39" s="57">
        <v>36</v>
      </c>
      <c r="B39" s="57" t="s">
        <v>215</v>
      </c>
      <c r="C39" s="57">
        <v>908</v>
      </c>
      <c r="D39" s="152">
        <f t="shared" si="1"/>
        <v>69.8461538461538</v>
      </c>
      <c r="E39" s="134">
        <v>879</v>
      </c>
      <c r="F39" s="152">
        <f t="shared" si="2"/>
        <v>58.6</v>
      </c>
      <c r="G39" s="134">
        <v>990</v>
      </c>
      <c r="H39" s="134">
        <f t="shared" si="3"/>
        <v>66</v>
      </c>
      <c r="I39" s="134">
        <v>1036</v>
      </c>
      <c r="J39" s="134">
        <f t="shared" si="4"/>
        <v>69.0666666666667</v>
      </c>
      <c r="K39" s="155"/>
      <c r="L39" s="134"/>
    </row>
    <row r="40" spans="1:12">
      <c r="A40" s="57">
        <v>37</v>
      </c>
      <c r="B40" s="57" t="s">
        <v>216</v>
      </c>
      <c r="C40" s="57">
        <v>769</v>
      </c>
      <c r="D40" s="152">
        <f t="shared" si="1"/>
        <v>59.1538461538462</v>
      </c>
      <c r="E40" s="134">
        <v>874</v>
      </c>
      <c r="F40" s="152">
        <f t="shared" si="2"/>
        <v>58.2666666666667</v>
      </c>
      <c r="G40" s="134">
        <v>944</v>
      </c>
      <c r="H40" s="134">
        <f t="shared" si="3"/>
        <v>62.9333333333333</v>
      </c>
      <c r="I40" s="134">
        <v>1011</v>
      </c>
      <c r="J40" s="134">
        <f t="shared" si="4"/>
        <v>67.4</v>
      </c>
      <c r="K40" s="155"/>
      <c r="L40" s="134"/>
    </row>
    <row r="41" spans="1:12">
      <c r="A41" s="57">
        <v>38</v>
      </c>
      <c r="B41" s="57" t="s">
        <v>217</v>
      </c>
      <c r="C41" s="57">
        <v>744</v>
      </c>
      <c r="D41" s="152">
        <f t="shared" si="1"/>
        <v>57.2307692307692</v>
      </c>
      <c r="E41" s="134">
        <v>830</v>
      </c>
      <c r="F41" s="152">
        <f t="shared" si="2"/>
        <v>55.3333333333333</v>
      </c>
      <c r="G41" s="134">
        <v>853</v>
      </c>
      <c r="H41" s="134">
        <f t="shared" si="3"/>
        <v>56.8666666666667</v>
      </c>
      <c r="I41" s="134">
        <v>967</v>
      </c>
      <c r="J41" s="134">
        <f t="shared" si="4"/>
        <v>64.4666666666667</v>
      </c>
      <c r="K41" s="155"/>
      <c r="L41" s="134"/>
    </row>
    <row r="42" spans="1:12">
      <c r="A42" s="57">
        <v>39</v>
      </c>
      <c r="B42" s="57" t="s">
        <v>218</v>
      </c>
      <c r="C42" s="57">
        <v>861</v>
      </c>
      <c r="D42" s="152">
        <f t="shared" si="1"/>
        <v>66.2307692307692</v>
      </c>
      <c r="E42" s="134">
        <v>923</v>
      </c>
      <c r="F42" s="152">
        <f t="shared" si="2"/>
        <v>61.5333333333333</v>
      </c>
      <c r="G42" s="134">
        <v>923</v>
      </c>
      <c r="H42" s="134">
        <f t="shared" si="3"/>
        <v>61.5333333333333</v>
      </c>
      <c r="I42" s="134">
        <v>1006</v>
      </c>
      <c r="J42" s="134">
        <f t="shared" si="4"/>
        <v>67.0666666666667</v>
      </c>
      <c r="K42" s="155"/>
      <c r="L42" s="134"/>
    </row>
    <row r="43" spans="1:12">
      <c r="A43" s="57">
        <v>40</v>
      </c>
      <c r="B43" s="57" t="s">
        <v>219</v>
      </c>
      <c r="C43" s="57">
        <v>855</v>
      </c>
      <c r="D43" s="152">
        <f t="shared" si="1"/>
        <v>65.7692307692308</v>
      </c>
      <c r="E43" s="134">
        <v>953</v>
      </c>
      <c r="F43" s="152">
        <f t="shared" si="2"/>
        <v>63.5333333333333</v>
      </c>
      <c r="G43" s="134">
        <v>1011</v>
      </c>
      <c r="H43" s="134">
        <f t="shared" si="3"/>
        <v>67.4</v>
      </c>
      <c r="I43" s="134">
        <v>1006</v>
      </c>
      <c r="J43" s="134">
        <f t="shared" si="4"/>
        <v>67.0666666666667</v>
      </c>
      <c r="K43" s="155"/>
      <c r="L43" s="134"/>
    </row>
    <row r="44" spans="1:12">
      <c r="A44" s="57">
        <v>41</v>
      </c>
      <c r="B44" s="57" t="s">
        <v>220</v>
      </c>
      <c r="C44" s="57">
        <v>770</v>
      </c>
      <c r="D44" s="152">
        <f t="shared" si="1"/>
        <v>59.2307692307692</v>
      </c>
      <c r="E44" s="134">
        <v>855</v>
      </c>
      <c r="F44" s="152">
        <f t="shared" si="2"/>
        <v>57</v>
      </c>
      <c r="G44" s="134">
        <v>961</v>
      </c>
      <c r="H44" s="134">
        <f t="shared" si="3"/>
        <v>64.0666666666667</v>
      </c>
      <c r="I44" s="134">
        <v>1003</v>
      </c>
      <c r="J44" s="134">
        <f t="shared" si="4"/>
        <v>66.8666666666667</v>
      </c>
      <c r="K44" s="155"/>
      <c r="L44" s="134"/>
    </row>
    <row r="45" spans="1:12">
      <c r="A45" s="57">
        <v>42</v>
      </c>
      <c r="B45" s="57" t="s">
        <v>221</v>
      </c>
      <c r="C45" s="57">
        <v>795</v>
      </c>
      <c r="D45" s="152">
        <f t="shared" si="1"/>
        <v>61.1538461538462</v>
      </c>
      <c r="E45" s="134">
        <v>924</v>
      </c>
      <c r="F45" s="152">
        <f t="shared" si="2"/>
        <v>61.6</v>
      </c>
      <c r="G45" s="134">
        <v>900</v>
      </c>
      <c r="H45" s="134">
        <f t="shared" si="3"/>
        <v>60</v>
      </c>
      <c r="I45" s="134">
        <v>986</v>
      </c>
      <c r="J45" s="134">
        <f t="shared" si="4"/>
        <v>65.7333333333333</v>
      </c>
      <c r="K45" s="155"/>
      <c r="L45" s="134"/>
    </row>
    <row r="46" spans="1:12">
      <c r="A46" s="57">
        <v>43</v>
      </c>
      <c r="B46" s="57" t="s">
        <v>222</v>
      </c>
      <c r="C46" s="97">
        <v>432</v>
      </c>
      <c r="D46" s="143" t="s">
        <v>28</v>
      </c>
      <c r="E46" s="97"/>
      <c r="F46" s="97"/>
      <c r="G46" s="97"/>
      <c r="H46" s="97"/>
      <c r="I46" s="97"/>
      <c r="J46" s="97"/>
      <c r="K46" s="156"/>
      <c r="L46" s="97"/>
    </row>
    <row r="47" spans="1:12">
      <c r="A47" s="57">
        <v>44</v>
      </c>
      <c r="B47" s="57" t="s">
        <v>223</v>
      </c>
      <c r="C47" s="57">
        <v>824</v>
      </c>
      <c r="D47" s="152">
        <f>(C47/13)</f>
        <v>63.3846153846154</v>
      </c>
      <c r="E47" s="134">
        <v>1004</v>
      </c>
      <c r="F47" s="152">
        <f>(E47/15)</f>
        <v>66.9333333333333</v>
      </c>
      <c r="G47" s="134">
        <v>963</v>
      </c>
      <c r="H47" s="134">
        <f>(G47/15)</f>
        <v>64.2</v>
      </c>
      <c r="I47" s="134">
        <v>1011</v>
      </c>
      <c r="J47" s="134">
        <f>(I47/15)</f>
        <v>67.4</v>
      </c>
      <c r="K47" s="155"/>
      <c r="L47" s="134"/>
    </row>
    <row r="48" spans="1:12">
      <c r="A48" s="57">
        <v>45</v>
      </c>
      <c r="B48" s="57" t="s">
        <v>224</v>
      </c>
      <c r="C48" s="57">
        <v>1008</v>
      </c>
      <c r="D48" s="152">
        <f>(C48/13)</f>
        <v>77.5384615384615</v>
      </c>
      <c r="E48" s="134">
        <v>1064</v>
      </c>
      <c r="F48" s="152">
        <f>(E48/15)</f>
        <v>70.9333333333333</v>
      </c>
      <c r="G48" s="134">
        <v>1019</v>
      </c>
      <c r="H48" s="134">
        <f>(G48/15)</f>
        <v>67.9333333333333</v>
      </c>
      <c r="I48" s="134">
        <v>1121</v>
      </c>
      <c r="J48" s="134">
        <f>(I48/15)</f>
        <v>74.7333333333333</v>
      </c>
      <c r="K48" s="155"/>
      <c r="L48" s="134"/>
    </row>
    <row r="49" spans="1:12">
      <c r="A49" s="57">
        <v>46</v>
      </c>
      <c r="B49" s="57" t="s">
        <v>225</v>
      </c>
      <c r="C49" s="97">
        <v>527</v>
      </c>
      <c r="D49" s="143" t="s">
        <v>28</v>
      </c>
      <c r="E49" s="97"/>
      <c r="F49" s="97"/>
      <c r="G49" s="97"/>
      <c r="H49" s="97"/>
      <c r="I49" s="97"/>
      <c r="J49" s="97"/>
      <c r="K49" s="156"/>
      <c r="L49" s="97"/>
    </row>
    <row r="50" spans="1:12">
      <c r="A50" s="57">
        <v>47</v>
      </c>
      <c r="B50" s="57" t="s">
        <v>226</v>
      </c>
      <c r="C50" s="97">
        <v>572</v>
      </c>
      <c r="D50" s="143" t="s">
        <v>28</v>
      </c>
      <c r="E50" s="97"/>
      <c r="F50" s="97"/>
      <c r="G50" s="97"/>
      <c r="H50" s="97"/>
      <c r="I50" s="97"/>
      <c r="J50" s="97"/>
      <c r="K50" s="156"/>
      <c r="L50" s="97"/>
    </row>
    <row r="51" spans="1:12">
      <c r="A51" s="57">
        <v>48</v>
      </c>
      <c r="B51" s="57" t="s">
        <v>227</v>
      </c>
      <c r="C51" s="57">
        <v>785</v>
      </c>
      <c r="D51" s="152">
        <f t="shared" ref="D51:D91" si="5">(C51/13)</f>
        <v>60.3846153846154</v>
      </c>
      <c r="E51" s="134">
        <v>857</v>
      </c>
      <c r="F51" s="152">
        <f>(E51/15)</f>
        <v>57.1333333333333</v>
      </c>
      <c r="G51" s="134">
        <v>865</v>
      </c>
      <c r="H51" s="134">
        <f>(G51/15)</f>
        <v>57.6666666666667</v>
      </c>
      <c r="I51" s="134">
        <v>969</v>
      </c>
      <c r="J51" s="134">
        <f>(I51/15)</f>
        <v>64.6</v>
      </c>
      <c r="K51" s="155"/>
      <c r="L51" s="134"/>
    </row>
    <row r="52" spans="1:12">
      <c r="A52" s="57">
        <v>49</v>
      </c>
      <c r="B52" s="57" t="s">
        <v>228</v>
      </c>
      <c r="C52" s="57">
        <v>625</v>
      </c>
      <c r="D52" s="152">
        <f t="shared" si="5"/>
        <v>48.0769230769231</v>
      </c>
      <c r="E52" s="134">
        <v>434</v>
      </c>
      <c r="F52" s="143" t="s">
        <v>28</v>
      </c>
      <c r="G52" s="97"/>
      <c r="H52" s="97"/>
      <c r="I52" s="97"/>
      <c r="J52" s="97"/>
      <c r="K52" s="156"/>
      <c r="L52" s="97"/>
    </row>
    <row r="53" spans="1:12">
      <c r="A53" s="57">
        <v>50</v>
      </c>
      <c r="B53" s="57" t="s">
        <v>229</v>
      </c>
      <c r="C53" s="57">
        <v>829</v>
      </c>
      <c r="D53" s="152">
        <f t="shared" si="5"/>
        <v>63.7692307692308</v>
      </c>
      <c r="E53" s="134">
        <v>929</v>
      </c>
      <c r="F53" s="152">
        <f>(E53/15)</f>
        <v>61.9333333333333</v>
      </c>
      <c r="G53" s="134">
        <v>939</v>
      </c>
      <c r="H53" s="134">
        <f>(G53/15)</f>
        <v>62.6</v>
      </c>
      <c r="I53" s="134">
        <v>1011</v>
      </c>
      <c r="J53" s="134">
        <f>(I53/15)</f>
        <v>67.4</v>
      </c>
      <c r="K53" s="155"/>
      <c r="L53" s="134"/>
    </row>
    <row r="54" spans="1:12">
      <c r="A54" s="57">
        <v>51</v>
      </c>
      <c r="B54" s="57" t="s">
        <v>230</v>
      </c>
      <c r="C54" s="57">
        <v>855</v>
      </c>
      <c r="D54" s="152">
        <f t="shared" si="5"/>
        <v>65.7692307692308</v>
      </c>
      <c r="E54" s="134">
        <v>900</v>
      </c>
      <c r="F54" s="134"/>
      <c r="G54" s="134">
        <v>943</v>
      </c>
      <c r="H54" s="134"/>
      <c r="I54" s="134">
        <v>1028</v>
      </c>
      <c r="J54" s="134"/>
      <c r="K54" s="155"/>
      <c r="L54" s="134"/>
    </row>
    <row r="55" spans="1:12">
      <c r="A55" s="57">
        <v>52</v>
      </c>
      <c r="B55" s="57" t="s">
        <v>231</v>
      </c>
      <c r="C55" s="57">
        <v>1021</v>
      </c>
      <c r="D55" s="152">
        <f t="shared" si="5"/>
        <v>78.5384615384615</v>
      </c>
      <c r="E55" s="134">
        <v>1061</v>
      </c>
      <c r="F55" s="152">
        <f>(E55/15)</f>
        <v>70.7333333333333</v>
      </c>
      <c r="G55" s="134">
        <v>1060</v>
      </c>
      <c r="H55" s="134">
        <f>(G55/15)</f>
        <v>70.6666666666667</v>
      </c>
      <c r="I55" s="134">
        <v>1084</v>
      </c>
      <c r="J55" s="134">
        <f>(I55/15)</f>
        <v>72.2666666666667</v>
      </c>
      <c r="K55" s="155"/>
      <c r="L55" s="134"/>
    </row>
    <row r="56" spans="1:12">
      <c r="A56" s="57">
        <v>53</v>
      </c>
      <c r="B56" s="57" t="s">
        <v>232</v>
      </c>
      <c r="C56" s="57">
        <v>756</v>
      </c>
      <c r="D56" s="152">
        <f t="shared" si="5"/>
        <v>58.1538461538462</v>
      </c>
      <c r="E56" s="134">
        <v>942</v>
      </c>
      <c r="F56" s="152">
        <f>(E56/15)</f>
        <v>62.8</v>
      </c>
      <c r="G56" s="134">
        <v>638</v>
      </c>
      <c r="H56" s="134">
        <f>(G56/15)</f>
        <v>42.5333333333333</v>
      </c>
      <c r="I56" s="134">
        <v>1021</v>
      </c>
      <c r="J56" s="134">
        <f>(I56/15)</f>
        <v>68.0666666666667</v>
      </c>
      <c r="K56" s="155"/>
      <c r="L56" s="134"/>
    </row>
    <row r="57" spans="1:12">
      <c r="A57" s="57">
        <v>54</v>
      </c>
      <c r="B57" s="57" t="s">
        <v>233</v>
      </c>
      <c r="C57" s="57">
        <v>1000</v>
      </c>
      <c r="D57" s="152">
        <f t="shared" si="5"/>
        <v>76.9230769230769</v>
      </c>
      <c r="E57" s="98" t="s">
        <v>83</v>
      </c>
      <c r="F57" s="98"/>
      <c r="G57" s="98"/>
      <c r="H57" s="98"/>
      <c r="I57" s="98"/>
      <c r="J57" s="98"/>
      <c r="K57" s="154"/>
      <c r="L57" s="98"/>
    </row>
    <row r="58" spans="1:12">
      <c r="A58" s="57">
        <v>55</v>
      </c>
      <c r="B58" s="57" t="s">
        <v>234</v>
      </c>
      <c r="C58" s="57">
        <v>818</v>
      </c>
      <c r="D58" s="152">
        <f t="shared" si="5"/>
        <v>62.9230769230769</v>
      </c>
      <c r="E58" s="134">
        <v>876</v>
      </c>
      <c r="F58" s="152">
        <f>(E58/15)</f>
        <v>58.4</v>
      </c>
      <c r="G58" s="134">
        <v>906</v>
      </c>
      <c r="H58" s="134">
        <f>(G58/15)</f>
        <v>60.4</v>
      </c>
      <c r="I58" s="134">
        <v>1008</v>
      </c>
      <c r="J58" s="134">
        <f>(I58/15)</f>
        <v>67.2</v>
      </c>
      <c r="K58" s="155"/>
      <c r="L58" s="134"/>
    </row>
    <row r="59" spans="1:12">
      <c r="A59" s="57">
        <v>56</v>
      </c>
      <c r="B59" s="57" t="s">
        <v>235</v>
      </c>
      <c r="C59" s="57">
        <v>809</v>
      </c>
      <c r="D59" s="152">
        <f t="shared" si="5"/>
        <v>62.2307692307692</v>
      </c>
      <c r="E59" s="134">
        <v>776</v>
      </c>
      <c r="F59" s="152">
        <f>(E59/15)</f>
        <v>51.7333333333333</v>
      </c>
      <c r="G59" s="134">
        <v>715</v>
      </c>
      <c r="H59" s="134">
        <f>(G59/15)</f>
        <v>47.6666666666667</v>
      </c>
      <c r="I59" s="97">
        <v>830</v>
      </c>
      <c r="J59" s="97" t="s">
        <v>28</v>
      </c>
      <c r="K59" s="156"/>
      <c r="L59" s="97"/>
    </row>
    <row r="60" spans="1:12">
      <c r="A60" s="57">
        <v>57</v>
      </c>
      <c r="B60" s="57" t="s">
        <v>236</v>
      </c>
      <c r="C60" s="57">
        <v>837</v>
      </c>
      <c r="D60" s="152">
        <f t="shared" si="5"/>
        <v>64.3846153846154</v>
      </c>
      <c r="E60" s="134">
        <v>865</v>
      </c>
      <c r="F60" s="152">
        <f>(E60/15)</f>
        <v>57.6666666666667</v>
      </c>
      <c r="G60" s="134">
        <v>825</v>
      </c>
      <c r="H60" s="134">
        <f>(G60/15)</f>
        <v>55</v>
      </c>
      <c r="I60" s="134">
        <v>915</v>
      </c>
      <c r="J60" s="134">
        <f>(I60/15)</f>
        <v>61</v>
      </c>
      <c r="K60" s="155"/>
      <c r="L60" s="134"/>
    </row>
    <row r="61" spans="1:12">
      <c r="A61" s="57">
        <v>58</v>
      </c>
      <c r="B61" s="57" t="s">
        <v>237</v>
      </c>
      <c r="C61" s="57">
        <v>761</v>
      </c>
      <c r="D61" s="152">
        <f t="shared" si="5"/>
        <v>58.5384615384615</v>
      </c>
      <c r="E61" s="134">
        <v>603</v>
      </c>
      <c r="F61" s="152">
        <f>(E61/15)</f>
        <v>40.2</v>
      </c>
      <c r="G61" s="143" t="s">
        <v>28</v>
      </c>
      <c r="H61" s="97"/>
      <c r="I61" s="97"/>
      <c r="J61" s="97"/>
      <c r="K61" s="156"/>
      <c r="L61" s="97"/>
    </row>
    <row r="62" spans="1:12">
      <c r="A62" s="57">
        <v>59</v>
      </c>
      <c r="B62" s="57" t="s">
        <v>238</v>
      </c>
      <c r="C62" s="57">
        <v>657</v>
      </c>
      <c r="D62" s="152">
        <f t="shared" si="5"/>
        <v>50.5384615384615</v>
      </c>
      <c r="E62" s="134">
        <v>646</v>
      </c>
      <c r="F62" s="152">
        <f>(E62/15)</f>
        <v>43.0666666666667</v>
      </c>
      <c r="G62" s="134">
        <v>603</v>
      </c>
      <c r="H62" s="134">
        <f>(G62/15)</f>
        <v>40.2</v>
      </c>
      <c r="I62" s="143" t="s">
        <v>28</v>
      </c>
      <c r="J62" s="97"/>
      <c r="K62" s="97"/>
      <c r="L62" s="97"/>
    </row>
    <row r="63" spans="1:12">
      <c r="A63" s="57">
        <v>60</v>
      </c>
      <c r="B63" s="57" t="s">
        <v>239</v>
      </c>
      <c r="C63" s="57">
        <v>869</v>
      </c>
      <c r="D63" s="152">
        <f t="shared" si="5"/>
        <v>66.8461538461538</v>
      </c>
      <c r="E63" s="98" t="s">
        <v>83</v>
      </c>
      <c r="F63" s="98"/>
      <c r="G63" s="98"/>
      <c r="H63" s="98"/>
      <c r="I63" s="98"/>
      <c r="J63" s="98"/>
      <c r="K63" s="154"/>
      <c r="L63" s="98"/>
    </row>
    <row r="64" spans="1:12">
      <c r="A64" s="57">
        <v>61</v>
      </c>
      <c r="B64" s="57" t="s">
        <v>240</v>
      </c>
      <c r="C64" s="57">
        <v>876</v>
      </c>
      <c r="D64" s="152">
        <f t="shared" si="5"/>
        <v>67.3846153846154</v>
      </c>
      <c r="E64" s="134">
        <v>841</v>
      </c>
      <c r="F64" s="152">
        <f>(E64/15)</f>
        <v>56.0666666666667</v>
      </c>
      <c r="G64" s="134">
        <v>846</v>
      </c>
      <c r="H64" s="134">
        <f>(G64/15)</f>
        <v>56.4</v>
      </c>
      <c r="I64" s="134">
        <v>994</v>
      </c>
      <c r="J64" s="134">
        <f>(I64/15)</f>
        <v>66.2666666666667</v>
      </c>
      <c r="K64" s="155"/>
      <c r="L64" s="134"/>
    </row>
    <row r="65" spans="1:12">
      <c r="A65" s="57">
        <v>62</v>
      </c>
      <c r="B65" s="57" t="s">
        <v>241</v>
      </c>
      <c r="C65" s="57">
        <v>912</v>
      </c>
      <c r="D65" s="152">
        <f t="shared" si="5"/>
        <v>70.1538461538462</v>
      </c>
      <c r="E65" s="98" t="s">
        <v>83</v>
      </c>
      <c r="F65" s="98"/>
      <c r="G65" s="98"/>
      <c r="H65" s="98"/>
      <c r="I65" s="98"/>
      <c r="J65" s="98"/>
      <c r="K65" s="154"/>
      <c r="L65" s="98"/>
    </row>
    <row r="66" spans="1:12">
      <c r="A66" s="57">
        <v>63</v>
      </c>
      <c r="B66" s="57" t="s">
        <v>242</v>
      </c>
      <c r="C66" s="57">
        <v>799</v>
      </c>
      <c r="D66" s="152">
        <f t="shared" si="5"/>
        <v>61.4615384615385</v>
      </c>
      <c r="E66" s="134">
        <v>888</v>
      </c>
      <c r="F66" s="152">
        <f t="shared" ref="F66:F71" si="6">(E66/15)</f>
        <v>59.2</v>
      </c>
      <c r="G66" s="134">
        <v>892</v>
      </c>
      <c r="H66" s="134">
        <f t="shared" ref="H66:H71" si="7">(G66/15)</f>
        <v>59.4666666666667</v>
      </c>
      <c r="I66" s="134">
        <v>1023</v>
      </c>
      <c r="J66" s="134">
        <f t="shared" ref="J66:J71" si="8">(I66/15)</f>
        <v>68.2</v>
      </c>
      <c r="K66" s="155"/>
      <c r="L66" s="134"/>
    </row>
    <row r="67" spans="1:12">
      <c r="A67" s="57">
        <v>64</v>
      </c>
      <c r="B67" s="57" t="s">
        <v>243</v>
      </c>
      <c r="C67" s="57">
        <v>812</v>
      </c>
      <c r="D67" s="152">
        <f t="shared" si="5"/>
        <v>62.4615384615385</v>
      </c>
      <c r="E67" s="134">
        <v>905</v>
      </c>
      <c r="F67" s="152">
        <f t="shared" si="6"/>
        <v>60.3333333333333</v>
      </c>
      <c r="G67" s="134">
        <v>920</v>
      </c>
      <c r="H67" s="134">
        <f t="shared" si="7"/>
        <v>61.3333333333333</v>
      </c>
      <c r="I67" s="134">
        <v>1033</v>
      </c>
      <c r="J67" s="134">
        <f t="shared" si="8"/>
        <v>68.8666666666667</v>
      </c>
      <c r="K67" s="155"/>
      <c r="L67" s="134"/>
    </row>
    <row r="68" spans="1:12">
      <c r="A68" s="57">
        <v>65</v>
      </c>
      <c r="B68" s="57" t="s">
        <v>244</v>
      </c>
      <c r="C68" s="57">
        <v>859</v>
      </c>
      <c r="D68" s="152">
        <f t="shared" si="5"/>
        <v>66.0769230769231</v>
      </c>
      <c r="E68" s="134">
        <v>877</v>
      </c>
      <c r="F68" s="152">
        <f t="shared" si="6"/>
        <v>58.4666666666667</v>
      </c>
      <c r="G68" s="134">
        <v>965</v>
      </c>
      <c r="H68" s="134">
        <f t="shared" si="7"/>
        <v>64.3333333333333</v>
      </c>
      <c r="I68" s="134">
        <v>1037</v>
      </c>
      <c r="J68" s="134">
        <f t="shared" si="8"/>
        <v>69.1333333333333</v>
      </c>
      <c r="K68" s="155"/>
      <c r="L68" s="134"/>
    </row>
    <row r="69" spans="1:12">
      <c r="A69" s="57">
        <v>66</v>
      </c>
      <c r="B69" s="57" t="s">
        <v>245</v>
      </c>
      <c r="C69" s="57">
        <v>918</v>
      </c>
      <c r="D69" s="152">
        <f t="shared" si="5"/>
        <v>70.6153846153846</v>
      </c>
      <c r="E69" s="134">
        <v>981</v>
      </c>
      <c r="F69" s="152">
        <f t="shared" si="6"/>
        <v>65.4</v>
      </c>
      <c r="G69" s="134">
        <v>996</v>
      </c>
      <c r="H69" s="134">
        <f t="shared" si="7"/>
        <v>66.4</v>
      </c>
      <c r="I69" s="134">
        <v>1101</v>
      </c>
      <c r="J69" s="134">
        <f t="shared" si="8"/>
        <v>73.4</v>
      </c>
      <c r="K69" s="155"/>
      <c r="L69" s="134"/>
    </row>
    <row r="70" spans="1:12">
      <c r="A70" s="57">
        <v>67</v>
      </c>
      <c r="B70" s="57" t="s">
        <v>246</v>
      </c>
      <c r="C70" s="57">
        <v>874</v>
      </c>
      <c r="D70" s="152">
        <f t="shared" si="5"/>
        <v>67.2307692307692</v>
      </c>
      <c r="E70" s="134">
        <v>996</v>
      </c>
      <c r="F70" s="152">
        <f t="shared" si="6"/>
        <v>66.4</v>
      </c>
      <c r="G70" s="134">
        <v>926</v>
      </c>
      <c r="H70" s="134">
        <f t="shared" si="7"/>
        <v>61.7333333333333</v>
      </c>
      <c r="I70" s="134">
        <v>1075</v>
      </c>
      <c r="J70" s="134">
        <f t="shared" si="8"/>
        <v>71.6666666666667</v>
      </c>
      <c r="K70" s="155"/>
      <c r="L70" s="134"/>
    </row>
    <row r="71" spans="1:12">
      <c r="A71" s="57">
        <v>68</v>
      </c>
      <c r="B71" s="57" t="s">
        <v>247</v>
      </c>
      <c r="C71" s="57">
        <v>638</v>
      </c>
      <c r="D71" s="152">
        <f t="shared" si="5"/>
        <v>49.0769230769231</v>
      </c>
      <c r="E71" s="134">
        <v>712</v>
      </c>
      <c r="F71" s="152">
        <f t="shared" si="6"/>
        <v>47.4666666666667</v>
      </c>
      <c r="G71" s="134">
        <v>632</v>
      </c>
      <c r="H71" s="134">
        <f t="shared" si="7"/>
        <v>42.1333333333333</v>
      </c>
      <c r="I71" s="134">
        <v>934</v>
      </c>
      <c r="J71" s="134">
        <f t="shared" si="8"/>
        <v>62.2666666666667</v>
      </c>
      <c r="K71" s="155"/>
      <c r="L71" s="134"/>
    </row>
    <row r="72" spans="1:12">
      <c r="A72" s="57">
        <v>69</v>
      </c>
      <c r="B72" s="57" t="s">
        <v>248</v>
      </c>
      <c r="C72" s="57">
        <v>898</v>
      </c>
      <c r="D72" s="152">
        <f t="shared" si="5"/>
        <v>69.0769230769231</v>
      </c>
      <c r="E72" s="98" t="s">
        <v>83</v>
      </c>
      <c r="F72" s="98"/>
      <c r="G72" s="98"/>
      <c r="H72" s="98"/>
      <c r="I72" s="98"/>
      <c r="J72" s="98"/>
      <c r="K72" s="154"/>
      <c r="L72" s="98"/>
    </row>
    <row r="73" spans="1:12">
      <c r="A73" s="57">
        <v>70</v>
      </c>
      <c r="B73" s="57" t="s">
        <v>249</v>
      </c>
      <c r="C73" s="57">
        <v>780</v>
      </c>
      <c r="D73" s="152">
        <f t="shared" si="5"/>
        <v>60</v>
      </c>
      <c r="E73" s="134">
        <v>985</v>
      </c>
      <c r="F73" s="152">
        <f>(E73/15)</f>
        <v>65.6666666666667</v>
      </c>
      <c r="G73" s="134">
        <v>940</v>
      </c>
      <c r="H73" s="134">
        <f>(G73/15)</f>
        <v>62.6666666666667</v>
      </c>
      <c r="I73" s="134">
        <v>1015</v>
      </c>
      <c r="J73" s="134">
        <f>(I73/15)</f>
        <v>67.6666666666667</v>
      </c>
      <c r="K73" s="155"/>
      <c r="L73" s="134"/>
    </row>
    <row r="74" spans="1:12">
      <c r="A74" s="57">
        <v>71</v>
      </c>
      <c r="B74" s="57" t="s">
        <v>250</v>
      </c>
      <c r="C74" s="57">
        <v>779</v>
      </c>
      <c r="D74" s="152">
        <f t="shared" si="5"/>
        <v>59.9230769230769</v>
      </c>
      <c r="E74" s="134">
        <v>955</v>
      </c>
      <c r="F74" s="152">
        <f>(E74/15)</f>
        <v>63.6666666666667</v>
      </c>
      <c r="G74" s="134">
        <v>910</v>
      </c>
      <c r="H74" s="134">
        <f>(G74/15)</f>
        <v>60.6666666666667</v>
      </c>
      <c r="I74" s="134">
        <v>1020</v>
      </c>
      <c r="J74" s="134">
        <f>(I74/15)</f>
        <v>68</v>
      </c>
      <c r="K74" s="155"/>
      <c r="L74" s="134"/>
    </row>
    <row r="75" spans="1:12">
      <c r="A75" s="57">
        <v>72</v>
      </c>
      <c r="B75" s="57" t="s">
        <v>251</v>
      </c>
      <c r="C75" s="57">
        <v>967</v>
      </c>
      <c r="D75" s="152">
        <f t="shared" si="5"/>
        <v>74.3846153846154</v>
      </c>
      <c r="E75" s="98" t="s">
        <v>83</v>
      </c>
      <c r="F75" s="98"/>
      <c r="G75" s="98"/>
      <c r="H75" s="98"/>
      <c r="I75" s="98"/>
      <c r="J75" s="98"/>
      <c r="K75" s="154"/>
      <c r="L75" s="98"/>
    </row>
    <row r="76" spans="1:12">
      <c r="A76" s="57">
        <v>73</v>
      </c>
      <c r="B76" s="57" t="s">
        <v>252</v>
      </c>
      <c r="C76" s="57">
        <v>722</v>
      </c>
      <c r="D76" s="152">
        <f t="shared" si="5"/>
        <v>55.5384615384615</v>
      </c>
      <c r="E76" s="134">
        <v>860</v>
      </c>
      <c r="F76" s="152">
        <f>(E76/15)</f>
        <v>57.3333333333333</v>
      </c>
      <c r="G76" s="134">
        <v>881</v>
      </c>
      <c r="H76" s="134">
        <f>(G76/15)</f>
        <v>58.7333333333333</v>
      </c>
      <c r="I76" s="134">
        <v>1000</v>
      </c>
      <c r="J76" s="134">
        <f>(I76/15)</f>
        <v>66.6666666666667</v>
      </c>
      <c r="K76" s="155"/>
      <c r="L76" s="134"/>
    </row>
    <row r="77" spans="1:12">
      <c r="A77" s="57">
        <v>74</v>
      </c>
      <c r="B77" s="57" t="s">
        <v>253</v>
      </c>
      <c r="C77" s="57">
        <v>646</v>
      </c>
      <c r="D77" s="152">
        <f t="shared" si="5"/>
        <v>49.6923076923077</v>
      </c>
      <c r="E77" s="134">
        <v>658</v>
      </c>
      <c r="F77" s="152">
        <f>(E77/15)</f>
        <v>43.8666666666667</v>
      </c>
      <c r="G77" s="134">
        <v>752</v>
      </c>
      <c r="H77" s="134">
        <f>(G77/15)</f>
        <v>50.1333333333333</v>
      </c>
      <c r="I77" s="134">
        <v>954</v>
      </c>
      <c r="J77" s="134">
        <f>(I77/15)</f>
        <v>63.6</v>
      </c>
      <c r="K77" s="155"/>
      <c r="L77" s="134"/>
    </row>
    <row r="78" spans="1:12">
      <c r="A78" s="57">
        <v>75</v>
      </c>
      <c r="B78" s="57" t="s">
        <v>254</v>
      </c>
      <c r="C78" s="57">
        <v>730</v>
      </c>
      <c r="D78" s="152">
        <f t="shared" si="5"/>
        <v>56.1538461538462</v>
      </c>
      <c r="E78" s="134">
        <v>840</v>
      </c>
      <c r="F78" s="152">
        <f>(E78/15)</f>
        <v>56</v>
      </c>
      <c r="G78" s="134">
        <v>806</v>
      </c>
      <c r="H78" s="134">
        <f>(G78/15)</f>
        <v>53.7333333333333</v>
      </c>
      <c r="I78" s="134">
        <v>971</v>
      </c>
      <c r="J78" s="134">
        <f>(I78/15)</f>
        <v>64.7333333333333</v>
      </c>
      <c r="K78" s="155"/>
      <c r="L78" s="134"/>
    </row>
    <row r="79" spans="1:12">
      <c r="A79" s="57">
        <v>76</v>
      </c>
      <c r="B79" s="57" t="s">
        <v>255</v>
      </c>
      <c r="C79" s="57">
        <v>784</v>
      </c>
      <c r="D79" s="152">
        <f t="shared" si="5"/>
        <v>60.3076923076923</v>
      </c>
      <c r="E79" s="98" t="s">
        <v>83</v>
      </c>
      <c r="F79" s="98"/>
      <c r="G79" s="98"/>
      <c r="H79" s="98"/>
      <c r="I79" s="98"/>
      <c r="J79" s="98"/>
      <c r="K79" s="154"/>
      <c r="L79" s="98"/>
    </row>
    <row r="80" spans="1:12">
      <c r="A80" s="57">
        <v>77</v>
      </c>
      <c r="B80" s="57" t="s">
        <v>256</v>
      </c>
      <c r="C80" s="57">
        <v>1037</v>
      </c>
      <c r="D80" s="152">
        <f t="shared" si="5"/>
        <v>79.7692307692308</v>
      </c>
      <c r="E80" s="98" t="s">
        <v>83</v>
      </c>
      <c r="F80" s="98"/>
      <c r="G80" s="98"/>
      <c r="H80" s="98"/>
      <c r="I80" s="98"/>
      <c r="J80" s="98"/>
      <c r="K80" s="154"/>
      <c r="L80" s="98"/>
    </row>
    <row r="81" spans="1:12">
      <c r="A81" s="57">
        <v>78</v>
      </c>
      <c r="B81" s="57" t="s">
        <v>257</v>
      </c>
      <c r="C81" s="57">
        <v>790</v>
      </c>
      <c r="D81" s="152">
        <f t="shared" si="5"/>
        <v>60.7692307692308</v>
      </c>
      <c r="E81" s="134">
        <v>900</v>
      </c>
      <c r="F81" s="152">
        <f>(E81/15)</f>
        <v>60</v>
      </c>
      <c r="G81" s="134">
        <v>865</v>
      </c>
      <c r="H81" s="134">
        <f>(G81/15)</f>
        <v>57.6666666666667</v>
      </c>
      <c r="I81" s="134">
        <v>1062</v>
      </c>
      <c r="J81" s="134">
        <f>(I81/15)</f>
        <v>70.8</v>
      </c>
      <c r="K81" s="155"/>
      <c r="L81" s="134"/>
    </row>
    <row r="82" spans="1:12">
      <c r="A82" s="57">
        <v>79</v>
      </c>
      <c r="B82" s="57" t="s">
        <v>258</v>
      </c>
      <c r="C82" s="57">
        <v>642</v>
      </c>
      <c r="D82" s="152">
        <f t="shared" si="5"/>
        <v>49.3846153846154</v>
      </c>
      <c r="E82" s="134">
        <v>620</v>
      </c>
      <c r="F82" s="152">
        <f>(E82/15)</f>
        <v>41.3333333333333</v>
      </c>
      <c r="G82" s="134">
        <v>672</v>
      </c>
      <c r="H82" s="134">
        <f>(G82/15)</f>
        <v>44.8</v>
      </c>
      <c r="I82" s="134">
        <v>965</v>
      </c>
      <c r="J82" s="134">
        <f>(I82/15)</f>
        <v>64.3333333333333</v>
      </c>
      <c r="K82" s="155"/>
      <c r="L82" s="134"/>
    </row>
    <row r="83" spans="1:12">
      <c r="A83" s="57">
        <v>80</v>
      </c>
      <c r="B83" s="57" t="s">
        <v>259</v>
      </c>
      <c r="C83" s="57">
        <v>940</v>
      </c>
      <c r="D83" s="152">
        <f t="shared" si="5"/>
        <v>72.3076923076923</v>
      </c>
      <c r="E83" s="134">
        <v>874</v>
      </c>
      <c r="F83" s="152">
        <f>(E83/15)</f>
        <v>58.2666666666667</v>
      </c>
      <c r="G83" s="134">
        <v>916</v>
      </c>
      <c r="H83" s="134">
        <f>(G83/15)</f>
        <v>61.0666666666667</v>
      </c>
      <c r="I83" s="134">
        <v>1085</v>
      </c>
      <c r="J83" s="134">
        <f>(I83/15)</f>
        <v>72.3333333333333</v>
      </c>
      <c r="K83" s="155"/>
      <c r="L83" s="134"/>
    </row>
    <row r="84" spans="1:12">
      <c r="A84" s="57">
        <v>81</v>
      </c>
      <c r="B84" s="57" t="s">
        <v>260</v>
      </c>
      <c r="C84" s="57">
        <v>845</v>
      </c>
      <c r="D84" s="152">
        <f t="shared" si="5"/>
        <v>65</v>
      </c>
      <c r="E84" s="134">
        <v>807</v>
      </c>
      <c r="F84" s="152">
        <f>(E84/15)</f>
        <v>53.8</v>
      </c>
      <c r="G84" s="134">
        <v>767</v>
      </c>
      <c r="H84" s="134">
        <f>(G84/15)</f>
        <v>51.1333333333333</v>
      </c>
      <c r="I84" s="134">
        <v>933</v>
      </c>
      <c r="J84" s="134">
        <f>(I84/15)</f>
        <v>62.2</v>
      </c>
      <c r="K84" s="155"/>
      <c r="L84" s="134"/>
    </row>
    <row r="85" spans="1:12">
      <c r="A85" s="57">
        <v>82</v>
      </c>
      <c r="B85" s="57" t="s">
        <v>261</v>
      </c>
      <c r="C85" s="57">
        <v>857</v>
      </c>
      <c r="D85" s="152">
        <f t="shared" si="5"/>
        <v>65.9230769230769</v>
      </c>
      <c r="E85" s="98" t="s">
        <v>83</v>
      </c>
      <c r="F85" s="98"/>
      <c r="G85" s="98"/>
      <c r="H85" s="98"/>
      <c r="I85" s="98"/>
      <c r="J85" s="98"/>
      <c r="K85" s="154"/>
      <c r="L85" s="98"/>
    </row>
    <row r="86" spans="1:12">
      <c r="A86" s="57">
        <v>83</v>
      </c>
      <c r="B86" s="57" t="s">
        <v>262</v>
      </c>
      <c r="C86" s="57">
        <v>792</v>
      </c>
      <c r="D86" s="152">
        <f t="shared" si="5"/>
        <v>60.9230769230769</v>
      </c>
      <c r="E86" s="134">
        <v>913</v>
      </c>
      <c r="F86" s="152">
        <f>(E86/15)</f>
        <v>60.8666666666667</v>
      </c>
      <c r="G86" s="134">
        <v>958</v>
      </c>
      <c r="H86" s="134">
        <f>(G86/15)</f>
        <v>63.8666666666667</v>
      </c>
      <c r="I86" s="134">
        <v>1035</v>
      </c>
      <c r="J86" s="134">
        <f>(I86/15)</f>
        <v>69</v>
      </c>
      <c r="K86" s="155"/>
      <c r="L86" s="134"/>
    </row>
    <row r="87" spans="1:12">
      <c r="A87" s="57">
        <v>84</v>
      </c>
      <c r="B87" s="57" t="s">
        <v>263</v>
      </c>
      <c r="C87" s="57">
        <v>727</v>
      </c>
      <c r="D87" s="152">
        <f t="shared" si="5"/>
        <v>55.9230769230769</v>
      </c>
      <c r="E87" s="134">
        <v>722</v>
      </c>
      <c r="F87" s="152">
        <f>(E87/15)</f>
        <v>48.1333333333333</v>
      </c>
      <c r="G87" s="134">
        <v>626</v>
      </c>
      <c r="H87" s="134">
        <f>(G87/15)</f>
        <v>41.7333333333333</v>
      </c>
      <c r="I87" s="97"/>
      <c r="J87" s="97"/>
      <c r="K87" s="156"/>
      <c r="L87" s="97"/>
    </row>
    <row r="88" spans="1:12">
      <c r="A88" s="57">
        <v>85</v>
      </c>
      <c r="B88" s="57" t="s">
        <v>264</v>
      </c>
      <c r="C88" s="57">
        <v>638</v>
      </c>
      <c r="D88" s="152">
        <f t="shared" si="5"/>
        <v>49.0769230769231</v>
      </c>
      <c r="E88" s="97">
        <v>738</v>
      </c>
      <c r="F88" s="143" t="s">
        <v>28</v>
      </c>
      <c r="G88" s="97"/>
      <c r="H88" s="97"/>
      <c r="I88" s="97"/>
      <c r="J88" s="97"/>
      <c r="K88" s="156"/>
      <c r="L88" s="97"/>
    </row>
    <row r="89" spans="1:12">
      <c r="A89" s="57">
        <v>86</v>
      </c>
      <c r="B89" s="57" t="s">
        <v>265</v>
      </c>
      <c r="C89" s="57">
        <v>824</v>
      </c>
      <c r="D89" s="152">
        <f t="shared" si="5"/>
        <v>63.3846153846154</v>
      </c>
      <c r="E89" s="134">
        <v>1018</v>
      </c>
      <c r="F89" s="152">
        <f>(E89/15)</f>
        <v>67.8666666666667</v>
      </c>
      <c r="G89" s="134">
        <v>724</v>
      </c>
      <c r="H89" s="134">
        <f>(G89/15)</f>
        <v>48.2666666666667</v>
      </c>
      <c r="I89" s="134">
        <v>950</v>
      </c>
      <c r="J89" s="134">
        <f>(I89/15)</f>
        <v>63.3333333333333</v>
      </c>
      <c r="K89" s="155"/>
      <c r="L89" s="134"/>
    </row>
    <row r="90" spans="1:12">
      <c r="A90" s="57">
        <v>87</v>
      </c>
      <c r="B90" s="57" t="s">
        <v>266</v>
      </c>
      <c r="C90" s="57">
        <v>621</v>
      </c>
      <c r="D90" s="152">
        <f t="shared" si="5"/>
        <v>47.7692307692308</v>
      </c>
      <c r="E90" s="134">
        <v>757</v>
      </c>
      <c r="F90" s="152">
        <f>(E90/15)</f>
        <v>50.4666666666667</v>
      </c>
      <c r="G90" s="134">
        <v>730</v>
      </c>
      <c r="H90" s="134">
        <f>(G90/15)</f>
        <v>48.6666666666667</v>
      </c>
      <c r="I90" s="134">
        <v>913</v>
      </c>
      <c r="J90" s="134">
        <f>(I90/15)</f>
        <v>60.8666666666667</v>
      </c>
      <c r="K90" s="155"/>
      <c r="L90" s="134"/>
    </row>
    <row r="91" spans="1:12">
      <c r="A91" s="57">
        <v>88</v>
      </c>
      <c r="B91" s="57" t="s">
        <v>267</v>
      </c>
      <c r="C91" s="57">
        <v>823</v>
      </c>
      <c r="D91" s="152">
        <f t="shared" si="5"/>
        <v>63.3076923076923</v>
      </c>
      <c r="E91" s="134">
        <v>930</v>
      </c>
      <c r="F91" s="152">
        <f>(E91/15)</f>
        <v>62</v>
      </c>
      <c r="G91" s="134">
        <v>875</v>
      </c>
      <c r="H91" s="134">
        <f>(G91/15)</f>
        <v>58.3333333333333</v>
      </c>
      <c r="I91" s="134">
        <v>981</v>
      </c>
      <c r="J91" s="134">
        <f>(I91/15)</f>
        <v>65.4</v>
      </c>
      <c r="K91" s="155"/>
      <c r="L91" s="134"/>
    </row>
    <row r="92" spans="1:12">
      <c r="A92" s="57">
        <v>89</v>
      </c>
      <c r="B92" s="57" t="s">
        <v>268</v>
      </c>
      <c r="C92" s="97">
        <v>439</v>
      </c>
      <c r="D92" s="143" t="s">
        <v>28</v>
      </c>
      <c r="E92" s="97"/>
      <c r="F92" s="97"/>
      <c r="G92" s="97"/>
      <c r="H92" s="97"/>
      <c r="I92" s="97"/>
      <c r="J92" s="97"/>
      <c r="K92" s="156"/>
      <c r="L92" s="97"/>
    </row>
    <row r="93" spans="1:12">
      <c r="A93" s="57">
        <v>90</v>
      </c>
      <c r="B93" s="57" t="s">
        <v>269</v>
      </c>
      <c r="C93" s="57">
        <v>875</v>
      </c>
      <c r="D93" s="152">
        <f>(C93/13)</f>
        <v>67.3076923076923</v>
      </c>
      <c r="E93" s="134">
        <v>930</v>
      </c>
      <c r="F93" s="152">
        <f>(E93/15)</f>
        <v>62</v>
      </c>
      <c r="G93" s="134">
        <v>918</v>
      </c>
      <c r="H93" s="134">
        <f>(G93/15)</f>
        <v>61.2</v>
      </c>
      <c r="I93" s="134">
        <v>993</v>
      </c>
      <c r="J93" s="134">
        <f>(I93/15)</f>
        <v>66.2</v>
      </c>
      <c r="K93" s="155"/>
      <c r="L93" s="134"/>
    </row>
    <row r="94" spans="1:12">
      <c r="A94" s="57">
        <v>91</v>
      </c>
      <c r="B94" s="57" t="s">
        <v>270</v>
      </c>
      <c r="C94" s="57">
        <v>739</v>
      </c>
      <c r="D94" s="152">
        <f>(C94/13)</f>
        <v>56.8461538461538</v>
      </c>
      <c r="E94" s="134">
        <v>696</v>
      </c>
      <c r="F94" s="152">
        <f>(E94/15)</f>
        <v>46.4</v>
      </c>
      <c r="G94" s="134">
        <v>707</v>
      </c>
      <c r="H94" s="134">
        <f>(G94/15)</f>
        <v>47.1333333333333</v>
      </c>
      <c r="I94" s="134">
        <v>945</v>
      </c>
      <c r="J94" s="134">
        <f>(I94/15)</f>
        <v>63</v>
      </c>
      <c r="K94" s="155"/>
      <c r="L94" s="134"/>
    </row>
    <row r="95" spans="1:12">
      <c r="A95" s="57">
        <v>92</v>
      </c>
      <c r="B95" s="57" t="s">
        <v>271</v>
      </c>
      <c r="C95" s="97">
        <v>558</v>
      </c>
      <c r="D95" s="143" t="s">
        <v>28</v>
      </c>
      <c r="E95" s="97"/>
      <c r="F95" s="97"/>
      <c r="G95" s="97"/>
      <c r="H95" s="97"/>
      <c r="I95" s="97"/>
      <c r="J95" s="97"/>
      <c r="K95" s="156"/>
      <c r="L95" s="97"/>
    </row>
    <row r="96" spans="1:12">
      <c r="A96" s="57">
        <v>93</v>
      </c>
      <c r="B96" s="57" t="s">
        <v>272</v>
      </c>
      <c r="C96" s="57">
        <v>880</v>
      </c>
      <c r="D96" s="152">
        <f>(C96/13)</f>
        <v>67.6923076923077</v>
      </c>
      <c r="E96" s="134">
        <v>1000</v>
      </c>
      <c r="F96" s="152">
        <f>(E96/15)</f>
        <v>66.6666666666667</v>
      </c>
      <c r="G96" s="134">
        <v>868</v>
      </c>
      <c r="H96" s="134">
        <f>(G96/15)</f>
        <v>57.8666666666667</v>
      </c>
      <c r="I96" s="134">
        <v>976</v>
      </c>
      <c r="J96" s="134">
        <f>(I96/15)</f>
        <v>65.0666666666667</v>
      </c>
      <c r="K96" s="155"/>
      <c r="L96" s="134"/>
    </row>
    <row r="97" spans="1:12">
      <c r="A97" s="57">
        <v>94</v>
      </c>
      <c r="B97" s="57" t="s">
        <v>273</v>
      </c>
      <c r="C97" s="97">
        <v>618</v>
      </c>
      <c r="D97" s="143" t="s">
        <v>28</v>
      </c>
      <c r="E97" s="97"/>
      <c r="F97" s="97"/>
      <c r="G97" s="97"/>
      <c r="H97" s="97"/>
      <c r="I97" s="97"/>
      <c r="J97" s="97"/>
      <c r="K97" s="156"/>
      <c r="L97" s="97"/>
    </row>
    <row r="98" spans="1:12">
      <c r="A98" s="57">
        <v>95</v>
      </c>
      <c r="B98" s="57" t="s">
        <v>274</v>
      </c>
      <c r="C98" s="57">
        <v>726</v>
      </c>
      <c r="D98" s="152">
        <f>(C98/13)</f>
        <v>55.8461538461538</v>
      </c>
      <c r="E98" s="134">
        <v>798</v>
      </c>
      <c r="F98" s="152">
        <f>(E98/15)</f>
        <v>53.2</v>
      </c>
      <c r="G98" s="134">
        <v>881</v>
      </c>
      <c r="H98" s="134">
        <f>(G98/15)</f>
        <v>58.7333333333333</v>
      </c>
      <c r="I98" s="134">
        <v>1037</v>
      </c>
      <c r="J98" s="134">
        <f>(I98/15)</f>
        <v>69.1333333333333</v>
      </c>
      <c r="K98" s="155"/>
      <c r="L98" s="134"/>
    </row>
    <row r="99" spans="1:12">
      <c r="A99" s="57">
        <v>96</v>
      </c>
      <c r="B99" s="57" t="s">
        <v>275</v>
      </c>
      <c r="C99" s="57">
        <v>746</v>
      </c>
      <c r="D99" s="152">
        <f>(C99/13)</f>
        <v>57.3846153846154</v>
      </c>
      <c r="E99" s="134">
        <v>823</v>
      </c>
      <c r="F99" s="152">
        <f>(E99/15)</f>
        <v>54.8666666666667</v>
      </c>
      <c r="G99" s="134">
        <v>791</v>
      </c>
      <c r="H99" s="134">
        <f>(G99/15)</f>
        <v>52.7333333333333</v>
      </c>
      <c r="I99" s="134">
        <v>971</v>
      </c>
      <c r="J99" s="134">
        <f>(I99/15)</f>
        <v>64.7333333333333</v>
      </c>
      <c r="K99" s="155"/>
      <c r="L99" s="134"/>
    </row>
    <row r="100" spans="1:12">
      <c r="A100" s="57">
        <v>97</v>
      </c>
      <c r="B100" s="57" t="s">
        <v>276</v>
      </c>
      <c r="C100" s="57">
        <v>785</v>
      </c>
      <c r="D100" s="152">
        <f>(C100/13)</f>
        <v>60.3846153846154</v>
      </c>
      <c r="E100" s="134">
        <v>937</v>
      </c>
      <c r="F100" s="152">
        <f>(E100/15)</f>
        <v>62.4666666666667</v>
      </c>
      <c r="G100" s="146">
        <v>908</v>
      </c>
      <c r="H100" s="134">
        <f>(G100/15)</f>
        <v>60.5333333333333</v>
      </c>
      <c r="I100" s="146">
        <v>1040</v>
      </c>
      <c r="J100" s="134">
        <f>(I100/15)</f>
        <v>69.3333333333333</v>
      </c>
      <c r="K100" s="155"/>
      <c r="L100" s="146"/>
    </row>
    <row r="101" spans="1:12">
      <c r="A101" s="57">
        <v>98</v>
      </c>
      <c r="B101" s="57" t="s">
        <v>277</v>
      </c>
      <c r="C101" s="57">
        <v>1017</v>
      </c>
      <c r="D101" s="152">
        <f>(C101/13)</f>
        <v>78.2307692307692</v>
      </c>
      <c r="E101" s="98" t="s">
        <v>83</v>
      </c>
      <c r="F101" s="98"/>
      <c r="G101" s="98"/>
      <c r="H101" s="98"/>
      <c r="I101" s="98"/>
      <c r="J101" s="98"/>
      <c r="K101" s="154"/>
      <c r="L101" s="98"/>
    </row>
    <row r="102" spans="1:12">
      <c r="A102" s="57">
        <v>99</v>
      </c>
      <c r="B102" s="57" t="s">
        <v>278</v>
      </c>
      <c r="C102" s="57">
        <v>899</v>
      </c>
      <c r="D102" s="152">
        <f>(C102/13)</f>
        <v>69.1538461538462</v>
      </c>
      <c r="E102" s="134">
        <v>931</v>
      </c>
      <c r="F102" s="152">
        <f>(E102/15)</f>
        <v>62.0666666666667</v>
      </c>
      <c r="G102" s="134">
        <v>934</v>
      </c>
      <c r="H102" s="134">
        <f>(G102/15)</f>
        <v>62.2666666666667</v>
      </c>
      <c r="I102" s="134">
        <v>1058</v>
      </c>
      <c r="J102" s="134">
        <f>(I102/15)</f>
        <v>70.5333333333333</v>
      </c>
      <c r="K102" s="155"/>
      <c r="L102" s="134"/>
    </row>
    <row r="103" spans="1:12">
      <c r="A103" s="57">
        <v>100</v>
      </c>
      <c r="B103" s="57" t="s">
        <v>279</v>
      </c>
      <c r="C103" s="97">
        <v>482</v>
      </c>
      <c r="D103" s="143" t="s">
        <v>28</v>
      </c>
      <c r="E103" s="157"/>
      <c r="F103" s="157"/>
      <c r="G103" s="157"/>
      <c r="H103" s="97"/>
      <c r="I103" s="157"/>
      <c r="J103" s="157"/>
      <c r="K103" s="159"/>
      <c r="L103" s="157"/>
    </row>
    <row r="104" spans="1:12">
      <c r="A104" s="57">
        <v>101</v>
      </c>
      <c r="B104" s="57" t="s">
        <v>280</v>
      </c>
      <c r="C104" s="57">
        <v>652</v>
      </c>
      <c r="D104" s="152">
        <f t="shared" ref="D104:D113" si="9">(C104/13)</f>
        <v>50.1538461538462</v>
      </c>
      <c r="E104" s="134">
        <v>774</v>
      </c>
      <c r="F104" s="152">
        <f t="shared" ref="F104:F135" si="10">(E104/15)</f>
        <v>51.6</v>
      </c>
      <c r="G104" s="134">
        <v>750</v>
      </c>
      <c r="H104" s="134"/>
      <c r="I104" s="134">
        <v>950</v>
      </c>
      <c r="J104" s="97" t="s">
        <v>28</v>
      </c>
      <c r="K104" s="156"/>
      <c r="L104" s="97"/>
    </row>
    <row r="105" spans="1:12">
      <c r="A105" s="57">
        <v>102</v>
      </c>
      <c r="B105" s="57" t="s">
        <v>281</v>
      </c>
      <c r="C105" s="57">
        <v>606</v>
      </c>
      <c r="D105" s="152">
        <f t="shared" si="9"/>
        <v>46.6153846153846</v>
      </c>
      <c r="E105" s="134">
        <v>676</v>
      </c>
      <c r="F105" s="152">
        <f t="shared" si="10"/>
        <v>45.0666666666667</v>
      </c>
      <c r="G105" s="134">
        <v>760</v>
      </c>
      <c r="H105" s="134"/>
      <c r="I105" s="134">
        <v>920</v>
      </c>
      <c r="J105" s="134"/>
      <c r="K105" s="155"/>
      <c r="L105" s="134"/>
    </row>
    <row r="106" spans="1:12">
      <c r="A106" s="57">
        <v>103</v>
      </c>
      <c r="B106" s="57" t="s">
        <v>282</v>
      </c>
      <c r="C106" s="57">
        <v>615</v>
      </c>
      <c r="D106" s="152">
        <f t="shared" si="9"/>
        <v>47.3076923076923</v>
      </c>
      <c r="E106" s="134">
        <v>666</v>
      </c>
      <c r="F106" s="152">
        <f t="shared" si="10"/>
        <v>44.4</v>
      </c>
      <c r="G106" s="134">
        <v>667</v>
      </c>
      <c r="H106" s="134">
        <f t="shared" ref="H106:H139" si="11">(G106/15)</f>
        <v>44.4666666666667</v>
      </c>
      <c r="I106" s="134">
        <v>830</v>
      </c>
      <c r="J106" s="97" t="s">
        <v>28</v>
      </c>
      <c r="K106" s="156"/>
      <c r="L106" s="97"/>
    </row>
    <row r="107" spans="1:12">
      <c r="A107" s="57">
        <v>104</v>
      </c>
      <c r="B107" s="57" t="s">
        <v>283</v>
      </c>
      <c r="C107" s="57">
        <v>725</v>
      </c>
      <c r="D107" s="152">
        <f t="shared" si="9"/>
        <v>55.7692307692308</v>
      </c>
      <c r="E107" s="134">
        <v>900</v>
      </c>
      <c r="F107" s="152">
        <f t="shared" si="10"/>
        <v>60</v>
      </c>
      <c r="G107" s="134">
        <v>926</v>
      </c>
      <c r="H107" s="134">
        <f t="shared" si="11"/>
        <v>61.7333333333333</v>
      </c>
      <c r="I107" s="134">
        <v>1065</v>
      </c>
      <c r="J107" s="134">
        <f t="shared" ref="J107:J139" si="12">(I107/15)</f>
        <v>71</v>
      </c>
      <c r="K107" s="155"/>
      <c r="L107" s="134"/>
    </row>
    <row r="108" spans="1:12">
      <c r="A108" s="57">
        <v>105</v>
      </c>
      <c r="B108" s="57" t="s">
        <v>284</v>
      </c>
      <c r="C108" s="57">
        <v>871</v>
      </c>
      <c r="D108" s="152">
        <f t="shared" si="9"/>
        <v>67</v>
      </c>
      <c r="E108" s="134">
        <v>1005</v>
      </c>
      <c r="F108" s="152">
        <f t="shared" si="10"/>
        <v>67</v>
      </c>
      <c r="G108" s="134">
        <v>912</v>
      </c>
      <c r="H108" s="134">
        <f t="shared" si="11"/>
        <v>60.8</v>
      </c>
      <c r="I108" s="134">
        <v>971</v>
      </c>
      <c r="J108" s="134">
        <f t="shared" si="12"/>
        <v>64.7333333333333</v>
      </c>
      <c r="K108" s="155"/>
      <c r="L108" s="134"/>
    </row>
    <row r="109" spans="1:12">
      <c r="A109" s="57">
        <v>106</v>
      </c>
      <c r="B109" s="57" t="s">
        <v>285</v>
      </c>
      <c r="C109" s="57">
        <v>641</v>
      </c>
      <c r="D109" s="152">
        <f t="shared" si="9"/>
        <v>49.3076923076923</v>
      </c>
      <c r="E109" s="134">
        <v>716</v>
      </c>
      <c r="F109" s="152">
        <f t="shared" si="10"/>
        <v>47.7333333333333</v>
      </c>
      <c r="G109" s="134">
        <v>820</v>
      </c>
      <c r="H109" s="134">
        <f t="shared" si="11"/>
        <v>54.6666666666667</v>
      </c>
      <c r="I109" s="134">
        <v>961</v>
      </c>
      <c r="J109" s="134">
        <f t="shared" si="12"/>
        <v>64.0666666666667</v>
      </c>
      <c r="K109" s="155"/>
      <c r="L109" s="134"/>
    </row>
    <row r="110" spans="1:12">
      <c r="A110" s="57">
        <v>107</v>
      </c>
      <c r="B110" s="57" t="s">
        <v>286</v>
      </c>
      <c r="C110" s="57">
        <v>787</v>
      </c>
      <c r="D110" s="152">
        <f t="shared" si="9"/>
        <v>60.5384615384615</v>
      </c>
      <c r="E110" s="134">
        <v>874</v>
      </c>
      <c r="F110" s="152">
        <f t="shared" si="10"/>
        <v>58.2666666666667</v>
      </c>
      <c r="G110" s="134">
        <v>875</v>
      </c>
      <c r="H110" s="134">
        <f t="shared" si="11"/>
        <v>58.3333333333333</v>
      </c>
      <c r="I110" s="134">
        <v>946</v>
      </c>
      <c r="J110" s="134">
        <f t="shared" si="12"/>
        <v>63.0666666666667</v>
      </c>
      <c r="K110" s="155"/>
      <c r="L110" s="134"/>
    </row>
    <row r="111" spans="1:12">
      <c r="A111" s="57">
        <v>108</v>
      </c>
      <c r="B111" s="57" t="s">
        <v>287</v>
      </c>
      <c r="C111" s="57">
        <v>816</v>
      </c>
      <c r="D111" s="152">
        <f t="shared" si="9"/>
        <v>62.7692307692308</v>
      </c>
      <c r="E111" s="134">
        <v>797</v>
      </c>
      <c r="F111" s="152">
        <f t="shared" si="10"/>
        <v>53.1333333333333</v>
      </c>
      <c r="G111" s="134">
        <v>929</v>
      </c>
      <c r="H111" s="134">
        <f t="shared" si="11"/>
        <v>61.9333333333333</v>
      </c>
      <c r="I111" s="134">
        <v>1041</v>
      </c>
      <c r="J111" s="134">
        <f t="shared" si="12"/>
        <v>69.4</v>
      </c>
      <c r="K111" s="155"/>
      <c r="L111" s="134"/>
    </row>
    <row r="112" spans="1:12">
      <c r="A112" s="57">
        <v>109</v>
      </c>
      <c r="B112" s="57" t="s">
        <v>288</v>
      </c>
      <c r="C112" s="57">
        <v>828</v>
      </c>
      <c r="D112" s="152">
        <f t="shared" si="9"/>
        <v>63.6923076923077</v>
      </c>
      <c r="E112" s="134">
        <v>949</v>
      </c>
      <c r="F112" s="152">
        <f t="shared" si="10"/>
        <v>63.2666666666667</v>
      </c>
      <c r="G112" s="134">
        <v>874</v>
      </c>
      <c r="H112" s="134">
        <f t="shared" si="11"/>
        <v>58.2666666666667</v>
      </c>
      <c r="I112" s="134">
        <v>992</v>
      </c>
      <c r="J112" s="134">
        <f t="shared" si="12"/>
        <v>66.1333333333333</v>
      </c>
      <c r="K112" s="155"/>
      <c r="L112" s="134"/>
    </row>
    <row r="113" spans="1:12">
      <c r="A113" s="57">
        <v>110</v>
      </c>
      <c r="B113" s="57" t="s">
        <v>289</v>
      </c>
      <c r="C113" s="57">
        <v>826</v>
      </c>
      <c r="D113" s="152">
        <f t="shared" si="9"/>
        <v>63.5384615384615</v>
      </c>
      <c r="E113" s="134">
        <v>922</v>
      </c>
      <c r="F113" s="152">
        <f t="shared" si="10"/>
        <v>61.4666666666667</v>
      </c>
      <c r="G113" s="134">
        <v>948</v>
      </c>
      <c r="H113" s="134">
        <f t="shared" si="11"/>
        <v>63.2</v>
      </c>
      <c r="I113" s="134">
        <v>1060</v>
      </c>
      <c r="J113" s="134">
        <f t="shared" si="12"/>
        <v>70.6666666666667</v>
      </c>
      <c r="K113" s="155"/>
      <c r="L113" s="134"/>
    </row>
    <row r="114" spans="1:12">
      <c r="A114" s="57">
        <v>111</v>
      </c>
      <c r="B114" s="57" t="s">
        <v>290</v>
      </c>
      <c r="C114" s="134"/>
      <c r="D114" s="152"/>
      <c r="E114" s="57">
        <v>831</v>
      </c>
      <c r="F114" s="152">
        <f t="shared" si="10"/>
        <v>55.4</v>
      </c>
      <c r="G114" s="134">
        <v>941</v>
      </c>
      <c r="H114" s="134">
        <f t="shared" si="11"/>
        <v>62.7333333333333</v>
      </c>
      <c r="I114" s="134">
        <v>1019</v>
      </c>
      <c r="J114" s="134">
        <f t="shared" si="12"/>
        <v>67.9333333333333</v>
      </c>
      <c r="K114" s="155"/>
      <c r="L114" s="134"/>
    </row>
    <row r="115" spans="1:12">
      <c r="A115" s="57">
        <v>112</v>
      </c>
      <c r="B115" s="57" t="s">
        <v>291</v>
      </c>
      <c r="C115" s="134"/>
      <c r="D115" s="152"/>
      <c r="E115" s="57">
        <v>884</v>
      </c>
      <c r="F115" s="152">
        <f t="shared" si="10"/>
        <v>58.9333333333333</v>
      </c>
      <c r="G115" s="134">
        <v>955</v>
      </c>
      <c r="H115" s="134">
        <f t="shared" si="11"/>
        <v>63.6666666666667</v>
      </c>
      <c r="I115" s="134">
        <v>982</v>
      </c>
      <c r="J115" s="134">
        <f t="shared" si="12"/>
        <v>65.4666666666667</v>
      </c>
      <c r="K115" s="155"/>
      <c r="L115" s="134"/>
    </row>
    <row r="116" spans="1:12">
      <c r="A116" s="57">
        <v>113</v>
      </c>
      <c r="B116" s="57" t="s">
        <v>292</v>
      </c>
      <c r="C116" s="134"/>
      <c r="D116" s="152"/>
      <c r="E116" s="57">
        <v>831</v>
      </c>
      <c r="F116" s="152">
        <f t="shared" si="10"/>
        <v>55.4</v>
      </c>
      <c r="G116" s="134">
        <v>802</v>
      </c>
      <c r="H116" s="134">
        <f t="shared" si="11"/>
        <v>53.4666666666667</v>
      </c>
      <c r="I116" s="134">
        <v>973</v>
      </c>
      <c r="J116" s="134">
        <f t="shared" si="12"/>
        <v>64.8666666666667</v>
      </c>
      <c r="K116" s="155"/>
      <c r="L116" s="134"/>
    </row>
    <row r="117" spans="1:12">
      <c r="A117" s="57">
        <v>114</v>
      </c>
      <c r="B117" s="57" t="s">
        <v>293</v>
      </c>
      <c r="C117" s="134"/>
      <c r="D117" s="152"/>
      <c r="E117" s="57">
        <v>980</v>
      </c>
      <c r="F117" s="152">
        <f t="shared" si="10"/>
        <v>65.3333333333333</v>
      </c>
      <c r="G117" s="134">
        <v>1033</v>
      </c>
      <c r="H117" s="134">
        <f t="shared" si="11"/>
        <v>68.8666666666667</v>
      </c>
      <c r="I117" s="134">
        <v>1047</v>
      </c>
      <c r="J117" s="134">
        <f t="shared" si="12"/>
        <v>69.8</v>
      </c>
      <c r="K117" s="155"/>
      <c r="L117" s="134"/>
    </row>
    <row r="118" spans="1:12">
      <c r="A118" s="57">
        <v>115</v>
      </c>
      <c r="B118" s="57" t="s">
        <v>294</v>
      </c>
      <c r="C118" s="134"/>
      <c r="D118" s="152"/>
      <c r="E118" s="57">
        <v>991</v>
      </c>
      <c r="F118" s="152">
        <f t="shared" si="10"/>
        <v>66.0666666666667</v>
      </c>
      <c r="G118" s="134">
        <v>978</v>
      </c>
      <c r="H118" s="134">
        <f t="shared" si="11"/>
        <v>65.2</v>
      </c>
      <c r="I118" s="134">
        <v>1086</v>
      </c>
      <c r="J118" s="134">
        <f t="shared" si="12"/>
        <v>72.4</v>
      </c>
      <c r="K118" s="155"/>
      <c r="L118" s="134"/>
    </row>
    <row r="119" spans="1:12">
      <c r="A119" s="57">
        <v>116</v>
      </c>
      <c r="B119" s="57" t="s">
        <v>295</v>
      </c>
      <c r="C119" s="134"/>
      <c r="D119" s="152"/>
      <c r="E119" s="57">
        <v>995</v>
      </c>
      <c r="F119" s="152">
        <f t="shared" si="10"/>
        <v>66.3333333333333</v>
      </c>
      <c r="G119" s="134">
        <v>973</v>
      </c>
      <c r="H119" s="134">
        <f t="shared" si="11"/>
        <v>64.8666666666667</v>
      </c>
      <c r="I119" s="134">
        <v>1054</v>
      </c>
      <c r="J119" s="134">
        <f t="shared" si="12"/>
        <v>70.2666666666667</v>
      </c>
      <c r="K119" s="155"/>
      <c r="L119" s="134"/>
    </row>
    <row r="120" spans="1:12">
      <c r="A120" s="57">
        <v>117</v>
      </c>
      <c r="B120" s="57" t="s">
        <v>296</v>
      </c>
      <c r="C120" s="134"/>
      <c r="D120" s="152"/>
      <c r="E120" s="57">
        <v>898</v>
      </c>
      <c r="F120" s="152">
        <f t="shared" si="10"/>
        <v>59.8666666666667</v>
      </c>
      <c r="G120" s="134">
        <v>904</v>
      </c>
      <c r="H120" s="134">
        <f t="shared" si="11"/>
        <v>60.2666666666667</v>
      </c>
      <c r="I120" s="134">
        <v>1021</v>
      </c>
      <c r="J120" s="134">
        <f t="shared" si="12"/>
        <v>68.0666666666667</v>
      </c>
      <c r="K120" s="155"/>
      <c r="L120" s="134"/>
    </row>
    <row r="121" spans="1:12">
      <c r="A121" s="57">
        <v>118</v>
      </c>
      <c r="B121" s="57" t="s">
        <v>297</v>
      </c>
      <c r="C121" s="134"/>
      <c r="D121" s="152"/>
      <c r="E121" s="57">
        <v>1037</v>
      </c>
      <c r="F121" s="152">
        <f t="shared" si="10"/>
        <v>69.1333333333333</v>
      </c>
      <c r="G121" s="134">
        <v>1015</v>
      </c>
      <c r="H121" s="134">
        <f t="shared" si="11"/>
        <v>67.6666666666667</v>
      </c>
      <c r="I121" s="134">
        <v>1117</v>
      </c>
      <c r="J121" s="134">
        <f t="shared" si="12"/>
        <v>74.4666666666667</v>
      </c>
      <c r="K121" s="155"/>
      <c r="L121" s="134"/>
    </row>
    <row r="122" spans="1:12">
      <c r="A122" s="158">
        <v>119</v>
      </c>
      <c r="B122" s="57" t="s">
        <v>298</v>
      </c>
      <c r="C122" s="152"/>
      <c r="D122" s="152"/>
      <c r="E122" s="57">
        <v>821</v>
      </c>
      <c r="F122" s="152">
        <f t="shared" si="10"/>
        <v>54.7333333333333</v>
      </c>
      <c r="G122" s="134">
        <v>968</v>
      </c>
      <c r="H122" s="134">
        <f t="shared" si="11"/>
        <v>64.5333333333333</v>
      </c>
      <c r="I122" s="134">
        <v>1013</v>
      </c>
      <c r="J122" s="134">
        <f t="shared" si="12"/>
        <v>67.5333333333333</v>
      </c>
      <c r="K122" s="155"/>
      <c r="L122" s="134"/>
    </row>
    <row r="123" spans="1:12">
      <c r="A123" s="158">
        <v>120</v>
      </c>
      <c r="B123" s="57" t="s">
        <v>299</v>
      </c>
      <c r="C123" s="152"/>
      <c r="D123" s="152"/>
      <c r="E123" s="57">
        <v>966</v>
      </c>
      <c r="F123" s="152">
        <f t="shared" si="10"/>
        <v>64.4</v>
      </c>
      <c r="G123" s="134">
        <v>1053</v>
      </c>
      <c r="H123" s="134">
        <f t="shared" si="11"/>
        <v>70.2</v>
      </c>
      <c r="I123" s="134">
        <v>1084</v>
      </c>
      <c r="J123" s="134">
        <f t="shared" si="12"/>
        <v>72.2666666666667</v>
      </c>
      <c r="K123" s="155"/>
      <c r="L123" s="134"/>
    </row>
    <row r="124" spans="1:12">
      <c r="A124" s="158">
        <v>121</v>
      </c>
      <c r="B124" s="57" t="s">
        <v>300</v>
      </c>
      <c r="C124" s="152"/>
      <c r="D124" s="152"/>
      <c r="E124" s="57">
        <v>906</v>
      </c>
      <c r="F124" s="152">
        <f t="shared" si="10"/>
        <v>60.4</v>
      </c>
      <c r="G124" s="134">
        <v>987</v>
      </c>
      <c r="H124" s="134">
        <f t="shared" si="11"/>
        <v>65.8</v>
      </c>
      <c r="I124" s="134">
        <v>1063</v>
      </c>
      <c r="J124" s="134">
        <f t="shared" si="12"/>
        <v>70.8666666666667</v>
      </c>
      <c r="K124" s="155"/>
      <c r="L124" s="134"/>
    </row>
    <row r="125" spans="1:12">
      <c r="A125" s="158">
        <v>122</v>
      </c>
      <c r="B125" s="57" t="s">
        <v>301</v>
      </c>
      <c r="C125" s="152"/>
      <c r="D125" s="152"/>
      <c r="E125" s="57">
        <v>970</v>
      </c>
      <c r="F125" s="152">
        <f t="shared" si="10"/>
        <v>64.6666666666667</v>
      </c>
      <c r="G125" s="134">
        <v>976</v>
      </c>
      <c r="H125" s="134">
        <f t="shared" si="11"/>
        <v>65.0666666666667</v>
      </c>
      <c r="I125" s="134">
        <v>1068</v>
      </c>
      <c r="J125" s="134">
        <f t="shared" si="12"/>
        <v>71.2</v>
      </c>
      <c r="K125" s="155"/>
      <c r="L125" s="134"/>
    </row>
    <row r="126" spans="1:12">
      <c r="A126" s="158">
        <v>123</v>
      </c>
      <c r="B126" s="57" t="s">
        <v>302</v>
      </c>
      <c r="C126" s="152"/>
      <c r="D126" s="152"/>
      <c r="E126" s="57">
        <v>874</v>
      </c>
      <c r="F126" s="152">
        <f t="shared" si="10"/>
        <v>58.2666666666667</v>
      </c>
      <c r="G126" s="134">
        <v>900</v>
      </c>
      <c r="H126" s="134">
        <f t="shared" si="11"/>
        <v>60</v>
      </c>
      <c r="I126" s="134">
        <v>963</v>
      </c>
      <c r="J126" s="134">
        <f t="shared" si="12"/>
        <v>64.2</v>
      </c>
      <c r="K126" s="155"/>
      <c r="L126" s="134"/>
    </row>
    <row r="127" spans="1:12">
      <c r="A127" s="158">
        <v>124</v>
      </c>
      <c r="B127" s="57" t="s">
        <v>303</v>
      </c>
      <c r="C127" s="152"/>
      <c r="D127" s="152"/>
      <c r="E127" s="57">
        <v>942</v>
      </c>
      <c r="F127" s="152">
        <f t="shared" si="10"/>
        <v>62.8</v>
      </c>
      <c r="G127" s="134">
        <v>990</v>
      </c>
      <c r="H127" s="134">
        <f t="shared" si="11"/>
        <v>66</v>
      </c>
      <c r="I127" s="134">
        <v>1034</v>
      </c>
      <c r="J127" s="134">
        <f t="shared" si="12"/>
        <v>68.9333333333333</v>
      </c>
      <c r="K127" s="155"/>
      <c r="L127" s="134"/>
    </row>
    <row r="128" spans="1:12">
      <c r="A128" s="158">
        <v>125</v>
      </c>
      <c r="B128" s="57" t="s">
        <v>304</v>
      </c>
      <c r="C128" s="152"/>
      <c r="D128" s="152"/>
      <c r="E128" s="57">
        <v>864</v>
      </c>
      <c r="F128" s="152">
        <f t="shared" si="10"/>
        <v>57.6</v>
      </c>
      <c r="G128" s="134">
        <v>907</v>
      </c>
      <c r="H128" s="134">
        <f t="shared" si="11"/>
        <v>60.4666666666667</v>
      </c>
      <c r="I128" s="134">
        <v>1063</v>
      </c>
      <c r="J128" s="134">
        <f t="shared" si="12"/>
        <v>70.8666666666667</v>
      </c>
      <c r="K128" s="155"/>
      <c r="L128" s="134"/>
    </row>
    <row r="129" spans="1:12">
      <c r="A129" s="158">
        <v>126</v>
      </c>
      <c r="B129" s="57" t="s">
        <v>305</v>
      </c>
      <c r="C129" s="152"/>
      <c r="D129" s="152"/>
      <c r="E129" s="57">
        <v>778</v>
      </c>
      <c r="F129" s="152">
        <f t="shared" si="10"/>
        <v>51.8666666666667</v>
      </c>
      <c r="G129" s="134">
        <v>914</v>
      </c>
      <c r="H129" s="134">
        <f t="shared" si="11"/>
        <v>60.9333333333333</v>
      </c>
      <c r="I129" s="134">
        <v>999</v>
      </c>
      <c r="J129" s="134">
        <f t="shared" si="12"/>
        <v>66.6</v>
      </c>
      <c r="K129" s="155"/>
      <c r="L129" s="134"/>
    </row>
    <row r="130" spans="1:12">
      <c r="A130" s="158">
        <v>127</v>
      </c>
      <c r="B130" s="57" t="s">
        <v>306</v>
      </c>
      <c r="C130" s="152"/>
      <c r="D130" s="152"/>
      <c r="E130" s="57">
        <v>912</v>
      </c>
      <c r="F130" s="152">
        <f t="shared" si="10"/>
        <v>60.8</v>
      </c>
      <c r="G130" s="134">
        <v>1003</v>
      </c>
      <c r="H130" s="134">
        <f t="shared" si="11"/>
        <v>66.8666666666667</v>
      </c>
      <c r="I130" s="134">
        <v>1078</v>
      </c>
      <c r="J130" s="134">
        <f t="shared" si="12"/>
        <v>71.8666666666667</v>
      </c>
      <c r="K130" s="155"/>
      <c r="L130" s="134"/>
    </row>
    <row r="131" spans="1:12">
      <c r="A131" s="158">
        <v>128</v>
      </c>
      <c r="B131" s="57" t="s">
        <v>307</v>
      </c>
      <c r="C131" s="152"/>
      <c r="D131" s="152"/>
      <c r="E131" s="57">
        <v>810</v>
      </c>
      <c r="F131" s="152">
        <f t="shared" si="10"/>
        <v>54</v>
      </c>
      <c r="G131" s="134">
        <v>930</v>
      </c>
      <c r="H131" s="134">
        <f t="shared" si="11"/>
        <v>62</v>
      </c>
      <c r="I131" s="134">
        <v>991</v>
      </c>
      <c r="J131" s="134">
        <f t="shared" si="12"/>
        <v>66.0666666666667</v>
      </c>
      <c r="K131" s="155"/>
      <c r="L131" s="134"/>
    </row>
    <row r="132" spans="1:12">
      <c r="A132" s="158">
        <v>129</v>
      </c>
      <c r="B132" s="57" t="s">
        <v>308</v>
      </c>
      <c r="C132" s="152"/>
      <c r="D132" s="152"/>
      <c r="E132" s="57">
        <v>836</v>
      </c>
      <c r="F132" s="152">
        <f t="shared" si="10"/>
        <v>55.7333333333333</v>
      </c>
      <c r="G132" s="134">
        <v>972</v>
      </c>
      <c r="H132" s="134">
        <f t="shared" si="11"/>
        <v>64.8</v>
      </c>
      <c r="I132" s="134">
        <v>991</v>
      </c>
      <c r="J132" s="134">
        <f t="shared" si="12"/>
        <v>66.0666666666667</v>
      </c>
      <c r="K132" s="155"/>
      <c r="L132" s="134"/>
    </row>
    <row r="133" spans="1:12">
      <c r="A133" s="158">
        <v>130</v>
      </c>
      <c r="B133" s="57" t="s">
        <v>309</v>
      </c>
      <c r="C133" s="152"/>
      <c r="D133" s="152"/>
      <c r="E133" s="57">
        <v>876</v>
      </c>
      <c r="F133" s="152">
        <f t="shared" si="10"/>
        <v>58.4</v>
      </c>
      <c r="G133" s="134">
        <v>1034</v>
      </c>
      <c r="H133" s="134">
        <f t="shared" si="11"/>
        <v>68.9333333333333</v>
      </c>
      <c r="I133" s="134">
        <v>1105</v>
      </c>
      <c r="J133" s="134">
        <f t="shared" si="12"/>
        <v>73.6666666666667</v>
      </c>
      <c r="K133" s="155"/>
      <c r="L133" s="134"/>
    </row>
    <row r="134" spans="1:12">
      <c r="A134" s="158">
        <v>131</v>
      </c>
      <c r="B134" s="57" t="s">
        <v>310</v>
      </c>
      <c r="C134" s="152"/>
      <c r="D134" s="152"/>
      <c r="E134" s="57">
        <v>991</v>
      </c>
      <c r="F134" s="152">
        <f t="shared" si="10"/>
        <v>66.0666666666667</v>
      </c>
      <c r="G134" s="134">
        <v>988</v>
      </c>
      <c r="H134" s="134">
        <f t="shared" si="11"/>
        <v>65.8666666666667</v>
      </c>
      <c r="I134" s="134">
        <v>988</v>
      </c>
      <c r="J134" s="134">
        <f t="shared" si="12"/>
        <v>65.8666666666667</v>
      </c>
      <c r="K134" s="155"/>
      <c r="L134" s="134"/>
    </row>
    <row r="135" spans="1:12">
      <c r="A135" s="158">
        <v>132</v>
      </c>
      <c r="B135" s="57" t="s">
        <v>311</v>
      </c>
      <c r="C135" s="152"/>
      <c r="D135" s="152"/>
      <c r="E135" s="57">
        <v>834</v>
      </c>
      <c r="F135" s="152">
        <f t="shared" si="10"/>
        <v>55.6</v>
      </c>
      <c r="G135" s="134">
        <v>952</v>
      </c>
      <c r="H135" s="134">
        <f t="shared" si="11"/>
        <v>63.4666666666667</v>
      </c>
      <c r="I135" s="134">
        <v>1024</v>
      </c>
      <c r="J135" s="134">
        <f t="shared" si="12"/>
        <v>68.2666666666667</v>
      </c>
      <c r="K135" s="155"/>
      <c r="L135" s="134"/>
    </row>
    <row r="136" spans="1:12">
      <c r="A136" s="158">
        <v>133</v>
      </c>
      <c r="B136" s="57" t="s">
        <v>312</v>
      </c>
      <c r="C136" s="152"/>
      <c r="D136" s="152"/>
      <c r="E136" s="57">
        <v>985</v>
      </c>
      <c r="F136" s="152">
        <f t="shared" ref="F136:F167" si="13">(E136/15)</f>
        <v>65.6666666666667</v>
      </c>
      <c r="G136" s="134">
        <v>1040</v>
      </c>
      <c r="H136" s="134">
        <f t="shared" si="11"/>
        <v>69.3333333333333</v>
      </c>
      <c r="I136" s="134">
        <v>1116</v>
      </c>
      <c r="J136" s="134">
        <f t="shared" si="12"/>
        <v>74.4</v>
      </c>
      <c r="K136" s="155"/>
      <c r="L136" s="134"/>
    </row>
    <row r="137" spans="1:12">
      <c r="A137" s="158">
        <v>134</v>
      </c>
      <c r="B137" s="57" t="s">
        <v>313</v>
      </c>
      <c r="C137" s="152"/>
      <c r="D137" s="152"/>
      <c r="E137" s="57">
        <v>953</v>
      </c>
      <c r="F137" s="152">
        <f t="shared" si="13"/>
        <v>63.5333333333333</v>
      </c>
      <c r="G137" s="134">
        <v>1049</v>
      </c>
      <c r="H137" s="134">
        <f t="shared" si="11"/>
        <v>69.9333333333333</v>
      </c>
      <c r="I137" s="134">
        <v>1048</v>
      </c>
      <c r="J137" s="134">
        <f t="shared" si="12"/>
        <v>69.8666666666667</v>
      </c>
      <c r="K137" s="155"/>
      <c r="L137" s="134"/>
    </row>
    <row r="138" spans="1:12">
      <c r="A138" s="158">
        <v>135</v>
      </c>
      <c r="B138" s="57" t="s">
        <v>314</v>
      </c>
      <c r="C138" s="152"/>
      <c r="D138" s="152"/>
      <c r="E138" s="57">
        <v>1140</v>
      </c>
      <c r="F138" s="152">
        <f t="shared" si="13"/>
        <v>76</v>
      </c>
      <c r="G138" s="134">
        <v>1188</v>
      </c>
      <c r="H138" s="134">
        <f t="shared" si="11"/>
        <v>79.2</v>
      </c>
      <c r="I138" s="134">
        <v>1192</v>
      </c>
      <c r="J138" s="134">
        <f t="shared" si="12"/>
        <v>79.4666666666667</v>
      </c>
      <c r="K138" s="155"/>
      <c r="L138" s="134"/>
    </row>
    <row r="139" spans="1:12">
      <c r="A139" s="158">
        <v>136</v>
      </c>
      <c r="B139" s="57" t="s">
        <v>315</v>
      </c>
      <c r="C139" s="152"/>
      <c r="D139" s="152"/>
      <c r="E139" s="57">
        <v>981</v>
      </c>
      <c r="F139" s="152">
        <f t="shared" si="13"/>
        <v>65.4</v>
      </c>
      <c r="G139" s="134">
        <v>1098</v>
      </c>
      <c r="H139" s="134">
        <f t="shared" si="11"/>
        <v>73.2</v>
      </c>
      <c r="I139" s="134">
        <v>1140</v>
      </c>
      <c r="J139" s="134">
        <f t="shared" si="12"/>
        <v>76</v>
      </c>
      <c r="K139" s="155"/>
      <c r="L139" s="134"/>
    </row>
    <row r="140" spans="1:12">
      <c r="A140" s="158">
        <v>137</v>
      </c>
      <c r="B140" s="57" t="s">
        <v>316</v>
      </c>
      <c r="C140" s="152"/>
      <c r="D140" s="152"/>
      <c r="E140" s="57">
        <v>745</v>
      </c>
      <c r="F140" s="152">
        <f t="shared" si="13"/>
        <v>49.6666666666667</v>
      </c>
      <c r="G140" s="143" t="s">
        <v>28</v>
      </c>
      <c r="H140" s="97"/>
      <c r="I140" s="97"/>
      <c r="J140" s="97"/>
      <c r="K140" s="156"/>
      <c r="L140" s="97"/>
    </row>
    <row r="141" spans="1:12">
      <c r="A141" s="158">
        <v>138</v>
      </c>
      <c r="B141" s="57" t="s">
        <v>317</v>
      </c>
      <c r="C141" s="152"/>
      <c r="D141" s="152"/>
      <c r="E141" s="57">
        <v>958</v>
      </c>
      <c r="F141" s="152">
        <f t="shared" si="13"/>
        <v>63.8666666666667</v>
      </c>
      <c r="G141" s="134">
        <v>1028</v>
      </c>
      <c r="H141" s="134">
        <f t="shared" ref="H141:H150" si="14">(G141/15)</f>
        <v>68.5333333333333</v>
      </c>
      <c r="I141" s="134">
        <v>1068</v>
      </c>
      <c r="J141" s="134">
        <f t="shared" ref="J141:J150" si="15">(I141/15)</f>
        <v>71.2</v>
      </c>
      <c r="K141" s="155"/>
      <c r="L141" s="134"/>
    </row>
    <row r="142" spans="1:12">
      <c r="A142" s="158">
        <v>139</v>
      </c>
      <c r="B142" s="57" t="s">
        <v>318</v>
      </c>
      <c r="C142" s="152"/>
      <c r="D142" s="152"/>
      <c r="E142" s="57">
        <v>1014</v>
      </c>
      <c r="F142" s="152">
        <f t="shared" si="13"/>
        <v>67.6</v>
      </c>
      <c r="G142" s="134">
        <v>1018</v>
      </c>
      <c r="H142" s="134">
        <f t="shared" si="14"/>
        <v>67.8666666666667</v>
      </c>
      <c r="I142" s="134">
        <v>1042</v>
      </c>
      <c r="J142" s="134">
        <f t="shared" si="15"/>
        <v>69.4666666666667</v>
      </c>
      <c r="K142" s="155"/>
      <c r="L142" s="134"/>
    </row>
    <row r="143" spans="1:12">
      <c r="A143" s="158">
        <v>140</v>
      </c>
      <c r="B143" s="57" t="s">
        <v>319</v>
      </c>
      <c r="C143" s="152"/>
      <c r="D143" s="152"/>
      <c r="E143" s="57">
        <v>870</v>
      </c>
      <c r="F143" s="152">
        <f t="shared" si="13"/>
        <v>58</v>
      </c>
      <c r="G143" s="134">
        <v>905</v>
      </c>
      <c r="H143" s="134">
        <f t="shared" si="14"/>
        <v>60.3333333333333</v>
      </c>
      <c r="I143" s="134">
        <v>1046</v>
      </c>
      <c r="J143" s="134">
        <f t="shared" si="15"/>
        <v>69.7333333333333</v>
      </c>
      <c r="K143" s="155"/>
      <c r="L143" s="134"/>
    </row>
    <row r="144" spans="1:12">
      <c r="A144" s="158">
        <v>141</v>
      </c>
      <c r="B144" s="57" t="s">
        <v>320</v>
      </c>
      <c r="C144" s="152"/>
      <c r="D144" s="134"/>
      <c r="E144" s="57">
        <v>802</v>
      </c>
      <c r="F144" s="152">
        <f t="shared" si="13"/>
        <v>53.4666666666667</v>
      </c>
      <c r="G144" s="134">
        <v>953</v>
      </c>
      <c r="H144" s="134">
        <f t="shared" si="14"/>
        <v>63.5333333333333</v>
      </c>
      <c r="I144" s="134">
        <v>1025</v>
      </c>
      <c r="J144" s="134">
        <f t="shared" si="15"/>
        <v>68.3333333333333</v>
      </c>
      <c r="K144" s="155"/>
      <c r="L144" s="134"/>
    </row>
    <row r="145" spans="1:12">
      <c r="A145" s="158">
        <v>142</v>
      </c>
      <c r="B145" s="57" t="s">
        <v>321</v>
      </c>
      <c r="C145" s="152"/>
      <c r="D145" s="134"/>
      <c r="E145" s="57">
        <v>1002</v>
      </c>
      <c r="F145" s="152">
        <f t="shared" si="13"/>
        <v>66.8</v>
      </c>
      <c r="G145" s="134">
        <v>1039</v>
      </c>
      <c r="H145" s="134">
        <f t="shared" si="14"/>
        <v>69.2666666666667</v>
      </c>
      <c r="I145" s="134">
        <v>1023</v>
      </c>
      <c r="J145" s="134">
        <f t="shared" si="15"/>
        <v>68.2</v>
      </c>
      <c r="K145" s="155"/>
      <c r="L145" s="134"/>
    </row>
    <row r="146" spans="1:12">
      <c r="A146" s="158">
        <v>143</v>
      </c>
      <c r="B146" s="57" t="s">
        <v>322</v>
      </c>
      <c r="C146" s="152"/>
      <c r="D146" s="134"/>
      <c r="E146" s="57">
        <v>941</v>
      </c>
      <c r="F146" s="152">
        <f t="shared" si="13"/>
        <v>62.7333333333333</v>
      </c>
      <c r="G146" s="134">
        <v>967</v>
      </c>
      <c r="H146" s="134">
        <f t="shared" si="14"/>
        <v>64.4666666666667</v>
      </c>
      <c r="I146" s="134">
        <v>1014</v>
      </c>
      <c r="J146" s="134">
        <f t="shared" si="15"/>
        <v>67.6</v>
      </c>
      <c r="K146" s="155"/>
      <c r="L146" s="134"/>
    </row>
    <row r="147" spans="1:12">
      <c r="A147" s="158">
        <v>144</v>
      </c>
      <c r="B147" s="57" t="s">
        <v>323</v>
      </c>
      <c r="C147" s="152"/>
      <c r="D147" s="134"/>
      <c r="E147" s="57">
        <v>960</v>
      </c>
      <c r="F147" s="152">
        <f t="shared" si="13"/>
        <v>64</v>
      </c>
      <c r="G147" s="134">
        <v>1000</v>
      </c>
      <c r="H147" s="134">
        <f t="shared" si="14"/>
        <v>66.6666666666667</v>
      </c>
      <c r="I147" s="134">
        <v>1041</v>
      </c>
      <c r="J147" s="134">
        <f t="shared" si="15"/>
        <v>69.4</v>
      </c>
      <c r="K147" s="155"/>
      <c r="L147" s="134"/>
    </row>
    <row r="148" spans="1:12">
      <c r="A148" s="158">
        <v>145</v>
      </c>
      <c r="B148" s="57" t="s">
        <v>324</v>
      </c>
      <c r="C148" s="152"/>
      <c r="D148" s="134"/>
      <c r="E148" s="57">
        <v>878</v>
      </c>
      <c r="F148" s="152">
        <f t="shared" si="13"/>
        <v>58.5333333333333</v>
      </c>
      <c r="G148" s="134">
        <v>958</v>
      </c>
      <c r="H148" s="134">
        <f t="shared" si="14"/>
        <v>63.8666666666667</v>
      </c>
      <c r="I148" s="134">
        <v>1006</v>
      </c>
      <c r="J148" s="134">
        <f t="shared" si="15"/>
        <v>67.0666666666667</v>
      </c>
      <c r="K148" s="155"/>
      <c r="L148" s="134"/>
    </row>
    <row r="149" spans="1:12">
      <c r="A149" s="158">
        <v>146</v>
      </c>
      <c r="B149" s="57" t="s">
        <v>325</v>
      </c>
      <c r="C149" s="152"/>
      <c r="D149" s="134"/>
      <c r="E149" s="57">
        <v>992</v>
      </c>
      <c r="F149" s="152">
        <f t="shared" si="13"/>
        <v>66.1333333333333</v>
      </c>
      <c r="G149" s="134">
        <v>1068</v>
      </c>
      <c r="H149" s="134">
        <f t="shared" si="14"/>
        <v>71.2</v>
      </c>
      <c r="I149" s="134">
        <v>1141</v>
      </c>
      <c r="J149" s="134">
        <f t="shared" si="15"/>
        <v>76.0666666666667</v>
      </c>
      <c r="K149" s="155"/>
      <c r="L149" s="134"/>
    </row>
    <row r="150" spans="1:12">
      <c r="A150" s="158">
        <v>147</v>
      </c>
      <c r="B150" s="57" t="s">
        <v>326</v>
      </c>
      <c r="C150" s="152"/>
      <c r="D150" s="134"/>
      <c r="E150" s="57">
        <v>862</v>
      </c>
      <c r="F150" s="152">
        <f t="shared" si="13"/>
        <v>57.4666666666667</v>
      </c>
      <c r="G150" s="134">
        <v>1004</v>
      </c>
      <c r="H150" s="134">
        <f t="shared" si="14"/>
        <v>66.9333333333333</v>
      </c>
      <c r="I150" s="134">
        <v>1070</v>
      </c>
      <c r="J150" s="134">
        <f t="shared" si="15"/>
        <v>71.3333333333333</v>
      </c>
      <c r="K150" s="155"/>
      <c r="L150" s="134"/>
    </row>
    <row r="151" spans="1:12">
      <c r="A151" s="158">
        <v>148</v>
      </c>
      <c r="B151" s="57" t="s">
        <v>327</v>
      </c>
      <c r="C151" s="152"/>
      <c r="D151" s="134"/>
      <c r="E151" s="57">
        <v>711</v>
      </c>
      <c r="F151" s="152">
        <f t="shared" si="13"/>
        <v>47.4</v>
      </c>
      <c r="G151" s="143" t="s">
        <v>28</v>
      </c>
      <c r="H151" s="97"/>
      <c r="I151" s="97"/>
      <c r="J151" s="97"/>
      <c r="K151" s="156"/>
      <c r="L151" s="97"/>
    </row>
    <row r="152" spans="1:12">
      <c r="A152" s="158">
        <v>149</v>
      </c>
      <c r="B152" s="57" t="s">
        <v>328</v>
      </c>
      <c r="C152" s="152"/>
      <c r="D152" s="134"/>
      <c r="E152" s="57">
        <v>868</v>
      </c>
      <c r="F152" s="152">
        <f t="shared" si="13"/>
        <v>57.8666666666667</v>
      </c>
      <c r="G152" s="134">
        <v>904</v>
      </c>
      <c r="H152" s="134">
        <f t="shared" ref="H152:H168" si="16">(G152/15)</f>
        <v>60.2666666666667</v>
      </c>
      <c r="I152" s="134">
        <v>1044</v>
      </c>
      <c r="J152" s="134">
        <f>(I152/15)</f>
        <v>69.6</v>
      </c>
      <c r="K152" s="155"/>
      <c r="L152" s="134"/>
    </row>
    <row r="153" spans="1:12">
      <c r="A153" s="158">
        <v>150</v>
      </c>
      <c r="B153" s="57" t="s">
        <v>329</v>
      </c>
      <c r="C153" s="152"/>
      <c r="D153" s="134"/>
      <c r="E153" s="57">
        <v>861</v>
      </c>
      <c r="F153" s="152">
        <f t="shared" si="13"/>
        <v>57.4</v>
      </c>
      <c r="G153" s="134">
        <v>1007</v>
      </c>
      <c r="H153" s="134">
        <f t="shared" si="16"/>
        <v>67.1333333333333</v>
      </c>
      <c r="I153" s="134">
        <v>1078</v>
      </c>
      <c r="J153" s="134">
        <f>(I153/15)</f>
        <v>71.8666666666667</v>
      </c>
      <c r="K153" s="155"/>
      <c r="L153" s="134"/>
    </row>
    <row r="154" spans="1:12">
      <c r="A154" s="158">
        <v>151</v>
      </c>
      <c r="B154" s="57" t="s">
        <v>330</v>
      </c>
      <c r="C154" s="152"/>
      <c r="D154" s="134"/>
      <c r="E154" s="57">
        <v>767</v>
      </c>
      <c r="F154" s="152">
        <f t="shared" si="13"/>
        <v>51.1333333333333</v>
      </c>
      <c r="G154" s="134">
        <v>850</v>
      </c>
      <c r="H154" s="134">
        <f t="shared" si="16"/>
        <v>56.6666666666667</v>
      </c>
      <c r="I154" s="97"/>
      <c r="J154" s="97"/>
      <c r="K154" s="156"/>
      <c r="L154" s="97"/>
    </row>
    <row r="155" spans="1:12">
      <c r="A155" s="158">
        <v>152</v>
      </c>
      <c r="B155" s="57" t="s">
        <v>331</v>
      </c>
      <c r="C155" s="152"/>
      <c r="D155" s="134"/>
      <c r="E155" s="57">
        <v>881</v>
      </c>
      <c r="F155" s="152">
        <f t="shared" si="13"/>
        <v>58.7333333333333</v>
      </c>
      <c r="G155" s="134">
        <v>976</v>
      </c>
      <c r="H155" s="134">
        <f t="shared" si="16"/>
        <v>65.0666666666667</v>
      </c>
      <c r="I155" s="134">
        <v>1029</v>
      </c>
      <c r="J155" s="134">
        <f t="shared" ref="J155:J168" si="17">(I155/15)</f>
        <v>68.6</v>
      </c>
      <c r="K155" s="155"/>
      <c r="L155" s="134"/>
    </row>
    <row r="156" spans="1:12">
      <c r="A156" s="158">
        <v>153</v>
      </c>
      <c r="B156" s="57" t="s">
        <v>332</v>
      </c>
      <c r="C156" s="152"/>
      <c r="D156" s="134"/>
      <c r="E156" s="57">
        <v>900</v>
      </c>
      <c r="F156" s="152">
        <f t="shared" si="13"/>
        <v>60</v>
      </c>
      <c r="G156" s="134">
        <v>911</v>
      </c>
      <c r="H156" s="134">
        <f t="shared" si="16"/>
        <v>60.7333333333333</v>
      </c>
      <c r="I156" s="134">
        <v>921</v>
      </c>
      <c r="J156" s="134">
        <f t="shared" si="17"/>
        <v>61.4</v>
      </c>
      <c r="K156" s="155"/>
      <c r="L156" s="134"/>
    </row>
    <row r="157" spans="1:12">
      <c r="A157" s="158">
        <v>154</v>
      </c>
      <c r="B157" s="57" t="s">
        <v>333</v>
      </c>
      <c r="C157" s="152"/>
      <c r="D157" s="134"/>
      <c r="E157" s="57">
        <v>963</v>
      </c>
      <c r="F157" s="152">
        <f t="shared" si="13"/>
        <v>64.2</v>
      </c>
      <c r="G157" s="134">
        <v>996</v>
      </c>
      <c r="H157" s="134">
        <f t="shared" si="16"/>
        <v>66.4</v>
      </c>
      <c r="I157" s="134">
        <v>1098</v>
      </c>
      <c r="J157" s="134">
        <f t="shared" si="17"/>
        <v>73.2</v>
      </c>
      <c r="K157" s="155"/>
      <c r="L157" s="134"/>
    </row>
    <row r="158" spans="1:12">
      <c r="A158" s="158">
        <v>155</v>
      </c>
      <c r="B158" s="57" t="s">
        <v>334</v>
      </c>
      <c r="C158" s="152"/>
      <c r="D158" s="134"/>
      <c r="E158" s="57">
        <v>1018</v>
      </c>
      <c r="F158" s="152">
        <f t="shared" si="13"/>
        <v>67.8666666666667</v>
      </c>
      <c r="G158" s="134">
        <v>1033</v>
      </c>
      <c r="H158" s="134">
        <f t="shared" si="16"/>
        <v>68.8666666666667</v>
      </c>
      <c r="I158" s="134">
        <v>1092</v>
      </c>
      <c r="J158" s="134">
        <f t="shared" si="17"/>
        <v>72.8</v>
      </c>
      <c r="K158" s="155"/>
      <c r="L158" s="134"/>
    </row>
    <row r="159" spans="1:12">
      <c r="A159" s="158">
        <v>156</v>
      </c>
      <c r="B159" s="57" t="s">
        <v>335</v>
      </c>
      <c r="C159" s="152"/>
      <c r="D159" s="134"/>
      <c r="E159" s="57">
        <v>929</v>
      </c>
      <c r="F159" s="152">
        <f t="shared" si="13"/>
        <v>61.9333333333333</v>
      </c>
      <c r="G159" s="134">
        <v>930</v>
      </c>
      <c r="H159" s="134">
        <f t="shared" si="16"/>
        <v>62</v>
      </c>
      <c r="I159" s="134">
        <v>1080</v>
      </c>
      <c r="J159" s="134">
        <f t="shared" si="17"/>
        <v>72</v>
      </c>
      <c r="K159" s="155"/>
      <c r="L159" s="134"/>
    </row>
    <row r="160" spans="1:12">
      <c r="A160" s="158">
        <v>157</v>
      </c>
      <c r="B160" s="57" t="s">
        <v>336</v>
      </c>
      <c r="C160" s="152"/>
      <c r="D160" s="134"/>
      <c r="E160" s="57">
        <v>1023</v>
      </c>
      <c r="F160" s="152">
        <f t="shared" si="13"/>
        <v>68.2</v>
      </c>
      <c r="G160" s="134">
        <v>1019</v>
      </c>
      <c r="H160" s="134">
        <f t="shared" si="16"/>
        <v>67.9333333333333</v>
      </c>
      <c r="I160" s="134">
        <v>1087</v>
      </c>
      <c r="J160" s="134">
        <f t="shared" si="17"/>
        <v>72.4666666666667</v>
      </c>
      <c r="K160" s="155"/>
      <c r="L160" s="134"/>
    </row>
    <row r="161" spans="1:12">
      <c r="A161" s="158">
        <v>158</v>
      </c>
      <c r="B161" s="57" t="s">
        <v>337</v>
      </c>
      <c r="C161" s="152"/>
      <c r="D161" s="134"/>
      <c r="E161" s="57">
        <v>922</v>
      </c>
      <c r="F161" s="152">
        <f t="shared" si="13"/>
        <v>61.4666666666667</v>
      </c>
      <c r="G161" s="134">
        <v>950</v>
      </c>
      <c r="H161" s="134">
        <f t="shared" si="16"/>
        <v>63.3333333333333</v>
      </c>
      <c r="I161" s="134">
        <v>1065</v>
      </c>
      <c r="J161" s="134">
        <f t="shared" si="17"/>
        <v>71</v>
      </c>
      <c r="K161" s="155"/>
      <c r="L161" s="134"/>
    </row>
    <row r="162" spans="1:12">
      <c r="A162" s="158">
        <v>159</v>
      </c>
      <c r="B162" s="57" t="s">
        <v>338</v>
      </c>
      <c r="C162" s="152"/>
      <c r="D162" s="134"/>
      <c r="E162" s="57">
        <v>957</v>
      </c>
      <c r="F162" s="152">
        <f t="shared" si="13"/>
        <v>63.8</v>
      </c>
      <c r="G162" s="134">
        <v>968</v>
      </c>
      <c r="H162" s="134">
        <f t="shared" si="16"/>
        <v>64.5333333333333</v>
      </c>
      <c r="I162" s="134">
        <v>1080</v>
      </c>
      <c r="J162" s="134">
        <f t="shared" si="17"/>
        <v>72</v>
      </c>
      <c r="K162" s="155"/>
      <c r="L162" s="134"/>
    </row>
    <row r="163" spans="1:12">
      <c r="A163" s="158">
        <v>160</v>
      </c>
      <c r="B163" s="57" t="s">
        <v>339</v>
      </c>
      <c r="C163" s="152"/>
      <c r="D163" s="134"/>
      <c r="E163" s="57">
        <v>935</v>
      </c>
      <c r="F163" s="152">
        <f t="shared" si="13"/>
        <v>62.3333333333333</v>
      </c>
      <c r="G163" s="134">
        <v>1048</v>
      </c>
      <c r="H163" s="134">
        <f t="shared" si="16"/>
        <v>69.8666666666667</v>
      </c>
      <c r="I163" s="134">
        <v>1029</v>
      </c>
      <c r="J163" s="134">
        <f t="shared" si="17"/>
        <v>68.6</v>
      </c>
      <c r="K163" s="134"/>
      <c r="L163" s="134"/>
    </row>
    <row r="164" spans="1:11">
      <c r="A164" s="158">
        <v>161</v>
      </c>
      <c r="B164" s="57" t="s">
        <v>340</v>
      </c>
      <c r="C164" s="134"/>
      <c r="D164" s="134"/>
      <c r="E164" s="57">
        <v>941</v>
      </c>
      <c r="F164" s="152">
        <f t="shared" si="13"/>
        <v>62.7333333333333</v>
      </c>
      <c r="G164" s="134">
        <v>861</v>
      </c>
      <c r="H164" s="134">
        <f t="shared" si="16"/>
        <v>57.4</v>
      </c>
      <c r="I164" s="134">
        <v>1047</v>
      </c>
      <c r="J164" s="134">
        <f t="shared" si="17"/>
        <v>69.8</v>
      </c>
      <c r="K164" s="134"/>
    </row>
    <row r="165" spans="1:11">
      <c r="A165" s="158">
        <v>162</v>
      </c>
      <c r="B165" s="57" t="s">
        <v>341</v>
      </c>
      <c r="C165" s="57"/>
      <c r="D165" s="57"/>
      <c r="E165" s="57">
        <v>822</v>
      </c>
      <c r="F165" s="152">
        <f t="shared" si="13"/>
        <v>54.8</v>
      </c>
      <c r="G165" s="57">
        <v>871</v>
      </c>
      <c r="H165" s="134">
        <f t="shared" si="16"/>
        <v>58.0666666666667</v>
      </c>
      <c r="I165" s="57">
        <v>942</v>
      </c>
      <c r="J165" s="134">
        <f t="shared" si="17"/>
        <v>62.8</v>
      </c>
      <c r="K165" s="57"/>
    </row>
    <row r="166" spans="1:11">
      <c r="A166" s="158">
        <v>163</v>
      </c>
      <c r="B166" s="57" t="s">
        <v>342</v>
      </c>
      <c r="C166" s="57"/>
      <c r="D166" s="57"/>
      <c r="E166" s="57">
        <v>1005</v>
      </c>
      <c r="F166" s="152">
        <f t="shared" si="13"/>
        <v>67</v>
      </c>
      <c r="G166" s="57">
        <v>986</v>
      </c>
      <c r="H166" s="134">
        <f t="shared" si="16"/>
        <v>65.7333333333333</v>
      </c>
      <c r="I166" s="57">
        <v>1105</v>
      </c>
      <c r="J166" s="134">
        <f t="shared" si="17"/>
        <v>73.6666666666667</v>
      </c>
      <c r="K166" s="57"/>
    </row>
    <row r="167" spans="1:11">
      <c r="A167" s="158">
        <v>164</v>
      </c>
      <c r="B167" s="57" t="s">
        <v>343</v>
      </c>
      <c r="C167" s="57"/>
      <c r="D167" s="57"/>
      <c r="E167" s="57">
        <v>959</v>
      </c>
      <c r="F167" s="152">
        <f t="shared" si="13"/>
        <v>63.9333333333333</v>
      </c>
      <c r="G167" s="57">
        <v>902</v>
      </c>
      <c r="H167" s="134">
        <f t="shared" si="16"/>
        <v>60.1333333333333</v>
      </c>
      <c r="I167" s="57">
        <v>1046</v>
      </c>
      <c r="J167" s="134">
        <f t="shared" si="17"/>
        <v>69.7333333333333</v>
      </c>
      <c r="K167" s="57"/>
    </row>
    <row r="168" spans="1:11">
      <c r="A168" s="158">
        <v>165</v>
      </c>
      <c r="B168" s="57" t="s">
        <v>344</v>
      </c>
      <c r="C168" s="57"/>
      <c r="D168" s="57"/>
      <c r="E168" s="57">
        <v>972</v>
      </c>
      <c r="F168" s="152">
        <f t="shared" ref="F168" si="18">(E168/15)</f>
        <v>64.8</v>
      </c>
      <c r="G168" s="57">
        <v>1041</v>
      </c>
      <c r="H168" s="134">
        <f t="shared" si="16"/>
        <v>69.4</v>
      </c>
      <c r="I168" s="57">
        <v>1078</v>
      </c>
      <c r="J168" s="134">
        <f t="shared" si="17"/>
        <v>71.8666666666667</v>
      </c>
      <c r="K168" s="57"/>
    </row>
    <row r="169" spans="12:12">
      <c r="L169" s="7"/>
    </row>
    <row r="170" spans="11:12">
      <c r="K170" s="7"/>
      <c r="L170" s="160"/>
    </row>
    <row r="171" spans="12:12">
      <c r="L171" s="7"/>
    </row>
    <row r="172" spans="12:12">
      <c r="L172" s="7"/>
    </row>
    <row r="173" spans="12:12">
      <c r="L173" s="7"/>
    </row>
    <row r="174" spans="12:12">
      <c r="L174" s="7"/>
    </row>
    <row r="175" spans="12:12">
      <c r="L175" s="161"/>
    </row>
    <row r="191" ht="14.25" customHeight="1"/>
  </sheetData>
  <mergeCells count="1">
    <mergeCell ref="A1:K1"/>
  </mergeCells>
  <pageMargins left="0.422916666666667" right="1.15625" top="0.75" bottom="1.1" header="0.3" footer="0.3"/>
  <pageSetup paperSize="9" scale="69" orientation="portrait"/>
  <headerFooter>
    <oddHeader>&amp;CAdmitted in 2009</oddHeader>
    <oddFooter>&amp;R&amp;P</oddFooter>
  </headerFooter>
  <rowBreaks count="2" manualBreakCount="2">
    <brk id="53" max="16383" man="1"/>
    <brk id="10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4"/>
  <sheetViews>
    <sheetView topLeftCell="A145" workbookViewId="0">
      <selection activeCell="B26" sqref="B26"/>
    </sheetView>
  </sheetViews>
  <sheetFormatPr defaultColWidth="9" defaultRowHeight="15"/>
  <cols>
    <col min="2" max="2" width="33" customWidth="1"/>
    <col min="4" max="4" width="6.57142857142857" customWidth="1"/>
    <col min="6" max="6" width="7.42857142857143" customWidth="1"/>
    <col min="8" max="8" width="6.42857142857143" customWidth="1"/>
    <col min="10" max="10" width="6" style="149" customWidth="1"/>
    <col min="11" max="11" width="6.42857142857143" customWidth="1"/>
    <col min="12" max="12" width="13" customWidth="1"/>
    <col min="13" max="13" width="33.8571428571429" customWidth="1"/>
  </cols>
  <sheetData>
    <row r="1" ht="18.75" spans="1:11">
      <c r="A1" s="55" t="s">
        <v>345</v>
      </c>
      <c r="B1" s="55"/>
      <c r="C1" s="55"/>
      <c r="D1" s="55"/>
      <c r="E1" s="55"/>
      <c r="F1" s="55"/>
      <c r="G1" s="55"/>
      <c r="H1" s="55"/>
      <c r="I1" s="55"/>
      <c r="J1" s="132"/>
      <c r="K1" s="55"/>
    </row>
    <row r="2" spans="10:10">
      <c r="J2"/>
    </row>
    <row r="3" spans="1:12">
      <c r="A3" s="57" t="s">
        <v>1</v>
      </c>
      <c r="B3" s="57" t="s">
        <v>2</v>
      </c>
      <c r="C3" s="57" t="s">
        <v>22</v>
      </c>
      <c r="D3" s="57" t="s">
        <v>24</v>
      </c>
      <c r="E3" s="57" t="s">
        <v>346</v>
      </c>
      <c r="F3" s="57" t="s">
        <v>24</v>
      </c>
      <c r="G3" s="57" t="s">
        <v>347</v>
      </c>
      <c r="H3" s="57" t="s">
        <v>24</v>
      </c>
      <c r="I3" s="57" t="s">
        <v>348</v>
      </c>
      <c r="J3" s="57" t="s">
        <v>24</v>
      </c>
      <c r="K3" s="60" t="s">
        <v>7</v>
      </c>
      <c r="L3" s="57"/>
    </row>
    <row r="4" spans="1:12">
      <c r="A4" s="57">
        <v>1</v>
      </c>
      <c r="B4" s="57" t="s">
        <v>349</v>
      </c>
      <c r="C4" s="57">
        <v>847</v>
      </c>
      <c r="D4" s="140">
        <f>(C4/13)</f>
        <v>65.1538461538462</v>
      </c>
      <c r="E4" s="140">
        <v>916</v>
      </c>
      <c r="F4" s="134">
        <f>E4/15</f>
        <v>61.0666666666667</v>
      </c>
      <c r="G4" s="140">
        <v>910</v>
      </c>
      <c r="H4" s="140">
        <f>(G4/15)</f>
        <v>60.6666666666667</v>
      </c>
      <c r="I4" s="140">
        <v>1065</v>
      </c>
      <c r="J4" s="140">
        <f>(I4/15)</f>
        <v>71</v>
      </c>
      <c r="K4" s="140">
        <f>AVERAGE(D4,F4,H4,J4)</f>
        <v>64.4717948717949</v>
      </c>
      <c r="L4" s="140"/>
    </row>
    <row r="5" spans="1:12">
      <c r="A5" s="57">
        <v>2</v>
      </c>
      <c r="B5" s="57" t="s">
        <v>350</v>
      </c>
      <c r="C5" s="57">
        <v>945</v>
      </c>
      <c r="D5" s="140">
        <f t="shared" ref="D5:D68" si="0">(C5/13)</f>
        <v>72.6923076923077</v>
      </c>
      <c r="E5" s="140">
        <v>969</v>
      </c>
      <c r="F5" s="134">
        <f t="shared" ref="F5:F52" si="1">E5/15</f>
        <v>64.6</v>
      </c>
      <c r="G5" s="140">
        <v>1030</v>
      </c>
      <c r="H5" s="140">
        <f>(G5/15)</f>
        <v>68.6666666666667</v>
      </c>
      <c r="I5" s="140">
        <v>967</v>
      </c>
      <c r="J5" s="140">
        <f>(I5/15)</f>
        <v>64.4666666666667</v>
      </c>
      <c r="K5" s="140">
        <f>AVERAGE(D5,F5,H5,J5)</f>
        <v>67.6064102564103</v>
      </c>
      <c r="L5" s="140"/>
    </row>
    <row r="6" spans="1:12">
      <c r="A6" s="57">
        <v>3</v>
      </c>
      <c r="B6" s="57" t="s">
        <v>351</v>
      </c>
      <c r="C6" s="57">
        <v>1008</v>
      </c>
      <c r="D6" s="140">
        <f t="shared" si="0"/>
        <v>77.5384615384615</v>
      </c>
      <c r="E6" s="145"/>
      <c r="F6" s="98"/>
      <c r="G6" s="145"/>
      <c r="H6" s="145"/>
      <c r="I6" s="145"/>
      <c r="J6" s="145"/>
      <c r="K6" s="145"/>
      <c r="L6" s="145">
        <v>1</v>
      </c>
    </row>
    <row r="7" spans="1:12">
      <c r="A7" s="57">
        <v>4</v>
      </c>
      <c r="B7" s="57" t="s">
        <v>352</v>
      </c>
      <c r="C7" s="57">
        <v>659</v>
      </c>
      <c r="D7" s="140">
        <f t="shared" si="0"/>
        <v>50.6923076923077</v>
      </c>
      <c r="E7" s="140">
        <v>647</v>
      </c>
      <c r="F7" s="134">
        <f t="shared" si="1"/>
        <v>43.1333333333333</v>
      </c>
      <c r="G7" s="140">
        <v>778</v>
      </c>
      <c r="H7" s="140">
        <f>(G7/15)</f>
        <v>51.8666666666667</v>
      </c>
      <c r="I7" s="140">
        <v>887</v>
      </c>
      <c r="J7" s="140">
        <f>(I7/15)</f>
        <v>59.1333333333333</v>
      </c>
      <c r="K7" s="140">
        <f>AVERAGE(D7,F7,H7,J7)</f>
        <v>51.2064102564103</v>
      </c>
      <c r="L7" s="140"/>
    </row>
    <row r="8" spans="1:12">
      <c r="A8" s="57">
        <v>5</v>
      </c>
      <c r="B8" s="57" t="s">
        <v>353</v>
      </c>
      <c r="C8" s="57">
        <v>750</v>
      </c>
      <c r="D8" s="140">
        <f t="shared" si="0"/>
        <v>57.6923076923077</v>
      </c>
      <c r="E8" s="140">
        <v>699</v>
      </c>
      <c r="F8" s="140">
        <f t="shared" si="1"/>
        <v>46.6</v>
      </c>
      <c r="G8" s="140">
        <v>610</v>
      </c>
      <c r="H8" s="140">
        <f t="shared" ref="H8:H22" si="2">(G8/15)</f>
        <v>40.6666666666667</v>
      </c>
      <c r="I8" s="140">
        <v>805</v>
      </c>
      <c r="J8" s="140">
        <f t="shared" ref="J8:J22" si="3">(I8/15)</f>
        <v>53.6666666666667</v>
      </c>
      <c r="K8" s="140">
        <f t="shared" ref="K8:K22" si="4">AVERAGE(D8,F8,H8,J8)</f>
        <v>49.6564102564103</v>
      </c>
      <c r="L8" s="140"/>
    </row>
    <row r="9" spans="1:12">
      <c r="A9" s="57">
        <v>6</v>
      </c>
      <c r="B9" s="57" t="s">
        <v>354</v>
      </c>
      <c r="C9" s="57">
        <v>954</v>
      </c>
      <c r="D9" s="140">
        <f t="shared" si="0"/>
        <v>73.3846153846154</v>
      </c>
      <c r="E9" s="140">
        <v>1098</v>
      </c>
      <c r="F9" s="140">
        <f t="shared" si="1"/>
        <v>73.2</v>
      </c>
      <c r="G9" s="140">
        <v>1093</v>
      </c>
      <c r="H9" s="140">
        <f t="shared" si="2"/>
        <v>72.8666666666667</v>
      </c>
      <c r="I9" s="140">
        <v>1078</v>
      </c>
      <c r="J9" s="140">
        <f t="shared" si="3"/>
        <v>71.8666666666667</v>
      </c>
      <c r="K9" s="140">
        <f t="shared" si="4"/>
        <v>72.8294871794872</v>
      </c>
      <c r="L9" s="140"/>
    </row>
    <row r="10" spans="1:12">
      <c r="A10" s="57">
        <v>7</v>
      </c>
      <c r="B10" s="57" t="s">
        <v>355</v>
      </c>
      <c r="C10" s="57">
        <v>820</v>
      </c>
      <c r="D10" s="140">
        <f t="shared" si="0"/>
        <v>63.0769230769231</v>
      </c>
      <c r="E10" s="140">
        <v>887</v>
      </c>
      <c r="F10" s="140">
        <f t="shared" si="1"/>
        <v>59.1333333333333</v>
      </c>
      <c r="G10" s="140">
        <v>940</v>
      </c>
      <c r="H10" s="140">
        <f t="shared" si="2"/>
        <v>62.6666666666667</v>
      </c>
      <c r="I10" s="140">
        <v>1013</v>
      </c>
      <c r="J10" s="140">
        <f t="shared" si="3"/>
        <v>67.5333333333333</v>
      </c>
      <c r="K10" s="140">
        <f t="shared" si="4"/>
        <v>63.1025641025641</v>
      </c>
      <c r="L10" s="140"/>
    </row>
    <row r="11" spans="1:12">
      <c r="A11" s="57">
        <v>8</v>
      </c>
      <c r="B11" s="57" t="s">
        <v>356</v>
      </c>
      <c r="C11" s="57">
        <v>810</v>
      </c>
      <c r="D11" s="140">
        <f t="shared" si="0"/>
        <v>62.3076923076923</v>
      </c>
      <c r="E11" s="57">
        <v>849</v>
      </c>
      <c r="F11" s="57">
        <f t="shared" si="1"/>
        <v>56.6</v>
      </c>
      <c r="G11" s="57">
        <v>838</v>
      </c>
      <c r="H11" s="140">
        <f t="shared" si="2"/>
        <v>55.8666666666667</v>
      </c>
      <c r="I11" s="57">
        <v>1040</v>
      </c>
      <c r="J11" s="140">
        <f t="shared" si="3"/>
        <v>69.3333333333333</v>
      </c>
      <c r="K11" s="140">
        <f t="shared" si="4"/>
        <v>61.0269230769231</v>
      </c>
      <c r="L11" s="57"/>
    </row>
    <row r="12" spans="1:12">
      <c r="A12" s="57">
        <v>9</v>
      </c>
      <c r="B12" s="57" t="s">
        <v>357</v>
      </c>
      <c r="C12" s="57">
        <v>857</v>
      </c>
      <c r="D12" s="140">
        <f t="shared" si="0"/>
        <v>65.9230769230769</v>
      </c>
      <c r="E12" s="57">
        <v>870</v>
      </c>
      <c r="F12" s="57">
        <f t="shared" si="1"/>
        <v>58</v>
      </c>
      <c r="G12" s="57">
        <v>890</v>
      </c>
      <c r="H12" s="140">
        <f t="shared" si="2"/>
        <v>59.3333333333333</v>
      </c>
      <c r="I12" s="57">
        <v>1002</v>
      </c>
      <c r="J12" s="140">
        <f t="shared" si="3"/>
        <v>66.8</v>
      </c>
      <c r="K12" s="140">
        <f t="shared" si="4"/>
        <v>62.5141025641026</v>
      </c>
      <c r="L12" s="57"/>
    </row>
    <row r="13" spans="1:12">
      <c r="A13" s="57">
        <v>10</v>
      </c>
      <c r="B13" s="57" t="s">
        <v>358</v>
      </c>
      <c r="C13" s="57">
        <v>794</v>
      </c>
      <c r="D13" s="140">
        <f t="shared" si="0"/>
        <v>61.0769230769231</v>
      </c>
      <c r="E13" s="57">
        <v>959</v>
      </c>
      <c r="F13" s="57">
        <f t="shared" si="1"/>
        <v>63.9333333333333</v>
      </c>
      <c r="G13" s="57">
        <v>1110</v>
      </c>
      <c r="H13" s="140">
        <f t="shared" si="2"/>
        <v>74</v>
      </c>
      <c r="I13" s="57">
        <v>1125</v>
      </c>
      <c r="J13" s="140">
        <f t="shared" si="3"/>
        <v>75</v>
      </c>
      <c r="K13" s="140">
        <f t="shared" si="4"/>
        <v>68.5025641025641</v>
      </c>
      <c r="L13" s="57"/>
    </row>
    <row r="14" spans="1:12">
      <c r="A14" s="57">
        <v>11</v>
      </c>
      <c r="B14" s="57" t="s">
        <v>359</v>
      </c>
      <c r="C14" s="57">
        <v>747</v>
      </c>
      <c r="D14" s="140">
        <f t="shared" si="0"/>
        <v>57.4615384615385</v>
      </c>
      <c r="E14" s="57">
        <v>786</v>
      </c>
      <c r="F14" s="57">
        <f t="shared" si="1"/>
        <v>52.4</v>
      </c>
      <c r="G14" s="57">
        <v>755</v>
      </c>
      <c r="H14" s="140">
        <f t="shared" si="2"/>
        <v>50.3333333333333</v>
      </c>
      <c r="I14" s="57">
        <v>905</v>
      </c>
      <c r="J14" s="140">
        <f t="shared" si="3"/>
        <v>60.3333333333333</v>
      </c>
      <c r="K14" s="140">
        <f t="shared" si="4"/>
        <v>55.1320512820513</v>
      </c>
      <c r="L14" s="57"/>
    </row>
    <row r="15" spans="1:12">
      <c r="A15" s="57">
        <v>12</v>
      </c>
      <c r="B15" s="57" t="s">
        <v>360</v>
      </c>
      <c r="C15" s="57">
        <v>872</v>
      </c>
      <c r="D15" s="140">
        <f t="shared" si="0"/>
        <v>67.0769230769231</v>
      </c>
      <c r="E15" s="57">
        <v>863</v>
      </c>
      <c r="F15" s="57">
        <f t="shared" si="1"/>
        <v>57.5333333333333</v>
      </c>
      <c r="G15" s="57">
        <v>910</v>
      </c>
      <c r="H15" s="140">
        <f t="shared" si="2"/>
        <v>60.6666666666667</v>
      </c>
      <c r="I15" s="57">
        <v>947</v>
      </c>
      <c r="J15" s="140">
        <f t="shared" si="3"/>
        <v>63.1333333333333</v>
      </c>
      <c r="K15" s="140">
        <f t="shared" si="4"/>
        <v>62.1025641025641</v>
      </c>
      <c r="L15" s="57"/>
    </row>
    <row r="16" spans="1:12">
      <c r="A16" s="57">
        <v>13</v>
      </c>
      <c r="B16" s="57" t="s">
        <v>361</v>
      </c>
      <c r="C16" s="57">
        <v>735</v>
      </c>
      <c r="D16" s="140">
        <f t="shared" si="0"/>
        <v>56.5384615384615</v>
      </c>
      <c r="E16" s="57">
        <v>841</v>
      </c>
      <c r="F16" s="57">
        <f t="shared" si="1"/>
        <v>56.0666666666667</v>
      </c>
      <c r="G16" s="57">
        <v>897</v>
      </c>
      <c r="H16" s="140">
        <f t="shared" si="2"/>
        <v>59.8</v>
      </c>
      <c r="I16" s="57">
        <v>1044</v>
      </c>
      <c r="J16" s="140">
        <f t="shared" si="3"/>
        <v>69.6</v>
      </c>
      <c r="K16" s="140">
        <f t="shared" si="4"/>
        <v>60.5012820512821</v>
      </c>
      <c r="L16" s="57"/>
    </row>
    <row r="17" spans="1:12">
      <c r="A17" s="57">
        <v>14</v>
      </c>
      <c r="B17" s="57" t="s">
        <v>362</v>
      </c>
      <c r="C17" s="57">
        <v>806</v>
      </c>
      <c r="D17" s="140">
        <f t="shared" si="0"/>
        <v>62</v>
      </c>
      <c r="E17" s="57">
        <v>855</v>
      </c>
      <c r="F17" s="57">
        <f t="shared" si="1"/>
        <v>57</v>
      </c>
      <c r="G17" s="57">
        <v>889</v>
      </c>
      <c r="H17" s="140">
        <f t="shared" si="2"/>
        <v>59.2666666666667</v>
      </c>
      <c r="I17" s="57">
        <v>936</v>
      </c>
      <c r="J17" s="140">
        <f t="shared" si="3"/>
        <v>62.4</v>
      </c>
      <c r="K17" s="140">
        <f t="shared" si="4"/>
        <v>60.1666666666667</v>
      </c>
      <c r="L17" s="57"/>
    </row>
    <row r="18" spans="1:12">
      <c r="A18" s="57">
        <v>15</v>
      </c>
      <c r="B18" s="57" t="s">
        <v>363</v>
      </c>
      <c r="C18" s="57">
        <v>984</v>
      </c>
      <c r="D18" s="140">
        <f t="shared" si="0"/>
        <v>75.6923076923077</v>
      </c>
      <c r="E18" s="57">
        <v>1010</v>
      </c>
      <c r="F18" s="57">
        <f t="shared" si="1"/>
        <v>67.3333333333333</v>
      </c>
      <c r="G18" s="57">
        <v>997</v>
      </c>
      <c r="H18" s="140">
        <f t="shared" si="2"/>
        <v>66.4666666666667</v>
      </c>
      <c r="I18" s="57">
        <v>1052</v>
      </c>
      <c r="J18" s="140">
        <f t="shared" si="3"/>
        <v>70.1333333333333</v>
      </c>
      <c r="K18" s="140">
        <f t="shared" si="4"/>
        <v>69.9064102564103</v>
      </c>
      <c r="L18" s="57"/>
    </row>
    <row r="19" spans="1:12">
      <c r="A19" s="57">
        <v>16</v>
      </c>
      <c r="B19" s="57" t="s">
        <v>364</v>
      </c>
      <c r="C19" s="57">
        <v>673</v>
      </c>
      <c r="D19" s="140">
        <f t="shared" si="0"/>
        <v>51.7692307692308</v>
      </c>
      <c r="E19" s="57">
        <v>732</v>
      </c>
      <c r="F19" s="57">
        <f t="shared" si="1"/>
        <v>48.8</v>
      </c>
      <c r="G19" s="57">
        <v>825</v>
      </c>
      <c r="H19" s="140">
        <f t="shared" si="2"/>
        <v>55</v>
      </c>
      <c r="I19" s="57">
        <v>960</v>
      </c>
      <c r="J19" s="140">
        <f t="shared" si="3"/>
        <v>64</v>
      </c>
      <c r="K19" s="140">
        <f t="shared" si="4"/>
        <v>54.8923076923077</v>
      </c>
      <c r="L19" s="57"/>
    </row>
    <row r="20" spans="1:12">
      <c r="A20" s="57">
        <v>17</v>
      </c>
      <c r="B20" s="57" t="s">
        <v>365</v>
      </c>
      <c r="C20" s="57">
        <v>919</v>
      </c>
      <c r="D20" s="140">
        <f t="shared" si="0"/>
        <v>70.6923076923077</v>
      </c>
      <c r="E20" s="134">
        <v>997</v>
      </c>
      <c r="F20" s="134">
        <f t="shared" si="1"/>
        <v>66.4666666666667</v>
      </c>
      <c r="G20" s="134">
        <v>1011</v>
      </c>
      <c r="H20" s="140">
        <f t="shared" si="2"/>
        <v>67.4</v>
      </c>
      <c r="I20" s="134">
        <v>1079</v>
      </c>
      <c r="J20" s="140">
        <f t="shared" si="3"/>
        <v>71.9333333333333</v>
      </c>
      <c r="K20" s="140">
        <f t="shared" si="4"/>
        <v>69.1230769230769</v>
      </c>
      <c r="L20" s="134"/>
    </row>
    <row r="21" spans="1:12">
      <c r="A21" s="57">
        <v>18</v>
      </c>
      <c r="B21" s="57" t="s">
        <v>366</v>
      </c>
      <c r="C21" s="57">
        <v>1058</v>
      </c>
      <c r="D21" s="140">
        <f t="shared" si="0"/>
        <v>81.3846153846154</v>
      </c>
      <c r="E21" s="134">
        <v>1089</v>
      </c>
      <c r="F21" s="134">
        <f t="shared" si="1"/>
        <v>72.6</v>
      </c>
      <c r="G21" s="134">
        <v>1041</v>
      </c>
      <c r="H21" s="140">
        <f t="shared" si="2"/>
        <v>69.4</v>
      </c>
      <c r="I21" s="134">
        <v>1064</v>
      </c>
      <c r="J21" s="140">
        <f t="shared" si="3"/>
        <v>70.9333333333333</v>
      </c>
      <c r="K21" s="140">
        <f t="shared" si="4"/>
        <v>73.5794871794872</v>
      </c>
      <c r="L21" s="134"/>
    </row>
    <row r="22" spans="1:12">
      <c r="A22" s="57">
        <v>19</v>
      </c>
      <c r="B22" s="57" t="s">
        <v>367</v>
      </c>
      <c r="C22" s="57">
        <v>993</v>
      </c>
      <c r="D22" s="140">
        <f t="shared" si="0"/>
        <v>76.3846153846154</v>
      </c>
      <c r="E22" s="134">
        <v>1041</v>
      </c>
      <c r="F22" s="134">
        <f t="shared" si="1"/>
        <v>69.4</v>
      </c>
      <c r="G22" s="134">
        <v>1045</v>
      </c>
      <c r="H22" s="140">
        <f t="shared" si="2"/>
        <v>69.6666666666667</v>
      </c>
      <c r="I22" s="134">
        <v>1064</v>
      </c>
      <c r="J22" s="140">
        <f t="shared" si="3"/>
        <v>70.9333333333333</v>
      </c>
      <c r="K22" s="140">
        <f t="shared" si="4"/>
        <v>71.5961538461539</v>
      </c>
      <c r="L22" s="134"/>
    </row>
    <row r="23" spans="1:12">
      <c r="A23" s="57">
        <v>20</v>
      </c>
      <c r="B23" s="57" t="s">
        <v>368</v>
      </c>
      <c r="C23" s="57">
        <v>752</v>
      </c>
      <c r="D23" s="140">
        <f t="shared" si="0"/>
        <v>57.8461538461538</v>
      </c>
      <c r="E23" s="134">
        <v>673</v>
      </c>
      <c r="F23" s="134">
        <f t="shared" si="1"/>
        <v>44.8666666666667</v>
      </c>
      <c r="G23" s="134">
        <v>575</v>
      </c>
      <c r="H23" s="97" t="s">
        <v>28</v>
      </c>
      <c r="I23" s="97"/>
      <c r="J23" s="97"/>
      <c r="K23" s="97"/>
      <c r="L23" s="97">
        <v>1</v>
      </c>
    </row>
    <row r="24" spans="1:12">
      <c r="A24" s="57">
        <v>21</v>
      </c>
      <c r="B24" s="57" t="s">
        <v>369</v>
      </c>
      <c r="C24" s="57">
        <v>533</v>
      </c>
      <c r="D24" s="140">
        <f t="shared" si="0"/>
        <v>41</v>
      </c>
      <c r="E24" s="97">
        <v>461</v>
      </c>
      <c r="F24" s="143" t="s">
        <v>28</v>
      </c>
      <c r="G24" s="97"/>
      <c r="H24" s="97"/>
      <c r="I24" s="97"/>
      <c r="J24" s="97"/>
      <c r="K24" s="97"/>
      <c r="L24" s="97">
        <v>2</v>
      </c>
    </row>
    <row r="25" spans="1:12">
      <c r="A25" s="57">
        <v>22</v>
      </c>
      <c r="B25" s="57" t="s">
        <v>370</v>
      </c>
      <c r="C25" s="97">
        <v>335</v>
      </c>
      <c r="D25" s="143" t="s">
        <v>28</v>
      </c>
      <c r="E25" s="97"/>
      <c r="F25" s="97">
        <f t="shared" si="1"/>
        <v>0</v>
      </c>
      <c r="G25" s="97"/>
      <c r="H25" s="97"/>
      <c r="I25" s="97"/>
      <c r="J25" s="97"/>
      <c r="K25" s="97"/>
      <c r="L25" s="97">
        <v>3</v>
      </c>
    </row>
    <row r="26" spans="1:12">
      <c r="A26" s="57">
        <v>23</v>
      </c>
      <c r="B26" s="57" t="s">
        <v>371</v>
      </c>
      <c r="C26" s="57">
        <v>730</v>
      </c>
      <c r="D26" s="140">
        <f t="shared" si="0"/>
        <v>56.1538461538462</v>
      </c>
      <c r="E26" s="134">
        <v>802</v>
      </c>
      <c r="F26" s="134">
        <f t="shared" si="1"/>
        <v>53.4666666666667</v>
      </c>
      <c r="G26" s="134">
        <v>363</v>
      </c>
      <c r="H26" s="97"/>
      <c r="I26" s="97"/>
      <c r="J26" s="97"/>
      <c r="K26" s="97"/>
      <c r="L26" s="97">
        <v>4</v>
      </c>
    </row>
    <row r="27" spans="1:12">
      <c r="A27" s="57">
        <v>24</v>
      </c>
      <c r="B27" s="57" t="s">
        <v>372</v>
      </c>
      <c r="C27" s="57">
        <v>904</v>
      </c>
      <c r="D27" s="140">
        <f t="shared" si="0"/>
        <v>69.5384615384615</v>
      </c>
      <c r="E27" s="134">
        <v>929</v>
      </c>
      <c r="F27" s="134">
        <f t="shared" si="1"/>
        <v>61.9333333333333</v>
      </c>
      <c r="G27" s="134">
        <v>965</v>
      </c>
      <c r="H27" s="140">
        <f t="shared" ref="H27:J90" si="5">(G27/15)</f>
        <v>64.3333333333333</v>
      </c>
      <c r="I27" s="134">
        <v>1002</v>
      </c>
      <c r="J27" s="140">
        <f t="shared" si="5"/>
        <v>66.8</v>
      </c>
      <c r="K27" s="140">
        <f t="shared" ref="K27:K28" si="6">AVERAGE(D27,F27,H27,J27)</f>
        <v>65.6512820512821</v>
      </c>
      <c r="L27" s="134"/>
    </row>
    <row r="28" spans="1:12">
      <c r="A28" s="57">
        <v>25</v>
      </c>
      <c r="B28" s="57" t="s">
        <v>373</v>
      </c>
      <c r="C28" s="57">
        <v>790</v>
      </c>
      <c r="D28" s="140">
        <f t="shared" si="0"/>
        <v>60.7692307692308</v>
      </c>
      <c r="E28" s="134">
        <v>787</v>
      </c>
      <c r="F28" s="134">
        <f t="shared" si="1"/>
        <v>52.4666666666667</v>
      </c>
      <c r="G28" s="134">
        <v>860</v>
      </c>
      <c r="H28" s="140">
        <f t="shared" si="5"/>
        <v>57.3333333333333</v>
      </c>
      <c r="I28" s="134">
        <v>971</v>
      </c>
      <c r="J28" s="140">
        <f t="shared" si="5"/>
        <v>64.7333333333333</v>
      </c>
      <c r="K28" s="140">
        <f t="shared" si="6"/>
        <v>58.825641025641</v>
      </c>
      <c r="L28" s="134"/>
    </row>
    <row r="29" spans="1:12">
      <c r="A29" s="57">
        <v>26</v>
      </c>
      <c r="B29" s="57" t="s">
        <v>374</v>
      </c>
      <c r="C29" s="57">
        <v>936</v>
      </c>
      <c r="D29" s="140">
        <f t="shared" si="0"/>
        <v>72</v>
      </c>
      <c r="E29" s="134">
        <v>811</v>
      </c>
      <c r="F29" s="134">
        <f t="shared" si="1"/>
        <v>54.0666666666667</v>
      </c>
      <c r="G29" s="134">
        <v>663</v>
      </c>
      <c r="H29" s="140">
        <f t="shared" si="5"/>
        <v>44.2</v>
      </c>
      <c r="I29" s="97">
        <v>679</v>
      </c>
      <c r="J29" s="142">
        <f t="shared" si="5"/>
        <v>45.2666666666667</v>
      </c>
      <c r="K29" s="97" t="s">
        <v>28</v>
      </c>
      <c r="L29" s="97">
        <v>5</v>
      </c>
    </row>
    <row r="30" spans="1:12">
      <c r="A30" s="57">
        <v>27</v>
      </c>
      <c r="B30" s="57" t="s">
        <v>375</v>
      </c>
      <c r="C30" s="57">
        <v>858</v>
      </c>
      <c r="D30" s="140">
        <f t="shared" si="0"/>
        <v>66</v>
      </c>
      <c r="E30" s="134">
        <v>810</v>
      </c>
      <c r="F30" s="134">
        <f t="shared" si="1"/>
        <v>54</v>
      </c>
      <c r="G30" s="134">
        <v>870</v>
      </c>
      <c r="H30" s="140">
        <f t="shared" si="5"/>
        <v>58</v>
      </c>
      <c r="I30" s="134">
        <v>1006</v>
      </c>
      <c r="J30" s="140">
        <f t="shared" si="5"/>
        <v>67.0666666666667</v>
      </c>
      <c r="K30" s="140">
        <f t="shared" ref="K30" si="7">AVERAGE(D30,F30,H30,J30)</f>
        <v>61.2666666666667</v>
      </c>
      <c r="L30" s="134"/>
    </row>
    <row r="31" spans="1:12">
      <c r="A31" s="57">
        <v>28</v>
      </c>
      <c r="B31" s="57" t="s">
        <v>376</v>
      </c>
      <c r="C31" s="57">
        <v>749</v>
      </c>
      <c r="D31" s="140">
        <f t="shared" si="0"/>
        <v>57.6153846153846</v>
      </c>
      <c r="E31" s="134">
        <v>807</v>
      </c>
      <c r="F31" s="134">
        <f t="shared" si="1"/>
        <v>53.8</v>
      </c>
      <c r="G31" s="134">
        <v>855</v>
      </c>
      <c r="H31" s="97" t="s">
        <v>28</v>
      </c>
      <c r="I31" s="97"/>
      <c r="J31" s="142"/>
      <c r="K31" s="97"/>
      <c r="L31" s="97">
        <v>6</v>
      </c>
    </row>
    <row r="32" spans="1:12">
      <c r="A32" s="57">
        <v>29</v>
      </c>
      <c r="B32" s="57" t="s">
        <v>377</v>
      </c>
      <c r="C32" s="57">
        <v>594</v>
      </c>
      <c r="D32" s="140">
        <f t="shared" si="0"/>
        <v>45.6923076923077</v>
      </c>
      <c r="E32" s="134">
        <v>631</v>
      </c>
      <c r="F32" s="134">
        <f t="shared" si="1"/>
        <v>42.0666666666667</v>
      </c>
      <c r="G32" s="134">
        <v>714</v>
      </c>
      <c r="H32" s="140">
        <f t="shared" si="5"/>
        <v>47.6</v>
      </c>
      <c r="I32" s="134">
        <v>779</v>
      </c>
      <c r="J32" s="140">
        <f t="shared" si="5"/>
        <v>51.9333333333333</v>
      </c>
      <c r="K32" s="140">
        <f t="shared" ref="K32:K33" si="8">AVERAGE(D32,F32,H32,J32)</f>
        <v>46.8230769230769</v>
      </c>
      <c r="L32" s="134"/>
    </row>
    <row r="33" spans="1:12">
      <c r="A33" s="57">
        <v>30</v>
      </c>
      <c r="B33" s="57" t="s">
        <v>378</v>
      </c>
      <c r="C33" s="57">
        <v>861</v>
      </c>
      <c r="D33" s="140">
        <f t="shared" si="0"/>
        <v>66.2307692307692</v>
      </c>
      <c r="E33" s="134">
        <v>825</v>
      </c>
      <c r="F33" s="134">
        <f t="shared" si="1"/>
        <v>55</v>
      </c>
      <c r="G33" s="134">
        <v>905</v>
      </c>
      <c r="H33" s="140">
        <f t="shared" si="5"/>
        <v>60.3333333333333</v>
      </c>
      <c r="I33" s="134">
        <v>982</v>
      </c>
      <c r="J33" s="140">
        <f t="shared" si="5"/>
        <v>65.4666666666667</v>
      </c>
      <c r="K33" s="140">
        <f t="shared" si="8"/>
        <v>61.7576923076923</v>
      </c>
      <c r="L33" s="134"/>
    </row>
    <row r="34" spans="1:12">
      <c r="A34" s="57">
        <v>31</v>
      </c>
      <c r="B34" s="57" t="s">
        <v>379</v>
      </c>
      <c r="C34" s="57">
        <v>593</v>
      </c>
      <c r="D34" s="140">
        <f t="shared" si="0"/>
        <v>45.6153846153846</v>
      </c>
      <c r="E34" s="97">
        <v>602</v>
      </c>
      <c r="F34" s="143" t="s">
        <v>28</v>
      </c>
      <c r="G34" s="97"/>
      <c r="H34" s="97"/>
      <c r="I34" s="97"/>
      <c r="J34" s="97"/>
      <c r="K34" s="97"/>
      <c r="L34" s="97">
        <v>7</v>
      </c>
    </row>
    <row r="35" spans="1:12">
      <c r="A35" s="57">
        <v>32</v>
      </c>
      <c r="B35" s="57" t="s">
        <v>380</v>
      </c>
      <c r="C35" s="57">
        <v>901</v>
      </c>
      <c r="D35" s="140">
        <f t="shared" si="0"/>
        <v>69.3076923076923</v>
      </c>
      <c r="E35" s="134">
        <v>991</v>
      </c>
      <c r="F35" s="134">
        <f t="shared" si="1"/>
        <v>66.0666666666667</v>
      </c>
      <c r="G35" s="134">
        <v>1033</v>
      </c>
      <c r="H35" s="140">
        <f t="shared" si="5"/>
        <v>68.8666666666667</v>
      </c>
      <c r="I35" s="134">
        <v>1076</v>
      </c>
      <c r="J35" s="140">
        <f t="shared" si="5"/>
        <v>71.7333333333333</v>
      </c>
      <c r="K35" s="140">
        <f t="shared" ref="K35:K52" si="9">AVERAGE(D35,F35,H35,J35)</f>
        <v>68.9935897435898</v>
      </c>
      <c r="L35" s="134"/>
    </row>
    <row r="36" spans="1:12">
      <c r="A36" s="57">
        <v>33</v>
      </c>
      <c r="B36" s="57" t="s">
        <v>381</v>
      </c>
      <c r="C36" s="57">
        <v>831</v>
      </c>
      <c r="D36" s="140">
        <f t="shared" si="0"/>
        <v>63.9230769230769</v>
      </c>
      <c r="E36" s="134">
        <v>854</v>
      </c>
      <c r="F36" s="134">
        <f t="shared" si="1"/>
        <v>56.9333333333333</v>
      </c>
      <c r="G36" s="134">
        <v>872</v>
      </c>
      <c r="H36" s="140">
        <f t="shared" si="5"/>
        <v>58.1333333333333</v>
      </c>
      <c r="I36" s="134">
        <v>968</v>
      </c>
      <c r="J36" s="140">
        <f t="shared" si="5"/>
        <v>64.5333333333333</v>
      </c>
      <c r="K36" s="140">
        <f t="shared" si="9"/>
        <v>60.8807692307692</v>
      </c>
      <c r="L36" s="134"/>
    </row>
    <row r="37" spans="1:12">
      <c r="A37" s="57">
        <v>34</v>
      </c>
      <c r="B37" s="57" t="s">
        <v>382</v>
      </c>
      <c r="C37" s="57">
        <v>1069</v>
      </c>
      <c r="D37" s="140">
        <f t="shared" si="0"/>
        <v>82.2307692307692</v>
      </c>
      <c r="E37" s="134">
        <v>1053</v>
      </c>
      <c r="F37" s="134">
        <f t="shared" si="1"/>
        <v>70.2</v>
      </c>
      <c r="G37" s="134">
        <v>1024</v>
      </c>
      <c r="H37" s="140">
        <f t="shared" si="5"/>
        <v>68.2666666666667</v>
      </c>
      <c r="I37" s="134">
        <v>1101</v>
      </c>
      <c r="J37" s="140">
        <f t="shared" si="5"/>
        <v>73.4</v>
      </c>
      <c r="K37" s="140">
        <f t="shared" si="9"/>
        <v>73.524358974359</v>
      </c>
      <c r="L37" s="134"/>
    </row>
    <row r="38" spans="1:12">
      <c r="A38" s="57">
        <v>35</v>
      </c>
      <c r="B38" s="57" t="s">
        <v>383</v>
      </c>
      <c r="C38" s="57">
        <v>936</v>
      </c>
      <c r="D38" s="140">
        <f t="shared" si="0"/>
        <v>72</v>
      </c>
      <c r="E38" s="134">
        <v>1015</v>
      </c>
      <c r="F38" s="134">
        <f t="shared" si="1"/>
        <v>67.6666666666667</v>
      </c>
      <c r="G38" s="134">
        <v>1012</v>
      </c>
      <c r="H38" s="140">
        <f t="shared" si="5"/>
        <v>67.4666666666667</v>
      </c>
      <c r="I38" s="134">
        <v>1077</v>
      </c>
      <c r="J38" s="140">
        <f t="shared" si="5"/>
        <v>71.8</v>
      </c>
      <c r="K38" s="140">
        <f t="shared" si="9"/>
        <v>69.7333333333333</v>
      </c>
      <c r="L38" s="134"/>
    </row>
    <row r="39" spans="1:12">
      <c r="A39" s="57">
        <v>36</v>
      </c>
      <c r="B39" s="57" t="s">
        <v>384</v>
      </c>
      <c r="C39" s="57">
        <v>976</v>
      </c>
      <c r="D39" s="140">
        <f t="shared" si="0"/>
        <v>75.0769230769231</v>
      </c>
      <c r="E39" s="134">
        <v>947</v>
      </c>
      <c r="F39" s="134">
        <f t="shared" si="1"/>
        <v>63.1333333333333</v>
      </c>
      <c r="G39" s="134">
        <v>1043</v>
      </c>
      <c r="H39" s="140">
        <f t="shared" si="5"/>
        <v>69.5333333333333</v>
      </c>
      <c r="I39" s="134">
        <v>1025</v>
      </c>
      <c r="J39" s="140">
        <f t="shared" si="5"/>
        <v>68.3333333333333</v>
      </c>
      <c r="K39" s="140">
        <f t="shared" si="9"/>
        <v>69.0192307692308</v>
      </c>
      <c r="L39" s="134"/>
    </row>
    <row r="40" spans="1:12">
      <c r="A40" s="57">
        <v>37</v>
      </c>
      <c r="B40" s="57" t="s">
        <v>385</v>
      </c>
      <c r="C40" s="57">
        <v>801</v>
      </c>
      <c r="D40" s="140">
        <f t="shared" si="0"/>
        <v>61.6153846153846</v>
      </c>
      <c r="E40" s="134">
        <v>700</v>
      </c>
      <c r="F40" s="134">
        <f t="shared" si="1"/>
        <v>46.6666666666667</v>
      </c>
      <c r="G40" s="134">
        <v>712</v>
      </c>
      <c r="H40" s="140">
        <f t="shared" si="5"/>
        <v>47.4666666666667</v>
      </c>
      <c r="I40" s="134">
        <v>823</v>
      </c>
      <c r="J40" s="140">
        <f t="shared" si="5"/>
        <v>54.8666666666667</v>
      </c>
      <c r="K40" s="140">
        <f t="shared" si="9"/>
        <v>52.6538461538462</v>
      </c>
      <c r="L40" s="134"/>
    </row>
    <row r="41" spans="1:12">
      <c r="A41" s="57">
        <v>38</v>
      </c>
      <c r="B41" s="57" t="s">
        <v>386</v>
      </c>
      <c r="C41" s="57">
        <v>1004</v>
      </c>
      <c r="D41" s="140">
        <f t="shared" si="0"/>
        <v>77.2307692307692</v>
      </c>
      <c r="E41" s="134">
        <v>1049</v>
      </c>
      <c r="F41" s="134">
        <f t="shared" si="1"/>
        <v>69.9333333333333</v>
      </c>
      <c r="G41" s="134">
        <v>993</v>
      </c>
      <c r="H41" s="140">
        <f t="shared" si="5"/>
        <v>66.2</v>
      </c>
      <c r="I41" s="134">
        <v>1021</v>
      </c>
      <c r="J41" s="140">
        <f t="shared" si="5"/>
        <v>68.0666666666667</v>
      </c>
      <c r="K41" s="140">
        <f t="shared" si="9"/>
        <v>70.3576923076923</v>
      </c>
      <c r="L41" s="134"/>
    </row>
    <row r="42" spans="1:12">
      <c r="A42" s="57">
        <v>39</v>
      </c>
      <c r="B42" s="57" t="s">
        <v>387</v>
      </c>
      <c r="C42" s="57">
        <v>971</v>
      </c>
      <c r="D42" s="140">
        <f t="shared" si="0"/>
        <v>74.6923076923077</v>
      </c>
      <c r="E42" s="134">
        <v>873</v>
      </c>
      <c r="F42" s="134">
        <f t="shared" si="1"/>
        <v>58.2</v>
      </c>
      <c r="G42" s="134">
        <v>998</v>
      </c>
      <c r="H42" s="140">
        <f t="shared" si="5"/>
        <v>66.5333333333333</v>
      </c>
      <c r="I42" s="134">
        <v>1026</v>
      </c>
      <c r="J42" s="140">
        <f t="shared" si="5"/>
        <v>68.4</v>
      </c>
      <c r="K42" s="140">
        <f t="shared" si="9"/>
        <v>66.9564102564103</v>
      </c>
      <c r="L42" s="134"/>
    </row>
    <row r="43" spans="1:12">
      <c r="A43" s="57">
        <v>40</v>
      </c>
      <c r="B43" s="57" t="s">
        <v>388</v>
      </c>
      <c r="C43" s="57">
        <v>955</v>
      </c>
      <c r="D43" s="140">
        <f t="shared" si="0"/>
        <v>73.4615384615385</v>
      </c>
      <c r="E43" s="134">
        <v>1021</v>
      </c>
      <c r="F43" s="134">
        <f t="shared" si="1"/>
        <v>68.0666666666667</v>
      </c>
      <c r="G43" s="134">
        <v>1044</v>
      </c>
      <c r="H43" s="140">
        <f t="shared" si="5"/>
        <v>69.6</v>
      </c>
      <c r="I43" s="134">
        <v>1065</v>
      </c>
      <c r="J43" s="140">
        <f t="shared" si="5"/>
        <v>71</v>
      </c>
      <c r="K43" s="140">
        <f t="shared" si="9"/>
        <v>70.5320512820513</v>
      </c>
      <c r="L43" s="134"/>
    </row>
    <row r="44" spans="1:12">
      <c r="A44" s="57">
        <v>41</v>
      </c>
      <c r="B44" s="57" t="s">
        <v>389</v>
      </c>
      <c r="C44" s="57">
        <v>1018</v>
      </c>
      <c r="D44" s="140">
        <f t="shared" si="0"/>
        <v>78.3076923076923</v>
      </c>
      <c r="E44" s="134">
        <v>1099</v>
      </c>
      <c r="F44" s="134">
        <f t="shared" si="1"/>
        <v>73.2666666666667</v>
      </c>
      <c r="G44" s="134">
        <v>1085</v>
      </c>
      <c r="H44" s="140">
        <f t="shared" si="5"/>
        <v>72.3333333333333</v>
      </c>
      <c r="I44" s="134">
        <v>1061</v>
      </c>
      <c r="J44" s="140">
        <f t="shared" si="5"/>
        <v>70.7333333333333</v>
      </c>
      <c r="K44" s="140">
        <f t="shared" si="9"/>
        <v>73.6602564102564</v>
      </c>
      <c r="L44" s="134"/>
    </row>
    <row r="45" spans="1:12">
      <c r="A45" s="57">
        <v>42</v>
      </c>
      <c r="B45" s="57" t="s">
        <v>390</v>
      </c>
      <c r="C45" s="57">
        <v>970</v>
      </c>
      <c r="D45" s="140">
        <f t="shared" si="0"/>
        <v>74.6153846153846</v>
      </c>
      <c r="E45" s="134">
        <v>989</v>
      </c>
      <c r="F45" s="134">
        <f t="shared" si="1"/>
        <v>65.9333333333333</v>
      </c>
      <c r="G45" s="134">
        <v>1036</v>
      </c>
      <c r="H45" s="140">
        <f t="shared" si="5"/>
        <v>69.0666666666667</v>
      </c>
      <c r="I45" s="134">
        <v>1040</v>
      </c>
      <c r="J45" s="140">
        <f t="shared" si="5"/>
        <v>69.3333333333333</v>
      </c>
      <c r="K45" s="140">
        <f t="shared" si="9"/>
        <v>69.7371794871795</v>
      </c>
      <c r="L45" s="134"/>
    </row>
    <row r="46" spans="1:12">
      <c r="A46" s="57">
        <v>43</v>
      </c>
      <c r="B46" s="57" t="s">
        <v>391</v>
      </c>
      <c r="C46" s="57">
        <v>755</v>
      </c>
      <c r="D46" s="140">
        <f t="shared" si="0"/>
        <v>58.0769230769231</v>
      </c>
      <c r="E46" s="97"/>
      <c r="F46" s="143" t="s">
        <v>28</v>
      </c>
      <c r="G46" s="97"/>
      <c r="H46" s="97"/>
      <c r="I46" s="97"/>
      <c r="J46" s="97"/>
      <c r="K46" s="97"/>
      <c r="L46" s="97">
        <v>8</v>
      </c>
    </row>
    <row r="47" spans="1:12">
      <c r="A47" s="57">
        <v>44</v>
      </c>
      <c r="B47" s="57" t="s">
        <v>392</v>
      </c>
      <c r="C47" s="57">
        <v>873</v>
      </c>
      <c r="D47" s="140">
        <f t="shared" si="0"/>
        <v>67.1538461538462</v>
      </c>
      <c r="E47" s="134">
        <v>868</v>
      </c>
      <c r="F47" s="134">
        <f t="shared" si="1"/>
        <v>57.8666666666667</v>
      </c>
      <c r="G47" s="134">
        <v>969</v>
      </c>
      <c r="H47" s="140">
        <f t="shared" si="5"/>
        <v>64.6</v>
      </c>
      <c r="I47" s="134">
        <v>1037</v>
      </c>
      <c r="J47" s="140">
        <f t="shared" si="5"/>
        <v>69.1333333333333</v>
      </c>
      <c r="K47" s="140">
        <f t="shared" si="9"/>
        <v>64.6884615384615</v>
      </c>
      <c r="L47" s="134"/>
    </row>
    <row r="48" spans="1:12">
      <c r="A48" s="57">
        <v>45</v>
      </c>
      <c r="B48" s="57" t="s">
        <v>393</v>
      </c>
      <c r="C48" s="57">
        <v>1077</v>
      </c>
      <c r="D48" s="140">
        <f t="shared" si="0"/>
        <v>82.8461538461538</v>
      </c>
      <c r="E48" s="134">
        <v>1082</v>
      </c>
      <c r="F48" s="134">
        <f t="shared" si="1"/>
        <v>72.1333333333333</v>
      </c>
      <c r="G48" s="134">
        <v>1066</v>
      </c>
      <c r="H48" s="140">
        <f t="shared" si="5"/>
        <v>71.0666666666667</v>
      </c>
      <c r="I48" s="134">
        <v>1115</v>
      </c>
      <c r="J48" s="140">
        <f t="shared" si="5"/>
        <v>74.3333333333333</v>
      </c>
      <c r="K48" s="140">
        <f t="shared" si="9"/>
        <v>75.0948717948718</v>
      </c>
      <c r="L48" s="134"/>
    </row>
    <row r="49" spans="1:12">
      <c r="A49" s="57">
        <v>46</v>
      </c>
      <c r="B49" s="57" t="s">
        <v>394</v>
      </c>
      <c r="C49" s="57">
        <v>780</v>
      </c>
      <c r="D49" s="140">
        <f t="shared" si="0"/>
        <v>60</v>
      </c>
      <c r="E49" s="134">
        <v>691</v>
      </c>
      <c r="F49" s="134">
        <f t="shared" si="1"/>
        <v>46.0666666666667</v>
      </c>
      <c r="G49" s="134">
        <v>798</v>
      </c>
      <c r="H49" s="97" t="s">
        <v>28</v>
      </c>
      <c r="I49" s="97"/>
      <c r="J49" s="142"/>
      <c r="K49" s="142"/>
      <c r="L49" s="97">
        <v>9</v>
      </c>
    </row>
    <row r="50" spans="1:12">
      <c r="A50" s="57">
        <v>47</v>
      </c>
      <c r="B50" s="57" t="s">
        <v>395</v>
      </c>
      <c r="C50" s="57">
        <v>982</v>
      </c>
      <c r="D50" s="140">
        <f t="shared" si="0"/>
        <v>75.5384615384615</v>
      </c>
      <c r="E50" s="57">
        <v>1103</v>
      </c>
      <c r="F50" s="57">
        <f t="shared" si="1"/>
        <v>73.5333333333333</v>
      </c>
      <c r="G50" s="57">
        <v>1035</v>
      </c>
      <c r="H50" s="140">
        <f t="shared" si="5"/>
        <v>69</v>
      </c>
      <c r="I50" s="57">
        <v>964</v>
      </c>
      <c r="J50" s="140">
        <f t="shared" si="5"/>
        <v>64.2666666666667</v>
      </c>
      <c r="K50" s="140">
        <f t="shared" si="9"/>
        <v>70.5846153846154</v>
      </c>
      <c r="L50" s="57"/>
    </row>
    <row r="51" spans="1:12">
      <c r="A51" s="57">
        <v>48</v>
      </c>
      <c r="B51" s="57" t="s">
        <v>396</v>
      </c>
      <c r="C51" s="57">
        <v>871</v>
      </c>
      <c r="D51" s="140">
        <f t="shared" si="0"/>
        <v>67</v>
      </c>
      <c r="E51" s="144">
        <v>897</v>
      </c>
      <c r="F51" s="57">
        <f t="shared" si="1"/>
        <v>59.8</v>
      </c>
      <c r="G51" s="57">
        <v>974</v>
      </c>
      <c r="H51" s="140">
        <f t="shared" si="5"/>
        <v>64.9333333333333</v>
      </c>
      <c r="I51" s="57">
        <v>1018</v>
      </c>
      <c r="J51" s="140">
        <f t="shared" si="5"/>
        <v>67.8666666666667</v>
      </c>
      <c r="K51" s="140">
        <f t="shared" si="9"/>
        <v>64.9</v>
      </c>
      <c r="L51" s="57"/>
    </row>
    <row r="52" spans="1:12">
      <c r="A52" s="57">
        <v>49</v>
      </c>
      <c r="B52" s="57" t="s">
        <v>397</v>
      </c>
      <c r="C52" s="57">
        <v>979</v>
      </c>
      <c r="D52" s="140">
        <f t="shared" si="0"/>
        <v>75.3076923076923</v>
      </c>
      <c r="E52" s="57">
        <v>1054</v>
      </c>
      <c r="F52" s="57">
        <f t="shared" si="1"/>
        <v>70.2666666666667</v>
      </c>
      <c r="G52" s="57">
        <v>1037</v>
      </c>
      <c r="H52" s="140">
        <f t="shared" si="5"/>
        <v>69.1333333333333</v>
      </c>
      <c r="I52" s="57">
        <v>1052</v>
      </c>
      <c r="J52" s="140">
        <f t="shared" si="5"/>
        <v>70.1333333333333</v>
      </c>
      <c r="K52" s="140">
        <f t="shared" si="9"/>
        <v>71.2102564102564</v>
      </c>
      <c r="L52" s="57"/>
    </row>
    <row r="53" spans="1:12">
      <c r="A53" s="57">
        <v>50</v>
      </c>
      <c r="B53" s="57" t="s">
        <v>398</v>
      </c>
      <c r="C53" s="97">
        <v>523</v>
      </c>
      <c r="D53" s="143" t="s">
        <v>28</v>
      </c>
      <c r="E53" s="97"/>
      <c r="F53" s="97"/>
      <c r="G53" s="97"/>
      <c r="H53" s="97"/>
      <c r="I53" s="97"/>
      <c r="J53" s="97"/>
      <c r="K53" s="97"/>
      <c r="L53" s="97">
        <v>10</v>
      </c>
    </row>
    <row r="54" spans="1:12">
      <c r="A54" s="57">
        <v>51</v>
      </c>
      <c r="B54" s="57" t="s">
        <v>399</v>
      </c>
      <c r="C54" s="57">
        <v>943</v>
      </c>
      <c r="D54" s="140">
        <f t="shared" si="0"/>
        <v>72.5384615384615</v>
      </c>
      <c r="E54" s="134">
        <v>1055</v>
      </c>
      <c r="F54" s="134">
        <f t="shared" ref="F54:F118" si="10">E54/15</f>
        <v>70.3333333333333</v>
      </c>
      <c r="G54" s="134">
        <v>1091</v>
      </c>
      <c r="H54" s="140">
        <f t="shared" si="5"/>
        <v>72.7333333333333</v>
      </c>
      <c r="I54" s="134">
        <v>1139</v>
      </c>
      <c r="J54" s="140">
        <f t="shared" si="5"/>
        <v>75.9333333333333</v>
      </c>
      <c r="K54" s="134"/>
      <c r="L54" s="134"/>
    </row>
    <row r="55" spans="1:12">
      <c r="A55" s="57">
        <v>52</v>
      </c>
      <c r="B55" s="57" t="s">
        <v>400</v>
      </c>
      <c r="C55" s="57">
        <v>1045</v>
      </c>
      <c r="D55" s="140">
        <f t="shared" si="0"/>
        <v>80.3846153846154</v>
      </c>
      <c r="E55" s="98"/>
      <c r="F55" s="98">
        <f t="shared" si="10"/>
        <v>0</v>
      </c>
      <c r="G55" s="98"/>
      <c r="H55" s="98"/>
      <c r="I55" s="98"/>
      <c r="J55" s="145">
        <f t="shared" si="5"/>
        <v>0</v>
      </c>
      <c r="K55" s="98"/>
      <c r="L55" s="98">
        <v>2</v>
      </c>
    </row>
    <row r="56" spans="1:12">
      <c r="A56" s="57">
        <v>53</v>
      </c>
      <c r="B56" s="57" t="s">
        <v>401</v>
      </c>
      <c r="C56" s="57">
        <v>659</v>
      </c>
      <c r="D56" s="140">
        <f t="shared" si="0"/>
        <v>50.6923076923077</v>
      </c>
      <c r="E56" s="57">
        <v>704</v>
      </c>
      <c r="F56" s="134">
        <f t="shared" si="10"/>
        <v>46.9333333333333</v>
      </c>
      <c r="G56" s="57">
        <v>874</v>
      </c>
      <c r="H56" s="97" t="s">
        <v>28</v>
      </c>
      <c r="I56" s="97"/>
      <c r="J56" s="142"/>
      <c r="K56" s="142"/>
      <c r="L56" s="97">
        <v>11</v>
      </c>
    </row>
    <row r="57" spans="1:12">
      <c r="A57" s="57">
        <v>54</v>
      </c>
      <c r="B57" s="57" t="s">
        <v>402</v>
      </c>
      <c r="C57" s="57">
        <v>889</v>
      </c>
      <c r="D57" s="140">
        <f t="shared" si="0"/>
        <v>68.3846153846154</v>
      </c>
      <c r="E57" s="57">
        <v>988</v>
      </c>
      <c r="F57" s="134">
        <f t="shared" si="10"/>
        <v>65.8666666666667</v>
      </c>
      <c r="G57" s="57">
        <v>978</v>
      </c>
      <c r="H57" s="140">
        <f t="shared" si="5"/>
        <v>65.2</v>
      </c>
      <c r="I57" s="57">
        <v>1031</v>
      </c>
      <c r="J57" s="140">
        <f t="shared" si="5"/>
        <v>68.7333333333333</v>
      </c>
      <c r="K57" s="140">
        <f t="shared" ref="K57:K59" si="11">AVERAGE(D57,F57,H57,J57)</f>
        <v>67.0461538461538</v>
      </c>
      <c r="L57" s="57"/>
    </row>
    <row r="58" spans="1:12">
      <c r="A58" s="57">
        <v>55</v>
      </c>
      <c r="B58" s="57" t="s">
        <v>403</v>
      </c>
      <c r="C58" s="57">
        <v>1036</v>
      </c>
      <c r="D58" s="140">
        <f t="shared" si="0"/>
        <v>79.6923076923077</v>
      </c>
      <c r="E58" s="134">
        <v>1167</v>
      </c>
      <c r="F58" s="134">
        <f t="shared" si="10"/>
        <v>77.8</v>
      </c>
      <c r="G58" s="134">
        <v>1112</v>
      </c>
      <c r="H58" s="140">
        <f t="shared" si="5"/>
        <v>74.1333333333333</v>
      </c>
      <c r="I58" s="134">
        <v>1128</v>
      </c>
      <c r="J58" s="140">
        <f t="shared" si="5"/>
        <v>75.2</v>
      </c>
      <c r="K58" s="140">
        <f t="shared" si="11"/>
        <v>76.7064102564103</v>
      </c>
      <c r="L58" s="134"/>
    </row>
    <row r="59" spans="1:12">
      <c r="A59" s="57">
        <v>56</v>
      </c>
      <c r="B59" s="57" t="s">
        <v>404</v>
      </c>
      <c r="C59" s="57">
        <v>1029</v>
      </c>
      <c r="D59" s="140">
        <f t="shared" si="0"/>
        <v>79.1538461538462</v>
      </c>
      <c r="E59" s="134">
        <v>1086</v>
      </c>
      <c r="F59" s="134">
        <f t="shared" si="10"/>
        <v>72.4</v>
      </c>
      <c r="G59" s="134">
        <v>1124</v>
      </c>
      <c r="H59" s="140">
        <f t="shared" si="5"/>
        <v>74.9333333333333</v>
      </c>
      <c r="I59" s="134">
        <v>1111</v>
      </c>
      <c r="J59" s="140">
        <f t="shared" si="5"/>
        <v>74.0666666666667</v>
      </c>
      <c r="K59" s="140">
        <f t="shared" si="11"/>
        <v>75.1384615384615</v>
      </c>
      <c r="L59" s="134"/>
    </row>
    <row r="60" spans="1:12">
      <c r="A60" s="57">
        <v>57</v>
      </c>
      <c r="B60" s="57" t="s">
        <v>405</v>
      </c>
      <c r="C60" s="97">
        <v>488</v>
      </c>
      <c r="D60" s="143" t="s">
        <v>28</v>
      </c>
      <c r="E60" s="97"/>
      <c r="F60" s="97"/>
      <c r="G60" s="97"/>
      <c r="H60" s="97"/>
      <c r="I60" s="97"/>
      <c r="J60" s="97"/>
      <c r="K60" s="97"/>
      <c r="L60" s="97">
        <v>12</v>
      </c>
    </row>
    <row r="61" spans="1:12">
      <c r="A61" s="57">
        <v>58</v>
      </c>
      <c r="B61" s="57" t="s">
        <v>406</v>
      </c>
      <c r="C61" s="57">
        <v>786</v>
      </c>
      <c r="D61" s="140">
        <f t="shared" si="0"/>
        <v>60.4615384615385</v>
      </c>
      <c r="E61" s="134">
        <v>818</v>
      </c>
      <c r="F61" s="134">
        <f t="shared" si="10"/>
        <v>54.5333333333333</v>
      </c>
      <c r="G61" s="134">
        <v>932</v>
      </c>
      <c r="H61" s="140">
        <f t="shared" si="5"/>
        <v>62.1333333333333</v>
      </c>
      <c r="I61" s="134">
        <v>999</v>
      </c>
      <c r="J61" s="140">
        <f t="shared" si="5"/>
        <v>66.6</v>
      </c>
      <c r="K61" s="140">
        <f t="shared" ref="K61:K62" si="12">AVERAGE(D61,F61,H61,J61)</f>
        <v>60.9320512820513</v>
      </c>
      <c r="L61" s="134"/>
    </row>
    <row r="62" spans="1:12">
      <c r="A62" s="57">
        <v>59</v>
      </c>
      <c r="B62" s="57" t="s">
        <v>407</v>
      </c>
      <c r="C62" s="57">
        <v>860</v>
      </c>
      <c r="D62" s="140">
        <f t="shared" si="0"/>
        <v>66.1538461538462</v>
      </c>
      <c r="E62" s="134">
        <v>879</v>
      </c>
      <c r="F62" s="134">
        <f t="shared" si="10"/>
        <v>58.6</v>
      </c>
      <c r="G62" s="134">
        <v>842</v>
      </c>
      <c r="H62" s="140">
        <f t="shared" si="5"/>
        <v>56.1333333333333</v>
      </c>
      <c r="I62" s="134">
        <v>933</v>
      </c>
      <c r="J62" s="140">
        <f t="shared" si="5"/>
        <v>62.2</v>
      </c>
      <c r="K62" s="140">
        <f t="shared" si="12"/>
        <v>60.7717948717949</v>
      </c>
      <c r="L62" s="134"/>
    </row>
    <row r="63" spans="1:12">
      <c r="A63" s="57">
        <v>60</v>
      </c>
      <c r="B63" s="57" t="s">
        <v>408</v>
      </c>
      <c r="C63" s="57">
        <v>616</v>
      </c>
      <c r="D63" s="140">
        <f t="shared" si="0"/>
        <v>47.3846153846154</v>
      </c>
      <c r="E63" s="97">
        <v>609</v>
      </c>
      <c r="F63" s="143" t="s">
        <v>28</v>
      </c>
      <c r="G63" s="97"/>
      <c r="H63" s="97"/>
      <c r="I63" s="97"/>
      <c r="J63" s="97"/>
      <c r="K63" s="97"/>
      <c r="L63" s="97">
        <v>13</v>
      </c>
    </row>
    <row r="64" spans="1:12">
      <c r="A64" s="57">
        <v>61</v>
      </c>
      <c r="B64" s="57" t="s">
        <v>409</v>
      </c>
      <c r="C64" s="57">
        <v>740</v>
      </c>
      <c r="D64" s="140">
        <f t="shared" si="0"/>
        <v>56.9230769230769</v>
      </c>
      <c r="E64" s="134">
        <v>722</v>
      </c>
      <c r="F64" s="134">
        <f t="shared" si="10"/>
        <v>48.1333333333333</v>
      </c>
      <c r="G64" s="134">
        <v>805</v>
      </c>
      <c r="H64" s="140">
        <f t="shared" si="5"/>
        <v>53.6666666666667</v>
      </c>
      <c r="I64" s="134">
        <v>928</v>
      </c>
      <c r="J64" s="140">
        <f t="shared" si="5"/>
        <v>61.8666666666667</v>
      </c>
      <c r="K64" s="140">
        <f t="shared" ref="K64:K103" si="13">AVERAGE(D64,F64,H64,J64)</f>
        <v>55.1474358974359</v>
      </c>
      <c r="L64" s="134"/>
    </row>
    <row r="65" spans="1:12">
      <c r="A65" s="57">
        <v>62</v>
      </c>
      <c r="B65" s="57" t="s">
        <v>410</v>
      </c>
      <c r="C65" s="57">
        <v>633</v>
      </c>
      <c r="D65" s="140">
        <f t="shared" si="0"/>
        <v>48.6923076923077</v>
      </c>
      <c r="E65" s="134">
        <v>717</v>
      </c>
      <c r="F65" s="134">
        <f t="shared" si="10"/>
        <v>47.8</v>
      </c>
      <c r="G65" s="134">
        <v>867</v>
      </c>
      <c r="H65" s="140">
        <f t="shared" si="5"/>
        <v>57.8</v>
      </c>
      <c r="I65" s="134">
        <v>984</v>
      </c>
      <c r="J65" s="140">
        <f t="shared" si="5"/>
        <v>65.6</v>
      </c>
      <c r="K65" s="140">
        <f t="shared" si="13"/>
        <v>54.9730769230769</v>
      </c>
      <c r="L65" s="134"/>
    </row>
    <row r="66" spans="1:12">
      <c r="A66" s="57">
        <v>63</v>
      </c>
      <c r="B66" s="57" t="s">
        <v>411</v>
      </c>
      <c r="C66" s="57">
        <v>731</v>
      </c>
      <c r="D66" s="140">
        <f t="shared" si="0"/>
        <v>56.2307692307692</v>
      </c>
      <c r="E66" s="134">
        <v>846</v>
      </c>
      <c r="F66" s="134">
        <f t="shared" si="10"/>
        <v>56.4</v>
      </c>
      <c r="G66" s="134">
        <v>858</v>
      </c>
      <c r="H66" s="140">
        <f t="shared" si="5"/>
        <v>57.2</v>
      </c>
      <c r="I66" s="134">
        <v>1053</v>
      </c>
      <c r="J66" s="140">
        <f t="shared" si="5"/>
        <v>70.2</v>
      </c>
      <c r="K66" s="140">
        <f t="shared" si="13"/>
        <v>60.0076923076923</v>
      </c>
      <c r="L66" s="134"/>
    </row>
    <row r="67" spans="1:12">
      <c r="A67" s="57">
        <v>64</v>
      </c>
      <c r="B67" s="57" t="s">
        <v>412</v>
      </c>
      <c r="C67" s="57">
        <v>959</v>
      </c>
      <c r="D67" s="140">
        <f t="shared" si="0"/>
        <v>73.7692307692308</v>
      </c>
      <c r="E67" s="134">
        <v>930</v>
      </c>
      <c r="F67" s="134">
        <f t="shared" si="10"/>
        <v>62</v>
      </c>
      <c r="G67" s="134">
        <v>968</v>
      </c>
      <c r="H67" s="140">
        <f t="shared" si="5"/>
        <v>64.5333333333333</v>
      </c>
      <c r="I67" s="134">
        <v>1000</v>
      </c>
      <c r="J67" s="140">
        <f t="shared" si="5"/>
        <v>66.6666666666667</v>
      </c>
      <c r="K67" s="140">
        <f t="shared" si="13"/>
        <v>66.7423076923077</v>
      </c>
      <c r="L67" s="134"/>
    </row>
    <row r="68" spans="1:12">
      <c r="A68" s="57">
        <v>65</v>
      </c>
      <c r="B68" s="57" t="s">
        <v>413</v>
      </c>
      <c r="C68" s="57">
        <v>802</v>
      </c>
      <c r="D68" s="140">
        <f t="shared" si="0"/>
        <v>61.6923076923077</v>
      </c>
      <c r="E68" s="134">
        <v>950</v>
      </c>
      <c r="F68" s="134">
        <f t="shared" si="10"/>
        <v>63.3333333333333</v>
      </c>
      <c r="G68" s="134">
        <v>989</v>
      </c>
      <c r="H68" s="140">
        <f t="shared" si="5"/>
        <v>65.9333333333333</v>
      </c>
      <c r="I68" s="134">
        <v>997</v>
      </c>
      <c r="J68" s="140">
        <f t="shared" si="5"/>
        <v>66.4666666666667</v>
      </c>
      <c r="K68" s="140">
        <f t="shared" si="13"/>
        <v>64.3564102564103</v>
      </c>
      <c r="L68" s="134"/>
    </row>
    <row r="69" spans="1:12">
      <c r="A69" s="57">
        <v>66</v>
      </c>
      <c r="B69" s="57" t="s">
        <v>414</v>
      </c>
      <c r="C69" s="57">
        <v>995</v>
      </c>
      <c r="D69" s="140">
        <f t="shared" ref="D69:D121" si="14">(C69/13)</f>
        <v>76.5384615384615</v>
      </c>
      <c r="E69" s="134">
        <v>1045</v>
      </c>
      <c r="F69" s="134">
        <f t="shared" si="10"/>
        <v>69.6666666666667</v>
      </c>
      <c r="G69" s="134">
        <v>1023</v>
      </c>
      <c r="H69" s="140">
        <f t="shared" si="5"/>
        <v>68.2</v>
      </c>
      <c r="I69" s="134">
        <v>997</v>
      </c>
      <c r="J69" s="140">
        <f t="shared" si="5"/>
        <v>66.4666666666667</v>
      </c>
      <c r="K69" s="140">
        <f t="shared" si="13"/>
        <v>70.2179487179487</v>
      </c>
      <c r="L69" s="134"/>
    </row>
    <row r="70" spans="1:12">
      <c r="A70" s="57">
        <v>67</v>
      </c>
      <c r="B70" s="57" t="s">
        <v>415</v>
      </c>
      <c r="C70" s="57">
        <v>804</v>
      </c>
      <c r="D70" s="140">
        <f t="shared" si="14"/>
        <v>61.8461538461538</v>
      </c>
      <c r="E70" s="134">
        <v>953</v>
      </c>
      <c r="F70" s="134">
        <f t="shared" si="10"/>
        <v>63.5333333333333</v>
      </c>
      <c r="G70" s="134">
        <v>998</v>
      </c>
      <c r="H70" s="140">
        <f t="shared" si="5"/>
        <v>66.5333333333333</v>
      </c>
      <c r="I70" s="134">
        <v>1068</v>
      </c>
      <c r="J70" s="140">
        <f t="shared" si="5"/>
        <v>71.2</v>
      </c>
      <c r="K70" s="140">
        <f t="shared" si="13"/>
        <v>65.7782051282051</v>
      </c>
      <c r="L70" s="134"/>
    </row>
    <row r="71" spans="1:12">
      <c r="A71" s="57">
        <v>68</v>
      </c>
      <c r="B71" s="57" t="s">
        <v>416</v>
      </c>
      <c r="C71" s="57">
        <v>933</v>
      </c>
      <c r="D71" s="140">
        <f t="shared" si="14"/>
        <v>71.7692307692308</v>
      </c>
      <c r="E71" s="134">
        <v>952</v>
      </c>
      <c r="F71" s="134">
        <f t="shared" si="10"/>
        <v>63.4666666666667</v>
      </c>
      <c r="G71" s="134">
        <v>1013</v>
      </c>
      <c r="H71" s="140">
        <f t="shared" si="5"/>
        <v>67.5333333333333</v>
      </c>
      <c r="I71" s="134">
        <v>1003</v>
      </c>
      <c r="J71" s="140">
        <f t="shared" si="5"/>
        <v>66.8666666666667</v>
      </c>
      <c r="K71" s="140">
        <f t="shared" si="13"/>
        <v>67.4089743589744</v>
      </c>
      <c r="L71" s="134"/>
    </row>
    <row r="72" spans="1:12">
      <c r="A72" s="57">
        <v>69</v>
      </c>
      <c r="B72" s="57" t="s">
        <v>417</v>
      </c>
      <c r="C72" s="57">
        <v>1025</v>
      </c>
      <c r="D72" s="140">
        <f t="shared" si="14"/>
        <v>78.8461538461538</v>
      </c>
      <c r="E72" s="134">
        <v>1078</v>
      </c>
      <c r="F72" s="134">
        <f t="shared" si="10"/>
        <v>71.8666666666667</v>
      </c>
      <c r="G72" s="134">
        <v>1099</v>
      </c>
      <c r="H72" s="140">
        <f t="shared" si="5"/>
        <v>73.2666666666667</v>
      </c>
      <c r="I72" s="134">
        <v>1172</v>
      </c>
      <c r="J72" s="140">
        <f t="shared" si="5"/>
        <v>78.1333333333333</v>
      </c>
      <c r="K72" s="140">
        <f t="shared" si="13"/>
        <v>75.5282051282051</v>
      </c>
      <c r="L72" s="134"/>
    </row>
    <row r="73" spans="1:12">
      <c r="A73" s="57">
        <v>70</v>
      </c>
      <c r="B73" s="57" t="s">
        <v>418</v>
      </c>
      <c r="C73" s="57">
        <v>838</v>
      </c>
      <c r="D73" s="140">
        <f t="shared" si="14"/>
        <v>64.4615384615385</v>
      </c>
      <c r="E73" s="134">
        <v>732</v>
      </c>
      <c r="F73" s="134">
        <f t="shared" si="10"/>
        <v>48.8</v>
      </c>
      <c r="G73" s="134">
        <v>854</v>
      </c>
      <c r="H73" s="97" t="s">
        <v>28</v>
      </c>
      <c r="I73" s="97"/>
      <c r="J73" s="142"/>
      <c r="K73" s="142"/>
      <c r="L73" s="97">
        <v>14</v>
      </c>
    </row>
    <row r="74" spans="1:12">
      <c r="A74" s="57">
        <v>71</v>
      </c>
      <c r="B74" s="57" t="s">
        <v>419</v>
      </c>
      <c r="C74" s="57">
        <v>715</v>
      </c>
      <c r="D74" s="140">
        <f t="shared" si="14"/>
        <v>55</v>
      </c>
      <c r="E74" s="134">
        <v>758</v>
      </c>
      <c r="F74" s="134">
        <f t="shared" si="10"/>
        <v>50.5333333333333</v>
      </c>
      <c r="G74" s="134">
        <v>753</v>
      </c>
      <c r="H74" s="140">
        <f t="shared" si="5"/>
        <v>50.2</v>
      </c>
      <c r="I74" s="134">
        <v>932</v>
      </c>
      <c r="J74" s="140">
        <f t="shared" si="5"/>
        <v>62.1333333333333</v>
      </c>
      <c r="K74" s="140">
        <f t="shared" si="13"/>
        <v>54.4666666666667</v>
      </c>
      <c r="L74" s="134"/>
    </row>
    <row r="75" spans="1:12">
      <c r="A75" s="57">
        <v>72</v>
      </c>
      <c r="B75" s="57" t="s">
        <v>420</v>
      </c>
      <c r="C75" s="57">
        <v>934</v>
      </c>
      <c r="D75" s="140">
        <f t="shared" si="14"/>
        <v>71.8461538461538</v>
      </c>
      <c r="E75" s="134">
        <v>978</v>
      </c>
      <c r="F75" s="134">
        <f t="shared" si="10"/>
        <v>65.2</v>
      </c>
      <c r="G75" s="134">
        <v>922</v>
      </c>
      <c r="H75" s="140">
        <f t="shared" si="5"/>
        <v>61.4666666666667</v>
      </c>
      <c r="I75" s="134">
        <v>1034</v>
      </c>
      <c r="J75" s="140">
        <f t="shared" si="5"/>
        <v>68.9333333333333</v>
      </c>
      <c r="K75" s="140">
        <f t="shared" si="13"/>
        <v>66.8615384615385</v>
      </c>
      <c r="L75" s="134"/>
    </row>
    <row r="76" spans="1:12">
      <c r="A76" s="57">
        <v>73</v>
      </c>
      <c r="B76" s="57" t="s">
        <v>421</v>
      </c>
      <c r="C76" s="57">
        <v>744</v>
      </c>
      <c r="D76" s="140">
        <f t="shared" si="14"/>
        <v>57.2307692307692</v>
      </c>
      <c r="E76" s="134">
        <v>774</v>
      </c>
      <c r="F76" s="134">
        <f t="shared" si="10"/>
        <v>51.6</v>
      </c>
      <c r="G76" s="134">
        <v>900</v>
      </c>
      <c r="H76" s="140">
        <f t="shared" si="5"/>
        <v>60</v>
      </c>
      <c r="I76" s="134">
        <v>947</v>
      </c>
      <c r="J76" s="140">
        <f t="shared" si="5"/>
        <v>63.1333333333333</v>
      </c>
      <c r="K76" s="140">
        <f t="shared" si="13"/>
        <v>57.9910256410256</v>
      </c>
      <c r="L76" s="134"/>
    </row>
    <row r="77" spans="1:12">
      <c r="A77" s="57">
        <v>74</v>
      </c>
      <c r="B77" s="57" t="s">
        <v>422</v>
      </c>
      <c r="C77" s="57">
        <v>871</v>
      </c>
      <c r="D77" s="140">
        <f t="shared" si="14"/>
        <v>67</v>
      </c>
      <c r="E77" s="134">
        <v>904</v>
      </c>
      <c r="F77" s="134">
        <f t="shared" si="10"/>
        <v>60.2666666666667</v>
      </c>
      <c r="G77" s="134">
        <v>996</v>
      </c>
      <c r="H77" s="140">
        <f t="shared" si="5"/>
        <v>66.4</v>
      </c>
      <c r="I77" s="134">
        <v>960</v>
      </c>
      <c r="J77" s="140">
        <f t="shared" si="5"/>
        <v>64</v>
      </c>
      <c r="K77" s="140">
        <f t="shared" si="13"/>
        <v>64.4166666666667</v>
      </c>
      <c r="L77" s="134"/>
    </row>
    <row r="78" spans="1:12">
      <c r="A78" s="57">
        <v>75</v>
      </c>
      <c r="B78" s="57" t="s">
        <v>423</v>
      </c>
      <c r="C78" s="57">
        <v>670</v>
      </c>
      <c r="D78" s="140">
        <f t="shared" si="14"/>
        <v>51.5384615384615</v>
      </c>
      <c r="E78" s="97">
        <v>649</v>
      </c>
      <c r="F78" s="143" t="s">
        <v>28</v>
      </c>
      <c r="G78" s="97"/>
      <c r="H78" s="97"/>
      <c r="I78" s="97"/>
      <c r="J78" s="97"/>
      <c r="K78" s="97"/>
      <c r="L78" s="97">
        <v>15</v>
      </c>
    </row>
    <row r="79" spans="1:12">
      <c r="A79" s="57">
        <v>76</v>
      </c>
      <c r="B79" s="57" t="s">
        <v>424</v>
      </c>
      <c r="C79" s="57">
        <v>887</v>
      </c>
      <c r="D79" s="140">
        <f t="shared" si="14"/>
        <v>68.2307692307692</v>
      </c>
      <c r="E79" s="57">
        <v>624</v>
      </c>
      <c r="F79" s="134">
        <f t="shared" si="10"/>
        <v>41.6</v>
      </c>
      <c r="G79" s="57">
        <v>708</v>
      </c>
      <c r="H79" s="140">
        <f t="shared" si="5"/>
        <v>47.2</v>
      </c>
      <c r="I79" s="97">
        <v>742</v>
      </c>
      <c r="J79" s="142">
        <f t="shared" si="5"/>
        <v>49.4666666666667</v>
      </c>
      <c r="K79" s="97" t="s">
        <v>28</v>
      </c>
      <c r="L79" s="97">
        <v>16</v>
      </c>
    </row>
    <row r="80" spans="1:12">
      <c r="A80" s="57">
        <v>77</v>
      </c>
      <c r="B80" s="57" t="s">
        <v>425</v>
      </c>
      <c r="C80" s="57">
        <v>896</v>
      </c>
      <c r="D80" s="140">
        <f t="shared" si="14"/>
        <v>68.9230769230769</v>
      </c>
      <c r="E80" s="134">
        <v>937</v>
      </c>
      <c r="F80" s="134">
        <f t="shared" si="10"/>
        <v>62.4666666666667</v>
      </c>
      <c r="G80" s="134">
        <v>923</v>
      </c>
      <c r="H80" s="140">
        <f t="shared" si="5"/>
        <v>61.5333333333333</v>
      </c>
      <c r="I80" s="134">
        <v>973</v>
      </c>
      <c r="J80" s="140">
        <f t="shared" si="5"/>
        <v>64.8666666666667</v>
      </c>
      <c r="K80" s="140">
        <f t="shared" si="13"/>
        <v>64.4474358974359</v>
      </c>
      <c r="L80" s="134"/>
    </row>
    <row r="81" spans="1:12">
      <c r="A81" s="57">
        <v>78</v>
      </c>
      <c r="B81" s="57" t="s">
        <v>426</v>
      </c>
      <c r="C81" s="57">
        <v>735</v>
      </c>
      <c r="D81" s="140">
        <f t="shared" si="14"/>
        <v>56.5384615384615</v>
      </c>
      <c r="E81" s="134">
        <v>825</v>
      </c>
      <c r="F81" s="134">
        <f t="shared" si="10"/>
        <v>55</v>
      </c>
      <c r="G81" s="134">
        <v>828</v>
      </c>
      <c r="H81" s="140">
        <f t="shared" si="5"/>
        <v>55.2</v>
      </c>
      <c r="I81" s="134">
        <v>948</v>
      </c>
      <c r="J81" s="140">
        <f t="shared" si="5"/>
        <v>63.2</v>
      </c>
      <c r="K81" s="140">
        <f t="shared" si="13"/>
        <v>57.4846153846154</v>
      </c>
      <c r="L81" s="134"/>
    </row>
    <row r="82" spans="1:12">
      <c r="A82" s="57">
        <v>79</v>
      </c>
      <c r="B82" s="57" t="s">
        <v>427</v>
      </c>
      <c r="C82" s="57">
        <v>797</v>
      </c>
      <c r="D82" s="140">
        <f t="shared" si="14"/>
        <v>61.3076923076923</v>
      </c>
      <c r="E82" s="134">
        <v>989</v>
      </c>
      <c r="F82" s="134">
        <f t="shared" si="10"/>
        <v>65.9333333333333</v>
      </c>
      <c r="G82" s="134">
        <v>1073</v>
      </c>
      <c r="H82" s="140">
        <f t="shared" si="5"/>
        <v>71.5333333333333</v>
      </c>
      <c r="I82" s="134">
        <v>1080</v>
      </c>
      <c r="J82" s="140">
        <f t="shared" si="5"/>
        <v>72</v>
      </c>
      <c r="K82" s="140">
        <f t="shared" si="13"/>
        <v>67.6935897435897</v>
      </c>
      <c r="L82" s="134"/>
    </row>
    <row r="83" spans="1:12">
      <c r="A83" s="57">
        <v>80</v>
      </c>
      <c r="B83" s="57" t="s">
        <v>428</v>
      </c>
      <c r="C83" s="57">
        <v>593</v>
      </c>
      <c r="D83" s="140">
        <f t="shared" si="14"/>
        <v>45.6153846153846</v>
      </c>
      <c r="E83" s="134">
        <v>645</v>
      </c>
      <c r="F83" s="134">
        <f t="shared" si="10"/>
        <v>43</v>
      </c>
      <c r="G83" s="134">
        <v>787</v>
      </c>
      <c r="H83" s="140">
        <f t="shared" si="5"/>
        <v>52.4666666666667</v>
      </c>
      <c r="I83" s="134">
        <v>907</v>
      </c>
      <c r="J83" s="140">
        <f t="shared" si="5"/>
        <v>60.4666666666667</v>
      </c>
      <c r="K83" s="140">
        <f t="shared" si="13"/>
        <v>50.3871794871795</v>
      </c>
      <c r="L83" s="134"/>
    </row>
    <row r="84" spans="1:12">
      <c r="A84" s="57">
        <v>81</v>
      </c>
      <c r="B84" s="57" t="s">
        <v>429</v>
      </c>
      <c r="C84" s="57">
        <v>847</v>
      </c>
      <c r="D84" s="140">
        <f t="shared" si="14"/>
        <v>65.1538461538462</v>
      </c>
      <c r="E84" s="134">
        <v>944</v>
      </c>
      <c r="F84" s="134">
        <f t="shared" si="10"/>
        <v>62.9333333333333</v>
      </c>
      <c r="G84" s="134">
        <v>980</v>
      </c>
      <c r="H84" s="140">
        <f t="shared" si="5"/>
        <v>65.3333333333333</v>
      </c>
      <c r="I84" s="134">
        <v>1024</v>
      </c>
      <c r="J84" s="140">
        <f t="shared" si="5"/>
        <v>68.2666666666667</v>
      </c>
      <c r="K84" s="140">
        <f t="shared" si="13"/>
        <v>65.4217948717949</v>
      </c>
      <c r="L84" s="134"/>
    </row>
    <row r="85" spans="1:12">
      <c r="A85" s="57">
        <v>82</v>
      </c>
      <c r="B85" s="57" t="s">
        <v>430</v>
      </c>
      <c r="C85" s="97">
        <v>509</v>
      </c>
      <c r="D85" s="143" t="s">
        <v>28</v>
      </c>
      <c r="E85" s="97"/>
      <c r="F85" s="97"/>
      <c r="G85" s="97"/>
      <c r="H85" s="97"/>
      <c r="I85" s="97"/>
      <c r="J85" s="97"/>
      <c r="K85" s="97"/>
      <c r="L85" s="97">
        <v>17</v>
      </c>
    </row>
    <row r="86" spans="1:12">
      <c r="A86" s="57">
        <v>83</v>
      </c>
      <c r="B86" s="57" t="s">
        <v>431</v>
      </c>
      <c r="C86" s="57">
        <v>721</v>
      </c>
      <c r="D86" s="140">
        <f t="shared" si="14"/>
        <v>55.4615384615385</v>
      </c>
      <c r="E86" s="134">
        <v>805</v>
      </c>
      <c r="F86" s="134">
        <f t="shared" si="10"/>
        <v>53.6666666666667</v>
      </c>
      <c r="G86" s="134">
        <v>917</v>
      </c>
      <c r="H86" s="140">
        <f t="shared" si="5"/>
        <v>61.1333333333333</v>
      </c>
      <c r="I86" s="134">
        <v>982</v>
      </c>
      <c r="J86" s="140">
        <f t="shared" si="5"/>
        <v>65.4666666666667</v>
      </c>
      <c r="K86" s="140">
        <f t="shared" si="13"/>
        <v>58.9320512820513</v>
      </c>
      <c r="L86" s="134"/>
    </row>
    <row r="87" spans="1:12">
      <c r="A87" s="57">
        <v>84</v>
      </c>
      <c r="B87" s="57" t="s">
        <v>432</v>
      </c>
      <c r="C87" s="57">
        <v>813</v>
      </c>
      <c r="D87" s="140">
        <f t="shared" si="14"/>
        <v>62.5384615384615</v>
      </c>
      <c r="E87" s="57">
        <v>894</v>
      </c>
      <c r="F87" s="57">
        <f t="shared" si="10"/>
        <v>59.6</v>
      </c>
      <c r="G87" s="57">
        <v>1039</v>
      </c>
      <c r="H87" s="140">
        <f t="shared" si="5"/>
        <v>69.2666666666667</v>
      </c>
      <c r="I87" s="57">
        <v>1067</v>
      </c>
      <c r="J87" s="140">
        <f t="shared" si="5"/>
        <v>71.1333333333333</v>
      </c>
      <c r="K87" s="140">
        <f t="shared" si="13"/>
        <v>65.6346153846154</v>
      </c>
      <c r="L87" s="57"/>
    </row>
    <row r="88" spans="1:12">
      <c r="A88" s="57">
        <v>85</v>
      </c>
      <c r="B88" s="57" t="s">
        <v>433</v>
      </c>
      <c r="C88" s="57">
        <v>829</v>
      </c>
      <c r="D88" s="140">
        <f t="shared" si="14"/>
        <v>63.7692307692308</v>
      </c>
      <c r="E88" s="57">
        <v>1001</v>
      </c>
      <c r="F88" s="57">
        <f t="shared" si="10"/>
        <v>66.7333333333333</v>
      </c>
      <c r="G88" s="57">
        <v>1016</v>
      </c>
      <c r="H88" s="140">
        <f t="shared" si="5"/>
        <v>67.7333333333333</v>
      </c>
      <c r="I88" s="57">
        <v>1013</v>
      </c>
      <c r="J88" s="140">
        <f t="shared" si="5"/>
        <v>67.5333333333333</v>
      </c>
      <c r="K88" s="140">
        <f t="shared" si="13"/>
        <v>66.4423076923077</v>
      </c>
      <c r="L88" s="57"/>
    </row>
    <row r="89" spans="1:12">
      <c r="A89" s="57">
        <v>86</v>
      </c>
      <c r="B89" s="57" t="s">
        <v>434</v>
      </c>
      <c r="C89" s="57">
        <v>830</v>
      </c>
      <c r="D89" s="140">
        <f t="shared" si="14"/>
        <v>63.8461538461538</v>
      </c>
      <c r="E89" s="57">
        <v>919</v>
      </c>
      <c r="F89" s="57">
        <f t="shared" si="10"/>
        <v>61.2666666666667</v>
      </c>
      <c r="G89" s="57">
        <v>1006</v>
      </c>
      <c r="H89" s="140">
        <f t="shared" si="5"/>
        <v>67.0666666666667</v>
      </c>
      <c r="I89" s="57">
        <v>1026</v>
      </c>
      <c r="J89" s="140">
        <f t="shared" si="5"/>
        <v>68.4</v>
      </c>
      <c r="K89" s="140">
        <f t="shared" si="13"/>
        <v>65.1448717948718</v>
      </c>
      <c r="L89" s="57"/>
    </row>
    <row r="90" spans="1:12">
      <c r="A90" s="57">
        <v>87</v>
      </c>
      <c r="B90" s="57" t="s">
        <v>435</v>
      </c>
      <c r="C90" s="57">
        <v>943</v>
      </c>
      <c r="D90" s="140">
        <f t="shared" si="14"/>
        <v>72.5384615384615</v>
      </c>
      <c r="E90" s="57">
        <v>1152</v>
      </c>
      <c r="F90" s="57">
        <f t="shared" si="10"/>
        <v>76.8</v>
      </c>
      <c r="G90" s="57">
        <v>1102</v>
      </c>
      <c r="H90" s="140">
        <f t="shared" si="5"/>
        <v>73.4666666666667</v>
      </c>
      <c r="I90" s="57">
        <v>1060</v>
      </c>
      <c r="J90" s="140">
        <f t="shared" si="5"/>
        <v>70.6666666666667</v>
      </c>
      <c r="K90" s="140">
        <f t="shared" si="13"/>
        <v>73.3679487179487</v>
      </c>
      <c r="L90" s="57"/>
    </row>
    <row r="91" spans="1:12">
      <c r="A91" s="57">
        <v>88</v>
      </c>
      <c r="B91" s="57" t="s">
        <v>436</v>
      </c>
      <c r="C91" s="57">
        <v>720</v>
      </c>
      <c r="D91" s="140">
        <f t="shared" si="14"/>
        <v>55.3846153846154</v>
      </c>
      <c r="E91" s="57">
        <v>792</v>
      </c>
      <c r="F91" s="57">
        <f t="shared" si="10"/>
        <v>52.8</v>
      </c>
      <c r="G91" s="57">
        <v>927</v>
      </c>
      <c r="H91" s="140">
        <f t="shared" ref="H91:H148" si="15">(G91/15)</f>
        <v>61.8</v>
      </c>
      <c r="I91" s="57">
        <v>1012</v>
      </c>
      <c r="J91" s="140">
        <f t="shared" ref="J91:J103" si="16">(I91/15)</f>
        <v>67.4666666666667</v>
      </c>
      <c r="K91" s="140">
        <f t="shared" si="13"/>
        <v>59.3628205128205</v>
      </c>
      <c r="L91" s="57"/>
    </row>
    <row r="92" spans="1:12">
      <c r="A92" s="57">
        <v>89</v>
      </c>
      <c r="B92" s="57" t="s">
        <v>437</v>
      </c>
      <c r="C92" s="57">
        <v>863</v>
      </c>
      <c r="D92" s="140">
        <f t="shared" si="14"/>
        <v>66.3846153846154</v>
      </c>
      <c r="E92" s="57">
        <v>878</v>
      </c>
      <c r="F92" s="57">
        <f t="shared" si="10"/>
        <v>58.5333333333333</v>
      </c>
      <c r="G92" s="57">
        <v>963</v>
      </c>
      <c r="H92" s="140">
        <f t="shared" si="15"/>
        <v>64.2</v>
      </c>
      <c r="I92" s="57">
        <v>912</v>
      </c>
      <c r="J92" s="140">
        <f t="shared" si="16"/>
        <v>60.8</v>
      </c>
      <c r="K92" s="140">
        <f t="shared" si="13"/>
        <v>62.4794871794872</v>
      </c>
      <c r="L92" s="57"/>
    </row>
    <row r="93" spans="1:12">
      <c r="A93" s="57">
        <v>90</v>
      </c>
      <c r="B93" s="57" t="s">
        <v>438</v>
      </c>
      <c r="C93" s="57">
        <v>800</v>
      </c>
      <c r="D93" s="140">
        <f t="shared" si="14"/>
        <v>61.5384615384615</v>
      </c>
      <c r="E93" s="57">
        <v>745</v>
      </c>
      <c r="F93" s="57">
        <f t="shared" si="10"/>
        <v>49.6666666666667</v>
      </c>
      <c r="G93" s="57">
        <v>800</v>
      </c>
      <c r="H93" s="140">
        <f t="shared" si="15"/>
        <v>53.3333333333333</v>
      </c>
      <c r="I93" s="57">
        <v>938</v>
      </c>
      <c r="J93" s="140">
        <f t="shared" si="16"/>
        <v>62.5333333333333</v>
      </c>
      <c r="K93" s="140">
        <f t="shared" si="13"/>
        <v>56.7679487179487</v>
      </c>
      <c r="L93" s="57"/>
    </row>
    <row r="94" spans="1:12">
      <c r="A94" s="57">
        <v>91</v>
      </c>
      <c r="B94" s="57" t="s">
        <v>439</v>
      </c>
      <c r="C94" s="57">
        <v>994</v>
      </c>
      <c r="D94" s="140">
        <f t="shared" si="14"/>
        <v>76.4615384615385</v>
      </c>
      <c r="E94" s="57">
        <v>985</v>
      </c>
      <c r="F94" s="57">
        <f t="shared" si="10"/>
        <v>65.6666666666667</v>
      </c>
      <c r="G94" s="57">
        <v>1026</v>
      </c>
      <c r="H94" s="140">
        <f t="shared" si="15"/>
        <v>68.4</v>
      </c>
      <c r="I94" s="57">
        <v>1066</v>
      </c>
      <c r="J94" s="140">
        <f t="shared" si="16"/>
        <v>71.0666666666667</v>
      </c>
      <c r="K94" s="140">
        <f t="shared" si="13"/>
        <v>70.3987179487179</v>
      </c>
      <c r="L94" s="57"/>
    </row>
    <row r="95" spans="1:12">
      <c r="A95" s="57">
        <v>92</v>
      </c>
      <c r="B95" s="57" t="s">
        <v>440</v>
      </c>
      <c r="C95" s="97">
        <v>258</v>
      </c>
      <c r="D95" s="143" t="s">
        <v>28</v>
      </c>
      <c r="E95" s="97"/>
      <c r="F95" s="97"/>
      <c r="G95" s="97"/>
      <c r="H95" s="97"/>
      <c r="I95" s="97"/>
      <c r="J95" s="97"/>
      <c r="K95" s="97"/>
      <c r="L95" s="97">
        <v>18</v>
      </c>
    </row>
    <row r="96" spans="1:12">
      <c r="A96" s="57">
        <v>93</v>
      </c>
      <c r="B96" s="57" t="s">
        <v>441</v>
      </c>
      <c r="C96" s="57">
        <v>1033</v>
      </c>
      <c r="D96" s="140">
        <f t="shared" si="14"/>
        <v>79.4615384615385</v>
      </c>
      <c r="E96" s="134">
        <v>1046</v>
      </c>
      <c r="F96" s="57">
        <f t="shared" si="10"/>
        <v>69.7333333333333</v>
      </c>
      <c r="G96" s="134">
        <v>1047</v>
      </c>
      <c r="H96" s="140">
        <f t="shared" si="15"/>
        <v>69.8</v>
      </c>
      <c r="I96" s="134">
        <v>1080</v>
      </c>
      <c r="J96" s="140">
        <f t="shared" si="16"/>
        <v>72</v>
      </c>
      <c r="K96" s="140">
        <f t="shared" si="13"/>
        <v>72.748717948718</v>
      </c>
      <c r="L96" s="134"/>
    </row>
    <row r="97" spans="1:12">
      <c r="A97" s="57">
        <v>94</v>
      </c>
      <c r="B97" s="57" t="s">
        <v>442</v>
      </c>
      <c r="C97" s="57">
        <v>790</v>
      </c>
      <c r="D97" s="140">
        <f t="shared" si="14"/>
        <v>60.7692307692308</v>
      </c>
      <c r="E97" s="134">
        <v>834</v>
      </c>
      <c r="F97" s="134">
        <f t="shared" si="10"/>
        <v>55.6</v>
      </c>
      <c r="G97" s="134">
        <v>900</v>
      </c>
      <c r="H97" s="140">
        <f t="shared" si="15"/>
        <v>60</v>
      </c>
      <c r="I97" s="134">
        <v>993</v>
      </c>
      <c r="J97" s="140">
        <f t="shared" si="16"/>
        <v>66.2</v>
      </c>
      <c r="K97" s="140">
        <f t="shared" si="13"/>
        <v>60.6423076923077</v>
      </c>
      <c r="L97" s="134"/>
    </row>
    <row r="98" spans="1:12">
      <c r="A98" s="57">
        <v>95</v>
      </c>
      <c r="B98" s="57" t="s">
        <v>443</v>
      </c>
      <c r="C98" s="57">
        <v>715</v>
      </c>
      <c r="D98" s="140">
        <f t="shared" si="14"/>
        <v>55</v>
      </c>
      <c r="E98" s="134">
        <v>671</v>
      </c>
      <c r="F98" s="134">
        <f t="shared" si="10"/>
        <v>44.7333333333333</v>
      </c>
      <c r="G98" s="134">
        <v>727</v>
      </c>
      <c r="H98" s="97" t="s">
        <v>28</v>
      </c>
      <c r="I98" s="97"/>
      <c r="J98" s="142"/>
      <c r="K98" s="142"/>
      <c r="L98" s="97">
        <v>19</v>
      </c>
    </row>
    <row r="99" spans="1:12">
      <c r="A99" s="57">
        <v>96</v>
      </c>
      <c r="B99" s="57" t="s">
        <v>444</v>
      </c>
      <c r="C99" s="57">
        <v>879</v>
      </c>
      <c r="D99" s="140">
        <f t="shared" si="14"/>
        <v>67.6153846153846</v>
      </c>
      <c r="E99" s="134">
        <v>866</v>
      </c>
      <c r="F99" s="134">
        <f t="shared" si="10"/>
        <v>57.7333333333333</v>
      </c>
      <c r="G99" s="134">
        <v>971</v>
      </c>
      <c r="H99" s="140">
        <f t="shared" si="15"/>
        <v>64.7333333333333</v>
      </c>
      <c r="I99" s="134">
        <v>1051</v>
      </c>
      <c r="J99" s="140">
        <f t="shared" si="16"/>
        <v>70.0666666666667</v>
      </c>
      <c r="K99" s="140">
        <f t="shared" si="13"/>
        <v>65.0371794871795</v>
      </c>
      <c r="L99" s="134"/>
    </row>
    <row r="100" spans="1:12">
      <c r="A100" s="57">
        <v>97</v>
      </c>
      <c r="B100" s="57" t="s">
        <v>445</v>
      </c>
      <c r="C100" s="57">
        <v>553</v>
      </c>
      <c r="D100" s="140">
        <f t="shared" si="14"/>
        <v>42.5384615384615</v>
      </c>
      <c r="E100" s="134">
        <v>833</v>
      </c>
      <c r="F100" s="134">
        <f t="shared" si="10"/>
        <v>55.5333333333333</v>
      </c>
      <c r="G100" s="146">
        <v>663</v>
      </c>
      <c r="H100" s="97" t="s">
        <v>28</v>
      </c>
      <c r="I100" s="150"/>
      <c r="J100" s="142"/>
      <c r="K100" s="142"/>
      <c r="L100" s="150">
        <v>20</v>
      </c>
    </row>
    <row r="101" spans="1:12">
      <c r="A101" s="57">
        <v>98</v>
      </c>
      <c r="B101" s="57" t="s">
        <v>446</v>
      </c>
      <c r="C101" s="57">
        <v>685</v>
      </c>
      <c r="D101" s="140">
        <f t="shared" si="14"/>
        <v>52.6923076923077</v>
      </c>
      <c r="E101" s="134">
        <v>763</v>
      </c>
      <c r="F101" s="134">
        <f t="shared" si="10"/>
        <v>50.8666666666667</v>
      </c>
      <c r="G101" s="134">
        <v>900</v>
      </c>
      <c r="H101" s="140">
        <f t="shared" si="15"/>
        <v>60</v>
      </c>
      <c r="I101" s="134">
        <v>1023</v>
      </c>
      <c r="J101" s="140">
        <f t="shared" si="16"/>
        <v>68.2</v>
      </c>
      <c r="K101" s="140">
        <f t="shared" si="13"/>
        <v>57.9397435897436</v>
      </c>
      <c r="L101" s="134"/>
    </row>
    <row r="102" spans="1:12">
      <c r="A102" s="57">
        <v>99</v>
      </c>
      <c r="B102" s="57" t="s">
        <v>447</v>
      </c>
      <c r="C102" s="57">
        <v>966</v>
      </c>
      <c r="D102" s="140">
        <f t="shared" si="14"/>
        <v>74.3076923076923</v>
      </c>
      <c r="E102" s="57">
        <v>1092</v>
      </c>
      <c r="F102" s="57">
        <f t="shared" si="10"/>
        <v>72.8</v>
      </c>
      <c r="G102" s="57">
        <v>1063</v>
      </c>
      <c r="H102" s="140">
        <f t="shared" si="15"/>
        <v>70.8666666666667</v>
      </c>
      <c r="I102" s="57">
        <v>1118</v>
      </c>
      <c r="J102" s="140">
        <f t="shared" si="16"/>
        <v>74.5333333333333</v>
      </c>
      <c r="K102" s="140">
        <f t="shared" si="13"/>
        <v>73.1269230769231</v>
      </c>
      <c r="L102" s="57"/>
    </row>
    <row r="103" spans="1:12">
      <c r="A103" s="57">
        <v>100</v>
      </c>
      <c r="B103" s="57" t="s">
        <v>448</v>
      </c>
      <c r="C103" s="57">
        <v>699</v>
      </c>
      <c r="D103" s="140">
        <f t="shared" si="14"/>
        <v>53.7692307692308</v>
      </c>
      <c r="E103" s="57">
        <v>748</v>
      </c>
      <c r="F103" s="57">
        <f t="shared" si="10"/>
        <v>49.8666666666667</v>
      </c>
      <c r="G103" s="57">
        <v>813</v>
      </c>
      <c r="H103" s="140">
        <f t="shared" si="15"/>
        <v>54.2</v>
      </c>
      <c r="I103" s="57">
        <v>900</v>
      </c>
      <c r="J103" s="140">
        <f t="shared" si="16"/>
        <v>60</v>
      </c>
      <c r="K103" s="140">
        <f t="shared" si="13"/>
        <v>54.4589743589744</v>
      </c>
      <c r="L103" s="57"/>
    </row>
    <row r="104" spans="1:12">
      <c r="A104" s="57">
        <v>101</v>
      </c>
      <c r="B104" s="57" t="s">
        <v>449</v>
      </c>
      <c r="C104" s="97">
        <v>533</v>
      </c>
      <c r="D104" s="97" t="s">
        <v>28</v>
      </c>
      <c r="E104" s="97"/>
      <c r="F104" s="97"/>
      <c r="G104" s="97"/>
      <c r="H104" s="97"/>
      <c r="I104" s="97"/>
      <c r="J104" s="97"/>
      <c r="K104" s="97"/>
      <c r="L104" s="97"/>
    </row>
    <row r="105" spans="1:12">
      <c r="A105" s="57">
        <v>102</v>
      </c>
      <c r="B105" s="57" t="s">
        <v>450</v>
      </c>
      <c r="C105" s="57">
        <v>818</v>
      </c>
      <c r="D105" s="140">
        <f t="shared" si="14"/>
        <v>62.9230769230769</v>
      </c>
      <c r="E105" s="57">
        <v>868</v>
      </c>
      <c r="F105" s="57">
        <f t="shared" si="10"/>
        <v>57.8666666666667</v>
      </c>
      <c r="G105" s="57">
        <v>855</v>
      </c>
      <c r="H105" s="140">
        <f t="shared" si="15"/>
        <v>57</v>
      </c>
      <c r="I105" s="57">
        <v>900</v>
      </c>
      <c r="J105" s="140">
        <f t="shared" ref="J105:J106" si="17">(I105/15)</f>
        <v>60</v>
      </c>
      <c r="K105" s="140">
        <f t="shared" ref="K105:K106" si="18">AVERAGE(D105,F105,H105,J105)</f>
        <v>59.4474358974359</v>
      </c>
      <c r="L105" s="57"/>
    </row>
    <row r="106" spans="1:12">
      <c r="A106" s="57">
        <v>103</v>
      </c>
      <c r="B106" s="57" t="s">
        <v>451</v>
      </c>
      <c r="C106" s="57">
        <v>851</v>
      </c>
      <c r="D106" s="140">
        <f t="shared" si="14"/>
        <v>65.4615384615385</v>
      </c>
      <c r="E106" s="57">
        <v>902</v>
      </c>
      <c r="F106" s="57">
        <f t="shared" si="10"/>
        <v>60.1333333333333</v>
      </c>
      <c r="G106" s="57">
        <v>937</v>
      </c>
      <c r="H106" s="140">
        <f t="shared" si="15"/>
        <v>62.4666666666667</v>
      </c>
      <c r="I106" s="57">
        <v>1025</v>
      </c>
      <c r="J106" s="140">
        <f t="shared" si="17"/>
        <v>68.3333333333333</v>
      </c>
      <c r="K106" s="140">
        <f t="shared" si="18"/>
        <v>64.0987179487179</v>
      </c>
      <c r="L106" s="57"/>
    </row>
    <row r="107" spans="1:12">
      <c r="A107" s="57">
        <v>104</v>
      </c>
      <c r="B107" s="57" t="s">
        <v>452</v>
      </c>
      <c r="C107" s="57">
        <v>927</v>
      </c>
      <c r="D107" s="140">
        <f t="shared" si="14"/>
        <v>71.3076923076923</v>
      </c>
      <c r="E107" s="98"/>
      <c r="F107" s="98"/>
      <c r="G107" s="98"/>
      <c r="H107" s="98"/>
      <c r="I107" s="98"/>
      <c r="J107" s="98"/>
      <c r="K107" s="98"/>
      <c r="L107" s="98">
        <v>3</v>
      </c>
    </row>
    <row r="108" spans="1:12">
      <c r="A108" s="57">
        <v>105</v>
      </c>
      <c r="B108" s="57" t="s">
        <v>453</v>
      </c>
      <c r="C108" s="57">
        <v>877</v>
      </c>
      <c r="D108" s="140">
        <f t="shared" si="14"/>
        <v>67.4615384615385</v>
      </c>
      <c r="E108" s="57">
        <v>938</v>
      </c>
      <c r="F108" s="57">
        <f t="shared" si="10"/>
        <v>62.5333333333333</v>
      </c>
      <c r="G108" s="57">
        <v>869</v>
      </c>
      <c r="H108" s="140">
        <f t="shared" si="15"/>
        <v>57.9333333333333</v>
      </c>
      <c r="I108" s="57">
        <v>943</v>
      </c>
      <c r="J108" s="140">
        <f t="shared" ref="J108:J148" si="19">(I108/15)</f>
        <v>62.8666666666667</v>
      </c>
      <c r="K108" s="140">
        <f t="shared" ref="K108:K121" si="20">AVERAGE(D108,F108,H108,J108)</f>
        <v>62.698717948718</v>
      </c>
      <c r="L108" s="57"/>
    </row>
    <row r="109" spans="1:12">
      <c r="A109" s="57">
        <v>106</v>
      </c>
      <c r="B109" s="57" t="s">
        <v>454</v>
      </c>
      <c r="C109" s="57">
        <v>748</v>
      </c>
      <c r="D109" s="140">
        <f t="shared" si="14"/>
        <v>57.5384615384615</v>
      </c>
      <c r="E109" s="57">
        <v>832</v>
      </c>
      <c r="F109" s="57">
        <f t="shared" si="10"/>
        <v>55.4666666666667</v>
      </c>
      <c r="G109" s="57">
        <v>900</v>
      </c>
      <c r="H109" s="140">
        <f t="shared" si="15"/>
        <v>60</v>
      </c>
      <c r="I109" s="57">
        <v>1051</v>
      </c>
      <c r="J109" s="140">
        <f t="shared" si="19"/>
        <v>70.0666666666667</v>
      </c>
      <c r="K109" s="140">
        <f t="shared" si="20"/>
        <v>60.7679487179487</v>
      </c>
      <c r="L109" s="57"/>
    </row>
    <row r="110" spans="1:12">
      <c r="A110" s="57">
        <v>107</v>
      </c>
      <c r="B110" s="57" t="s">
        <v>455</v>
      </c>
      <c r="C110" s="57">
        <v>940</v>
      </c>
      <c r="D110" s="140">
        <f t="shared" si="14"/>
        <v>72.3076923076923</v>
      </c>
      <c r="E110" s="57">
        <v>1083</v>
      </c>
      <c r="F110" s="57">
        <f t="shared" si="10"/>
        <v>72.2</v>
      </c>
      <c r="G110" s="57">
        <v>960</v>
      </c>
      <c r="H110" s="140">
        <f t="shared" si="15"/>
        <v>64</v>
      </c>
      <c r="I110" s="57">
        <v>978</v>
      </c>
      <c r="J110" s="140">
        <f t="shared" si="19"/>
        <v>65.2</v>
      </c>
      <c r="K110" s="140">
        <f t="shared" si="20"/>
        <v>68.4269230769231</v>
      </c>
      <c r="L110" s="57"/>
    </row>
    <row r="111" spans="1:12">
      <c r="A111" s="57">
        <v>108</v>
      </c>
      <c r="B111" s="57" t="s">
        <v>456</v>
      </c>
      <c r="C111" s="57">
        <v>865</v>
      </c>
      <c r="D111" s="140">
        <f t="shared" si="14"/>
        <v>66.5384615384615</v>
      </c>
      <c r="E111" s="134">
        <v>731</v>
      </c>
      <c r="F111" s="134">
        <f t="shared" si="10"/>
        <v>48.7333333333333</v>
      </c>
      <c r="G111" s="134">
        <v>609</v>
      </c>
      <c r="H111" s="140">
        <f t="shared" si="15"/>
        <v>40.6</v>
      </c>
      <c r="I111" s="134">
        <v>787</v>
      </c>
      <c r="J111" s="140">
        <f t="shared" si="19"/>
        <v>52.4666666666667</v>
      </c>
      <c r="K111" s="140">
        <f t="shared" si="20"/>
        <v>52.0846153846154</v>
      </c>
      <c r="L111" s="134"/>
    </row>
    <row r="112" spans="1:12">
      <c r="A112" s="57">
        <v>109</v>
      </c>
      <c r="B112" s="57" t="s">
        <v>457</v>
      </c>
      <c r="C112" s="57">
        <v>799</v>
      </c>
      <c r="D112" s="140">
        <f t="shared" si="14"/>
        <v>61.4615384615385</v>
      </c>
      <c r="E112" s="134">
        <v>712</v>
      </c>
      <c r="F112" s="134">
        <f t="shared" si="10"/>
        <v>47.4666666666667</v>
      </c>
      <c r="G112" s="134">
        <v>766</v>
      </c>
      <c r="H112" s="140">
        <f t="shared" si="15"/>
        <v>51.0666666666667</v>
      </c>
      <c r="I112" s="97">
        <v>807</v>
      </c>
      <c r="J112" s="142">
        <f t="shared" si="19"/>
        <v>53.8</v>
      </c>
      <c r="K112" s="97" t="s">
        <v>28</v>
      </c>
      <c r="L112" s="97">
        <v>21</v>
      </c>
    </row>
    <row r="113" spans="1:12">
      <c r="A113" s="57">
        <v>110</v>
      </c>
      <c r="B113" s="57" t="s">
        <v>458</v>
      </c>
      <c r="C113" s="57">
        <v>968</v>
      </c>
      <c r="D113" s="140">
        <f t="shared" si="14"/>
        <v>74.4615384615385</v>
      </c>
      <c r="E113" s="134">
        <v>959</v>
      </c>
      <c r="F113" s="134">
        <f t="shared" si="10"/>
        <v>63.9333333333333</v>
      </c>
      <c r="G113" s="134">
        <v>1024</v>
      </c>
      <c r="H113" s="140">
        <f t="shared" si="15"/>
        <v>68.2666666666667</v>
      </c>
      <c r="I113" s="134">
        <v>1076</v>
      </c>
      <c r="J113" s="140">
        <f t="shared" si="19"/>
        <v>71.7333333333333</v>
      </c>
      <c r="K113" s="140">
        <f t="shared" si="20"/>
        <v>69.5987179487179</v>
      </c>
      <c r="L113" s="134"/>
    </row>
    <row r="114" spans="1:12">
      <c r="A114" s="57">
        <v>111</v>
      </c>
      <c r="B114" s="57" t="s">
        <v>459</v>
      </c>
      <c r="C114" s="57">
        <v>722</v>
      </c>
      <c r="D114" s="140">
        <f t="shared" si="14"/>
        <v>55.5384615384615</v>
      </c>
      <c r="E114" s="97">
        <v>593</v>
      </c>
      <c r="F114" s="143" t="s">
        <v>28</v>
      </c>
      <c r="G114" s="97"/>
      <c r="H114" s="97"/>
      <c r="I114" s="97"/>
      <c r="J114" s="97"/>
      <c r="K114" s="97"/>
      <c r="L114" s="97">
        <v>22</v>
      </c>
    </row>
    <row r="115" spans="1:12">
      <c r="A115" s="57">
        <v>112</v>
      </c>
      <c r="B115" s="57" t="s">
        <v>460</v>
      </c>
      <c r="C115" s="57">
        <v>717</v>
      </c>
      <c r="D115" s="140">
        <f t="shared" si="14"/>
        <v>55.1538461538462</v>
      </c>
      <c r="E115" s="134">
        <v>654</v>
      </c>
      <c r="F115" s="134">
        <f t="shared" si="10"/>
        <v>43.6</v>
      </c>
      <c r="G115" s="134">
        <v>620</v>
      </c>
      <c r="H115" s="97" t="s">
        <v>28</v>
      </c>
      <c r="I115" s="97"/>
      <c r="J115" s="142"/>
      <c r="K115" s="142"/>
      <c r="L115" s="97">
        <v>23</v>
      </c>
    </row>
    <row r="116" spans="1:12">
      <c r="A116" s="57">
        <v>113</v>
      </c>
      <c r="B116" s="57" t="s">
        <v>461</v>
      </c>
      <c r="C116" s="97">
        <v>548</v>
      </c>
      <c r="D116" s="143" t="s">
        <v>28</v>
      </c>
      <c r="E116" s="97"/>
      <c r="F116" s="97"/>
      <c r="G116" s="97"/>
      <c r="H116" s="97"/>
      <c r="I116" s="97"/>
      <c r="J116" s="97"/>
      <c r="K116" s="97"/>
      <c r="L116" s="97">
        <v>24</v>
      </c>
    </row>
    <row r="117" spans="1:12">
      <c r="A117" s="57">
        <v>114</v>
      </c>
      <c r="B117" s="57" t="s">
        <v>462</v>
      </c>
      <c r="C117" s="57">
        <v>767</v>
      </c>
      <c r="D117" s="140">
        <f t="shared" si="14"/>
        <v>59</v>
      </c>
      <c r="E117" s="134">
        <v>861</v>
      </c>
      <c r="F117" s="134">
        <f t="shared" si="10"/>
        <v>57.4</v>
      </c>
      <c r="G117" s="134">
        <v>967</v>
      </c>
      <c r="H117" s="140">
        <f t="shared" si="15"/>
        <v>64.4666666666667</v>
      </c>
      <c r="I117" s="134">
        <v>1006</v>
      </c>
      <c r="J117" s="140">
        <f t="shared" si="19"/>
        <v>67.0666666666667</v>
      </c>
      <c r="K117" s="140">
        <f t="shared" si="20"/>
        <v>61.9833333333333</v>
      </c>
      <c r="L117" s="134"/>
    </row>
    <row r="118" spans="1:12">
      <c r="A118" s="57">
        <v>115</v>
      </c>
      <c r="B118" s="57" t="s">
        <v>463</v>
      </c>
      <c r="C118" s="57">
        <v>1002</v>
      </c>
      <c r="D118" s="140">
        <f t="shared" si="14"/>
        <v>77.0769230769231</v>
      </c>
      <c r="E118" s="134">
        <v>1043</v>
      </c>
      <c r="F118" s="134">
        <f t="shared" si="10"/>
        <v>69.5333333333333</v>
      </c>
      <c r="G118" s="134">
        <v>1051</v>
      </c>
      <c r="H118" s="140">
        <f t="shared" si="15"/>
        <v>70.0666666666667</v>
      </c>
      <c r="I118" s="134">
        <v>1093</v>
      </c>
      <c r="J118" s="140">
        <f t="shared" si="19"/>
        <v>72.8666666666667</v>
      </c>
      <c r="K118" s="140">
        <f t="shared" si="20"/>
        <v>72.3858974358974</v>
      </c>
      <c r="L118" s="134"/>
    </row>
    <row r="119" spans="1:12">
      <c r="A119" s="57">
        <v>116</v>
      </c>
      <c r="B119" s="57" t="s">
        <v>464</v>
      </c>
      <c r="C119" s="57">
        <v>822</v>
      </c>
      <c r="D119" s="140">
        <f t="shared" si="14"/>
        <v>63.2307692307692</v>
      </c>
      <c r="E119" s="134">
        <v>853</v>
      </c>
      <c r="F119" s="134">
        <f t="shared" ref="F119:F148" si="21">E119/15</f>
        <v>56.8666666666667</v>
      </c>
      <c r="G119" s="134">
        <v>905</v>
      </c>
      <c r="H119" s="140">
        <f t="shared" si="15"/>
        <v>60.3333333333333</v>
      </c>
      <c r="I119" s="134">
        <v>951</v>
      </c>
      <c r="J119" s="140">
        <f t="shared" si="19"/>
        <v>63.4</v>
      </c>
      <c r="K119" s="140">
        <f t="shared" si="20"/>
        <v>60.9576923076923</v>
      </c>
      <c r="L119" s="134"/>
    </row>
    <row r="120" spans="1:12">
      <c r="A120" s="57">
        <v>117</v>
      </c>
      <c r="B120" s="57" t="s">
        <v>465</v>
      </c>
      <c r="C120" s="57">
        <v>899</v>
      </c>
      <c r="D120" s="140">
        <f t="shared" si="14"/>
        <v>69.1538461538462</v>
      </c>
      <c r="E120" s="134">
        <v>926</v>
      </c>
      <c r="F120" s="134">
        <f t="shared" si="21"/>
        <v>61.7333333333333</v>
      </c>
      <c r="G120" s="134">
        <v>981</v>
      </c>
      <c r="H120" s="140">
        <f t="shared" si="15"/>
        <v>65.4</v>
      </c>
      <c r="I120" s="134">
        <v>1002</v>
      </c>
      <c r="J120" s="140">
        <f t="shared" si="19"/>
        <v>66.8</v>
      </c>
      <c r="K120" s="140">
        <f t="shared" si="20"/>
        <v>65.7717948717949</v>
      </c>
      <c r="L120" s="134"/>
    </row>
    <row r="121" spans="1:12">
      <c r="A121" s="57">
        <v>118</v>
      </c>
      <c r="B121" s="57" t="s">
        <v>466</v>
      </c>
      <c r="C121" s="57">
        <v>763</v>
      </c>
      <c r="D121" s="140">
        <f t="shared" si="14"/>
        <v>58.6923076923077</v>
      </c>
      <c r="E121" s="134">
        <v>746</v>
      </c>
      <c r="F121" s="134">
        <f t="shared" si="21"/>
        <v>49.7333333333333</v>
      </c>
      <c r="G121" s="134">
        <v>912</v>
      </c>
      <c r="H121" s="140">
        <f t="shared" si="15"/>
        <v>60.8</v>
      </c>
      <c r="I121" s="134">
        <v>1094</v>
      </c>
      <c r="J121" s="140">
        <f t="shared" si="19"/>
        <v>72.9333333333333</v>
      </c>
      <c r="K121" s="140">
        <f t="shared" si="20"/>
        <v>60.5397435897436</v>
      </c>
      <c r="L121" s="134"/>
    </row>
    <row r="122" spans="1:12">
      <c r="A122" s="57">
        <v>119</v>
      </c>
      <c r="B122" s="57" t="s">
        <v>467</v>
      </c>
      <c r="C122" s="134"/>
      <c r="D122" s="134"/>
      <c r="E122" s="134">
        <v>768</v>
      </c>
      <c r="F122" s="134">
        <f t="shared" si="21"/>
        <v>51.2</v>
      </c>
      <c r="G122" s="134">
        <v>808</v>
      </c>
      <c r="H122" s="140">
        <f t="shared" si="15"/>
        <v>53.8666666666667</v>
      </c>
      <c r="I122" s="134">
        <v>921</v>
      </c>
      <c r="J122" s="140">
        <f t="shared" si="19"/>
        <v>61.4</v>
      </c>
      <c r="K122" s="140">
        <f>AVERAGE(F122,H122,J122)</f>
        <v>55.4888888888889</v>
      </c>
      <c r="L122" s="134"/>
    </row>
    <row r="123" spans="1:12">
      <c r="A123" s="57">
        <v>120</v>
      </c>
      <c r="B123" s="57" t="s">
        <v>468</v>
      </c>
      <c r="C123" s="134"/>
      <c r="D123" s="134"/>
      <c r="E123" s="134">
        <v>1037</v>
      </c>
      <c r="F123" s="134">
        <f t="shared" si="21"/>
        <v>69.1333333333333</v>
      </c>
      <c r="G123" s="134">
        <v>1152</v>
      </c>
      <c r="H123" s="140">
        <f t="shared" si="15"/>
        <v>76.8</v>
      </c>
      <c r="I123" s="134">
        <v>1172</v>
      </c>
      <c r="J123" s="140">
        <f t="shared" si="19"/>
        <v>78.1333333333333</v>
      </c>
      <c r="K123" s="140">
        <f t="shared" ref="K123:K148" si="22">AVERAGE(F123,H123,J123)</f>
        <v>74.6888888888889</v>
      </c>
      <c r="L123" s="134"/>
    </row>
    <row r="124" spans="1:12">
      <c r="A124" s="57">
        <v>121</v>
      </c>
      <c r="B124" s="57" t="s">
        <v>469</v>
      </c>
      <c r="C124" s="134"/>
      <c r="D124" s="134"/>
      <c r="E124" s="134">
        <v>863</v>
      </c>
      <c r="F124" s="134">
        <f t="shared" si="21"/>
        <v>57.5333333333333</v>
      </c>
      <c r="G124" s="134">
        <v>1006</v>
      </c>
      <c r="H124" s="140">
        <f t="shared" si="15"/>
        <v>67.0666666666667</v>
      </c>
      <c r="I124" s="134">
        <v>1122</v>
      </c>
      <c r="J124" s="140">
        <f t="shared" si="19"/>
        <v>74.8</v>
      </c>
      <c r="K124" s="140">
        <f t="shared" si="22"/>
        <v>66.4666666666667</v>
      </c>
      <c r="L124" s="134"/>
    </row>
    <row r="125" spans="1:12">
      <c r="A125" s="57">
        <v>122</v>
      </c>
      <c r="B125" s="57" t="s">
        <v>470</v>
      </c>
      <c r="C125" s="134"/>
      <c r="D125" s="134"/>
      <c r="E125" s="134">
        <v>947</v>
      </c>
      <c r="F125" s="134">
        <f t="shared" si="21"/>
        <v>63.1333333333333</v>
      </c>
      <c r="G125" s="134">
        <v>1032</v>
      </c>
      <c r="H125" s="140">
        <f t="shared" si="15"/>
        <v>68.8</v>
      </c>
      <c r="I125" s="134">
        <v>1106</v>
      </c>
      <c r="J125" s="140">
        <f t="shared" si="19"/>
        <v>73.7333333333333</v>
      </c>
      <c r="K125" s="140">
        <f t="shared" si="22"/>
        <v>68.5555555555556</v>
      </c>
      <c r="L125" s="134"/>
    </row>
    <row r="126" spans="1:12">
      <c r="A126" s="57">
        <v>123</v>
      </c>
      <c r="B126" s="57" t="s">
        <v>471</v>
      </c>
      <c r="C126" s="134"/>
      <c r="D126" s="134"/>
      <c r="E126" s="134">
        <v>1015</v>
      </c>
      <c r="F126" s="134">
        <f t="shared" si="21"/>
        <v>67.6666666666667</v>
      </c>
      <c r="G126" s="134">
        <v>1004</v>
      </c>
      <c r="H126" s="140">
        <f t="shared" si="15"/>
        <v>66.9333333333333</v>
      </c>
      <c r="I126" s="134">
        <v>1084</v>
      </c>
      <c r="J126" s="140">
        <f t="shared" si="19"/>
        <v>72.2666666666667</v>
      </c>
      <c r="K126" s="140">
        <f t="shared" si="22"/>
        <v>68.9555555555556</v>
      </c>
      <c r="L126" s="134"/>
    </row>
    <row r="127" spans="1:12">
      <c r="A127" s="57">
        <v>124</v>
      </c>
      <c r="B127" s="57" t="s">
        <v>472</v>
      </c>
      <c r="C127" s="134"/>
      <c r="D127" s="134"/>
      <c r="E127" s="134">
        <v>937</v>
      </c>
      <c r="F127" s="134">
        <f t="shared" si="21"/>
        <v>62.4666666666667</v>
      </c>
      <c r="G127" s="134">
        <v>994</v>
      </c>
      <c r="H127" s="140">
        <f t="shared" si="15"/>
        <v>66.2666666666667</v>
      </c>
      <c r="I127" s="134">
        <v>1045</v>
      </c>
      <c r="J127" s="140">
        <f t="shared" si="19"/>
        <v>69.6666666666667</v>
      </c>
      <c r="K127" s="140">
        <f t="shared" si="22"/>
        <v>66.1333333333333</v>
      </c>
      <c r="L127" s="134"/>
    </row>
    <row r="128" spans="1:12">
      <c r="A128" s="57">
        <v>125</v>
      </c>
      <c r="B128" s="57" t="s">
        <v>473</v>
      </c>
      <c r="C128" s="134"/>
      <c r="D128" s="134"/>
      <c r="E128" s="134">
        <v>934</v>
      </c>
      <c r="F128" s="134">
        <f t="shared" si="21"/>
        <v>62.2666666666667</v>
      </c>
      <c r="G128" s="134">
        <v>1028</v>
      </c>
      <c r="H128" s="140">
        <f t="shared" si="15"/>
        <v>68.5333333333333</v>
      </c>
      <c r="I128" s="134">
        <v>1061</v>
      </c>
      <c r="J128" s="140">
        <f t="shared" si="19"/>
        <v>70.7333333333333</v>
      </c>
      <c r="K128" s="140">
        <f t="shared" si="22"/>
        <v>67.1777777777778</v>
      </c>
      <c r="L128" s="134"/>
    </row>
    <row r="129" spans="1:12">
      <c r="A129" s="57">
        <v>126</v>
      </c>
      <c r="B129" s="57" t="s">
        <v>474</v>
      </c>
      <c r="C129" s="134"/>
      <c r="D129" s="134"/>
      <c r="E129" s="134">
        <v>1016</v>
      </c>
      <c r="F129" s="134">
        <f t="shared" si="21"/>
        <v>67.7333333333333</v>
      </c>
      <c r="G129" s="134">
        <v>1018</v>
      </c>
      <c r="H129" s="140">
        <f t="shared" si="15"/>
        <v>67.8666666666667</v>
      </c>
      <c r="I129" s="134">
        <v>1002</v>
      </c>
      <c r="J129" s="140">
        <f t="shared" si="19"/>
        <v>66.8</v>
      </c>
      <c r="K129" s="140">
        <f t="shared" si="22"/>
        <v>67.4666666666667</v>
      </c>
      <c r="L129" s="134"/>
    </row>
    <row r="130" spans="1:12">
      <c r="A130" s="57">
        <v>127</v>
      </c>
      <c r="B130" s="57" t="s">
        <v>475</v>
      </c>
      <c r="C130" s="134"/>
      <c r="D130" s="134"/>
      <c r="E130" s="134">
        <v>866</v>
      </c>
      <c r="F130" s="134">
        <f t="shared" si="21"/>
        <v>57.7333333333333</v>
      </c>
      <c r="G130" s="134">
        <v>927</v>
      </c>
      <c r="H130" s="140">
        <f t="shared" si="15"/>
        <v>61.8</v>
      </c>
      <c r="I130" s="134">
        <v>994</v>
      </c>
      <c r="J130" s="140">
        <f t="shared" si="19"/>
        <v>66.2666666666667</v>
      </c>
      <c r="K130" s="140">
        <f t="shared" si="22"/>
        <v>61.9333333333333</v>
      </c>
      <c r="L130" s="134"/>
    </row>
    <row r="131" spans="1:12">
      <c r="A131" s="57">
        <v>128</v>
      </c>
      <c r="B131" s="57" t="s">
        <v>476</v>
      </c>
      <c r="C131" s="134"/>
      <c r="D131" s="134"/>
      <c r="E131" s="134">
        <v>1025</v>
      </c>
      <c r="F131" s="134">
        <f t="shared" si="21"/>
        <v>68.3333333333333</v>
      </c>
      <c r="G131" s="134">
        <v>1084</v>
      </c>
      <c r="H131" s="140">
        <f t="shared" si="15"/>
        <v>72.2666666666667</v>
      </c>
      <c r="I131" s="134">
        <v>1140</v>
      </c>
      <c r="J131" s="140">
        <f t="shared" si="19"/>
        <v>76</v>
      </c>
      <c r="K131" s="140">
        <f t="shared" si="22"/>
        <v>72.2</v>
      </c>
      <c r="L131" s="134"/>
    </row>
    <row r="132" spans="1:12">
      <c r="A132" s="57">
        <v>129</v>
      </c>
      <c r="B132" s="57" t="s">
        <v>477</v>
      </c>
      <c r="C132" s="134"/>
      <c r="D132" s="134"/>
      <c r="E132" s="134">
        <v>885</v>
      </c>
      <c r="F132" s="134">
        <f t="shared" si="21"/>
        <v>59</v>
      </c>
      <c r="G132" s="134">
        <v>983</v>
      </c>
      <c r="H132" s="140">
        <f t="shared" si="15"/>
        <v>65.5333333333333</v>
      </c>
      <c r="I132" s="134">
        <v>1071</v>
      </c>
      <c r="J132" s="140">
        <f t="shared" si="19"/>
        <v>71.4</v>
      </c>
      <c r="K132" s="140">
        <f t="shared" si="22"/>
        <v>65.3111111111111</v>
      </c>
      <c r="L132" s="134"/>
    </row>
    <row r="133" spans="1:12">
      <c r="A133" s="57">
        <v>130</v>
      </c>
      <c r="B133" s="57" t="s">
        <v>478</v>
      </c>
      <c r="C133" s="134"/>
      <c r="D133" s="134"/>
      <c r="E133" s="134">
        <v>1050</v>
      </c>
      <c r="F133" s="134">
        <f t="shared" si="21"/>
        <v>70</v>
      </c>
      <c r="G133" s="134">
        <v>1078</v>
      </c>
      <c r="H133" s="140">
        <f t="shared" si="15"/>
        <v>71.8666666666667</v>
      </c>
      <c r="I133" s="134">
        <v>1130</v>
      </c>
      <c r="J133" s="140">
        <f t="shared" si="19"/>
        <v>75.3333333333333</v>
      </c>
      <c r="K133" s="140">
        <f t="shared" si="22"/>
        <v>72.4</v>
      </c>
      <c r="L133" s="134"/>
    </row>
    <row r="134" spans="1:12">
      <c r="A134" s="57">
        <v>131</v>
      </c>
      <c r="B134" s="57" t="s">
        <v>479</v>
      </c>
      <c r="C134" s="134"/>
      <c r="D134" s="134"/>
      <c r="E134" s="134">
        <v>960</v>
      </c>
      <c r="F134" s="134">
        <f t="shared" si="21"/>
        <v>64</v>
      </c>
      <c r="G134" s="134">
        <v>1016</v>
      </c>
      <c r="H134" s="140">
        <f t="shared" si="15"/>
        <v>67.7333333333333</v>
      </c>
      <c r="I134" s="134">
        <v>1082</v>
      </c>
      <c r="J134" s="140">
        <f t="shared" si="19"/>
        <v>72.1333333333333</v>
      </c>
      <c r="K134" s="140">
        <f t="shared" si="22"/>
        <v>67.9555555555556</v>
      </c>
      <c r="L134" s="134"/>
    </row>
    <row r="135" spans="1:12">
      <c r="A135" s="57">
        <v>132</v>
      </c>
      <c r="B135" s="57" t="s">
        <v>480</v>
      </c>
      <c r="C135" s="57"/>
      <c r="D135" s="57"/>
      <c r="E135" s="57">
        <v>927</v>
      </c>
      <c r="F135" s="134">
        <f t="shared" si="21"/>
        <v>61.8</v>
      </c>
      <c r="G135" s="57">
        <v>983</v>
      </c>
      <c r="H135" s="140">
        <f t="shared" si="15"/>
        <v>65.5333333333333</v>
      </c>
      <c r="I135" s="57">
        <v>1082</v>
      </c>
      <c r="J135" s="140">
        <f t="shared" si="19"/>
        <v>72.1333333333333</v>
      </c>
      <c r="K135" s="140">
        <f t="shared" si="22"/>
        <v>66.4888888888889</v>
      </c>
      <c r="L135" s="57"/>
    </row>
    <row r="136" spans="1:12">
      <c r="A136" s="57">
        <v>133</v>
      </c>
      <c r="B136" s="57" t="s">
        <v>481</v>
      </c>
      <c r="C136" s="57"/>
      <c r="D136" s="57"/>
      <c r="E136" s="57">
        <v>1099</v>
      </c>
      <c r="F136" s="134">
        <f t="shared" si="21"/>
        <v>73.2666666666667</v>
      </c>
      <c r="G136" s="57">
        <v>1107</v>
      </c>
      <c r="H136" s="140">
        <f t="shared" si="15"/>
        <v>73.8</v>
      </c>
      <c r="I136" s="57">
        <v>1145</v>
      </c>
      <c r="J136" s="140">
        <f t="shared" si="19"/>
        <v>76.3333333333333</v>
      </c>
      <c r="K136" s="140">
        <f t="shared" si="22"/>
        <v>74.4666666666667</v>
      </c>
      <c r="L136" s="57"/>
    </row>
    <row r="137" spans="1:12">
      <c r="A137" s="57">
        <v>134</v>
      </c>
      <c r="B137" s="57" t="s">
        <v>482</v>
      </c>
      <c r="C137" s="57"/>
      <c r="D137" s="57"/>
      <c r="E137" s="57">
        <v>736</v>
      </c>
      <c r="F137" s="134">
        <f t="shared" si="21"/>
        <v>49.0666666666667</v>
      </c>
      <c r="G137" s="57">
        <v>833</v>
      </c>
      <c r="H137" s="140">
        <f t="shared" si="15"/>
        <v>55.5333333333333</v>
      </c>
      <c r="I137" s="97"/>
      <c r="J137" s="142"/>
      <c r="K137" s="97" t="s">
        <v>28</v>
      </c>
      <c r="L137" s="97">
        <v>25</v>
      </c>
    </row>
    <row r="138" spans="1:12">
      <c r="A138" s="57">
        <v>135</v>
      </c>
      <c r="B138" s="57" t="s">
        <v>483</v>
      </c>
      <c r="C138" s="57"/>
      <c r="D138" s="57"/>
      <c r="E138" s="57">
        <v>1030</v>
      </c>
      <c r="F138" s="134">
        <f t="shared" si="21"/>
        <v>68.6666666666667</v>
      </c>
      <c r="G138" s="57">
        <v>1049</v>
      </c>
      <c r="H138" s="140">
        <f t="shared" si="15"/>
        <v>69.9333333333333</v>
      </c>
      <c r="I138" s="57">
        <v>1028</v>
      </c>
      <c r="J138" s="140">
        <f t="shared" si="19"/>
        <v>68.5333333333333</v>
      </c>
      <c r="K138" s="140">
        <f t="shared" si="22"/>
        <v>69.0444444444445</v>
      </c>
      <c r="L138" s="57"/>
    </row>
    <row r="139" spans="1:12">
      <c r="A139" s="57">
        <v>136</v>
      </c>
      <c r="B139" s="57" t="s">
        <v>484</v>
      </c>
      <c r="C139" s="57"/>
      <c r="D139" s="57"/>
      <c r="E139" s="57">
        <v>1026</v>
      </c>
      <c r="F139" s="134">
        <f t="shared" si="21"/>
        <v>68.4</v>
      </c>
      <c r="G139" s="57">
        <v>1114</v>
      </c>
      <c r="H139" s="140">
        <f t="shared" si="15"/>
        <v>74.2666666666667</v>
      </c>
      <c r="I139" s="57">
        <v>1130</v>
      </c>
      <c r="J139" s="140">
        <f t="shared" si="19"/>
        <v>75.3333333333333</v>
      </c>
      <c r="K139" s="140">
        <f t="shared" si="22"/>
        <v>72.6666666666667</v>
      </c>
      <c r="L139" s="57"/>
    </row>
    <row r="140" spans="1:12">
      <c r="A140" s="57">
        <v>137</v>
      </c>
      <c r="B140" s="57" t="s">
        <v>485</v>
      </c>
      <c r="C140" s="57"/>
      <c r="D140" s="57"/>
      <c r="E140" s="57">
        <v>943</v>
      </c>
      <c r="F140" s="134">
        <f t="shared" si="21"/>
        <v>62.8666666666667</v>
      </c>
      <c r="G140" s="57">
        <v>992</v>
      </c>
      <c r="H140" s="140">
        <f t="shared" si="15"/>
        <v>66.1333333333333</v>
      </c>
      <c r="I140" s="57">
        <v>1061</v>
      </c>
      <c r="J140" s="140">
        <f t="shared" si="19"/>
        <v>70.7333333333333</v>
      </c>
      <c r="K140" s="140">
        <f t="shared" si="22"/>
        <v>66.5777777777778</v>
      </c>
      <c r="L140" s="57"/>
    </row>
    <row r="141" spans="1:12">
      <c r="A141" s="57">
        <v>138</v>
      </c>
      <c r="B141" s="57" t="s">
        <v>486</v>
      </c>
      <c r="C141" s="57"/>
      <c r="D141" s="57"/>
      <c r="E141" s="57">
        <v>1017</v>
      </c>
      <c r="F141" s="134">
        <f t="shared" si="21"/>
        <v>67.8</v>
      </c>
      <c r="G141" s="57">
        <v>1124</v>
      </c>
      <c r="H141" s="140">
        <f t="shared" si="15"/>
        <v>74.9333333333333</v>
      </c>
      <c r="I141" s="57">
        <v>1164</v>
      </c>
      <c r="J141" s="140">
        <f t="shared" si="19"/>
        <v>77.6</v>
      </c>
      <c r="K141" s="140">
        <f t="shared" si="22"/>
        <v>73.4444444444444</v>
      </c>
      <c r="L141" s="57"/>
    </row>
    <row r="142" spans="1:12">
      <c r="A142" s="57">
        <v>139</v>
      </c>
      <c r="B142" s="57" t="s">
        <v>487</v>
      </c>
      <c r="C142" s="57"/>
      <c r="D142" s="57"/>
      <c r="E142" s="57">
        <v>919</v>
      </c>
      <c r="F142" s="134">
        <f t="shared" si="21"/>
        <v>61.2666666666667</v>
      </c>
      <c r="G142" s="57">
        <v>1075</v>
      </c>
      <c r="H142" s="140">
        <f t="shared" si="15"/>
        <v>71.6666666666667</v>
      </c>
      <c r="I142" s="57">
        <v>1037</v>
      </c>
      <c r="J142" s="140">
        <f t="shared" si="19"/>
        <v>69.1333333333333</v>
      </c>
      <c r="K142" s="140">
        <f t="shared" si="22"/>
        <v>67.3555555555556</v>
      </c>
      <c r="L142" s="57"/>
    </row>
    <row r="143" spans="1:12">
      <c r="A143" s="57">
        <v>140</v>
      </c>
      <c r="B143" s="57" t="s">
        <v>488</v>
      </c>
      <c r="C143" s="57"/>
      <c r="D143" s="57"/>
      <c r="E143" s="57">
        <v>920</v>
      </c>
      <c r="F143" s="134">
        <f t="shared" si="21"/>
        <v>61.3333333333333</v>
      </c>
      <c r="G143" s="57">
        <v>920</v>
      </c>
      <c r="H143" s="140">
        <f t="shared" si="15"/>
        <v>61.3333333333333</v>
      </c>
      <c r="I143" s="57">
        <v>931</v>
      </c>
      <c r="J143" s="140">
        <f t="shared" si="19"/>
        <v>62.0666666666667</v>
      </c>
      <c r="K143" s="140">
        <f t="shared" si="22"/>
        <v>61.5777777777778</v>
      </c>
      <c r="L143" s="57"/>
    </row>
    <row r="144" spans="1:12">
      <c r="A144" s="57">
        <v>141</v>
      </c>
      <c r="B144" s="57" t="s">
        <v>489</v>
      </c>
      <c r="C144" s="57"/>
      <c r="D144" s="57"/>
      <c r="E144" s="57">
        <v>976</v>
      </c>
      <c r="F144" s="134">
        <f t="shared" si="21"/>
        <v>65.0666666666667</v>
      </c>
      <c r="G144" s="57">
        <v>1066</v>
      </c>
      <c r="H144" s="140">
        <f t="shared" si="15"/>
        <v>71.0666666666667</v>
      </c>
      <c r="I144" s="57">
        <v>1046</v>
      </c>
      <c r="J144" s="140">
        <f t="shared" si="19"/>
        <v>69.7333333333333</v>
      </c>
      <c r="K144" s="140">
        <f t="shared" si="22"/>
        <v>68.6222222222222</v>
      </c>
      <c r="L144" s="57"/>
    </row>
    <row r="145" spans="1:12">
      <c r="A145" s="57">
        <v>142</v>
      </c>
      <c r="B145" s="57" t="s">
        <v>490</v>
      </c>
      <c r="C145" s="57"/>
      <c r="D145" s="57"/>
      <c r="E145" s="57">
        <v>1030</v>
      </c>
      <c r="F145" s="134">
        <f t="shared" si="21"/>
        <v>68.6666666666667</v>
      </c>
      <c r="G145" s="57">
        <v>963</v>
      </c>
      <c r="H145" s="140">
        <f t="shared" si="15"/>
        <v>64.2</v>
      </c>
      <c r="I145" s="57">
        <v>900</v>
      </c>
      <c r="J145" s="140">
        <f t="shared" si="19"/>
        <v>60</v>
      </c>
      <c r="K145" s="140">
        <f t="shared" si="22"/>
        <v>64.2888888888889</v>
      </c>
      <c r="L145" s="57"/>
    </row>
    <row r="146" spans="1:12">
      <c r="A146" s="57">
        <v>143</v>
      </c>
      <c r="B146" s="57" t="s">
        <v>491</v>
      </c>
      <c r="C146" s="57"/>
      <c r="D146" s="57"/>
      <c r="E146" s="57">
        <v>883</v>
      </c>
      <c r="F146" s="134">
        <f t="shared" si="21"/>
        <v>58.8666666666667</v>
      </c>
      <c r="G146" s="57">
        <v>970</v>
      </c>
      <c r="H146" s="140">
        <f t="shared" si="15"/>
        <v>64.6666666666667</v>
      </c>
      <c r="I146" s="57">
        <v>1020</v>
      </c>
      <c r="J146" s="140">
        <f t="shared" si="19"/>
        <v>68</v>
      </c>
      <c r="K146" s="140">
        <f t="shared" si="22"/>
        <v>63.8444444444444</v>
      </c>
      <c r="L146" s="57"/>
    </row>
    <row r="147" spans="1:12">
      <c r="A147" s="57">
        <v>144</v>
      </c>
      <c r="B147" s="57" t="s">
        <v>492</v>
      </c>
      <c r="C147" s="57"/>
      <c r="D147" s="57"/>
      <c r="E147" s="57">
        <v>933</v>
      </c>
      <c r="F147" s="134">
        <f t="shared" si="21"/>
        <v>62.2</v>
      </c>
      <c r="G147" s="57">
        <v>968</v>
      </c>
      <c r="H147" s="140">
        <f t="shared" si="15"/>
        <v>64.5333333333333</v>
      </c>
      <c r="I147" s="57">
        <v>1018</v>
      </c>
      <c r="J147" s="140">
        <f t="shared" si="19"/>
        <v>67.8666666666667</v>
      </c>
      <c r="K147" s="140">
        <f t="shared" si="22"/>
        <v>64.8666666666667</v>
      </c>
      <c r="L147" s="57"/>
    </row>
    <row r="148" spans="1:12">
      <c r="A148" s="57">
        <v>145</v>
      </c>
      <c r="B148" s="57" t="s">
        <v>493</v>
      </c>
      <c r="C148" s="57"/>
      <c r="D148" s="57"/>
      <c r="E148" s="57">
        <v>994</v>
      </c>
      <c r="F148" s="134">
        <f t="shared" si="21"/>
        <v>66.2666666666667</v>
      </c>
      <c r="G148" s="134">
        <v>1081</v>
      </c>
      <c r="H148" s="140">
        <f t="shared" si="15"/>
        <v>72.0666666666667</v>
      </c>
      <c r="I148" s="134">
        <v>1082</v>
      </c>
      <c r="J148" s="140">
        <f t="shared" si="19"/>
        <v>72.1333333333333</v>
      </c>
      <c r="K148" s="140">
        <f t="shared" si="22"/>
        <v>70.1555555555556</v>
      </c>
      <c r="L148" s="134"/>
    </row>
    <row r="149" spans="1:12">
      <c r="A149" s="57"/>
      <c r="B149" s="57"/>
      <c r="C149" s="57"/>
      <c r="D149" s="57"/>
      <c r="E149" s="57"/>
      <c r="F149" s="57"/>
      <c r="G149" s="134"/>
      <c r="H149" s="134"/>
      <c r="I149" s="134"/>
      <c r="J149" s="134"/>
      <c r="K149" s="134"/>
      <c r="L149" s="134"/>
    </row>
    <row r="150" spans="1:12">
      <c r="A150" s="57"/>
      <c r="B150" s="57"/>
      <c r="C150" s="57"/>
      <c r="D150" s="57"/>
      <c r="E150" s="57"/>
      <c r="F150" s="57"/>
      <c r="G150" s="134"/>
      <c r="H150" s="134"/>
      <c r="I150" s="134"/>
      <c r="J150" s="134"/>
      <c r="K150" s="134"/>
      <c r="L150" s="134"/>
    </row>
    <row r="151" spans="1:12">
      <c r="A151" s="57"/>
      <c r="B151" s="57"/>
      <c r="C151" s="57"/>
      <c r="D151" s="57"/>
      <c r="E151" s="57"/>
      <c r="F151" s="57"/>
      <c r="G151" s="134"/>
      <c r="H151" s="134"/>
      <c r="I151" s="134"/>
      <c r="J151" s="134"/>
      <c r="K151" s="134"/>
      <c r="L151" s="134"/>
    </row>
    <row r="152" spans="1:12">
      <c r="A152" s="57"/>
      <c r="B152" s="57"/>
      <c r="C152" s="57"/>
      <c r="D152" s="57"/>
      <c r="E152" s="57"/>
      <c r="F152" s="57"/>
      <c r="G152" s="134"/>
      <c r="H152" s="134"/>
      <c r="I152" s="134"/>
      <c r="J152" s="134"/>
      <c r="K152" s="134"/>
      <c r="L152" s="134"/>
    </row>
    <row r="153" spans="1:12">
      <c r="A153" s="57"/>
      <c r="B153" s="57" t="s">
        <v>494</v>
      </c>
      <c r="C153" s="57">
        <v>145</v>
      </c>
      <c r="D153" s="57"/>
      <c r="E153" s="57" t="s">
        <v>495</v>
      </c>
      <c r="F153" s="57"/>
      <c r="G153" s="134">
        <f>117/143</f>
        <v>0.818181818181818</v>
      </c>
      <c r="H153" s="134"/>
      <c r="I153" s="134"/>
      <c r="J153" s="134"/>
      <c r="K153" s="134"/>
      <c r="L153" s="134"/>
    </row>
    <row r="154" spans="1:12">
      <c r="A154" s="57"/>
      <c r="B154" s="8" t="s">
        <v>496</v>
      </c>
      <c r="C154" s="8">
        <v>145</v>
      </c>
      <c r="D154" s="57"/>
      <c r="E154" s="57"/>
      <c r="F154" s="57"/>
      <c r="G154" s="134"/>
      <c r="H154" s="134"/>
      <c r="I154" s="134"/>
      <c r="J154" s="134"/>
      <c r="K154" s="134"/>
      <c r="L154" s="134"/>
    </row>
    <row r="155" spans="1:12">
      <c r="A155" s="57"/>
      <c r="B155" s="8" t="s">
        <v>497</v>
      </c>
      <c r="C155" s="8">
        <v>25</v>
      </c>
      <c r="D155" s="57"/>
      <c r="E155" s="57"/>
      <c r="F155" s="57"/>
      <c r="G155" s="134"/>
      <c r="H155" s="134"/>
      <c r="I155" s="134"/>
      <c r="J155" s="134"/>
      <c r="K155" s="134"/>
      <c r="L155" s="134"/>
    </row>
    <row r="156" spans="1:12">
      <c r="A156" s="57"/>
      <c r="B156" s="8" t="s">
        <v>498</v>
      </c>
      <c r="C156" s="8">
        <v>3</v>
      </c>
      <c r="D156" s="57"/>
      <c r="E156" s="57"/>
      <c r="F156" s="57"/>
      <c r="G156" s="134"/>
      <c r="H156" s="134"/>
      <c r="I156" s="134"/>
      <c r="J156" s="134"/>
      <c r="K156" s="134"/>
      <c r="L156" s="134"/>
    </row>
    <row r="157" spans="1:12">
      <c r="A157" s="57"/>
      <c r="B157" s="8" t="s">
        <v>499</v>
      </c>
      <c r="C157" s="8">
        <f>(C154-C155)-C156</f>
        <v>117</v>
      </c>
      <c r="D157" s="57"/>
      <c r="E157" s="57"/>
      <c r="F157" s="57"/>
      <c r="G157" s="134"/>
      <c r="H157" s="134"/>
      <c r="I157" s="134"/>
      <c r="J157" s="134"/>
      <c r="K157" s="134"/>
      <c r="L157" s="134"/>
    </row>
    <row r="158" spans="1:12">
      <c r="A158" s="57"/>
      <c r="B158" s="8"/>
      <c r="C158" s="8"/>
      <c r="D158" s="57"/>
      <c r="E158" s="57"/>
      <c r="F158" s="57"/>
      <c r="G158" s="134"/>
      <c r="H158" s="134"/>
      <c r="I158" s="134"/>
      <c r="J158" s="134"/>
      <c r="K158" s="134"/>
      <c r="L158" s="134"/>
    </row>
    <row r="159" spans="1:12">
      <c r="A159" s="57"/>
      <c r="B159" s="57"/>
      <c r="C159" s="57"/>
      <c r="D159" s="57"/>
      <c r="E159" s="57"/>
      <c r="F159" s="57"/>
      <c r="G159" s="134"/>
      <c r="H159" s="134"/>
      <c r="I159" s="134"/>
      <c r="J159" s="134"/>
      <c r="K159" s="134"/>
      <c r="L159" s="134"/>
    </row>
    <row r="160" spans="1:12">
      <c r="A160" s="57"/>
      <c r="B160" s="57"/>
      <c r="C160" s="57"/>
      <c r="D160" s="57"/>
      <c r="E160" s="57"/>
      <c r="F160" s="57"/>
      <c r="G160" s="57"/>
      <c r="H160" s="57"/>
      <c r="I160" s="134"/>
      <c r="J160" s="134"/>
      <c r="K160" s="57"/>
      <c r="L160" s="57"/>
    </row>
    <row r="161" spans="1:12">
      <c r="A161" s="57"/>
      <c r="B161" s="57"/>
      <c r="C161" s="57"/>
      <c r="D161" s="57"/>
      <c r="E161" s="57"/>
      <c r="F161" s="57"/>
      <c r="G161" s="57"/>
      <c r="H161" s="57"/>
      <c r="I161" s="134"/>
      <c r="J161" s="134"/>
      <c r="K161" s="57"/>
      <c r="L161" s="57"/>
    </row>
    <row r="162" spans="1:12">
      <c r="A162" s="57"/>
      <c r="B162" s="57"/>
      <c r="C162" s="57"/>
      <c r="D162" s="57"/>
      <c r="E162" s="57"/>
      <c r="F162" s="57"/>
      <c r="G162" s="57"/>
      <c r="H162" s="57"/>
      <c r="I162" s="134"/>
      <c r="J162" s="134"/>
      <c r="K162" s="57"/>
      <c r="L162" s="57"/>
    </row>
    <row r="163" spans="1:12">
      <c r="A163" s="57"/>
      <c r="B163" s="57"/>
      <c r="C163" s="57"/>
      <c r="D163" s="57"/>
      <c r="E163" s="57"/>
      <c r="F163" s="57"/>
      <c r="G163" s="57"/>
      <c r="H163" s="57"/>
      <c r="I163" s="134"/>
      <c r="J163" s="134"/>
      <c r="K163" s="57"/>
      <c r="L163" s="57"/>
    </row>
    <row r="164" spans="9:10">
      <c r="I164" s="7"/>
      <c r="J164" s="151"/>
    </row>
    <row r="165" spans="9:10">
      <c r="I165" s="7"/>
      <c r="J165" s="151"/>
    </row>
    <row r="166" spans="9:10">
      <c r="I166" s="7"/>
      <c r="J166" s="151"/>
    </row>
    <row r="167" spans="9:10">
      <c r="I167" s="7"/>
      <c r="J167" s="151"/>
    </row>
    <row r="168" spans="9:10">
      <c r="I168" s="7"/>
      <c r="J168" s="151"/>
    </row>
    <row r="169" spans="9:10">
      <c r="I169" s="7"/>
      <c r="J169" s="151"/>
    </row>
    <row r="170" spans="9:10">
      <c r="I170" s="7"/>
      <c r="J170" s="151"/>
    </row>
    <row r="171" spans="10:10">
      <c r="J171"/>
    </row>
    <row r="172" spans="10:10">
      <c r="J172"/>
    </row>
    <row r="173" spans="10:10">
      <c r="J173"/>
    </row>
    <row r="174" spans="10:10">
      <c r="J174"/>
    </row>
    <row r="175" spans="10:10">
      <c r="J175"/>
    </row>
    <row r="176" spans="10:10">
      <c r="J176"/>
    </row>
    <row r="177" spans="10:10">
      <c r="J177"/>
    </row>
    <row r="178" spans="10:10">
      <c r="J178"/>
    </row>
    <row r="179" spans="10:10">
      <c r="J179"/>
    </row>
    <row r="180" spans="10:10">
      <c r="J180"/>
    </row>
    <row r="181" spans="10:10">
      <c r="J181"/>
    </row>
    <row r="182" spans="10:10">
      <c r="J182"/>
    </row>
    <row r="183" spans="10:10">
      <c r="J183"/>
    </row>
    <row r="184" spans="10:10">
      <c r="J184"/>
    </row>
    <row r="185" spans="10:10">
      <c r="J185"/>
    </row>
    <row r="186" spans="10:10">
      <c r="J186"/>
    </row>
    <row r="187" spans="10:10">
      <c r="J187"/>
    </row>
    <row r="188" spans="10:10">
      <c r="J188"/>
    </row>
    <row r="189" spans="10:10">
      <c r="J189"/>
    </row>
    <row r="190" spans="10:10">
      <c r="J190"/>
    </row>
    <row r="191" spans="10:10">
      <c r="J191"/>
    </row>
    <row r="192" spans="10:10">
      <c r="J192"/>
    </row>
    <row r="193" spans="10:10">
      <c r="J193"/>
    </row>
    <row r="194" spans="10:10">
      <c r="J194"/>
    </row>
    <row r="195" spans="10:10">
      <c r="J195"/>
    </row>
    <row r="196" spans="10:10">
      <c r="J196"/>
    </row>
    <row r="197" spans="10:10">
      <c r="J197"/>
    </row>
    <row r="198" spans="10:10">
      <c r="J198"/>
    </row>
    <row r="199" spans="10:10">
      <c r="J199"/>
    </row>
    <row r="200" spans="10:10">
      <c r="J200"/>
    </row>
    <row r="201" spans="10:10">
      <c r="J201"/>
    </row>
    <row r="202" spans="10:10">
      <c r="J202"/>
    </row>
    <row r="203" spans="10:10">
      <c r="J203"/>
    </row>
    <row r="204" spans="10:10">
      <c r="J204"/>
    </row>
    <row r="205" spans="10:10">
      <c r="J205"/>
    </row>
    <row r="206" spans="10:10">
      <c r="J206"/>
    </row>
    <row r="207" spans="10:10">
      <c r="J207"/>
    </row>
    <row r="208" spans="10:10">
      <c r="J208"/>
    </row>
    <row r="209" spans="10:10">
      <c r="J209"/>
    </row>
    <row r="210" spans="10:10">
      <c r="J210"/>
    </row>
    <row r="211" spans="10:10">
      <c r="J211"/>
    </row>
    <row r="212" spans="10:10">
      <c r="J212"/>
    </row>
    <row r="213" spans="10:10">
      <c r="J213"/>
    </row>
    <row r="214" spans="10:10">
      <c r="J214"/>
    </row>
    <row r="215" spans="10:10">
      <c r="J215"/>
    </row>
    <row r="216" spans="10:10">
      <c r="J216"/>
    </row>
    <row r="217" spans="10:10">
      <c r="J217"/>
    </row>
    <row r="218" spans="10:10">
      <c r="J218"/>
    </row>
    <row r="219" spans="10:10">
      <c r="J219"/>
    </row>
    <row r="220" spans="10:10">
      <c r="J220"/>
    </row>
    <row r="221" spans="10:10">
      <c r="J221"/>
    </row>
    <row r="222" spans="10:10">
      <c r="J222"/>
    </row>
    <row r="223" spans="10:10">
      <c r="J223"/>
    </row>
    <row r="224" spans="10:10">
      <c r="J224"/>
    </row>
    <row r="225" spans="10:10">
      <c r="J225"/>
    </row>
    <row r="226" spans="10:10">
      <c r="J226"/>
    </row>
    <row r="227" spans="10:10">
      <c r="J227"/>
    </row>
    <row r="228" spans="10:10">
      <c r="J228"/>
    </row>
    <row r="229" spans="10:10">
      <c r="J229"/>
    </row>
    <row r="230" spans="10:10">
      <c r="J230"/>
    </row>
    <row r="231" spans="10:10">
      <c r="J231"/>
    </row>
    <row r="232" spans="10:10">
      <c r="J232"/>
    </row>
    <row r="233" spans="10:10">
      <c r="J233"/>
    </row>
    <row r="234" spans="10:10">
      <c r="J234"/>
    </row>
    <row r="235" spans="10:10">
      <c r="J235"/>
    </row>
    <row r="236" spans="10:10">
      <c r="J236"/>
    </row>
    <row r="237" spans="10:10">
      <c r="J237"/>
    </row>
    <row r="238" ht="12" customHeight="1" spans="10:10">
      <c r="J238"/>
    </row>
    <row r="239" spans="10:10">
      <c r="J239"/>
    </row>
    <row r="240" spans="10:10">
      <c r="J240"/>
    </row>
    <row r="241" spans="10:10">
      <c r="J241"/>
    </row>
    <row r="242" spans="10:10">
      <c r="J242"/>
    </row>
    <row r="243" spans="10:10">
      <c r="J243"/>
    </row>
    <row r="244" spans="10:10">
      <c r="J244"/>
    </row>
    <row r="245" spans="10:10">
      <c r="J245"/>
    </row>
    <row r="246" spans="10:10">
      <c r="J246"/>
    </row>
    <row r="247" spans="10:10">
      <c r="J247"/>
    </row>
    <row r="248" spans="10:10">
      <c r="J248"/>
    </row>
    <row r="249" spans="10:10">
      <c r="J249"/>
    </row>
    <row r="250" spans="10:10">
      <c r="J250"/>
    </row>
    <row r="251" spans="10:10">
      <c r="J251"/>
    </row>
    <row r="252" spans="10:10">
      <c r="J252"/>
    </row>
    <row r="253" spans="10:10">
      <c r="J253"/>
    </row>
    <row r="254" spans="10:10">
      <c r="J254"/>
    </row>
    <row r="255" spans="10:10">
      <c r="J255"/>
    </row>
    <row r="256" spans="10:10">
      <c r="J256"/>
    </row>
    <row r="257" spans="10:10">
      <c r="J257"/>
    </row>
    <row r="258" spans="10:10">
      <c r="J258"/>
    </row>
    <row r="259" spans="10:10">
      <c r="J259"/>
    </row>
    <row r="260" spans="10:10">
      <c r="J260"/>
    </row>
    <row r="261" spans="10:10">
      <c r="J261"/>
    </row>
    <row r="262" spans="10:10">
      <c r="J262"/>
    </row>
    <row r="263" spans="10:10">
      <c r="J263"/>
    </row>
    <row r="264" spans="10:10">
      <c r="J264"/>
    </row>
    <row r="265" spans="10:10">
      <c r="J265"/>
    </row>
    <row r="266" spans="10:10">
      <c r="J266"/>
    </row>
    <row r="267" spans="10:10">
      <c r="J267"/>
    </row>
    <row r="268" spans="10:10">
      <c r="J268"/>
    </row>
    <row r="269" spans="10:10">
      <c r="J269"/>
    </row>
    <row r="270" spans="10:10">
      <c r="J270"/>
    </row>
    <row r="271" spans="10:10">
      <c r="J271"/>
    </row>
    <row r="272" spans="10:10">
      <c r="J272"/>
    </row>
    <row r="273" spans="10:10">
      <c r="J273"/>
    </row>
    <row r="274" spans="10:10">
      <c r="J274"/>
    </row>
    <row r="275" spans="10:10">
      <c r="J275"/>
    </row>
    <row r="276" spans="10:10">
      <c r="J276"/>
    </row>
    <row r="277" spans="10:10">
      <c r="J277"/>
    </row>
    <row r="278" spans="10:10">
      <c r="J278"/>
    </row>
    <row r="279" spans="10:10">
      <c r="J279"/>
    </row>
    <row r="280" spans="10:10">
      <c r="J280"/>
    </row>
    <row r="281" spans="10:10">
      <c r="J281"/>
    </row>
    <row r="282" spans="10:10">
      <c r="J282"/>
    </row>
    <row r="283" spans="10:10">
      <c r="J283"/>
    </row>
    <row r="284" spans="10:10">
      <c r="J284"/>
    </row>
    <row r="285" spans="10:10">
      <c r="J285"/>
    </row>
    <row r="286" spans="10:10">
      <c r="J286"/>
    </row>
    <row r="287" spans="10:10">
      <c r="J287"/>
    </row>
    <row r="288" spans="10:10">
      <c r="J288"/>
    </row>
    <row r="289" spans="10:10">
      <c r="J289"/>
    </row>
    <row r="290" spans="10:10">
      <c r="J290"/>
    </row>
    <row r="291" spans="10:10">
      <c r="J291"/>
    </row>
    <row r="292" spans="10:10">
      <c r="J292"/>
    </row>
    <row r="293" spans="10:10">
      <c r="J293"/>
    </row>
    <row r="294" spans="10:10">
      <c r="J294"/>
    </row>
    <row r="295" spans="10:10">
      <c r="J295"/>
    </row>
    <row r="296" spans="10:10">
      <c r="J296"/>
    </row>
    <row r="297" spans="10:10">
      <c r="J297"/>
    </row>
    <row r="298" spans="10:10">
      <c r="J298"/>
    </row>
    <row r="299" spans="10:10">
      <c r="J299"/>
    </row>
    <row r="300" spans="10:10">
      <c r="J300"/>
    </row>
    <row r="301" spans="10:10">
      <c r="J301"/>
    </row>
    <row r="302" spans="10:10">
      <c r="J302"/>
    </row>
    <row r="303" spans="10:10">
      <c r="J303"/>
    </row>
    <row r="304" spans="10:10">
      <c r="J304"/>
    </row>
    <row r="305" spans="10:10">
      <c r="J305"/>
    </row>
    <row r="306" spans="10:10">
      <c r="J306"/>
    </row>
    <row r="307" spans="10:10">
      <c r="J307"/>
    </row>
    <row r="308" spans="10:10">
      <c r="J308"/>
    </row>
    <row r="309" spans="10:10">
      <c r="J309"/>
    </row>
    <row r="310" spans="10:10">
      <c r="J310"/>
    </row>
    <row r="311" spans="10:10">
      <c r="J311"/>
    </row>
    <row r="312" spans="10:10">
      <c r="J312"/>
    </row>
    <row r="313" spans="10:10">
      <c r="J313"/>
    </row>
    <row r="314" spans="10:10">
      <c r="J314"/>
    </row>
    <row r="315" spans="10:10">
      <c r="J315"/>
    </row>
    <row r="316" spans="10:10">
      <c r="J316"/>
    </row>
    <row r="317" spans="10:10">
      <c r="J317"/>
    </row>
    <row r="318" spans="10:10">
      <c r="J318"/>
    </row>
    <row r="319" spans="10:10">
      <c r="J319"/>
    </row>
    <row r="320" spans="10:10">
      <c r="J320"/>
    </row>
    <row r="321" spans="10:10">
      <c r="J321"/>
    </row>
    <row r="322" spans="10:10">
      <c r="J322"/>
    </row>
    <row r="323" spans="10:10">
      <c r="J323"/>
    </row>
    <row r="324" spans="10:10">
      <c r="J324"/>
    </row>
    <row r="325" spans="10:10">
      <c r="J325"/>
    </row>
    <row r="326" spans="10:10">
      <c r="J326"/>
    </row>
    <row r="327" spans="10:10">
      <c r="J327"/>
    </row>
    <row r="328" spans="10:10">
      <c r="J328"/>
    </row>
    <row r="329" spans="10:10">
      <c r="J329"/>
    </row>
    <row r="330" spans="10:10">
      <c r="J330"/>
    </row>
    <row r="331" spans="10:10">
      <c r="J331"/>
    </row>
    <row r="332" spans="10:10">
      <c r="J332"/>
    </row>
    <row r="333" spans="10:10">
      <c r="J333"/>
    </row>
    <row r="334" spans="10:10">
      <c r="J334"/>
    </row>
    <row r="335" spans="10:10">
      <c r="J335"/>
    </row>
    <row r="336" spans="10:10">
      <c r="J336"/>
    </row>
    <row r="337" spans="10:10">
      <c r="J337"/>
    </row>
    <row r="338" spans="10:10">
      <c r="J338"/>
    </row>
    <row r="339" spans="10:10">
      <c r="J339"/>
    </row>
    <row r="340" spans="10:10">
      <c r="J340"/>
    </row>
    <row r="341" spans="10:10">
      <c r="J341"/>
    </row>
    <row r="342" spans="10:10">
      <c r="J342"/>
    </row>
    <row r="343" spans="10:10">
      <c r="J343"/>
    </row>
    <row r="344" spans="10:10">
      <c r="J344"/>
    </row>
    <row r="345" spans="10:10">
      <c r="J345"/>
    </row>
    <row r="346" spans="10:10">
      <c r="J346"/>
    </row>
    <row r="347" spans="10:10">
      <c r="J347"/>
    </row>
    <row r="348" spans="10:10">
      <c r="J348"/>
    </row>
    <row r="349" spans="10:10">
      <c r="J349"/>
    </row>
    <row r="350" spans="10:10">
      <c r="J350"/>
    </row>
    <row r="351" spans="10:10">
      <c r="J351"/>
    </row>
    <row r="352" spans="10:10">
      <c r="J352"/>
    </row>
    <row r="353" spans="10:10">
      <c r="J353"/>
    </row>
    <row r="354" spans="10:10">
      <c r="J354"/>
    </row>
    <row r="355" spans="10:10">
      <c r="J355"/>
    </row>
    <row r="356" spans="10:10">
      <c r="J356"/>
    </row>
    <row r="357" spans="10:10">
      <c r="J357"/>
    </row>
    <row r="358" spans="10:10">
      <c r="J358"/>
    </row>
    <row r="359" spans="10:10">
      <c r="J359"/>
    </row>
    <row r="360" spans="10:10">
      <c r="J360"/>
    </row>
    <row r="361" spans="10:10">
      <c r="J361"/>
    </row>
    <row r="362" spans="10:10">
      <c r="J362"/>
    </row>
    <row r="363" spans="10:10">
      <c r="J363"/>
    </row>
    <row r="364" spans="10:10">
      <c r="J364"/>
    </row>
    <row r="365" spans="10:10">
      <c r="J365"/>
    </row>
    <row r="366" spans="10:10">
      <c r="J366"/>
    </row>
    <row r="367" spans="10:10">
      <c r="J367"/>
    </row>
    <row r="368" spans="10:10">
      <c r="J368"/>
    </row>
    <row r="369" spans="10:10">
      <c r="J369"/>
    </row>
    <row r="370" spans="10:10">
      <c r="J370"/>
    </row>
    <row r="371" spans="10:10">
      <c r="J371"/>
    </row>
    <row r="372" spans="10:10">
      <c r="J372"/>
    </row>
    <row r="373" spans="10:10">
      <c r="J373"/>
    </row>
    <row r="374" spans="10:10">
      <c r="J374"/>
    </row>
    <row r="375" spans="10:10">
      <c r="J375"/>
    </row>
    <row r="376" spans="10:10">
      <c r="J376"/>
    </row>
    <row r="377" spans="10:10">
      <c r="J377"/>
    </row>
    <row r="378" spans="10:10">
      <c r="J378"/>
    </row>
    <row r="379" spans="10:10">
      <c r="J379"/>
    </row>
    <row r="380" spans="10:10">
      <c r="J380"/>
    </row>
    <row r="381" spans="10:10">
      <c r="J381"/>
    </row>
    <row r="382" spans="10:10">
      <c r="J382"/>
    </row>
    <row r="383" spans="10:10">
      <c r="J383"/>
    </row>
    <row r="384" spans="10:10">
      <c r="J384"/>
    </row>
    <row r="385" spans="10:10">
      <c r="J385"/>
    </row>
    <row r="386" spans="10:10">
      <c r="J386"/>
    </row>
    <row r="387" spans="10:10">
      <c r="J387"/>
    </row>
    <row r="388" spans="10:10">
      <c r="J388"/>
    </row>
    <row r="389" spans="10:10">
      <c r="J389"/>
    </row>
    <row r="390" spans="10:10">
      <c r="J390"/>
    </row>
    <row r="391" spans="10:10">
      <c r="J391"/>
    </row>
    <row r="392" spans="10:10">
      <c r="J392"/>
    </row>
    <row r="393" spans="10:10">
      <c r="J393"/>
    </row>
    <row r="394" spans="10:10">
      <c r="J394"/>
    </row>
    <row r="395" spans="10:10">
      <c r="J395"/>
    </row>
    <row r="396" spans="10:10">
      <c r="J396"/>
    </row>
    <row r="397" spans="10:10">
      <c r="J397"/>
    </row>
    <row r="398" spans="10:10">
      <c r="J398"/>
    </row>
    <row r="399" spans="10:10">
      <c r="J399"/>
    </row>
    <row r="400" spans="10:10">
      <c r="J400"/>
    </row>
    <row r="401" spans="10:10">
      <c r="J401"/>
    </row>
    <row r="402" spans="10:10">
      <c r="J402"/>
    </row>
    <row r="403" spans="10:10">
      <c r="J403"/>
    </row>
    <row r="404" spans="10:10">
      <c r="J404"/>
    </row>
    <row r="405" spans="10:10">
      <c r="J405"/>
    </row>
    <row r="406" spans="10:10">
      <c r="J406"/>
    </row>
    <row r="407" spans="10:10">
      <c r="J407"/>
    </row>
    <row r="408" spans="10:10">
      <c r="J408"/>
    </row>
    <row r="409" spans="10:10">
      <c r="J409"/>
    </row>
    <row r="410" spans="10:10">
      <c r="J410"/>
    </row>
    <row r="411" spans="10:10">
      <c r="J411"/>
    </row>
    <row r="412" spans="10:10">
      <c r="J412"/>
    </row>
    <row r="413" spans="10:10">
      <c r="J413"/>
    </row>
    <row r="414" spans="10:10">
      <c r="J414"/>
    </row>
    <row r="415" spans="10:10">
      <c r="J415"/>
    </row>
    <row r="416" spans="10:10">
      <c r="J416"/>
    </row>
    <row r="417" spans="10:10">
      <c r="J417"/>
    </row>
    <row r="418" spans="10:10">
      <c r="J418"/>
    </row>
    <row r="419" spans="10:10">
      <c r="J419"/>
    </row>
    <row r="420" spans="10:10">
      <c r="J420"/>
    </row>
    <row r="421" spans="10:10">
      <c r="J421"/>
    </row>
    <row r="422" spans="10:10">
      <c r="J422"/>
    </row>
    <row r="423" spans="10:10">
      <c r="J423"/>
    </row>
    <row r="424" spans="10:10">
      <c r="J424"/>
    </row>
    <row r="425" spans="10:10">
      <c r="J425"/>
    </row>
    <row r="426" spans="10:10">
      <c r="J426"/>
    </row>
    <row r="427" spans="10:10">
      <c r="J427"/>
    </row>
    <row r="428" spans="10:10">
      <c r="J428"/>
    </row>
    <row r="429" spans="10:10">
      <c r="J429"/>
    </row>
    <row r="430" spans="10:10">
      <c r="J430"/>
    </row>
    <row r="431" spans="10:10">
      <c r="J431"/>
    </row>
    <row r="432" spans="10:10">
      <c r="J432"/>
    </row>
    <row r="433" spans="10:10">
      <c r="J433"/>
    </row>
    <row r="434" spans="10:10">
      <c r="J434"/>
    </row>
    <row r="435" spans="10:10">
      <c r="J435"/>
    </row>
    <row r="436" spans="10:10">
      <c r="J436"/>
    </row>
    <row r="437" spans="10:10">
      <c r="J437"/>
    </row>
    <row r="438" spans="10:10">
      <c r="J438"/>
    </row>
    <row r="439" spans="10:10">
      <c r="J439"/>
    </row>
    <row r="440" spans="10:10">
      <c r="J440"/>
    </row>
    <row r="441" spans="10:10">
      <c r="J441"/>
    </row>
    <row r="442" spans="10:10">
      <c r="J442"/>
    </row>
    <row r="443" spans="10:10">
      <c r="J443"/>
    </row>
    <row r="444" spans="10:10">
      <c r="J444"/>
    </row>
    <row r="445" spans="10:10">
      <c r="J445"/>
    </row>
    <row r="446" spans="10:10">
      <c r="J446"/>
    </row>
    <row r="447" spans="10:10">
      <c r="J447"/>
    </row>
    <row r="448" spans="10:10">
      <c r="J448"/>
    </row>
    <row r="449" spans="10:10">
      <c r="J449"/>
    </row>
    <row r="450" spans="10:10">
      <c r="J450"/>
    </row>
    <row r="451" spans="10:10">
      <c r="J451"/>
    </row>
    <row r="452" spans="10:10">
      <c r="J452"/>
    </row>
    <row r="453" spans="10:10">
      <c r="J453"/>
    </row>
    <row r="454" spans="10:10">
      <c r="J454"/>
    </row>
    <row r="455" spans="10:10">
      <c r="J455"/>
    </row>
    <row r="456" spans="10:10">
      <c r="J456"/>
    </row>
    <row r="457" spans="10:10">
      <c r="J457"/>
    </row>
    <row r="458" spans="10:10">
      <c r="J458"/>
    </row>
    <row r="459" spans="10:10">
      <c r="J459"/>
    </row>
    <row r="460" spans="10:10">
      <c r="J460"/>
    </row>
    <row r="461" spans="10:10">
      <c r="J461"/>
    </row>
    <row r="462" spans="10:10">
      <c r="J462"/>
    </row>
    <row r="463" spans="10:10">
      <c r="J463"/>
    </row>
    <row r="464" spans="10:10">
      <c r="J464"/>
    </row>
    <row r="465" spans="10:10">
      <c r="J465"/>
    </row>
    <row r="466" spans="10:10">
      <c r="J466"/>
    </row>
    <row r="467" spans="10:10">
      <c r="J467"/>
    </row>
    <row r="468" spans="10:10">
      <c r="J468"/>
    </row>
    <row r="469" spans="10:10">
      <c r="J469"/>
    </row>
    <row r="470" spans="10:10">
      <c r="J470"/>
    </row>
    <row r="471" spans="10:10">
      <c r="J471"/>
    </row>
    <row r="472" spans="10:10">
      <c r="J472"/>
    </row>
    <row r="473" spans="10:10">
      <c r="J473"/>
    </row>
    <row r="474" spans="10:10">
      <c r="J474"/>
    </row>
    <row r="475" spans="10:10">
      <c r="J475"/>
    </row>
    <row r="476" spans="10:10">
      <c r="J476"/>
    </row>
    <row r="477" spans="10:10">
      <c r="J477"/>
    </row>
    <row r="478" spans="10:10">
      <c r="J478"/>
    </row>
    <row r="479" spans="10:10">
      <c r="J479"/>
    </row>
    <row r="480" spans="10:10">
      <c r="J480"/>
    </row>
    <row r="481" spans="10:10">
      <c r="J481"/>
    </row>
    <row r="482" spans="10:10">
      <c r="J482"/>
    </row>
    <row r="483" spans="10:10">
      <c r="J483"/>
    </row>
    <row r="484" spans="10:10">
      <c r="J484"/>
    </row>
    <row r="485" spans="10:10">
      <c r="J485"/>
    </row>
    <row r="486" spans="10:10">
      <c r="J486"/>
    </row>
    <row r="487" spans="10:10">
      <c r="J487"/>
    </row>
    <row r="488" spans="10:10">
      <c r="J488"/>
    </row>
    <row r="489" spans="10:10">
      <c r="J489"/>
    </row>
    <row r="490" spans="10:10">
      <c r="J490"/>
    </row>
    <row r="491" spans="10:10">
      <c r="J491"/>
    </row>
    <row r="492" spans="10:10">
      <c r="J492"/>
    </row>
    <row r="493" spans="10:10">
      <c r="J493"/>
    </row>
    <row r="494" spans="10:10">
      <c r="J494"/>
    </row>
    <row r="495" spans="10:10">
      <c r="J495"/>
    </row>
    <row r="496" spans="10:10">
      <c r="J496"/>
    </row>
    <row r="497" spans="10:10">
      <c r="J497"/>
    </row>
    <row r="498" spans="10:10">
      <c r="J498"/>
    </row>
    <row r="499" spans="10:10">
      <c r="J499"/>
    </row>
    <row r="500" spans="10:10">
      <c r="J500"/>
    </row>
    <row r="501" spans="10:10">
      <c r="J501"/>
    </row>
    <row r="502" spans="10:10">
      <c r="J502"/>
    </row>
    <row r="503" spans="10:10">
      <c r="J503"/>
    </row>
    <row r="504" spans="10:10">
      <c r="J504"/>
    </row>
    <row r="505" spans="10:10">
      <c r="J505"/>
    </row>
    <row r="506" spans="10:10">
      <c r="J506"/>
    </row>
    <row r="507" spans="10:10">
      <c r="J507"/>
    </row>
    <row r="508" spans="10:10">
      <c r="J508"/>
    </row>
    <row r="509" spans="10:10">
      <c r="J509"/>
    </row>
    <row r="510" spans="10:10">
      <c r="J510"/>
    </row>
    <row r="511" spans="10:10">
      <c r="J511"/>
    </row>
    <row r="512" spans="10:10">
      <c r="J512"/>
    </row>
    <row r="513" spans="10:10">
      <c r="J513"/>
    </row>
    <row r="514" spans="10:10">
      <c r="J514"/>
    </row>
    <row r="515" spans="10:10">
      <c r="J515"/>
    </row>
    <row r="516" spans="10:10">
      <c r="J516"/>
    </row>
    <row r="517" spans="10:10">
      <c r="J517"/>
    </row>
    <row r="518" spans="10:10">
      <c r="J518"/>
    </row>
    <row r="519" spans="10:10">
      <c r="J519"/>
    </row>
    <row r="520" spans="10:10">
      <c r="J520"/>
    </row>
    <row r="521" spans="10:10">
      <c r="J521"/>
    </row>
    <row r="522" spans="10:10">
      <c r="J522"/>
    </row>
    <row r="523" spans="10:10">
      <c r="J523"/>
    </row>
    <row r="524" spans="10:10">
      <c r="J524"/>
    </row>
    <row r="525" spans="10:10">
      <c r="J525"/>
    </row>
    <row r="526" spans="10:10">
      <c r="J526"/>
    </row>
    <row r="527" spans="10:10">
      <c r="J527"/>
    </row>
    <row r="528" spans="10:10">
      <c r="J528"/>
    </row>
    <row r="529" spans="10:10">
      <c r="J529"/>
    </row>
    <row r="530" spans="10:10">
      <c r="J530"/>
    </row>
    <row r="531" spans="10:10">
      <c r="J531"/>
    </row>
    <row r="532" spans="10:10">
      <c r="J532"/>
    </row>
    <row r="533" spans="10:10">
      <c r="J533"/>
    </row>
    <row r="534" spans="10:10">
      <c r="J534"/>
    </row>
    <row r="535" spans="10:10">
      <c r="J535"/>
    </row>
    <row r="536" spans="10:10">
      <c r="J536"/>
    </row>
    <row r="537" spans="10:10">
      <c r="J537"/>
    </row>
    <row r="538" spans="10:10">
      <c r="J538"/>
    </row>
    <row r="539" spans="10:10">
      <c r="J539"/>
    </row>
    <row r="540" spans="10:10">
      <c r="J540"/>
    </row>
    <row r="541" spans="10:10">
      <c r="J541"/>
    </row>
    <row r="542" spans="10:10">
      <c r="J542"/>
    </row>
    <row r="543" spans="10:10">
      <c r="J543"/>
    </row>
    <row r="544" spans="10:10">
      <c r="J544"/>
    </row>
    <row r="545" spans="10:10">
      <c r="J545"/>
    </row>
    <row r="546" spans="10:10">
      <c r="J546"/>
    </row>
    <row r="547" spans="10:10">
      <c r="J547"/>
    </row>
    <row r="548" spans="10:10">
      <c r="J548"/>
    </row>
    <row r="549" spans="10:10">
      <c r="J549"/>
    </row>
    <row r="550" spans="10:10">
      <c r="J550"/>
    </row>
    <row r="551" spans="10:10">
      <c r="J551"/>
    </row>
    <row r="552" spans="10:10">
      <c r="J552"/>
    </row>
    <row r="553" spans="10:10">
      <c r="J553"/>
    </row>
    <row r="554" spans="10:10">
      <c r="J554"/>
    </row>
    <row r="555" spans="10:10">
      <c r="J555"/>
    </row>
    <row r="556" spans="10:10">
      <c r="J556"/>
    </row>
    <row r="557" spans="10:10">
      <c r="J557"/>
    </row>
    <row r="558" spans="10:10">
      <c r="J558"/>
    </row>
    <row r="559" spans="10:10">
      <c r="J559"/>
    </row>
    <row r="560" spans="10:10">
      <c r="J560"/>
    </row>
    <row r="561" spans="10:10">
      <c r="J561"/>
    </row>
    <row r="562" spans="10:10">
      <c r="J562"/>
    </row>
    <row r="563" spans="10:10">
      <c r="J563"/>
    </row>
    <row r="564" spans="10:10">
      <c r="J564"/>
    </row>
    <row r="565" spans="10:10">
      <c r="J565"/>
    </row>
    <row r="566" spans="10:10">
      <c r="J566"/>
    </row>
    <row r="567" spans="10:10">
      <c r="J567"/>
    </row>
    <row r="568" spans="10:10">
      <c r="J568"/>
    </row>
    <row r="569" spans="10:10">
      <c r="J569"/>
    </row>
    <row r="570" spans="10:10">
      <c r="J570"/>
    </row>
    <row r="571" spans="10:10">
      <c r="J571"/>
    </row>
    <row r="572" spans="10:10">
      <c r="J572"/>
    </row>
    <row r="573" spans="10:10">
      <c r="J573"/>
    </row>
    <row r="574" spans="10:10">
      <c r="J574"/>
    </row>
    <row r="575" spans="10:10">
      <c r="J575"/>
    </row>
    <row r="576" spans="10:10">
      <c r="J576"/>
    </row>
    <row r="577" spans="10:10">
      <c r="J577"/>
    </row>
    <row r="578" spans="10:10">
      <c r="J578"/>
    </row>
    <row r="579" spans="10:10">
      <c r="J579"/>
    </row>
    <row r="580" spans="10:10">
      <c r="J580"/>
    </row>
    <row r="581" spans="10:10">
      <c r="J581"/>
    </row>
    <row r="582" spans="10:10">
      <c r="J582"/>
    </row>
    <row r="583" spans="10:10">
      <c r="J583"/>
    </row>
    <row r="584" spans="10:10">
      <c r="J584"/>
    </row>
    <row r="585" spans="10:10">
      <c r="J585"/>
    </row>
    <row r="586" spans="10:10">
      <c r="J586"/>
    </row>
    <row r="587" spans="10:10">
      <c r="J587"/>
    </row>
    <row r="588" spans="10:10">
      <c r="J588"/>
    </row>
    <row r="589" spans="10:10">
      <c r="J589"/>
    </row>
    <row r="590" spans="10:10">
      <c r="J590"/>
    </row>
    <row r="591" spans="10:10">
      <c r="J591"/>
    </row>
    <row r="592" spans="10:10">
      <c r="J592"/>
    </row>
    <row r="593" spans="10:10">
      <c r="J593"/>
    </row>
    <row r="594" spans="10:10">
      <c r="J594"/>
    </row>
    <row r="595" spans="10:10">
      <c r="J595"/>
    </row>
    <row r="596" spans="10:10">
      <c r="J596"/>
    </row>
    <row r="597" spans="10:10">
      <c r="J597"/>
    </row>
    <row r="598" spans="10:10">
      <c r="J598"/>
    </row>
    <row r="599" spans="10:10">
      <c r="J599"/>
    </row>
    <row r="600" spans="10:10">
      <c r="J600"/>
    </row>
    <row r="601" spans="10:10">
      <c r="J601"/>
    </row>
    <row r="602" spans="10:10">
      <c r="J602"/>
    </row>
    <row r="603" spans="10:10">
      <c r="J603"/>
    </row>
    <row r="604" spans="10:10">
      <c r="J604"/>
    </row>
    <row r="605" spans="10:10">
      <c r="J605"/>
    </row>
    <row r="606" spans="10:10">
      <c r="J606"/>
    </row>
    <row r="607" spans="10:10">
      <c r="J607"/>
    </row>
    <row r="608" spans="10:10">
      <c r="J608"/>
    </row>
    <row r="609" spans="10:10">
      <c r="J609"/>
    </row>
    <row r="610" spans="10:10">
      <c r="J610"/>
    </row>
    <row r="611" spans="10:10">
      <c r="J611"/>
    </row>
    <row r="612" spans="10:10">
      <c r="J612"/>
    </row>
    <row r="613" spans="10:10">
      <c r="J613"/>
    </row>
    <row r="614" spans="10:10">
      <c r="J614"/>
    </row>
    <row r="615" spans="10:10">
      <c r="J615"/>
    </row>
    <row r="616" spans="10:10">
      <c r="J616"/>
    </row>
    <row r="617" spans="10:10">
      <c r="J617"/>
    </row>
    <row r="618" spans="10:10">
      <c r="J618"/>
    </row>
    <row r="619" spans="10:10">
      <c r="J619"/>
    </row>
    <row r="620" spans="10:10">
      <c r="J620"/>
    </row>
    <row r="621" spans="10:10">
      <c r="J621"/>
    </row>
    <row r="622" spans="10:10">
      <c r="J622"/>
    </row>
    <row r="623" spans="10:10">
      <c r="J623"/>
    </row>
    <row r="624" spans="10:10">
      <c r="J624"/>
    </row>
    <row r="625" spans="10:10">
      <c r="J625"/>
    </row>
    <row r="626" spans="10:10">
      <c r="J626"/>
    </row>
    <row r="627" spans="10:10">
      <c r="J627"/>
    </row>
    <row r="628" spans="10:10">
      <c r="J628"/>
    </row>
    <row r="629" spans="10:10">
      <c r="J629"/>
    </row>
    <row r="630" spans="10:10">
      <c r="J630"/>
    </row>
    <row r="631" spans="10:10">
      <c r="J631"/>
    </row>
    <row r="632" spans="10:10">
      <c r="J632"/>
    </row>
    <row r="633" spans="10:10">
      <c r="J633"/>
    </row>
    <row r="634" spans="10:10">
      <c r="J634"/>
    </row>
    <row r="635" spans="10:10">
      <c r="J635"/>
    </row>
    <row r="636" spans="10:10">
      <c r="J636"/>
    </row>
    <row r="637" spans="10:10">
      <c r="J637"/>
    </row>
    <row r="638" spans="10:10">
      <c r="J638"/>
    </row>
    <row r="639" spans="10:10">
      <c r="J639"/>
    </row>
    <row r="640" spans="10:10">
      <c r="J640"/>
    </row>
    <row r="641" spans="10:10">
      <c r="J641"/>
    </row>
    <row r="642" spans="10:10">
      <c r="J642"/>
    </row>
    <row r="643" spans="10:10">
      <c r="J643"/>
    </row>
    <row r="644" spans="10:10">
      <c r="J644"/>
    </row>
    <row r="645" spans="10:10">
      <c r="J645"/>
    </row>
    <row r="646" spans="10:10">
      <c r="J646"/>
    </row>
    <row r="647" spans="10:10">
      <c r="J647"/>
    </row>
    <row r="648" spans="10:10">
      <c r="J648"/>
    </row>
    <row r="649" spans="10:10">
      <c r="J649"/>
    </row>
    <row r="650" spans="10:10">
      <c r="J650"/>
    </row>
    <row r="651" spans="10:10">
      <c r="J651"/>
    </row>
    <row r="652" spans="10:10">
      <c r="J652"/>
    </row>
    <row r="653" spans="10:10">
      <c r="J653"/>
    </row>
    <row r="654" spans="10:10">
      <c r="J654"/>
    </row>
    <row r="655" spans="10:10">
      <c r="J655"/>
    </row>
    <row r="656" spans="10:10">
      <c r="J656"/>
    </row>
    <row r="657" spans="10:10">
      <c r="J657"/>
    </row>
    <row r="658" spans="10:10">
      <c r="J658"/>
    </row>
    <row r="659" spans="10:10">
      <c r="J659"/>
    </row>
    <row r="660" spans="10:10">
      <c r="J660"/>
    </row>
    <row r="661" spans="10:10">
      <c r="J661"/>
    </row>
    <row r="662" spans="10:10">
      <c r="J662"/>
    </row>
    <row r="663" spans="10:10">
      <c r="J663"/>
    </row>
    <row r="664" spans="10:10">
      <c r="J664"/>
    </row>
    <row r="665" spans="10:10">
      <c r="J665"/>
    </row>
    <row r="666" spans="10:10">
      <c r="J666"/>
    </row>
    <row r="667" spans="10:10">
      <c r="J667"/>
    </row>
    <row r="668" spans="10:10">
      <c r="J668"/>
    </row>
    <row r="669" spans="10:10">
      <c r="J669"/>
    </row>
    <row r="670" spans="10:10">
      <c r="J670"/>
    </row>
    <row r="671" spans="10:10">
      <c r="J671"/>
    </row>
    <row r="672" spans="10:10">
      <c r="J672"/>
    </row>
    <row r="673" spans="10:10">
      <c r="J673"/>
    </row>
    <row r="674" spans="10:10">
      <c r="J674"/>
    </row>
    <row r="675" spans="10:10">
      <c r="J675"/>
    </row>
    <row r="676" spans="10:10">
      <c r="J676"/>
    </row>
    <row r="677" spans="10:10">
      <c r="J677"/>
    </row>
    <row r="678" spans="10:10">
      <c r="J678"/>
    </row>
    <row r="679" spans="10:10">
      <c r="J679"/>
    </row>
    <row r="680" spans="10:10">
      <c r="J680"/>
    </row>
    <row r="681" spans="10:10">
      <c r="J681"/>
    </row>
    <row r="682" spans="10:10">
      <c r="J682"/>
    </row>
    <row r="683" spans="10:10">
      <c r="J683"/>
    </row>
    <row r="684" spans="10:10">
      <c r="J684"/>
    </row>
    <row r="685" spans="10:10">
      <c r="J685"/>
    </row>
    <row r="686" spans="10:10">
      <c r="J686"/>
    </row>
    <row r="687" spans="10:10">
      <c r="J687"/>
    </row>
    <row r="688" spans="10:10">
      <c r="J688"/>
    </row>
    <row r="689" spans="10:10">
      <c r="J689"/>
    </row>
    <row r="690" spans="10:10">
      <c r="J690"/>
    </row>
    <row r="691" spans="10:10">
      <c r="J691"/>
    </row>
    <row r="692" spans="10:10">
      <c r="J692"/>
    </row>
    <row r="693" spans="10:10">
      <c r="J693"/>
    </row>
    <row r="694" spans="10:10">
      <c r="J694"/>
    </row>
    <row r="695" spans="10:10">
      <c r="J695"/>
    </row>
    <row r="696" spans="10:10">
      <c r="J696"/>
    </row>
    <row r="697" spans="10:10">
      <c r="J697"/>
    </row>
    <row r="698" spans="10:10">
      <c r="J698"/>
    </row>
    <row r="699" spans="10:10">
      <c r="J699"/>
    </row>
    <row r="700" spans="10:10">
      <c r="J700"/>
    </row>
    <row r="701" spans="10:10">
      <c r="J701"/>
    </row>
    <row r="702" spans="10:10">
      <c r="J702"/>
    </row>
    <row r="703" spans="10:10">
      <c r="J703"/>
    </row>
    <row r="704" spans="10:10">
      <c r="J704"/>
    </row>
  </sheetData>
  <mergeCells count="1">
    <mergeCell ref="A1:K1"/>
  </mergeCells>
  <pageMargins left="0.699305555555556" right="0.699305555555556" top="0.75" bottom="1.16666666666667" header="0.3" footer="0.3"/>
  <pageSetup paperSize="9" scale="70" orientation="portrait"/>
  <headerFooter>
    <oddHeader>&amp;CAdmitted batch 2010</oddHeader>
    <oddFooter>&amp;R&amp;P</oddFooter>
  </headerFooter>
  <rowBreaks count="2" manualBreakCount="2">
    <brk id="53" max="16383" man="1"/>
    <brk id="10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3"/>
  <sheetViews>
    <sheetView topLeftCell="A154" workbookViewId="0">
      <selection activeCell="B4" sqref="B4"/>
    </sheetView>
  </sheetViews>
  <sheetFormatPr defaultColWidth="9" defaultRowHeight="15"/>
  <cols>
    <col min="2" max="2" width="38.7142857142857" customWidth="1"/>
    <col min="4" max="4" width="6.14285714285714" customWidth="1"/>
    <col min="6" max="6" width="6.28571428571429" customWidth="1"/>
    <col min="11" max="11" width="6.57142857142857" customWidth="1"/>
  </cols>
  <sheetData>
    <row r="1" ht="18.75" spans="1:11">
      <c r="A1" s="55" t="s">
        <v>500</v>
      </c>
      <c r="B1" s="55"/>
      <c r="C1" s="55"/>
      <c r="D1" s="55"/>
      <c r="E1" s="55"/>
      <c r="F1" s="55"/>
      <c r="G1" s="55"/>
      <c r="H1" s="55"/>
      <c r="I1" s="55"/>
      <c r="J1" s="132"/>
      <c r="K1" s="55"/>
    </row>
    <row r="3" spans="1:12">
      <c r="A3" s="57" t="s">
        <v>1</v>
      </c>
      <c r="B3" s="57" t="s">
        <v>2</v>
      </c>
      <c r="C3" s="57" t="s">
        <v>346</v>
      </c>
      <c r="D3" s="57" t="s">
        <v>24</v>
      </c>
      <c r="E3" s="57" t="s">
        <v>347</v>
      </c>
      <c r="F3" s="57" t="s">
        <v>24</v>
      </c>
      <c r="G3" s="57" t="s">
        <v>348</v>
      </c>
      <c r="H3" s="57" t="s">
        <v>24</v>
      </c>
      <c r="I3" s="57" t="s">
        <v>501</v>
      </c>
      <c r="J3" s="57" t="s">
        <v>24</v>
      </c>
      <c r="K3" s="60" t="s">
        <v>7</v>
      </c>
      <c r="L3" s="57"/>
    </row>
    <row r="4" spans="1:12">
      <c r="A4" s="57">
        <v>1</v>
      </c>
      <c r="B4" s="57" t="s">
        <v>502</v>
      </c>
      <c r="C4" s="57">
        <v>1018</v>
      </c>
      <c r="D4" s="140">
        <f>C4/13</f>
        <v>78.3076923076923</v>
      </c>
      <c r="E4" s="140">
        <v>1037</v>
      </c>
      <c r="F4" s="140">
        <f>(E4/15)</f>
        <v>69.1333333333333</v>
      </c>
      <c r="G4" s="140">
        <v>1010</v>
      </c>
      <c r="H4" s="140">
        <f>(G4/15)</f>
        <v>67.3333333333333</v>
      </c>
      <c r="I4" s="140">
        <v>1073</v>
      </c>
      <c r="J4" s="140">
        <f>(I4/15)</f>
        <v>71.5333333333333</v>
      </c>
      <c r="K4" s="140">
        <f>AVERAGE(D4,F4,H4,J4)</f>
        <v>71.5769230769231</v>
      </c>
      <c r="L4" s="140"/>
    </row>
    <row r="5" spans="1:12">
      <c r="A5" s="57">
        <v>2</v>
      </c>
      <c r="B5" s="57" t="s">
        <v>503</v>
      </c>
      <c r="C5" s="57">
        <v>793</v>
      </c>
      <c r="D5" s="140">
        <f t="shared" ref="D5:D68" si="0">C5/13</f>
        <v>61</v>
      </c>
      <c r="E5" s="140">
        <v>645</v>
      </c>
      <c r="F5" s="140">
        <f t="shared" ref="F5:F60" si="1">(E5/15)</f>
        <v>43</v>
      </c>
      <c r="G5" s="141"/>
      <c r="H5" s="141"/>
      <c r="I5" s="141"/>
      <c r="J5" s="142"/>
      <c r="K5" s="141"/>
      <c r="L5" s="141">
        <v>1</v>
      </c>
    </row>
    <row r="6" spans="1:12">
      <c r="A6" s="57">
        <v>3</v>
      </c>
      <c r="B6" s="57" t="s">
        <v>504</v>
      </c>
      <c r="C6" s="57">
        <v>922</v>
      </c>
      <c r="D6" s="140">
        <f t="shared" si="0"/>
        <v>70.9230769230769</v>
      </c>
      <c r="E6" s="140">
        <v>926</v>
      </c>
      <c r="F6" s="140">
        <f t="shared" si="1"/>
        <v>61.7333333333333</v>
      </c>
      <c r="G6" s="140">
        <v>870</v>
      </c>
      <c r="H6" s="140">
        <f>(G6/15)</f>
        <v>58</v>
      </c>
      <c r="I6" s="140">
        <v>975</v>
      </c>
      <c r="J6" s="140">
        <f t="shared" ref="J6:J68" si="2">(I6/15)</f>
        <v>65</v>
      </c>
      <c r="K6" s="140">
        <f>AVERAGE(D6,F6,H6,J6)</f>
        <v>63.9141025641026</v>
      </c>
      <c r="L6" s="140"/>
    </row>
    <row r="7" spans="1:12">
      <c r="A7" s="57">
        <v>4</v>
      </c>
      <c r="B7" s="57" t="s">
        <v>505</v>
      </c>
      <c r="C7" s="57">
        <v>908</v>
      </c>
      <c r="D7" s="140">
        <f t="shared" si="0"/>
        <v>69.8461538461538</v>
      </c>
      <c r="E7" s="140">
        <v>997</v>
      </c>
      <c r="F7" s="140">
        <f t="shared" si="1"/>
        <v>66.4666666666667</v>
      </c>
      <c r="G7" s="140">
        <v>893</v>
      </c>
      <c r="H7" s="140">
        <f>(G7/15)</f>
        <v>59.5333333333333</v>
      </c>
      <c r="I7" s="140">
        <v>941</v>
      </c>
      <c r="J7" s="140">
        <f t="shared" si="2"/>
        <v>62.7333333333333</v>
      </c>
      <c r="K7" s="140">
        <f>AVERAGE(D7,F7,H7,J7)</f>
        <v>64.6448717948718</v>
      </c>
      <c r="L7" s="140"/>
    </row>
    <row r="8" spans="1:12">
      <c r="A8" s="57">
        <v>5</v>
      </c>
      <c r="B8" s="57" t="s">
        <v>506</v>
      </c>
      <c r="C8" s="57">
        <v>904</v>
      </c>
      <c r="D8" s="140">
        <f t="shared" si="0"/>
        <v>69.5384615384615</v>
      </c>
      <c r="E8" s="140">
        <v>656</v>
      </c>
      <c r="F8" s="140">
        <f t="shared" si="1"/>
        <v>43.7333333333333</v>
      </c>
      <c r="G8" s="142"/>
      <c r="H8" s="142"/>
      <c r="I8" s="142"/>
      <c r="J8" s="142"/>
      <c r="K8" s="142"/>
      <c r="L8" s="142">
        <v>2</v>
      </c>
    </row>
    <row r="9" spans="1:12">
      <c r="A9" s="57">
        <v>6</v>
      </c>
      <c r="B9" s="57" t="s">
        <v>507</v>
      </c>
      <c r="C9" s="57">
        <v>838</v>
      </c>
      <c r="D9" s="140">
        <f t="shared" si="0"/>
        <v>64.4615384615385</v>
      </c>
      <c r="E9" s="140">
        <v>919</v>
      </c>
      <c r="F9" s="140">
        <f t="shared" si="1"/>
        <v>61.2666666666667</v>
      </c>
      <c r="G9" s="140">
        <v>908</v>
      </c>
      <c r="H9" s="140">
        <f>(G9/15)</f>
        <v>60.5333333333333</v>
      </c>
      <c r="I9" s="140">
        <v>1023</v>
      </c>
      <c r="J9" s="140">
        <f t="shared" si="2"/>
        <v>68.2</v>
      </c>
      <c r="K9" s="140">
        <f>AVERAGE(D9,F9,H9,J9)</f>
        <v>63.6153846153846</v>
      </c>
      <c r="L9" s="140"/>
    </row>
    <row r="10" spans="1:12">
      <c r="A10" s="57">
        <v>7</v>
      </c>
      <c r="B10" s="57" t="s">
        <v>508</v>
      </c>
      <c r="C10" s="57">
        <v>1020</v>
      </c>
      <c r="D10" s="140">
        <f t="shared" si="0"/>
        <v>78.4615384615385</v>
      </c>
      <c r="E10" s="140">
        <v>1031</v>
      </c>
      <c r="F10" s="140">
        <f t="shared" si="1"/>
        <v>68.7333333333333</v>
      </c>
      <c r="G10" s="140">
        <v>1009</v>
      </c>
      <c r="H10" s="140">
        <f t="shared" ref="H10:H13" si="3">(G10/15)</f>
        <v>67.2666666666667</v>
      </c>
      <c r="I10" s="140">
        <v>1082</v>
      </c>
      <c r="J10" s="140">
        <f t="shared" si="2"/>
        <v>72.1333333333333</v>
      </c>
      <c r="K10" s="140">
        <f t="shared" ref="K10:K37" si="4">AVERAGE(D10,F10,H10,J10)</f>
        <v>71.6487179487179</v>
      </c>
      <c r="L10" s="140"/>
    </row>
    <row r="11" spans="1:12">
      <c r="A11" s="57">
        <v>8</v>
      </c>
      <c r="B11" s="57" t="s">
        <v>509</v>
      </c>
      <c r="C11" s="57">
        <v>895</v>
      </c>
      <c r="D11" s="140">
        <f t="shared" si="0"/>
        <v>68.8461538461538</v>
      </c>
      <c r="E11" s="57">
        <v>909</v>
      </c>
      <c r="F11" s="140">
        <f t="shared" si="1"/>
        <v>60.6</v>
      </c>
      <c r="G11" s="57">
        <v>982</v>
      </c>
      <c r="H11" s="140">
        <f t="shared" si="3"/>
        <v>65.4666666666667</v>
      </c>
      <c r="I11" s="57">
        <v>1065</v>
      </c>
      <c r="J11" s="140">
        <f t="shared" si="2"/>
        <v>71</v>
      </c>
      <c r="K11" s="140">
        <f t="shared" si="4"/>
        <v>66.4782051282051</v>
      </c>
      <c r="L11" s="57"/>
    </row>
    <row r="12" spans="1:12">
      <c r="A12" s="57">
        <v>9</v>
      </c>
      <c r="B12" s="57" t="s">
        <v>510</v>
      </c>
      <c r="C12" s="57">
        <v>921</v>
      </c>
      <c r="D12" s="140">
        <f t="shared" si="0"/>
        <v>70.8461538461538</v>
      </c>
      <c r="E12" s="57">
        <v>958</v>
      </c>
      <c r="F12" s="140">
        <f t="shared" si="1"/>
        <v>63.8666666666667</v>
      </c>
      <c r="G12" s="57">
        <v>892</v>
      </c>
      <c r="H12" s="140">
        <f t="shared" si="3"/>
        <v>59.4666666666667</v>
      </c>
      <c r="I12" s="57">
        <v>1000</v>
      </c>
      <c r="J12" s="140">
        <f t="shared" si="2"/>
        <v>66.6666666666667</v>
      </c>
      <c r="K12" s="140">
        <f t="shared" si="4"/>
        <v>65.2115384615385</v>
      </c>
      <c r="L12" s="57"/>
    </row>
    <row r="13" spans="1:12">
      <c r="A13" s="57">
        <v>10</v>
      </c>
      <c r="B13" s="57" t="s">
        <v>511</v>
      </c>
      <c r="C13" s="57">
        <v>1046</v>
      </c>
      <c r="D13" s="140">
        <f t="shared" si="0"/>
        <v>80.4615384615385</v>
      </c>
      <c r="E13" s="57">
        <v>977</v>
      </c>
      <c r="F13" s="140">
        <f t="shared" si="1"/>
        <v>65.1333333333333</v>
      </c>
      <c r="G13" s="57">
        <v>968</v>
      </c>
      <c r="H13" s="140">
        <f t="shared" si="3"/>
        <v>64.5333333333333</v>
      </c>
      <c r="I13" s="57">
        <v>1038</v>
      </c>
      <c r="J13" s="140">
        <f t="shared" si="2"/>
        <v>69.2</v>
      </c>
      <c r="K13" s="140">
        <f t="shared" si="4"/>
        <v>69.8320512820513</v>
      </c>
      <c r="L13" s="57"/>
    </row>
    <row r="14" spans="1:12">
      <c r="A14" s="57">
        <v>11</v>
      </c>
      <c r="B14" s="57" t="s">
        <v>512</v>
      </c>
      <c r="C14" s="57">
        <v>813</v>
      </c>
      <c r="D14" s="140">
        <f t="shared" si="0"/>
        <v>62.5384615384615</v>
      </c>
      <c r="E14" s="57">
        <v>880</v>
      </c>
      <c r="F14" s="140">
        <f t="shared" si="1"/>
        <v>58.6666666666667</v>
      </c>
      <c r="G14" s="97">
        <v>808</v>
      </c>
      <c r="H14" s="97"/>
      <c r="I14" s="97"/>
      <c r="J14" s="142"/>
      <c r="K14" s="97"/>
      <c r="L14" s="97">
        <v>3</v>
      </c>
    </row>
    <row r="15" spans="1:12">
      <c r="A15" s="57">
        <v>12</v>
      </c>
      <c r="B15" s="57" t="s">
        <v>513</v>
      </c>
      <c r="C15" s="57">
        <v>814</v>
      </c>
      <c r="D15" s="140">
        <f t="shared" si="0"/>
        <v>62.6153846153846</v>
      </c>
      <c r="E15" s="57">
        <v>733</v>
      </c>
      <c r="F15" s="140">
        <f t="shared" si="1"/>
        <v>48.8666666666667</v>
      </c>
      <c r="G15" s="57">
        <v>778</v>
      </c>
      <c r="H15" s="140">
        <f>(G15/15)</f>
        <v>51.8666666666667</v>
      </c>
      <c r="I15" s="57">
        <v>918</v>
      </c>
      <c r="J15" s="140">
        <f t="shared" si="2"/>
        <v>61.2</v>
      </c>
      <c r="K15" s="140">
        <f t="shared" si="4"/>
        <v>56.1371794871795</v>
      </c>
      <c r="L15" s="57"/>
    </row>
    <row r="16" spans="1:12">
      <c r="A16" s="57">
        <v>13</v>
      </c>
      <c r="B16" s="57" t="s">
        <v>514</v>
      </c>
      <c r="C16" s="57">
        <v>953</v>
      </c>
      <c r="D16" s="140">
        <f t="shared" si="0"/>
        <v>73.3076923076923</v>
      </c>
      <c r="E16" s="57">
        <v>940</v>
      </c>
      <c r="F16" s="140">
        <f t="shared" si="1"/>
        <v>62.6666666666667</v>
      </c>
      <c r="G16" s="57">
        <v>1011</v>
      </c>
      <c r="H16" s="140">
        <f t="shared" ref="H16:H37" si="5">(G16/15)</f>
        <v>67.4</v>
      </c>
      <c r="I16" s="57">
        <v>1064</v>
      </c>
      <c r="J16" s="140">
        <f t="shared" si="2"/>
        <v>70.9333333333333</v>
      </c>
      <c r="K16" s="140">
        <f t="shared" si="4"/>
        <v>68.5769230769231</v>
      </c>
      <c r="L16" s="57"/>
    </row>
    <row r="17" spans="1:12">
      <c r="A17" s="57">
        <v>14</v>
      </c>
      <c r="B17" s="57" t="s">
        <v>515</v>
      </c>
      <c r="C17" s="57">
        <v>878</v>
      </c>
      <c r="D17" s="140">
        <f t="shared" si="0"/>
        <v>67.5384615384615</v>
      </c>
      <c r="E17" s="57">
        <v>873</v>
      </c>
      <c r="F17" s="140">
        <f t="shared" si="1"/>
        <v>58.2</v>
      </c>
      <c r="G17" s="57">
        <v>893</v>
      </c>
      <c r="H17" s="140">
        <f t="shared" si="5"/>
        <v>59.5333333333333</v>
      </c>
      <c r="I17" s="57">
        <v>992</v>
      </c>
      <c r="J17" s="140">
        <f t="shared" si="2"/>
        <v>66.1333333333333</v>
      </c>
      <c r="K17" s="140">
        <f t="shared" si="4"/>
        <v>62.8512820512821</v>
      </c>
      <c r="L17" s="57"/>
    </row>
    <row r="18" spans="1:12">
      <c r="A18" s="57">
        <v>15</v>
      </c>
      <c r="B18" s="57" t="s">
        <v>516</v>
      </c>
      <c r="C18" s="57">
        <v>678</v>
      </c>
      <c r="D18" s="140">
        <f t="shared" si="0"/>
        <v>52.1538461538462</v>
      </c>
      <c r="E18" s="57">
        <v>669</v>
      </c>
      <c r="F18" s="140">
        <f t="shared" si="1"/>
        <v>44.6</v>
      </c>
      <c r="G18" s="57">
        <v>752</v>
      </c>
      <c r="H18" s="140">
        <f t="shared" si="5"/>
        <v>50.1333333333333</v>
      </c>
      <c r="I18" s="57">
        <v>893</v>
      </c>
      <c r="J18" s="140">
        <f t="shared" si="2"/>
        <v>59.5333333333333</v>
      </c>
      <c r="K18" s="140">
        <f t="shared" si="4"/>
        <v>51.6051282051282</v>
      </c>
      <c r="L18" s="57"/>
    </row>
    <row r="19" spans="1:12">
      <c r="A19" s="57">
        <v>16</v>
      </c>
      <c r="B19" s="57" t="s">
        <v>517</v>
      </c>
      <c r="C19" s="57">
        <v>879</v>
      </c>
      <c r="D19" s="140">
        <f t="shared" si="0"/>
        <v>67.6153846153846</v>
      </c>
      <c r="E19" s="57">
        <v>825</v>
      </c>
      <c r="F19" s="140">
        <f t="shared" si="1"/>
        <v>55</v>
      </c>
      <c r="G19" s="57">
        <v>826</v>
      </c>
      <c r="H19" s="140">
        <f t="shared" si="5"/>
        <v>55.0666666666667</v>
      </c>
      <c r="I19" s="57">
        <v>967</v>
      </c>
      <c r="J19" s="140">
        <f t="shared" si="2"/>
        <v>64.4666666666667</v>
      </c>
      <c r="K19" s="140">
        <f t="shared" si="4"/>
        <v>60.5371794871795</v>
      </c>
      <c r="L19" s="57"/>
    </row>
    <row r="20" spans="1:12">
      <c r="A20" s="57">
        <v>17</v>
      </c>
      <c r="B20" s="57" t="s">
        <v>518</v>
      </c>
      <c r="C20" s="57">
        <v>1035</v>
      </c>
      <c r="D20" s="140">
        <f t="shared" si="0"/>
        <v>79.6153846153846</v>
      </c>
      <c r="E20" s="134">
        <v>1129</v>
      </c>
      <c r="F20" s="140">
        <f t="shared" si="1"/>
        <v>75.2666666666667</v>
      </c>
      <c r="G20" s="134">
        <v>1088</v>
      </c>
      <c r="H20" s="140">
        <f t="shared" si="5"/>
        <v>72.5333333333333</v>
      </c>
      <c r="I20" s="134">
        <v>1175</v>
      </c>
      <c r="J20" s="140">
        <f t="shared" si="2"/>
        <v>78.3333333333333</v>
      </c>
      <c r="K20" s="140">
        <f t="shared" si="4"/>
        <v>76.4371794871795</v>
      </c>
      <c r="L20" s="134"/>
    </row>
    <row r="21" spans="1:12">
      <c r="A21" s="57">
        <v>18</v>
      </c>
      <c r="B21" s="57" t="s">
        <v>519</v>
      </c>
      <c r="C21" s="57">
        <v>931</v>
      </c>
      <c r="D21" s="140">
        <f t="shared" si="0"/>
        <v>71.6153846153846</v>
      </c>
      <c r="E21" s="134">
        <v>808</v>
      </c>
      <c r="F21" s="140">
        <f t="shared" si="1"/>
        <v>53.8666666666667</v>
      </c>
      <c r="G21" s="134">
        <v>891</v>
      </c>
      <c r="H21" s="140">
        <f t="shared" si="5"/>
        <v>59.4</v>
      </c>
      <c r="I21" s="134">
        <v>1048</v>
      </c>
      <c r="J21" s="140">
        <f t="shared" si="2"/>
        <v>69.8666666666667</v>
      </c>
      <c r="K21" s="140">
        <f t="shared" si="4"/>
        <v>63.6871794871795</v>
      </c>
      <c r="L21" s="134"/>
    </row>
    <row r="22" spans="1:12">
      <c r="A22" s="57">
        <v>19</v>
      </c>
      <c r="B22" s="57" t="s">
        <v>520</v>
      </c>
      <c r="C22" s="57">
        <v>1007</v>
      </c>
      <c r="D22" s="140">
        <f t="shared" si="0"/>
        <v>77.4615384615385</v>
      </c>
      <c r="E22" s="134">
        <v>1031</v>
      </c>
      <c r="F22" s="140">
        <f t="shared" si="1"/>
        <v>68.7333333333333</v>
      </c>
      <c r="G22" s="134">
        <v>1043</v>
      </c>
      <c r="H22" s="140">
        <f t="shared" si="5"/>
        <v>69.5333333333333</v>
      </c>
      <c r="I22" s="134">
        <v>1087</v>
      </c>
      <c r="J22" s="140">
        <f t="shared" si="2"/>
        <v>72.4666666666667</v>
      </c>
      <c r="K22" s="140">
        <f t="shared" si="4"/>
        <v>72.048717948718</v>
      </c>
      <c r="L22" s="134"/>
    </row>
    <row r="23" spans="1:12">
      <c r="A23" s="57">
        <v>20</v>
      </c>
      <c r="B23" s="57" t="s">
        <v>521</v>
      </c>
      <c r="C23" s="57">
        <v>990</v>
      </c>
      <c r="D23" s="140">
        <f t="shared" si="0"/>
        <v>76.1538461538462</v>
      </c>
      <c r="E23" s="134">
        <v>983</v>
      </c>
      <c r="F23" s="140">
        <f t="shared" si="1"/>
        <v>65.5333333333333</v>
      </c>
      <c r="G23" s="134">
        <v>910</v>
      </c>
      <c r="H23" s="140">
        <f t="shared" si="5"/>
        <v>60.6666666666667</v>
      </c>
      <c r="I23" s="134">
        <v>986</v>
      </c>
      <c r="J23" s="140">
        <f t="shared" si="2"/>
        <v>65.7333333333333</v>
      </c>
      <c r="K23" s="140">
        <f t="shared" si="4"/>
        <v>67.0217948717949</v>
      </c>
      <c r="L23" s="134"/>
    </row>
    <row r="24" spans="1:12">
      <c r="A24" s="57">
        <v>21</v>
      </c>
      <c r="B24" s="57" t="s">
        <v>522</v>
      </c>
      <c r="C24" s="57">
        <v>915</v>
      </c>
      <c r="D24" s="140">
        <f t="shared" si="0"/>
        <v>70.3846153846154</v>
      </c>
      <c r="E24" s="134">
        <v>902</v>
      </c>
      <c r="F24" s="140">
        <f t="shared" si="1"/>
        <v>60.1333333333333</v>
      </c>
      <c r="G24" s="134">
        <v>884</v>
      </c>
      <c r="H24" s="140">
        <f t="shared" si="5"/>
        <v>58.9333333333333</v>
      </c>
      <c r="I24" s="134">
        <v>990</v>
      </c>
      <c r="J24" s="140">
        <f t="shared" si="2"/>
        <v>66</v>
      </c>
      <c r="K24" s="140">
        <f t="shared" si="4"/>
        <v>63.8628205128205</v>
      </c>
      <c r="L24" s="134"/>
    </row>
    <row r="25" spans="1:12">
      <c r="A25" s="57">
        <v>22</v>
      </c>
      <c r="B25" s="57" t="s">
        <v>523</v>
      </c>
      <c r="C25" s="97">
        <v>174</v>
      </c>
      <c r="D25" s="143" t="s">
        <v>28</v>
      </c>
      <c r="E25" s="97"/>
      <c r="F25" s="97"/>
      <c r="G25" s="97"/>
      <c r="H25" s="97"/>
      <c r="I25" s="97"/>
      <c r="J25" s="142"/>
      <c r="K25" s="97"/>
      <c r="L25" s="97">
        <v>4</v>
      </c>
    </row>
    <row r="26" spans="1:12">
      <c r="A26" s="57">
        <v>23</v>
      </c>
      <c r="B26" s="57" t="s">
        <v>524</v>
      </c>
      <c r="C26" s="57">
        <v>1047</v>
      </c>
      <c r="D26" s="140">
        <f t="shared" si="0"/>
        <v>80.5384615384615</v>
      </c>
      <c r="E26" s="134">
        <v>1105</v>
      </c>
      <c r="F26" s="140">
        <f t="shared" si="1"/>
        <v>73.6666666666667</v>
      </c>
      <c r="G26" s="134">
        <v>992</v>
      </c>
      <c r="H26" s="140">
        <f t="shared" si="5"/>
        <v>66.1333333333333</v>
      </c>
      <c r="I26" s="134">
        <v>1077</v>
      </c>
      <c r="J26" s="140">
        <f t="shared" si="2"/>
        <v>71.8</v>
      </c>
      <c r="K26" s="140">
        <f t="shared" si="4"/>
        <v>73.0346153846154</v>
      </c>
      <c r="L26" s="134"/>
    </row>
    <row r="27" spans="1:12">
      <c r="A27" s="57">
        <v>24</v>
      </c>
      <c r="B27" s="57" t="s">
        <v>525</v>
      </c>
      <c r="C27" s="57">
        <v>753</v>
      </c>
      <c r="D27" s="140">
        <f t="shared" si="0"/>
        <v>57.9230769230769</v>
      </c>
      <c r="E27" s="134">
        <v>775</v>
      </c>
      <c r="F27" s="140">
        <f t="shared" si="1"/>
        <v>51.6666666666667</v>
      </c>
      <c r="G27" s="134">
        <v>846</v>
      </c>
      <c r="H27" s="140">
        <f t="shared" si="5"/>
        <v>56.4</v>
      </c>
      <c r="I27" s="134">
        <v>1051</v>
      </c>
      <c r="J27" s="140">
        <f t="shared" si="2"/>
        <v>70.0666666666667</v>
      </c>
      <c r="K27" s="140">
        <f t="shared" si="4"/>
        <v>59.0141025641026</v>
      </c>
      <c r="L27" s="134"/>
    </row>
    <row r="28" spans="1:12">
      <c r="A28" s="57">
        <v>25</v>
      </c>
      <c r="B28" s="57" t="s">
        <v>526</v>
      </c>
      <c r="C28" s="57">
        <v>1014</v>
      </c>
      <c r="D28" s="140">
        <f t="shared" si="0"/>
        <v>78</v>
      </c>
      <c r="E28" s="134">
        <v>846</v>
      </c>
      <c r="F28" s="140">
        <f t="shared" si="1"/>
        <v>56.4</v>
      </c>
      <c r="G28" s="134">
        <v>825</v>
      </c>
      <c r="H28" s="140">
        <f t="shared" si="5"/>
        <v>55</v>
      </c>
      <c r="I28" s="134">
        <v>923</v>
      </c>
      <c r="J28" s="140">
        <f t="shared" si="2"/>
        <v>61.5333333333333</v>
      </c>
      <c r="K28" s="140">
        <f t="shared" si="4"/>
        <v>62.7333333333333</v>
      </c>
      <c r="L28" s="134"/>
    </row>
    <row r="29" spans="1:12">
      <c r="A29" s="57">
        <v>26</v>
      </c>
      <c r="B29" s="57" t="s">
        <v>527</v>
      </c>
      <c r="C29" s="57">
        <v>885</v>
      </c>
      <c r="D29" s="140">
        <f t="shared" si="0"/>
        <v>68.0769230769231</v>
      </c>
      <c r="E29" s="134">
        <v>843</v>
      </c>
      <c r="F29" s="140">
        <f t="shared" si="1"/>
        <v>56.2</v>
      </c>
      <c r="G29" s="134">
        <v>918</v>
      </c>
      <c r="H29" s="140">
        <f t="shared" si="5"/>
        <v>61.2</v>
      </c>
      <c r="I29" s="134">
        <v>985</v>
      </c>
      <c r="J29" s="140">
        <f t="shared" si="2"/>
        <v>65.6666666666667</v>
      </c>
      <c r="K29" s="140">
        <f t="shared" si="4"/>
        <v>62.7858974358974</v>
      </c>
      <c r="L29" s="134"/>
    </row>
    <row r="30" spans="1:12">
      <c r="A30" s="57">
        <v>27</v>
      </c>
      <c r="B30" s="57" t="s">
        <v>528</v>
      </c>
      <c r="C30" s="57">
        <v>865</v>
      </c>
      <c r="D30" s="140">
        <f t="shared" si="0"/>
        <v>66.5384615384615</v>
      </c>
      <c r="E30" s="134">
        <v>933</v>
      </c>
      <c r="F30" s="140">
        <f t="shared" si="1"/>
        <v>62.2</v>
      </c>
      <c r="G30" s="134">
        <v>994</v>
      </c>
      <c r="H30" s="140">
        <f t="shared" si="5"/>
        <v>66.2666666666667</v>
      </c>
      <c r="I30" s="134">
        <v>1036</v>
      </c>
      <c r="J30" s="140">
        <f t="shared" si="2"/>
        <v>69.0666666666667</v>
      </c>
      <c r="K30" s="140">
        <f t="shared" si="4"/>
        <v>66.0179487179487</v>
      </c>
      <c r="L30" s="134"/>
    </row>
    <row r="31" spans="1:12">
      <c r="A31" s="57">
        <v>28</v>
      </c>
      <c r="B31" s="57" t="s">
        <v>529</v>
      </c>
      <c r="C31" s="57">
        <v>879</v>
      </c>
      <c r="D31" s="140">
        <f t="shared" si="0"/>
        <v>67.6153846153846</v>
      </c>
      <c r="E31" s="134">
        <v>813</v>
      </c>
      <c r="F31" s="140">
        <f t="shared" si="1"/>
        <v>54.2</v>
      </c>
      <c r="G31" s="134">
        <v>807</v>
      </c>
      <c r="H31" s="140">
        <f t="shared" si="5"/>
        <v>53.8</v>
      </c>
      <c r="I31" s="134">
        <v>967</v>
      </c>
      <c r="J31" s="140">
        <f t="shared" si="2"/>
        <v>64.4666666666667</v>
      </c>
      <c r="K31" s="140">
        <f t="shared" si="4"/>
        <v>60.0205128205128</v>
      </c>
      <c r="L31" s="134"/>
    </row>
    <row r="32" spans="1:12">
      <c r="A32" s="57">
        <v>29</v>
      </c>
      <c r="B32" s="57" t="s">
        <v>530</v>
      </c>
      <c r="C32" s="57">
        <v>1050</v>
      </c>
      <c r="D32" s="140">
        <f t="shared" si="0"/>
        <v>80.7692307692308</v>
      </c>
      <c r="E32" s="134">
        <v>1059</v>
      </c>
      <c r="F32" s="140">
        <f t="shared" si="1"/>
        <v>70.6</v>
      </c>
      <c r="G32" s="134">
        <v>1017</v>
      </c>
      <c r="H32" s="140">
        <f t="shared" si="5"/>
        <v>67.8</v>
      </c>
      <c r="I32" s="134">
        <v>1083</v>
      </c>
      <c r="J32" s="140">
        <f t="shared" si="2"/>
        <v>72.2</v>
      </c>
      <c r="K32" s="140">
        <f t="shared" si="4"/>
        <v>72.8423076923077</v>
      </c>
      <c r="L32" s="134"/>
    </row>
    <row r="33" spans="1:12">
      <c r="A33" s="57">
        <v>30</v>
      </c>
      <c r="B33" s="57" t="s">
        <v>531</v>
      </c>
      <c r="C33" s="57">
        <v>839</v>
      </c>
      <c r="D33" s="140">
        <f t="shared" si="0"/>
        <v>64.5384615384615</v>
      </c>
      <c r="E33" s="134">
        <v>962</v>
      </c>
      <c r="F33" s="140">
        <f t="shared" si="1"/>
        <v>64.1333333333333</v>
      </c>
      <c r="G33" s="134">
        <v>948</v>
      </c>
      <c r="H33" s="140">
        <f t="shared" si="5"/>
        <v>63.2</v>
      </c>
      <c r="I33" s="134">
        <v>1025</v>
      </c>
      <c r="J33" s="140">
        <f t="shared" si="2"/>
        <v>68.3333333333333</v>
      </c>
      <c r="K33" s="140">
        <f t="shared" si="4"/>
        <v>65.051282051282</v>
      </c>
      <c r="L33" s="134"/>
    </row>
    <row r="34" spans="1:12">
      <c r="A34" s="57">
        <v>31</v>
      </c>
      <c r="B34" s="57" t="s">
        <v>532</v>
      </c>
      <c r="C34" s="57">
        <v>998</v>
      </c>
      <c r="D34" s="140">
        <f t="shared" si="0"/>
        <v>76.7692307692308</v>
      </c>
      <c r="E34" s="134">
        <v>994</v>
      </c>
      <c r="F34" s="140">
        <f t="shared" si="1"/>
        <v>66.2666666666667</v>
      </c>
      <c r="G34" s="134">
        <v>917</v>
      </c>
      <c r="H34" s="140">
        <f t="shared" si="5"/>
        <v>61.1333333333333</v>
      </c>
      <c r="I34" s="134">
        <v>986</v>
      </c>
      <c r="J34" s="140">
        <f t="shared" si="2"/>
        <v>65.7333333333333</v>
      </c>
      <c r="K34" s="140">
        <f t="shared" si="4"/>
        <v>67.475641025641</v>
      </c>
      <c r="L34" s="134"/>
    </row>
    <row r="35" spans="1:12">
      <c r="A35" s="57">
        <v>32</v>
      </c>
      <c r="B35" s="57" t="s">
        <v>533</v>
      </c>
      <c r="C35" s="57">
        <v>871</v>
      </c>
      <c r="D35" s="140">
        <f t="shared" si="0"/>
        <v>67</v>
      </c>
      <c r="E35" s="134">
        <v>838</v>
      </c>
      <c r="F35" s="140">
        <f t="shared" si="1"/>
        <v>55.8666666666667</v>
      </c>
      <c r="G35" s="134">
        <v>792</v>
      </c>
      <c r="H35" s="140">
        <f t="shared" si="5"/>
        <v>52.8</v>
      </c>
      <c r="I35" s="134">
        <v>943</v>
      </c>
      <c r="J35" s="140">
        <f t="shared" si="2"/>
        <v>62.8666666666667</v>
      </c>
      <c r="K35" s="140">
        <f t="shared" si="4"/>
        <v>59.6333333333333</v>
      </c>
      <c r="L35" s="134"/>
    </row>
    <row r="36" spans="1:12">
      <c r="A36" s="57">
        <v>33</v>
      </c>
      <c r="B36" s="57" t="s">
        <v>534</v>
      </c>
      <c r="C36" s="57">
        <v>976</v>
      </c>
      <c r="D36" s="140">
        <f t="shared" si="0"/>
        <v>75.0769230769231</v>
      </c>
      <c r="E36" s="134">
        <v>1002</v>
      </c>
      <c r="F36" s="140">
        <f t="shared" si="1"/>
        <v>66.8</v>
      </c>
      <c r="G36" s="134">
        <v>943</v>
      </c>
      <c r="H36" s="140">
        <f t="shared" si="5"/>
        <v>62.8666666666667</v>
      </c>
      <c r="I36" s="134">
        <v>1098</v>
      </c>
      <c r="J36" s="140">
        <f t="shared" si="2"/>
        <v>73.2</v>
      </c>
      <c r="K36" s="140">
        <f t="shared" si="4"/>
        <v>69.4858974358974</v>
      </c>
      <c r="L36" s="134"/>
    </row>
    <row r="37" spans="1:12">
      <c r="A37" s="57">
        <v>34</v>
      </c>
      <c r="B37" s="57" t="s">
        <v>535</v>
      </c>
      <c r="C37" s="57">
        <v>811</v>
      </c>
      <c r="D37" s="140">
        <f t="shared" si="0"/>
        <v>62.3846153846154</v>
      </c>
      <c r="E37" s="134">
        <v>828</v>
      </c>
      <c r="F37" s="140">
        <f t="shared" si="1"/>
        <v>55.2</v>
      </c>
      <c r="G37" s="134">
        <v>829</v>
      </c>
      <c r="H37" s="140">
        <f t="shared" si="5"/>
        <v>55.2666666666667</v>
      </c>
      <c r="I37" s="134">
        <v>1014</v>
      </c>
      <c r="J37" s="140">
        <f t="shared" si="2"/>
        <v>67.6</v>
      </c>
      <c r="K37" s="140">
        <f t="shared" si="4"/>
        <v>60.1128205128205</v>
      </c>
      <c r="L37" s="134"/>
    </row>
    <row r="38" spans="1:12">
      <c r="A38" s="57">
        <v>35</v>
      </c>
      <c r="B38" s="57" t="s">
        <v>536</v>
      </c>
      <c r="C38" s="57">
        <v>869</v>
      </c>
      <c r="D38" s="140">
        <f t="shared" si="0"/>
        <v>66.8461538461538</v>
      </c>
      <c r="E38" s="134">
        <v>770</v>
      </c>
      <c r="F38" s="140">
        <f t="shared" si="1"/>
        <v>51.3333333333333</v>
      </c>
      <c r="G38" s="97">
        <v>659</v>
      </c>
      <c r="H38" s="97"/>
      <c r="I38" s="97"/>
      <c r="J38" s="142"/>
      <c r="K38" s="97"/>
      <c r="L38" s="97">
        <v>5</v>
      </c>
    </row>
    <row r="39" spans="1:12">
      <c r="A39" s="57">
        <v>36</v>
      </c>
      <c r="B39" s="57" t="s">
        <v>537</v>
      </c>
      <c r="C39" s="57">
        <v>756</v>
      </c>
      <c r="D39" s="140">
        <f t="shared" si="0"/>
        <v>58.1538461538462</v>
      </c>
      <c r="E39" s="134">
        <v>546</v>
      </c>
      <c r="F39" s="97"/>
      <c r="G39" s="97"/>
      <c r="H39" s="97"/>
      <c r="I39" s="97"/>
      <c r="J39" s="142"/>
      <c r="K39" s="97"/>
      <c r="L39" s="97">
        <v>6</v>
      </c>
    </row>
    <row r="40" spans="1:12">
      <c r="A40" s="57">
        <v>37</v>
      </c>
      <c r="B40" s="57" t="s">
        <v>538</v>
      </c>
      <c r="C40" s="57">
        <v>1012</v>
      </c>
      <c r="D40" s="140">
        <f t="shared" si="0"/>
        <v>77.8461538461538</v>
      </c>
      <c r="E40" s="134">
        <v>1089</v>
      </c>
      <c r="F40" s="140">
        <f t="shared" si="1"/>
        <v>72.6</v>
      </c>
      <c r="G40" s="134">
        <v>1040</v>
      </c>
      <c r="H40" s="140">
        <f t="shared" ref="H40:H60" si="6">(G40/15)</f>
        <v>69.3333333333333</v>
      </c>
      <c r="I40" s="134">
        <v>1094</v>
      </c>
      <c r="J40" s="140">
        <f t="shared" si="2"/>
        <v>72.9333333333333</v>
      </c>
      <c r="K40" s="140">
        <f t="shared" ref="K40:K60" si="7">AVERAGE(D40,F40,H40,J40)</f>
        <v>73.1782051282051</v>
      </c>
      <c r="L40" s="134"/>
    </row>
    <row r="41" spans="1:12">
      <c r="A41" s="57">
        <v>38</v>
      </c>
      <c r="B41" s="57" t="s">
        <v>539</v>
      </c>
      <c r="C41" s="57">
        <v>741</v>
      </c>
      <c r="D41" s="140">
        <f t="shared" si="0"/>
        <v>57</v>
      </c>
      <c r="E41" s="134">
        <v>954</v>
      </c>
      <c r="F41" s="140">
        <f t="shared" si="1"/>
        <v>63.6</v>
      </c>
      <c r="G41" s="134">
        <v>961</v>
      </c>
      <c r="H41" s="140">
        <f t="shared" si="6"/>
        <v>64.0666666666667</v>
      </c>
      <c r="I41" s="134">
        <v>1074</v>
      </c>
      <c r="J41" s="140">
        <f t="shared" si="2"/>
        <v>71.6</v>
      </c>
      <c r="K41" s="140">
        <f t="shared" si="7"/>
        <v>64.0666666666667</v>
      </c>
      <c r="L41" s="134"/>
    </row>
    <row r="42" spans="1:12">
      <c r="A42" s="57">
        <v>39</v>
      </c>
      <c r="B42" s="57" t="s">
        <v>540</v>
      </c>
      <c r="C42" s="57">
        <v>787</v>
      </c>
      <c r="D42" s="140">
        <f t="shared" si="0"/>
        <v>60.5384615384615</v>
      </c>
      <c r="E42" s="134">
        <v>835</v>
      </c>
      <c r="F42" s="140">
        <f t="shared" si="1"/>
        <v>55.6666666666667</v>
      </c>
      <c r="G42" s="134">
        <v>802</v>
      </c>
      <c r="H42" s="140">
        <f t="shared" si="6"/>
        <v>53.4666666666667</v>
      </c>
      <c r="I42" s="134">
        <v>951</v>
      </c>
      <c r="J42" s="140">
        <f t="shared" si="2"/>
        <v>63.4</v>
      </c>
      <c r="K42" s="140">
        <f t="shared" si="7"/>
        <v>58.2679487179487</v>
      </c>
      <c r="L42" s="134"/>
    </row>
    <row r="43" spans="1:12">
      <c r="A43" s="57">
        <v>40</v>
      </c>
      <c r="B43" s="57" t="s">
        <v>541</v>
      </c>
      <c r="C43" s="57">
        <v>873</v>
      </c>
      <c r="D43" s="140">
        <f t="shared" si="0"/>
        <v>67.1538461538462</v>
      </c>
      <c r="E43" s="134">
        <v>786</v>
      </c>
      <c r="F43" s="140">
        <f t="shared" si="1"/>
        <v>52.4</v>
      </c>
      <c r="G43" s="134">
        <v>855</v>
      </c>
      <c r="H43" s="140">
        <f t="shared" si="6"/>
        <v>57</v>
      </c>
      <c r="I43" s="134">
        <v>967</v>
      </c>
      <c r="J43" s="140">
        <f t="shared" si="2"/>
        <v>64.4666666666667</v>
      </c>
      <c r="K43" s="140">
        <f t="shared" si="7"/>
        <v>60.2551282051282</v>
      </c>
      <c r="L43" s="134"/>
    </row>
    <row r="44" spans="1:12">
      <c r="A44" s="57">
        <v>41</v>
      </c>
      <c r="B44" s="57" t="s">
        <v>542</v>
      </c>
      <c r="C44" s="57">
        <v>1021</v>
      </c>
      <c r="D44" s="140">
        <f t="shared" si="0"/>
        <v>78.5384615384615</v>
      </c>
      <c r="E44" s="134">
        <v>1072</v>
      </c>
      <c r="F44" s="140">
        <f t="shared" si="1"/>
        <v>71.4666666666667</v>
      </c>
      <c r="G44" s="134">
        <v>1044</v>
      </c>
      <c r="H44" s="140">
        <f t="shared" si="6"/>
        <v>69.6</v>
      </c>
      <c r="I44" s="134">
        <v>1112</v>
      </c>
      <c r="J44" s="140">
        <f t="shared" si="2"/>
        <v>74.1333333333333</v>
      </c>
      <c r="K44" s="140">
        <f t="shared" si="7"/>
        <v>73.4346153846154</v>
      </c>
      <c r="L44" s="134"/>
    </row>
    <row r="45" spans="1:12">
      <c r="A45" s="57">
        <v>42</v>
      </c>
      <c r="B45" s="57" t="s">
        <v>543</v>
      </c>
      <c r="C45" s="57">
        <v>1011</v>
      </c>
      <c r="D45" s="140">
        <f t="shared" si="0"/>
        <v>77.7692307692308</v>
      </c>
      <c r="E45" s="134">
        <v>1024</v>
      </c>
      <c r="F45" s="140">
        <f t="shared" si="1"/>
        <v>68.2666666666667</v>
      </c>
      <c r="G45" s="134">
        <v>954</v>
      </c>
      <c r="H45" s="140">
        <f t="shared" si="6"/>
        <v>63.6</v>
      </c>
      <c r="I45" s="134">
        <v>1021</v>
      </c>
      <c r="J45" s="140">
        <f t="shared" si="2"/>
        <v>68.0666666666667</v>
      </c>
      <c r="K45" s="140">
        <f t="shared" si="7"/>
        <v>69.425641025641</v>
      </c>
      <c r="L45" s="134"/>
    </row>
    <row r="46" spans="1:12">
      <c r="A46" s="57">
        <v>43</v>
      </c>
      <c r="B46" s="57" t="s">
        <v>544</v>
      </c>
      <c r="C46" s="57">
        <v>863</v>
      </c>
      <c r="D46" s="140">
        <f t="shared" si="0"/>
        <v>66.3846153846154</v>
      </c>
      <c r="E46" s="134">
        <v>903</v>
      </c>
      <c r="F46" s="140">
        <f t="shared" si="1"/>
        <v>60.2</v>
      </c>
      <c r="G46" s="134">
        <v>899</v>
      </c>
      <c r="H46" s="140">
        <f t="shared" si="6"/>
        <v>59.9333333333333</v>
      </c>
      <c r="I46" s="134">
        <v>969</v>
      </c>
      <c r="J46" s="140">
        <f t="shared" si="2"/>
        <v>64.6</v>
      </c>
      <c r="K46" s="140">
        <f t="shared" si="7"/>
        <v>62.7794871794872</v>
      </c>
      <c r="L46" s="134"/>
    </row>
    <row r="47" spans="1:12">
      <c r="A47" s="57">
        <v>44</v>
      </c>
      <c r="B47" s="57" t="s">
        <v>545</v>
      </c>
      <c r="C47" s="57">
        <v>880</v>
      </c>
      <c r="D47" s="140">
        <f t="shared" si="0"/>
        <v>67.6923076923077</v>
      </c>
      <c r="E47" s="134">
        <v>938</v>
      </c>
      <c r="F47" s="140">
        <f t="shared" si="1"/>
        <v>62.5333333333333</v>
      </c>
      <c r="G47" s="134">
        <v>966</v>
      </c>
      <c r="H47" s="140">
        <f t="shared" si="6"/>
        <v>64.4</v>
      </c>
      <c r="I47" s="134">
        <v>1075</v>
      </c>
      <c r="J47" s="140">
        <f t="shared" si="2"/>
        <v>71.6666666666667</v>
      </c>
      <c r="K47" s="140">
        <f t="shared" si="7"/>
        <v>66.5730769230769</v>
      </c>
      <c r="L47" s="134"/>
    </row>
    <row r="48" spans="1:12">
      <c r="A48" s="57">
        <v>45</v>
      </c>
      <c r="B48" s="57" t="s">
        <v>546</v>
      </c>
      <c r="C48" s="97">
        <v>604</v>
      </c>
      <c r="D48" s="143" t="s">
        <v>28</v>
      </c>
      <c r="E48" s="97"/>
      <c r="F48" s="97"/>
      <c r="G48" s="97"/>
      <c r="H48" s="97"/>
      <c r="I48" s="97"/>
      <c r="J48" s="142"/>
      <c r="K48" s="97"/>
      <c r="L48" s="97">
        <v>7</v>
      </c>
    </row>
    <row r="49" spans="1:12">
      <c r="A49" s="57">
        <v>46</v>
      </c>
      <c r="B49" s="57" t="s">
        <v>547</v>
      </c>
      <c r="C49" s="57">
        <v>1087</v>
      </c>
      <c r="D49" s="140">
        <f t="shared" si="0"/>
        <v>83.6153846153846</v>
      </c>
      <c r="E49" s="134">
        <v>1086</v>
      </c>
      <c r="F49" s="140">
        <f t="shared" si="1"/>
        <v>72.4</v>
      </c>
      <c r="G49" s="134">
        <v>1073</v>
      </c>
      <c r="H49" s="140">
        <f t="shared" si="6"/>
        <v>71.5333333333333</v>
      </c>
      <c r="I49" s="134">
        <v>1113</v>
      </c>
      <c r="J49" s="140">
        <f t="shared" si="2"/>
        <v>74.2</v>
      </c>
      <c r="K49" s="140">
        <f t="shared" si="7"/>
        <v>75.4371794871795</v>
      </c>
      <c r="L49" s="134"/>
    </row>
    <row r="50" spans="1:12">
      <c r="A50" s="57">
        <v>47</v>
      </c>
      <c r="B50" s="57" t="s">
        <v>548</v>
      </c>
      <c r="C50" s="57">
        <v>795</v>
      </c>
      <c r="D50" s="140">
        <f t="shared" si="0"/>
        <v>61.1538461538462</v>
      </c>
      <c r="E50" s="57">
        <v>794</v>
      </c>
      <c r="F50" s="140">
        <f t="shared" si="1"/>
        <v>52.9333333333333</v>
      </c>
      <c r="G50" s="57">
        <v>808</v>
      </c>
      <c r="H50" s="140">
        <f t="shared" si="6"/>
        <v>53.8666666666667</v>
      </c>
      <c r="I50" s="57">
        <v>896</v>
      </c>
      <c r="J50" s="140">
        <f t="shared" si="2"/>
        <v>59.7333333333333</v>
      </c>
      <c r="K50" s="140">
        <f t="shared" si="7"/>
        <v>56.9217948717949</v>
      </c>
      <c r="L50" s="57"/>
    </row>
    <row r="51" spans="1:12">
      <c r="A51" s="57">
        <v>48</v>
      </c>
      <c r="B51" s="57" t="s">
        <v>549</v>
      </c>
      <c r="C51" s="57">
        <v>811</v>
      </c>
      <c r="D51" s="140">
        <f t="shared" si="0"/>
        <v>62.3846153846154</v>
      </c>
      <c r="E51" s="144">
        <v>724</v>
      </c>
      <c r="F51" s="140">
        <f t="shared" si="1"/>
        <v>48.2666666666667</v>
      </c>
      <c r="G51" s="57">
        <v>851</v>
      </c>
      <c r="H51" s="140">
        <f t="shared" si="6"/>
        <v>56.7333333333333</v>
      </c>
      <c r="I51" s="57">
        <v>976</v>
      </c>
      <c r="J51" s="140">
        <f t="shared" si="2"/>
        <v>65.0666666666667</v>
      </c>
      <c r="K51" s="140">
        <f t="shared" si="7"/>
        <v>58.1128205128205</v>
      </c>
      <c r="L51" s="57"/>
    </row>
    <row r="52" spans="1:12">
      <c r="A52" s="57">
        <v>49</v>
      </c>
      <c r="B52" s="57" t="s">
        <v>550</v>
      </c>
      <c r="C52" s="57">
        <v>879</v>
      </c>
      <c r="D52" s="140">
        <f t="shared" si="0"/>
        <v>67.6153846153846</v>
      </c>
      <c r="E52" s="57">
        <v>964</v>
      </c>
      <c r="F52" s="140">
        <f t="shared" si="1"/>
        <v>64.2666666666667</v>
      </c>
      <c r="G52" s="57">
        <v>959</v>
      </c>
      <c r="H52" s="140">
        <f t="shared" si="6"/>
        <v>63.9333333333333</v>
      </c>
      <c r="I52" s="57">
        <v>1010</v>
      </c>
      <c r="J52" s="140">
        <f t="shared" si="2"/>
        <v>67.3333333333333</v>
      </c>
      <c r="K52" s="140">
        <f t="shared" si="7"/>
        <v>65.7871794871795</v>
      </c>
      <c r="L52" s="57"/>
    </row>
    <row r="53" spans="1:12">
      <c r="A53" s="57">
        <v>50</v>
      </c>
      <c r="B53" s="57" t="s">
        <v>551</v>
      </c>
      <c r="C53" s="97">
        <v>436</v>
      </c>
      <c r="D53" s="143" t="s">
        <v>28</v>
      </c>
      <c r="E53" s="97"/>
      <c r="F53" s="97"/>
      <c r="G53" s="97"/>
      <c r="H53" s="97"/>
      <c r="I53" s="97"/>
      <c r="J53" s="142"/>
      <c r="K53" s="97"/>
      <c r="L53" s="97">
        <v>8</v>
      </c>
    </row>
    <row r="54" spans="1:12">
      <c r="A54" s="57">
        <v>51</v>
      </c>
      <c r="B54" s="57" t="s">
        <v>552</v>
      </c>
      <c r="C54" s="57">
        <v>934</v>
      </c>
      <c r="D54" s="140">
        <f t="shared" si="0"/>
        <v>71.8461538461538</v>
      </c>
      <c r="E54" s="134">
        <v>988</v>
      </c>
      <c r="F54" s="140">
        <f t="shared" si="1"/>
        <v>65.8666666666667</v>
      </c>
      <c r="G54" s="134">
        <v>991</v>
      </c>
      <c r="H54" s="140">
        <f t="shared" si="6"/>
        <v>66.0666666666667</v>
      </c>
      <c r="I54" s="134">
        <v>1126</v>
      </c>
      <c r="J54" s="140">
        <f t="shared" si="2"/>
        <v>75.0666666666667</v>
      </c>
      <c r="K54" s="140">
        <f t="shared" si="7"/>
        <v>69.7115384615385</v>
      </c>
      <c r="L54" s="134"/>
    </row>
    <row r="55" spans="1:12">
      <c r="A55" s="57">
        <v>52</v>
      </c>
      <c r="B55" s="57" t="s">
        <v>553</v>
      </c>
      <c r="C55" s="97">
        <v>516</v>
      </c>
      <c r="D55" s="143" t="s">
        <v>28</v>
      </c>
      <c r="E55" s="97"/>
      <c r="F55" s="97"/>
      <c r="G55" s="97"/>
      <c r="H55" s="97"/>
      <c r="I55" s="97"/>
      <c r="J55" s="142"/>
      <c r="K55" s="97"/>
      <c r="L55" s="97">
        <v>9</v>
      </c>
    </row>
    <row r="56" spans="1:12">
      <c r="A56" s="57">
        <v>53</v>
      </c>
      <c r="B56" s="57" t="s">
        <v>554</v>
      </c>
      <c r="C56" s="57">
        <v>959</v>
      </c>
      <c r="D56" s="140">
        <f t="shared" si="0"/>
        <v>73.7692307692308</v>
      </c>
      <c r="E56" s="57">
        <v>780</v>
      </c>
      <c r="F56" s="140">
        <f t="shared" si="1"/>
        <v>52</v>
      </c>
      <c r="G56" s="57">
        <v>883</v>
      </c>
      <c r="H56" s="140">
        <f t="shared" si="6"/>
        <v>58.8666666666667</v>
      </c>
      <c r="I56" s="57">
        <v>1014</v>
      </c>
      <c r="J56" s="140">
        <f t="shared" si="2"/>
        <v>67.6</v>
      </c>
      <c r="K56" s="140">
        <f t="shared" si="7"/>
        <v>63.0589743589744</v>
      </c>
      <c r="L56" s="57"/>
    </row>
    <row r="57" spans="1:12">
      <c r="A57" s="57">
        <v>54</v>
      </c>
      <c r="B57" s="57" t="s">
        <v>555</v>
      </c>
      <c r="C57" s="57">
        <v>642</v>
      </c>
      <c r="D57" s="140">
        <f t="shared" si="0"/>
        <v>49.3846153846154</v>
      </c>
      <c r="E57" s="57">
        <v>848</v>
      </c>
      <c r="F57" s="140">
        <f t="shared" si="1"/>
        <v>56.5333333333333</v>
      </c>
      <c r="G57" s="57">
        <v>864</v>
      </c>
      <c r="H57" s="140">
        <f t="shared" si="6"/>
        <v>57.6</v>
      </c>
      <c r="I57" s="57">
        <v>1018</v>
      </c>
      <c r="J57" s="140">
        <f t="shared" si="2"/>
        <v>67.8666666666667</v>
      </c>
      <c r="K57" s="140">
        <f t="shared" si="7"/>
        <v>57.8461538461538</v>
      </c>
      <c r="L57" s="57"/>
    </row>
    <row r="58" spans="1:12">
      <c r="A58" s="57">
        <v>55</v>
      </c>
      <c r="B58" s="57" t="s">
        <v>556</v>
      </c>
      <c r="C58" s="57">
        <v>987</v>
      </c>
      <c r="D58" s="140">
        <f t="shared" si="0"/>
        <v>75.9230769230769</v>
      </c>
      <c r="E58" s="134">
        <v>1010</v>
      </c>
      <c r="F58" s="140">
        <f t="shared" si="1"/>
        <v>67.3333333333333</v>
      </c>
      <c r="G58" s="134">
        <v>1058</v>
      </c>
      <c r="H58" s="140">
        <f t="shared" si="6"/>
        <v>70.5333333333333</v>
      </c>
      <c r="I58" s="134">
        <v>1098</v>
      </c>
      <c r="J58" s="140">
        <f t="shared" si="2"/>
        <v>73.2</v>
      </c>
      <c r="K58" s="140">
        <f t="shared" si="7"/>
        <v>71.7474358974359</v>
      </c>
      <c r="L58" s="134"/>
    </row>
    <row r="59" spans="1:12">
      <c r="A59" s="57">
        <v>56</v>
      </c>
      <c r="B59" s="57" t="s">
        <v>557</v>
      </c>
      <c r="C59" s="57">
        <v>887</v>
      </c>
      <c r="D59" s="140">
        <f t="shared" si="0"/>
        <v>68.2307692307692</v>
      </c>
      <c r="E59" s="134">
        <v>946</v>
      </c>
      <c r="F59" s="140">
        <f t="shared" si="1"/>
        <v>63.0666666666667</v>
      </c>
      <c r="G59" s="134">
        <v>973</v>
      </c>
      <c r="H59" s="140">
        <f t="shared" si="6"/>
        <v>64.8666666666667</v>
      </c>
      <c r="I59" s="134">
        <v>1065</v>
      </c>
      <c r="J59" s="140">
        <f t="shared" si="2"/>
        <v>71</v>
      </c>
      <c r="K59" s="140">
        <f t="shared" si="7"/>
        <v>66.7910256410256</v>
      </c>
      <c r="L59" s="134"/>
    </row>
    <row r="60" spans="1:12">
      <c r="A60" s="57">
        <v>57</v>
      </c>
      <c r="B60" s="57" t="s">
        <v>558</v>
      </c>
      <c r="C60" s="57">
        <v>1051</v>
      </c>
      <c r="D60" s="140">
        <f t="shared" si="0"/>
        <v>80.8461538461538</v>
      </c>
      <c r="E60" s="134">
        <v>1132</v>
      </c>
      <c r="F60" s="140">
        <f t="shared" si="1"/>
        <v>75.4666666666667</v>
      </c>
      <c r="G60" s="134">
        <v>1045</v>
      </c>
      <c r="H60" s="140">
        <f t="shared" si="6"/>
        <v>69.6666666666667</v>
      </c>
      <c r="I60" s="134">
        <v>1117</v>
      </c>
      <c r="J60" s="140">
        <f t="shared" si="2"/>
        <v>74.4666666666667</v>
      </c>
      <c r="K60" s="140">
        <f t="shared" si="7"/>
        <v>75.1115384615385</v>
      </c>
      <c r="L60" s="134"/>
    </row>
    <row r="61" spans="1:12">
      <c r="A61" s="57">
        <v>58</v>
      </c>
      <c r="B61" s="57" t="s">
        <v>559</v>
      </c>
      <c r="C61" s="97">
        <v>601</v>
      </c>
      <c r="D61" s="143" t="s">
        <v>28</v>
      </c>
      <c r="E61" s="97"/>
      <c r="F61" s="97"/>
      <c r="G61" s="97"/>
      <c r="H61" s="97"/>
      <c r="I61" s="97"/>
      <c r="J61" s="142"/>
      <c r="K61" s="97"/>
      <c r="L61" s="97">
        <v>10</v>
      </c>
    </row>
    <row r="62" spans="1:12">
      <c r="A62" s="57">
        <v>59</v>
      </c>
      <c r="B62" s="57" t="s">
        <v>560</v>
      </c>
      <c r="C62" s="97">
        <v>522</v>
      </c>
      <c r="D62" s="143" t="s">
        <v>28</v>
      </c>
      <c r="E62" s="97"/>
      <c r="F62" s="97"/>
      <c r="G62" s="97"/>
      <c r="H62" s="97"/>
      <c r="I62" s="97"/>
      <c r="J62" s="142"/>
      <c r="K62" s="97"/>
      <c r="L62" s="97">
        <v>11</v>
      </c>
    </row>
    <row r="63" spans="1:12">
      <c r="A63" s="57">
        <v>60</v>
      </c>
      <c r="B63" s="57" t="s">
        <v>561</v>
      </c>
      <c r="C63" s="57">
        <v>842</v>
      </c>
      <c r="D63" s="140">
        <f t="shared" si="0"/>
        <v>64.7692307692308</v>
      </c>
      <c r="E63" s="134">
        <v>955</v>
      </c>
      <c r="F63" s="140">
        <f t="shared" ref="F63:F129" si="8">(E63/15)</f>
        <v>63.6666666666667</v>
      </c>
      <c r="G63" s="134">
        <v>938</v>
      </c>
      <c r="H63" s="140">
        <f t="shared" ref="H63:H126" si="9">(G63/15)</f>
        <v>62.5333333333333</v>
      </c>
      <c r="I63" s="134">
        <v>1004</v>
      </c>
      <c r="J63" s="140">
        <f t="shared" si="2"/>
        <v>66.9333333333333</v>
      </c>
      <c r="K63" s="140">
        <f t="shared" ref="K63:K129" si="10">AVERAGE(D63,F63,H63,J63)</f>
        <v>64.475641025641</v>
      </c>
      <c r="L63" s="134"/>
    </row>
    <row r="64" spans="1:12">
      <c r="A64" s="57">
        <v>61</v>
      </c>
      <c r="B64" s="57" t="s">
        <v>562</v>
      </c>
      <c r="C64" s="57">
        <v>993</v>
      </c>
      <c r="D64" s="140">
        <f t="shared" si="0"/>
        <v>76.3846153846154</v>
      </c>
      <c r="E64" s="134">
        <v>949</v>
      </c>
      <c r="F64" s="140">
        <f t="shared" si="8"/>
        <v>63.2666666666667</v>
      </c>
      <c r="G64" s="134">
        <v>945</v>
      </c>
      <c r="H64" s="140">
        <f t="shared" si="9"/>
        <v>63</v>
      </c>
      <c r="I64" s="134">
        <v>1033</v>
      </c>
      <c r="J64" s="140">
        <f t="shared" si="2"/>
        <v>68.8666666666667</v>
      </c>
      <c r="K64" s="140">
        <f t="shared" si="10"/>
        <v>67.8794871794872</v>
      </c>
      <c r="L64" s="134"/>
    </row>
    <row r="65" spans="1:12">
      <c r="A65" s="57">
        <v>62</v>
      </c>
      <c r="B65" s="57" t="s">
        <v>563</v>
      </c>
      <c r="C65" s="57">
        <v>943</v>
      </c>
      <c r="D65" s="140">
        <f t="shared" si="0"/>
        <v>72.5384615384615</v>
      </c>
      <c r="E65" s="134">
        <v>997</v>
      </c>
      <c r="F65" s="140">
        <f t="shared" si="8"/>
        <v>66.4666666666667</v>
      </c>
      <c r="G65" s="134">
        <v>961</v>
      </c>
      <c r="H65" s="140">
        <f t="shared" si="9"/>
        <v>64.0666666666667</v>
      </c>
      <c r="I65" s="134">
        <v>990</v>
      </c>
      <c r="J65" s="140">
        <f t="shared" si="2"/>
        <v>66</v>
      </c>
      <c r="K65" s="140">
        <f t="shared" si="10"/>
        <v>67.2679487179487</v>
      </c>
      <c r="L65" s="134"/>
    </row>
    <row r="66" spans="1:12">
      <c r="A66" s="57">
        <v>63</v>
      </c>
      <c r="B66" s="57" t="s">
        <v>564</v>
      </c>
      <c r="C66" s="57">
        <v>960</v>
      </c>
      <c r="D66" s="140">
        <f t="shared" si="0"/>
        <v>73.8461538461538</v>
      </c>
      <c r="E66" s="134">
        <v>1011</v>
      </c>
      <c r="F66" s="140">
        <f t="shared" si="8"/>
        <v>67.4</v>
      </c>
      <c r="G66" s="134">
        <v>942</v>
      </c>
      <c r="H66" s="140">
        <f t="shared" si="9"/>
        <v>62.8</v>
      </c>
      <c r="I66" s="134">
        <v>1043</v>
      </c>
      <c r="J66" s="140">
        <f t="shared" si="2"/>
        <v>69.5333333333333</v>
      </c>
      <c r="K66" s="140">
        <f t="shared" si="10"/>
        <v>68.3948717948718</v>
      </c>
      <c r="L66" s="134"/>
    </row>
    <row r="67" spans="1:12">
      <c r="A67" s="57">
        <v>64</v>
      </c>
      <c r="B67" s="57" t="s">
        <v>565</v>
      </c>
      <c r="C67" s="57">
        <v>942</v>
      </c>
      <c r="D67" s="140">
        <f t="shared" si="0"/>
        <v>72.4615384615385</v>
      </c>
      <c r="E67" s="134">
        <v>871</v>
      </c>
      <c r="F67" s="140">
        <f t="shared" si="8"/>
        <v>58.0666666666667</v>
      </c>
      <c r="G67" s="134">
        <v>893</v>
      </c>
      <c r="H67" s="140">
        <f t="shared" si="9"/>
        <v>59.5333333333333</v>
      </c>
      <c r="I67" s="134">
        <v>994</v>
      </c>
      <c r="J67" s="140">
        <f t="shared" si="2"/>
        <v>66.2666666666667</v>
      </c>
      <c r="K67" s="140">
        <f t="shared" si="10"/>
        <v>64.0820512820513</v>
      </c>
      <c r="L67" s="134"/>
    </row>
    <row r="68" spans="1:12">
      <c r="A68" s="57">
        <v>65</v>
      </c>
      <c r="B68" s="57" t="s">
        <v>566</v>
      </c>
      <c r="C68" s="57">
        <v>1068</v>
      </c>
      <c r="D68" s="140">
        <f t="shared" si="0"/>
        <v>82.1538461538462</v>
      </c>
      <c r="E68" s="134">
        <v>1124</v>
      </c>
      <c r="F68" s="140">
        <f t="shared" si="8"/>
        <v>74.9333333333333</v>
      </c>
      <c r="G68" s="134">
        <v>1057</v>
      </c>
      <c r="H68" s="140">
        <f t="shared" si="9"/>
        <v>70.4666666666667</v>
      </c>
      <c r="I68" s="134">
        <v>1115</v>
      </c>
      <c r="J68" s="140">
        <f t="shared" si="2"/>
        <v>74.3333333333333</v>
      </c>
      <c r="K68" s="140">
        <f t="shared" si="10"/>
        <v>75.4717948717949</v>
      </c>
      <c r="L68" s="134"/>
    </row>
    <row r="69" spans="1:12">
      <c r="A69" s="57">
        <v>66</v>
      </c>
      <c r="B69" s="57" t="s">
        <v>567</v>
      </c>
      <c r="C69" s="57">
        <v>851</v>
      </c>
      <c r="D69" s="140">
        <f t="shared" ref="D69:D126" si="11">C69/13</f>
        <v>65.4615384615385</v>
      </c>
      <c r="E69" s="134">
        <v>825</v>
      </c>
      <c r="F69" s="140">
        <f t="shared" si="8"/>
        <v>55</v>
      </c>
      <c r="G69" s="134">
        <v>768</v>
      </c>
      <c r="H69" s="140">
        <f t="shared" si="9"/>
        <v>51.2</v>
      </c>
      <c r="I69" s="134">
        <v>934</v>
      </c>
      <c r="J69" s="140">
        <f t="shared" ref="J69:J132" si="12">(I69/15)</f>
        <v>62.2666666666667</v>
      </c>
      <c r="K69" s="140">
        <f t="shared" si="10"/>
        <v>58.4820512820513</v>
      </c>
      <c r="L69" s="134"/>
    </row>
    <row r="70" spans="1:12">
      <c r="A70" s="57">
        <v>67</v>
      </c>
      <c r="B70" s="57" t="s">
        <v>568</v>
      </c>
      <c r="C70" s="57">
        <v>992</v>
      </c>
      <c r="D70" s="140">
        <f t="shared" si="11"/>
        <v>76.3076923076923</v>
      </c>
      <c r="E70" s="134">
        <v>975</v>
      </c>
      <c r="F70" s="140">
        <f t="shared" si="8"/>
        <v>65</v>
      </c>
      <c r="G70" s="134">
        <v>907</v>
      </c>
      <c r="H70" s="140">
        <f t="shared" si="9"/>
        <v>60.4666666666667</v>
      </c>
      <c r="I70" s="134">
        <v>990</v>
      </c>
      <c r="J70" s="140">
        <f t="shared" si="12"/>
        <v>66</v>
      </c>
      <c r="K70" s="140">
        <f t="shared" si="10"/>
        <v>66.9435897435897</v>
      </c>
      <c r="L70" s="134"/>
    </row>
    <row r="71" spans="1:12">
      <c r="A71" s="57">
        <v>68</v>
      </c>
      <c r="B71" s="57" t="s">
        <v>569</v>
      </c>
      <c r="C71" s="57">
        <v>975</v>
      </c>
      <c r="D71" s="140">
        <f t="shared" si="11"/>
        <v>75</v>
      </c>
      <c r="E71" s="134">
        <v>1029</v>
      </c>
      <c r="F71" s="140">
        <f t="shared" si="8"/>
        <v>68.6</v>
      </c>
      <c r="G71" s="134">
        <v>997</v>
      </c>
      <c r="H71" s="140">
        <f t="shared" si="9"/>
        <v>66.4666666666667</v>
      </c>
      <c r="I71" s="134">
        <v>1020</v>
      </c>
      <c r="J71" s="140">
        <f t="shared" si="12"/>
        <v>68</v>
      </c>
      <c r="K71" s="140">
        <f t="shared" si="10"/>
        <v>69.5166666666667</v>
      </c>
      <c r="L71" s="134"/>
    </row>
    <row r="72" spans="1:12">
      <c r="A72" s="57">
        <v>69</v>
      </c>
      <c r="B72" s="57" t="s">
        <v>570</v>
      </c>
      <c r="C72" s="57">
        <v>834</v>
      </c>
      <c r="D72" s="140">
        <f t="shared" si="11"/>
        <v>64.1538461538462</v>
      </c>
      <c r="E72" s="134">
        <v>778</v>
      </c>
      <c r="F72" s="140">
        <f t="shared" si="8"/>
        <v>51.8666666666667</v>
      </c>
      <c r="G72" s="134">
        <v>826</v>
      </c>
      <c r="H72" s="140">
        <f t="shared" si="9"/>
        <v>55.0666666666667</v>
      </c>
      <c r="I72" s="134">
        <v>873</v>
      </c>
      <c r="J72" s="140">
        <f t="shared" si="12"/>
        <v>58.2</v>
      </c>
      <c r="K72" s="140">
        <f t="shared" si="10"/>
        <v>57.3217948717949</v>
      </c>
      <c r="L72" s="134"/>
    </row>
    <row r="73" spans="1:12">
      <c r="A73" s="57">
        <v>70</v>
      </c>
      <c r="B73" s="57" t="s">
        <v>571</v>
      </c>
      <c r="C73" s="57">
        <v>687</v>
      </c>
      <c r="D73" s="140">
        <f t="shared" si="11"/>
        <v>52.8461538461538</v>
      </c>
      <c r="E73" s="97"/>
      <c r="F73" s="97"/>
      <c r="G73" s="97"/>
      <c r="H73" s="142"/>
      <c r="I73" s="97"/>
      <c r="J73" s="142"/>
      <c r="K73" s="97"/>
      <c r="L73" s="97">
        <v>12</v>
      </c>
    </row>
    <row r="74" spans="1:12">
      <c r="A74" s="57">
        <v>71</v>
      </c>
      <c r="B74" s="57" t="s">
        <v>572</v>
      </c>
      <c r="C74" s="57">
        <v>878</v>
      </c>
      <c r="D74" s="140">
        <f t="shared" si="11"/>
        <v>67.5384615384615</v>
      </c>
      <c r="E74" s="134">
        <v>866</v>
      </c>
      <c r="F74" s="140">
        <f t="shared" si="8"/>
        <v>57.7333333333333</v>
      </c>
      <c r="G74" s="134">
        <v>932</v>
      </c>
      <c r="H74" s="140">
        <f t="shared" si="9"/>
        <v>62.1333333333333</v>
      </c>
      <c r="I74" s="134">
        <v>1068</v>
      </c>
      <c r="J74" s="140">
        <f t="shared" si="12"/>
        <v>71.2</v>
      </c>
      <c r="K74" s="140">
        <f t="shared" si="10"/>
        <v>64.6512820512821</v>
      </c>
      <c r="L74" s="134"/>
    </row>
    <row r="75" spans="1:12">
      <c r="A75" s="57">
        <v>72</v>
      </c>
      <c r="B75" s="57" t="s">
        <v>573</v>
      </c>
      <c r="C75" s="57">
        <v>939</v>
      </c>
      <c r="D75" s="140">
        <f t="shared" si="11"/>
        <v>72.2307692307692</v>
      </c>
      <c r="E75" s="134">
        <v>836</v>
      </c>
      <c r="F75" s="140">
        <f t="shared" si="8"/>
        <v>55.7333333333333</v>
      </c>
      <c r="G75" s="134">
        <v>871</v>
      </c>
      <c r="H75" s="140">
        <f t="shared" si="9"/>
        <v>58.0666666666667</v>
      </c>
      <c r="I75" s="134">
        <v>983</v>
      </c>
      <c r="J75" s="140">
        <f t="shared" si="12"/>
        <v>65.5333333333333</v>
      </c>
      <c r="K75" s="140">
        <f t="shared" si="10"/>
        <v>62.8910256410256</v>
      </c>
      <c r="L75" s="134"/>
    </row>
    <row r="76" spans="1:12">
      <c r="A76" s="57">
        <v>73</v>
      </c>
      <c r="B76" s="57" t="s">
        <v>574</v>
      </c>
      <c r="C76" s="57">
        <v>860</v>
      </c>
      <c r="D76" s="140">
        <f t="shared" si="11"/>
        <v>66.1538461538462</v>
      </c>
      <c r="E76" s="134">
        <v>910</v>
      </c>
      <c r="F76" s="140">
        <f t="shared" si="8"/>
        <v>60.6666666666667</v>
      </c>
      <c r="G76" s="134">
        <v>921</v>
      </c>
      <c r="H76" s="140">
        <f t="shared" si="9"/>
        <v>61.4</v>
      </c>
      <c r="I76" s="134">
        <v>1027</v>
      </c>
      <c r="J76" s="140">
        <f t="shared" si="12"/>
        <v>68.4666666666667</v>
      </c>
      <c r="K76" s="140">
        <f t="shared" si="10"/>
        <v>64.1717948717949</v>
      </c>
      <c r="L76" s="134"/>
    </row>
    <row r="77" spans="1:12">
      <c r="A77" s="57">
        <v>74</v>
      </c>
      <c r="B77" s="57" t="s">
        <v>575</v>
      </c>
      <c r="C77" s="57">
        <v>854</v>
      </c>
      <c r="D77" s="140">
        <f t="shared" si="11"/>
        <v>65.6923076923077</v>
      </c>
      <c r="E77" s="134">
        <v>934</v>
      </c>
      <c r="F77" s="140">
        <f t="shared" si="8"/>
        <v>62.2666666666667</v>
      </c>
      <c r="G77" s="134">
        <v>905</v>
      </c>
      <c r="H77" s="140">
        <f t="shared" si="9"/>
        <v>60.3333333333333</v>
      </c>
      <c r="I77" s="134">
        <v>960</v>
      </c>
      <c r="J77" s="140">
        <f t="shared" si="12"/>
        <v>64</v>
      </c>
      <c r="K77" s="140">
        <f t="shared" si="10"/>
        <v>63.0730769230769</v>
      </c>
      <c r="L77" s="134"/>
    </row>
    <row r="78" spans="1:12">
      <c r="A78" s="57">
        <v>75</v>
      </c>
      <c r="B78" s="57" t="s">
        <v>576</v>
      </c>
      <c r="C78" s="57">
        <v>1097</v>
      </c>
      <c r="D78" s="140">
        <f t="shared" si="11"/>
        <v>84.3846153846154</v>
      </c>
      <c r="E78" s="134">
        <v>1171</v>
      </c>
      <c r="F78" s="140">
        <f t="shared" si="8"/>
        <v>78.0666666666667</v>
      </c>
      <c r="G78" s="134">
        <v>1161</v>
      </c>
      <c r="H78" s="140">
        <f t="shared" si="9"/>
        <v>77.4</v>
      </c>
      <c r="I78" s="134">
        <v>1130</v>
      </c>
      <c r="J78" s="140">
        <f t="shared" si="12"/>
        <v>75.3333333333333</v>
      </c>
      <c r="K78" s="140">
        <f t="shared" si="10"/>
        <v>78.7961538461538</v>
      </c>
      <c r="L78" s="134"/>
    </row>
    <row r="79" spans="1:12">
      <c r="A79" s="57">
        <v>76</v>
      </c>
      <c r="B79" s="57" t="s">
        <v>577</v>
      </c>
      <c r="C79" s="57">
        <v>874</v>
      </c>
      <c r="D79" s="140">
        <f t="shared" si="11"/>
        <v>67.2307692307692</v>
      </c>
      <c r="E79" s="57">
        <v>859</v>
      </c>
      <c r="F79" s="140">
        <f t="shared" si="8"/>
        <v>57.2666666666667</v>
      </c>
      <c r="G79" s="57">
        <v>921</v>
      </c>
      <c r="H79" s="140">
        <f t="shared" si="9"/>
        <v>61.4</v>
      </c>
      <c r="I79" s="57">
        <v>1059</v>
      </c>
      <c r="J79" s="140">
        <f t="shared" si="12"/>
        <v>70.6</v>
      </c>
      <c r="K79" s="140">
        <f t="shared" si="10"/>
        <v>64.124358974359</v>
      </c>
      <c r="L79" s="57"/>
    </row>
    <row r="80" spans="1:12">
      <c r="A80" s="57">
        <v>77</v>
      </c>
      <c r="B80" s="57" t="s">
        <v>578</v>
      </c>
      <c r="C80" s="57">
        <v>748</v>
      </c>
      <c r="D80" s="140">
        <f t="shared" si="11"/>
        <v>57.5384615384615</v>
      </c>
      <c r="E80" s="134">
        <v>831</v>
      </c>
      <c r="F80" s="140">
        <f t="shared" si="8"/>
        <v>55.4</v>
      </c>
      <c r="G80" s="134">
        <v>766</v>
      </c>
      <c r="H80" s="140">
        <f t="shared" si="9"/>
        <v>51.0666666666667</v>
      </c>
      <c r="I80" s="134">
        <v>878</v>
      </c>
      <c r="J80" s="140">
        <f t="shared" si="12"/>
        <v>58.5333333333333</v>
      </c>
      <c r="K80" s="140">
        <f t="shared" si="10"/>
        <v>55.6346153846154</v>
      </c>
      <c r="L80" s="134"/>
    </row>
    <row r="81" spans="1:12">
      <c r="A81" s="57">
        <v>78</v>
      </c>
      <c r="B81" s="57" t="s">
        <v>579</v>
      </c>
      <c r="C81" s="57">
        <v>922</v>
      </c>
      <c r="D81" s="140">
        <f t="shared" si="11"/>
        <v>70.9230769230769</v>
      </c>
      <c r="E81" s="134">
        <v>826</v>
      </c>
      <c r="F81" s="140">
        <f t="shared" si="8"/>
        <v>55.0666666666667</v>
      </c>
      <c r="G81" s="134">
        <v>883</v>
      </c>
      <c r="H81" s="140">
        <f t="shared" si="9"/>
        <v>58.8666666666667</v>
      </c>
      <c r="I81" s="134">
        <v>915</v>
      </c>
      <c r="J81" s="140">
        <f t="shared" si="12"/>
        <v>61</v>
      </c>
      <c r="K81" s="140">
        <f t="shared" si="10"/>
        <v>61.4641025641026</v>
      </c>
      <c r="L81" s="134"/>
    </row>
    <row r="82" spans="1:12">
      <c r="A82" s="57">
        <v>79</v>
      </c>
      <c r="B82" s="57" t="s">
        <v>580</v>
      </c>
      <c r="C82" s="57">
        <v>718</v>
      </c>
      <c r="D82" s="140">
        <f t="shared" si="11"/>
        <v>55.2307692307692</v>
      </c>
      <c r="E82" s="134">
        <v>814</v>
      </c>
      <c r="F82" s="140">
        <f t="shared" si="8"/>
        <v>54.2666666666667</v>
      </c>
      <c r="G82" s="134">
        <v>887</v>
      </c>
      <c r="H82" s="140">
        <f t="shared" si="9"/>
        <v>59.1333333333333</v>
      </c>
      <c r="I82" s="134">
        <v>1021</v>
      </c>
      <c r="J82" s="140">
        <f t="shared" si="12"/>
        <v>68.0666666666667</v>
      </c>
      <c r="K82" s="140">
        <f t="shared" si="10"/>
        <v>59.174358974359</v>
      </c>
      <c r="L82" s="134"/>
    </row>
    <row r="83" spans="1:12">
      <c r="A83" s="57">
        <v>80</v>
      </c>
      <c r="B83" s="57" t="s">
        <v>581</v>
      </c>
      <c r="C83" s="57">
        <v>975</v>
      </c>
      <c r="D83" s="140">
        <f t="shared" si="11"/>
        <v>75</v>
      </c>
      <c r="E83" s="134">
        <v>1024</v>
      </c>
      <c r="F83" s="140">
        <f t="shared" si="8"/>
        <v>68.2666666666667</v>
      </c>
      <c r="G83" s="134">
        <v>910</v>
      </c>
      <c r="H83" s="140">
        <f t="shared" si="9"/>
        <v>60.6666666666667</v>
      </c>
      <c r="I83" s="134">
        <v>993</v>
      </c>
      <c r="J83" s="140">
        <f t="shared" si="12"/>
        <v>66.2</v>
      </c>
      <c r="K83" s="140">
        <f t="shared" si="10"/>
        <v>67.5333333333333</v>
      </c>
      <c r="L83" s="134"/>
    </row>
    <row r="84" spans="1:12">
      <c r="A84" s="57">
        <v>81</v>
      </c>
      <c r="B84" s="57" t="s">
        <v>582</v>
      </c>
      <c r="C84" s="57">
        <v>977</v>
      </c>
      <c r="D84" s="140">
        <f t="shared" si="11"/>
        <v>75.1538461538462</v>
      </c>
      <c r="E84" s="134">
        <v>975</v>
      </c>
      <c r="F84" s="140">
        <f t="shared" si="8"/>
        <v>65</v>
      </c>
      <c r="G84" s="134">
        <v>902</v>
      </c>
      <c r="H84" s="140">
        <f t="shared" si="9"/>
        <v>60.1333333333333</v>
      </c>
      <c r="I84" s="134">
        <v>1022</v>
      </c>
      <c r="J84" s="140">
        <f t="shared" si="12"/>
        <v>68.1333333333333</v>
      </c>
      <c r="K84" s="140">
        <f t="shared" si="10"/>
        <v>67.1051282051282</v>
      </c>
      <c r="L84" s="134"/>
    </row>
    <row r="85" spans="1:12">
      <c r="A85" s="57">
        <v>82</v>
      </c>
      <c r="B85" s="57" t="s">
        <v>583</v>
      </c>
      <c r="C85" s="57">
        <v>805</v>
      </c>
      <c r="D85" s="140">
        <f t="shared" si="11"/>
        <v>61.9230769230769</v>
      </c>
      <c r="E85" s="134">
        <v>789</v>
      </c>
      <c r="F85" s="140">
        <f t="shared" si="8"/>
        <v>52.6</v>
      </c>
      <c r="G85" s="134">
        <v>881</v>
      </c>
      <c r="H85" s="140">
        <f t="shared" si="9"/>
        <v>58.7333333333333</v>
      </c>
      <c r="I85" s="134">
        <v>1007</v>
      </c>
      <c r="J85" s="140">
        <f t="shared" si="12"/>
        <v>67.1333333333333</v>
      </c>
      <c r="K85" s="140">
        <f t="shared" si="10"/>
        <v>60.0974358974359</v>
      </c>
      <c r="L85" s="134"/>
    </row>
    <row r="86" spans="1:12">
      <c r="A86" s="57">
        <v>83</v>
      </c>
      <c r="B86" s="57" t="s">
        <v>584</v>
      </c>
      <c r="C86" s="57">
        <v>934</v>
      </c>
      <c r="D86" s="140">
        <f t="shared" si="11"/>
        <v>71.8461538461538</v>
      </c>
      <c r="E86" s="134">
        <v>1035</v>
      </c>
      <c r="F86" s="140">
        <f t="shared" si="8"/>
        <v>69</v>
      </c>
      <c r="G86" s="134">
        <v>1022</v>
      </c>
      <c r="H86" s="140">
        <f t="shared" si="9"/>
        <v>68.1333333333333</v>
      </c>
      <c r="I86" s="134">
        <v>1091</v>
      </c>
      <c r="J86" s="140">
        <f t="shared" si="12"/>
        <v>72.7333333333333</v>
      </c>
      <c r="K86" s="140">
        <f t="shared" si="10"/>
        <v>70.4282051282051</v>
      </c>
      <c r="L86" s="134"/>
    </row>
    <row r="87" spans="1:12">
      <c r="A87" s="57">
        <v>84</v>
      </c>
      <c r="B87" s="57" t="s">
        <v>585</v>
      </c>
      <c r="C87" s="57">
        <v>887</v>
      </c>
      <c r="D87" s="140">
        <f t="shared" si="11"/>
        <v>68.2307692307692</v>
      </c>
      <c r="E87" s="98" t="s">
        <v>586</v>
      </c>
      <c r="F87" s="98"/>
      <c r="G87" s="98"/>
      <c r="H87" s="145"/>
      <c r="I87" s="98"/>
      <c r="J87" s="145"/>
      <c r="K87" s="98"/>
      <c r="L87" s="98">
        <v>1</v>
      </c>
    </row>
    <row r="88" spans="1:12">
      <c r="A88" s="57">
        <v>85</v>
      </c>
      <c r="B88" s="57" t="s">
        <v>587</v>
      </c>
      <c r="C88" s="57">
        <v>958</v>
      </c>
      <c r="D88" s="140">
        <f t="shared" si="11"/>
        <v>73.6923076923077</v>
      </c>
      <c r="E88" s="57">
        <v>1056</v>
      </c>
      <c r="F88" s="140">
        <f t="shared" si="8"/>
        <v>70.4</v>
      </c>
      <c r="G88" s="57">
        <v>1010</v>
      </c>
      <c r="H88" s="140">
        <f t="shared" si="9"/>
        <v>67.3333333333333</v>
      </c>
      <c r="I88" s="57">
        <v>1064</v>
      </c>
      <c r="J88" s="140">
        <f t="shared" si="12"/>
        <v>70.9333333333333</v>
      </c>
      <c r="K88" s="140">
        <f t="shared" si="10"/>
        <v>70.5897435897436</v>
      </c>
      <c r="L88" s="57"/>
    </row>
    <row r="89" spans="1:12">
      <c r="A89" s="57">
        <v>86</v>
      </c>
      <c r="B89" s="57" t="s">
        <v>588</v>
      </c>
      <c r="C89" s="57">
        <v>1029</v>
      </c>
      <c r="D89" s="140">
        <f t="shared" si="11"/>
        <v>79.1538461538462</v>
      </c>
      <c r="E89" s="57">
        <v>1059</v>
      </c>
      <c r="F89" s="140">
        <f t="shared" si="8"/>
        <v>70.6</v>
      </c>
      <c r="G89" s="57">
        <v>1002</v>
      </c>
      <c r="H89" s="140">
        <f t="shared" si="9"/>
        <v>66.8</v>
      </c>
      <c r="I89" s="57">
        <v>1056</v>
      </c>
      <c r="J89" s="140">
        <f t="shared" si="12"/>
        <v>70.4</v>
      </c>
      <c r="K89" s="140">
        <f t="shared" si="10"/>
        <v>71.7384615384615</v>
      </c>
      <c r="L89" s="57"/>
    </row>
    <row r="90" spans="1:12">
      <c r="A90" s="57">
        <v>87</v>
      </c>
      <c r="B90" s="57" t="s">
        <v>589</v>
      </c>
      <c r="C90" s="57">
        <v>904</v>
      </c>
      <c r="D90" s="140">
        <f t="shared" si="11"/>
        <v>69.5384615384615</v>
      </c>
      <c r="E90" s="57">
        <v>1019</v>
      </c>
      <c r="F90" s="140">
        <f t="shared" si="8"/>
        <v>67.9333333333333</v>
      </c>
      <c r="G90" s="57">
        <v>1010</v>
      </c>
      <c r="H90" s="140">
        <f t="shared" si="9"/>
        <v>67.3333333333333</v>
      </c>
      <c r="I90" s="57">
        <v>1112</v>
      </c>
      <c r="J90" s="140">
        <f t="shared" si="12"/>
        <v>74.1333333333333</v>
      </c>
      <c r="K90" s="140">
        <f t="shared" si="10"/>
        <v>69.7346153846154</v>
      </c>
      <c r="L90" s="57"/>
    </row>
    <row r="91" spans="1:12">
      <c r="A91" s="57">
        <v>88</v>
      </c>
      <c r="B91" s="57" t="s">
        <v>590</v>
      </c>
      <c r="C91" s="57">
        <v>1061</v>
      </c>
      <c r="D91" s="140">
        <f t="shared" si="11"/>
        <v>81.6153846153846</v>
      </c>
      <c r="E91" s="57">
        <v>1050</v>
      </c>
      <c r="F91" s="140">
        <f t="shared" si="8"/>
        <v>70</v>
      </c>
      <c r="G91" s="57">
        <v>930</v>
      </c>
      <c r="H91" s="140">
        <f t="shared" si="9"/>
        <v>62</v>
      </c>
      <c r="I91" s="57">
        <v>982</v>
      </c>
      <c r="J91" s="140">
        <f t="shared" si="12"/>
        <v>65.4666666666667</v>
      </c>
      <c r="K91" s="140">
        <f t="shared" si="10"/>
        <v>69.7705128205128</v>
      </c>
      <c r="L91" s="57"/>
    </row>
    <row r="92" spans="1:12">
      <c r="A92" s="57">
        <v>89</v>
      </c>
      <c r="B92" s="57" t="s">
        <v>591</v>
      </c>
      <c r="C92" s="57">
        <v>758</v>
      </c>
      <c r="D92" s="140">
        <f t="shared" si="11"/>
        <v>58.3076923076923</v>
      </c>
      <c r="E92" s="57">
        <v>934</v>
      </c>
      <c r="F92" s="140">
        <f t="shared" si="8"/>
        <v>62.2666666666667</v>
      </c>
      <c r="G92" s="57">
        <v>994</v>
      </c>
      <c r="H92" s="140">
        <f t="shared" si="9"/>
        <v>66.2666666666667</v>
      </c>
      <c r="I92" s="57">
        <v>992</v>
      </c>
      <c r="J92" s="140">
        <f t="shared" si="12"/>
        <v>66.1333333333333</v>
      </c>
      <c r="K92" s="140">
        <f t="shared" si="10"/>
        <v>63.2435897435897</v>
      </c>
      <c r="L92" s="57"/>
    </row>
    <row r="93" spans="1:12">
      <c r="A93" s="57">
        <v>90</v>
      </c>
      <c r="B93" s="57" t="s">
        <v>592</v>
      </c>
      <c r="C93" s="57">
        <v>865</v>
      </c>
      <c r="D93" s="140">
        <f t="shared" si="11"/>
        <v>66.5384615384615</v>
      </c>
      <c r="E93" s="57">
        <v>902</v>
      </c>
      <c r="F93" s="140">
        <f t="shared" si="8"/>
        <v>60.1333333333333</v>
      </c>
      <c r="G93" s="57">
        <v>853</v>
      </c>
      <c r="H93" s="140">
        <f t="shared" si="9"/>
        <v>56.8666666666667</v>
      </c>
      <c r="I93" s="57">
        <v>901</v>
      </c>
      <c r="J93" s="140">
        <f t="shared" si="12"/>
        <v>60.0666666666667</v>
      </c>
      <c r="K93" s="140">
        <f t="shared" si="10"/>
        <v>60.9012820512821</v>
      </c>
      <c r="L93" s="57"/>
    </row>
    <row r="94" spans="1:12">
      <c r="A94" s="57">
        <v>91</v>
      </c>
      <c r="B94" s="57" t="s">
        <v>593</v>
      </c>
      <c r="C94" s="57">
        <v>917</v>
      </c>
      <c r="D94" s="140">
        <f t="shared" si="11"/>
        <v>70.5384615384615</v>
      </c>
      <c r="E94" s="57">
        <v>1020</v>
      </c>
      <c r="F94" s="140">
        <f t="shared" si="8"/>
        <v>68</v>
      </c>
      <c r="G94" s="57">
        <v>994</v>
      </c>
      <c r="H94" s="140">
        <f t="shared" si="9"/>
        <v>66.2666666666667</v>
      </c>
      <c r="I94" s="57">
        <v>1022</v>
      </c>
      <c r="J94" s="140">
        <f t="shared" si="12"/>
        <v>68.1333333333333</v>
      </c>
      <c r="K94" s="140">
        <f t="shared" si="10"/>
        <v>68.2346153846154</v>
      </c>
      <c r="L94" s="57"/>
    </row>
    <row r="95" spans="1:12">
      <c r="A95" s="57">
        <v>92</v>
      </c>
      <c r="B95" s="57" t="s">
        <v>594</v>
      </c>
      <c r="C95" s="57">
        <v>1073</v>
      </c>
      <c r="D95" s="140">
        <f t="shared" si="11"/>
        <v>82.5384615384615</v>
      </c>
      <c r="E95" s="57">
        <v>1087</v>
      </c>
      <c r="F95" s="140">
        <f t="shared" si="8"/>
        <v>72.4666666666667</v>
      </c>
      <c r="G95" s="57">
        <v>1094</v>
      </c>
      <c r="H95" s="140">
        <f t="shared" si="9"/>
        <v>72.9333333333333</v>
      </c>
      <c r="I95" s="57">
        <v>1059</v>
      </c>
      <c r="J95" s="140">
        <f t="shared" si="12"/>
        <v>70.6</v>
      </c>
      <c r="K95" s="140">
        <f t="shared" si="10"/>
        <v>74.6346153846154</v>
      </c>
      <c r="L95" s="57"/>
    </row>
    <row r="96" spans="1:12">
      <c r="A96" s="57">
        <v>93</v>
      </c>
      <c r="B96" s="57" t="s">
        <v>595</v>
      </c>
      <c r="C96" s="57">
        <v>1039</v>
      </c>
      <c r="D96" s="140">
        <f t="shared" si="11"/>
        <v>79.9230769230769</v>
      </c>
      <c r="E96" s="134">
        <v>998</v>
      </c>
      <c r="F96" s="140">
        <f t="shared" si="8"/>
        <v>66.5333333333333</v>
      </c>
      <c r="G96" s="134">
        <v>1008</v>
      </c>
      <c r="H96" s="140">
        <f t="shared" si="9"/>
        <v>67.2</v>
      </c>
      <c r="I96" s="134">
        <v>1061</v>
      </c>
      <c r="J96" s="140">
        <f t="shared" si="12"/>
        <v>70.7333333333333</v>
      </c>
      <c r="K96" s="140">
        <f t="shared" si="10"/>
        <v>71.0974358974359</v>
      </c>
      <c r="L96" s="134"/>
    </row>
    <row r="97" spans="1:12">
      <c r="A97" s="57">
        <v>94</v>
      </c>
      <c r="B97" s="57" t="s">
        <v>596</v>
      </c>
      <c r="C97" s="57">
        <v>1094</v>
      </c>
      <c r="D97" s="140">
        <f t="shared" si="11"/>
        <v>84.1538461538462</v>
      </c>
      <c r="E97" s="98" t="s">
        <v>586</v>
      </c>
      <c r="F97" s="145"/>
      <c r="G97" s="98"/>
      <c r="H97" s="145"/>
      <c r="I97" s="98"/>
      <c r="J97" s="145"/>
      <c r="K97" s="98"/>
      <c r="L97" s="98">
        <v>2</v>
      </c>
    </row>
    <row r="98" spans="1:12">
      <c r="A98" s="57">
        <v>95</v>
      </c>
      <c r="B98" s="57" t="s">
        <v>597</v>
      </c>
      <c r="C98" s="57">
        <v>821</v>
      </c>
      <c r="D98" s="140">
        <f t="shared" si="11"/>
        <v>63.1538461538462</v>
      </c>
      <c r="E98" s="134">
        <v>928</v>
      </c>
      <c r="F98" s="140">
        <f t="shared" si="8"/>
        <v>61.8666666666667</v>
      </c>
      <c r="G98" s="134">
        <v>870</v>
      </c>
      <c r="H98" s="140">
        <f t="shared" si="9"/>
        <v>58</v>
      </c>
      <c r="I98" s="134">
        <v>966</v>
      </c>
      <c r="J98" s="140">
        <f t="shared" si="12"/>
        <v>64.4</v>
      </c>
      <c r="K98" s="140">
        <f t="shared" si="10"/>
        <v>61.8551282051282</v>
      </c>
      <c r="L98" s="134"/>
    </row>
    <row r="99" spans="1:12">
      <c r="A99" s="57">
        <v>96</v>
      </c>
      <c r="B99" s="57" t="s">
        <v>598</v>
      </c>
      <c r="C99" s="57">
        <v>863</v>
      </c>
      <c r="D99" s="140">
        <f t="shared" si="11"/>
        <v>66.3846153846154</v>
      </c>
      <c r="E99" s="134">
        <v>1037</v>
      </c>
      <c r="F99" s="140">
        <f t="shared" si="8"/>
        <v>69.1333333333333</v>
      </c>
      <c r="G99" s="134">
        <v>975</v>
      </c>
      <c r="H99" s="140">
        <f t="shared" si="9"/>
        <v>65</v>
      </c>
      <c r="I99" s="134">
        <v>1046</v>
      </c>
      <c r="J99" s="140">
        <f t="shared" si="12"/>
        <v>69.7333333333333</v>
      </c>
      <c r="K99" s="140">
        <f t="shared" si="10"/>
        <v>67.5628205128205</v>
      </c>
      <c r="L99" s="134"/>
    </row>
    <row r="100" spans="1:12">
      <c r="A100" s="57">
        <v>97</v>
      </c>
      <c r="B100" s="57" t="s">
        <v>599</v>
      </c>
      <c r="C100" s="57">
        <v>793</v>
      </c>
      <c r="D100" s="140">
        <f t="shared" si="11"/>
        <v>61</v>
      </c>
      <c r="E100" s="134">
        <v>747</v>
      </c>
      <c r="F100" s="140">
        <f t="shared" si="8"/>
        <v>49.8</v>
      </c>
      <c r="G100" s="146">
        <v>893</v>
      </c>
      <c r="H100" s="140">
        <f t="shared" si="9"/>
        <v>59.5333333333333</v>
      </c>
      <c r="I100" s="146">
        <v>926</v>
      </c>
      <c r="J100" s="140">
        <f t="shared" si="12"/>
        <v>61.7333333333333</v>
      </c>
      <c r="K100" s="140">
        <f t="shared" si="10"/>
        <v>58.0166666666667</v>
      </c>
      <c r="L100" s="146"/>
    </row>
    <row r="101" spans="1:12">
      <c r="A101" s="57">
        <v>98</v>
      </c>
      <c r="B101" s="57" t="s">
        <v>600</v>
      </c>
      <c r="C101" s="57">
        <v>833</v>
      </c>
      <c r="D101" s="140">
        <f t="shared" si="11"/>
        <v>64.0769230769231</v>
      </c>
      <c r="E101" s="134">
        <v>852</v>
      </c>
      <c r="F101" s="140">
        <f t="shared" si="8"/>
        <v>56.8</v>
      </c>
      <c r="G101" s="134">
        <v>799</v>
      </c>
      <c r="H101" s="140">
        <f t="shared" si="9"/>
        <v>53.2666666666667</v>
      </c>
      <c r="I101" s="134">
        <v>899</v>
      </c>
      <c r="J101" s="140">
        <f t="shared" si="12"/>
        <v>59.9333333333333</v>
      </c>
      <c r="K101" s="140">
        <f t="shared" si="10"/>
        <v>58.5192307692308</v>
      </c>
      <c r="L101" s="134"/>
    </row>
    <row r="102" spans="1:12">
      <c r="A102" s="57">
        <v>99</v>
      </c>
      <c r="B102" s="57" t="s">
        <v>601</v>
      </c>
      <c r="C102" s="57">
        <v>819</v>
      </c>
      <c r="D102" s="140">
        <f t="shared" si="11"/>
        <v>63</v>
      </c>
      <c r="E102" s="57">
        <v>888</v>
      </c>
      <c r="F102" s="140">
        <f t="shared" si="8"/>
        <v>59.2</v>
      </c>
      <c r="G102" s="57">
        <v>942</v>
      </c>
      <c r="H102" s="140">
        <f t="shared" si="9"/>
        <v>62.8</v>
      </c>
      <c r="I102" s="57">
        <v>1117</v>
      </c>
      <c r="J102" s="140">
        <f t="shared" si="12"/>
        <v>74.4666666666667</v>
      </c>
      <c r="K102" s="140">
        <f t="shared" si="10"/>
        <v>64.8666666666667</v>
      </c>
      <c r="L102" s="57"/>
    </row>
    <row r="103" spans="1:12">
      <c r="A103" s="57">
        <v>100</v>
      </c>
      <c r="B103" s="57" t="s">
        <v>602</v>
      </c>
      <c r="C103" s="57">
        <v>912</v>
      </c>
      <c r="D103" s="140">
        <f t="shared" si="11"/>
        <v>70.1538461538462</v>
      </c>
      <c r="E103" s="57">
        <v>920</v>
      </c>
      <c r="F103" s="140">
        <f t="shared" si="8"/>
        <v>61.3333333333333</v>
      </c>
      <c r="G103" s="57">
        <v>883</v>
      </c>
      <c r="H103" s="140">
        <f t="shared" si="9"/>
        <v>58.8666666666667</v>
      </c>
      <c r="I103" s="57">
        <v>946</v>
      </c>
      <c r="J103" s="140">
        <f t="shared" si="12"/>
        <v>63.0666666666667</v>
      </c>
      <c r="K103" s="140">
        <f t="shared" si="10"/>
        <v>63.3551282051282</v>
      </c>
      <c r="L103" s="57"/>
    </row>
    <row r="104" spans="1:12">
      <c r="A104" s="57">
        <v>101</v>
      </c>
      <c r="B104" s="57" t="s">
        <v>603</v>
      </c>
      <c r="C104" s="57">
        <v>1074</v>
      </c>
      <c r="D104" s="140">
        <f t="shared" si="11"/>
        <v>82.6153846153846</v>
      </c>
      <c r="E104" s="134">
        <v>1165</v>
      </c>
      <c r="F104" s="140">
        <f t="shared" si="8"/>
        <v>77.6666666666667</v>
      </c>
      <c r="G104" s="134">
        <v>1111</v>
      </c>
      <c r="H104" s="140">
        <f t="shared" si="9"/>
        <v>74.0666666666667</v>
      </c>
      <c r="I104" s="134">
        <v>1123</v>
      </c>
      <c r="J104" s="140">
        <f t="shared" si="12"/>
        <v>74.8666666666667</v>
      </c>
      <c r="K104" s="140">
        <f t="shared" si="10"/>
        <v>77.3038461538462</v>
      </c>
      <c r="L104" s="134"/>
    </row>
    <row r="105" spans="1:12">
      <c r="A105" s="57">
        <v>102</v>
      </c>
      <c r="B105" s="57" t="s">
        <v>604</v>
      </c>
      <c r="C105" s="57">
        <v>764</v>
      </c>
      <c r="D105" s="140">
        <f t="shared" si="11"/>
        <v>58.7692307692308</v>
      </c>
      <c r="E105" s="57">
        <v>832</v>
      </c>
      <c r="F105" s="140">
        <f t="shared" si="8"/>
        <v>55.4666666666667</v>
      </c>
      <c r="G105" s="57">
        <v>765</v>
      </c>
      <c r="H105" s="140">
        <f t="shared" si="9"/>
        <v>51</v>
      </c>
      <c r="I105" s="57">
        <v>918</v>
      </c>
      <c r="J105" s="140">
        <f t="shared" si="12"/>
        <v>61.2</v>
      </c>
      <c r="K105" s="140">
        <f t="shared" si="10"/>
        <v>56.6089743589744</v>
      </c>
      <c r="L105" s="57"/>
    </row>
    <row r="106" spans="1:12">
      <c r="A106" s="57">
        <v>103</v>
      </c>
      <c r="B106" s="57" t="s">
        <v>605</v>
      </c>
      <c r="C106" s="57">
        <v>992</v>
      </c>
      <c r="D106" s="140">
        <f t="shared" si="11"/>
        <v>76.3076923076923</v>
      </c>
      <c r="E106" s="57">
        <v>1037</v>
      </c>
      <c r="F106" s="140">
        <f t="shared" si="8"/>
        <v>69.1333333333333</v>
      </c>
      <c r="G106" s="57">
        <v>1033</v>
      </c>
      <c r="H106" s="140">
        <f t="shared" si="9"/>
        <v>68.8666666666667</v>
      </c>
      <c r="I106" s="57">
        <v>1023</v>
      </c>
      <c r="J106" s="140">
        <f t="shared" si="12"/>
        <v>68.2</v>
      </c>
      <c r="K106" s="140">
        <f t="shared" si="10"/>
        <v>70.6269230769231</v>
      </c>
      <c r="L106" s="57"/>
    </row>
    <row r="107" spans="1:12">
      <c r="A107" s="57">
        <v>104</v>
      </c>
      <c r="B107" s="57" t="s">
        <v>606</v>
      </c>
      <c r="C107" s="57">
        <v>945</v>
      </c>
      <c r="D107" s="140">
        <f t="shared" si="11"/>
        <v>72.6923076923077</v>
      </c>
      <c r="E107" s="57">
        <v>979</v>
      </c>
      <c r="F107" s="140">
        <f t="shared" si="8"/>
        <v>65.2666666666667</v>
      </c>
      <c r="G107" s="57">
        <v>979</v>
      </c>
      <c r="H107" s="140">
        <f t="shared" si="9"/>
        <v>65.2666666666667</v>
      </c>
      <c r="I107" s="57">
        <v>1039</v>
      </c>
      <c r="J107" s="140">
        <f t="shared" si="12"/>
        <v>69.2666666666667</v>
      </c>
      <c r="K107" s="140">
        <f t="shared" si="10"/>
        <v>68.1230769230769</v>
      </c>
      <c r="L107" s="57"/>
    </row>
    <row r="108" spans="1:12">
      <c r="A108" s="57">
        <v>105</v>
      </c>
      <c r="B108" s="57" t="s">
        <v>607</v>
      </c>
      <c r="C108" s="57">
        <v>1015</v>
      </c>
      <c r="D108" s="140">
        <f t="shared" si="11"/>
        <v>78.0769230769231</v>
      </c>
      <c r="E108" s="57">
        <v>1047</v>
      </c>
      <c r="F108" s="140">
        <f t="shared" si="8"/>
        <v>69.8</v>
      </c>
      <c r="G108" s="57">
        <v>951</v>
      </c>
      <c r="H108" s="140">
        <f t="shared" si="9"/>
        <v>63.4</v>
      </c>
      <c r="I108" s="57">
        <v>1030</v>
      </c>
      <c r="J108" s="140">
        <f t="shared" si="12"/>
        <v>68.6666666666667</v>
      </c>
      <c r="K108" s="140">
        <f t="shared" si="10"/>
        <v>69.9858974358974</v>
      </c>
      <c r="L108" s="57"/>
    </row>
    <row r="109" spans="1:12">
      <c r="A109" s="57">
        <v>106</v>
      </c>
      <c r="B109" s="57" t="s">
        <v>608</v>
      </c>
      <c r="C109" s="57">
        <v>908</v>
      </c>
      <c r="D109" s="140">
        <f t="shared" si="11"/>
        <v>69.8461538461538</v>
      </c>
      <c r="E109" s="57">
        <v>861</v>
      </c>
      <c r="F109" s="140">
        <f t="shared" si="8"/>
        <v>57.4</v>
      </c>
      <c r="G109" s="57">
        <v>829</v>
      </c>
      <c r="H109" s="140">
        <f t="shared" si="9"/>
        <v>55.2666666666667</v>
      </c>
      <c r="I109" s="57">
        <v>977</v>
      </c>
      <c r="J109" s="140">
        <f t="shared" si="12"/>
        <v>65.1333333333333</v>
      </c>
      <c r="K109" s="140">
        <f t="shared" si="10"/>
        <v>61.9115384615385</v>
      </c>
      <c r="L109" s="57"/>
    </row>
    <row r="110" spans="1:12">
      <c r="A110" s="57">
        <v>107</v>
      </c>
      <c r="B110" s="57" t="s">
        <v>609</v>
      </c>
      <c r="C110" s="57">
        <v>910</v>
      </c>
      <c r="D110" s="140">
        <f t="shared" si="11"/>
        <v>70</v>
      </c>
      <c r="E110" s="57">
        <v>852</v>
      </c>
      <c r="F110" s="140">
        <f t="shared" si="8"/>
        <v>56.8</v>
      </c>
      <c r="G110" s="57">
        <v>856</v>
      </c>
      <c r="H110" s="140">
        <f t="shared" si="9"/>
        <v>57.0666666666667</v>
      </c>
      <c r="I110" s="57">
        <v>1008</v>
      </c>
      <c r="J110" s="140">
        <f t="shared" si="12"/>
        <v>67.2</v>
      </c>
      <c r="K110" s="140">
        <f t="shared" si="10"/>
        <v>62.7666666666667</v>
      </c>
      <c r="L110" s="57"/>
    </row>
    <row r="111" spans="1:12">
      <c r="A111" s="57">
        <v>108</v>
      </c>
      <c r="B111" s="57" t="s">
        <v>610</v>
      </c>
      <c r="C111" s="57">
        <v>936</v>
      </c>
      <c r="D111" s="140">
        <f t="shared" si="11"/>
        <v>72</v>
      </c>
      <c r="E111" s="134">
        <v>1104</v>
      </c>
      <c r="F111" s="140">
        <f t="shared" si="8"/>
        <v>73.6</v>
      </c>
      <c r="G111" s="134">
        <v>951</v>
      </c>
      <c r="H111" s="140">
        <f t="shared" si="9"/>
        <v>63.4</v>
      </c>
      <c r="I111" s="134">
        <v>1007</v>
      </c>
      <c r="J111" s="140">
        <f t="shared" si="12"/>
        <v>67.1333333333333</v>
      </c>
      <c r="K111" s="140">
        <f t="shared" si="10"/>
        <v>69.0333333333333</v>
      </c>
      <c r="L111" s="134"/>
    </row>
    <row r="112" spans="1:12">
      <c r="A112" s="57">
        <v>109</v>
      </c>
      <c r="B112" s="57" t="s">
        <v>611</v>
      </c>
      <c r="C112" s="57">
        <v>627</v>
      </c>
      <c r="D112" s="140">
        <f t="shared" si="11"/>
        <v>48.2307692307692</v>
      </c>
      <c r="E112" s="97">
        <v>681</v>
      </c>
      <c r="F112" s="142">
        <f t="shared" si="8"/>
        <v>45.4</v>
      </c>
      <c r="G112" s="97"/>
      <c r="H112" s="142"/>
      <c r="I112" s="97"/>
      <c r="J112" s="142"/>
      <c r="K112" s="97"/>
      <c r="L112" s="97">
        <v>13</v>
      </c>
    </row>
    <row r="113" spans="1:12">
      <c r="A113" s="57">
        <v>110</v>
      </c>
      <c r="B113" s="57" t="s">
        <v>612</v>
      </c>
      <c r="C113" s="57">
        <v>941</v>
      </c>
      <c r="D113" s="140">
        <f t="shared" si="11"/>
        <v>72.3846153846154</v>
      </c>
      <c r="E113" s="134">
        <v>994</v>
      </c>
      <c r="F113" s="140">
        <f t="shared" si="8"/>
        <v>66.2666666666667</v>
      </c>
      <c r="G113" s="134">
        <v>977</v>
      </c>
      <c r="H113" s="140">
        <f t="shared" si="9"/>
        <v>65.1333333333333</v>
      </c>
      <c r="I113" s="134">
        <v>1102</v>
      </c>
      <c r="J113" s="140">
        <f t="shared" si="12"/>
        <v>73.4666666666667</v>
      </c>
      <c r="K113" s="140">
        <f t="shared" si="10"/>
        <v>69.3128205128205</v>
      </c>
      <c r="L113" s="134"/>
    </row>
    <row r="114" spans="1:12">
      <c r="A114" s="57">
        <v>111</v>
      </c>
      <c r="B114" s="57" t="s">
        <v>613</v>
      </c>
      <c r="C114" s="57">
        <v>988</v>
      </c>
      <c r="D114" s="140">
        <f t="shared" si="11"/>
        <v>76</v>
      </c>
      <c r="E114" s="134">
        <v>1109</v>
      </c>
      <c r="F114" s="140">
        <f t="shared" si="8"/>
        <v>73.9333333333333</v>
      </c>
      <c r="G114" s="134">
        <v>1054</v>
      </c>
      <c r="H114" s="140">
        <f t="shared" si="9"/>
        <v>70.2666666666667</v>
      </c>
      <c r="I114" s="134">
        <v>1084</v>
      </c>
      <c r="J114" s="140">
        <f t="shared" si="12"/>
        <v>72.2666666666667</v>
      </c>
      <c r="K114" s="140">
        <f t="shared" si="10"/>
        <v>73.1166666666667</v>
      </c>
      <c r="L114" s="134"/>
    </row>
    <row r="115" spans="1:12">
      <c r="A115" s="57">
        <v>112</v>
      </c>
      <c r="B115" s="57" t="s">
        <v>614</v>
      </c>
      <c r="C115" s="57">
        <v>702</v>
      </c>
      <c r="D115" s="140">
        <f t="shared" si="11"/>
        <v>54</v>
      </c>
      <c r="E115" s="134">
        <v>657</v>
      </c>
      <c r="F115" s="140">
        <f t="shared" si="8"/>
        <v>43.8</v>
      </c>
      <c r="G115" s="97"/>
      <c r="H115" s="142"/>
      <c r="I115" s="97"/>
      <c r="J115" s="142"/>
      <c r="K115" s="97"/>
      <c r="L115" s="97">
        <v>14</v>
      </c>
    </row>
    <row r="116" spans="1:12">
      <c r="A116" s="57">
        <v>113</v>
      </c>
      <c r="B116" s="57" t="s">
        <v>615</v>
      </c>
      <c r="C116" s="57">
        <v>932</v>
      </c>
      <c r="D116" s="140">
        <f t="shared" si="11"/>
        <v>71.6923076923077</v>
      </c>
      <c r="E116" s="134">
        <v>1048</v>
      </c>
      <c r="F116" s="140">
        <f t="shared" si="8"/>
        <v>69.8666666666667</v>
      </c>
      <c r="G116" s="134">
        <v>1051</v>
      </c>
      <c r="H116" s="140">
        <f t="shared" si="9"/>
        <v>70.0666666666667</v>
      </c>
      <c r="I116" s="134">
        <v>1108</v>
      </c>
      <c r="J116" s="140">
        <f t="shared" si="12"/>
        <v>73.8666666666667</v>
      </c>
      <c r="K116" s="140">
        <f t="shared" si="10"/>
        <v>71.3730769230769</v>
      </c>
      <c r="L116" s="134"/>
    </row>
    <row r="117" spans="1:12">
      <c r="A117" s="57">
        <v>114</v>
      </c>
      <c r="B117" s="57" t="s">
        <v>616</v>
      </c>
      <c r="C117" s="57">
        <v>920</v>
      </c>
      <c r="D117" s="140">
        <f t="shared" si="11"/>
        <v>70.7692307692308</v>
      </c>
      <c r="E117" s="134">
        <v>951</v>
      </c>
      <c r="F117" s="140">
        <f t="shared" si="8"/>
        <v>63.4</v>
      </c>
      <c r="G117" s="134">
        <v>928</v>
      </c>
      <c r="H117" s="140">
        <f t="shared" si="9"/>
        <v>61.8666666666667</v>
      </c>
      <c r="I117" s="134">
        <v>1060</v>
      </c>
      <c r="J117" s="140">
        <f t="shared" si="12"/>
        <v>70.6666666666667</v>
      </c>
      <c r="K117" s="140">
        <f t="shared" si="10"/>
        <v>66.675641025641</v>
      </c>
      <c r="L117" s="134"/>
    </row>
    <row r="118" spans="1:12">
      <c r="A118" s="57">
        <v>115</v>
      </c>
      <c r="B118" s="57" t="s">
        <v>617</v>
      </c>
      <c r="C118" s="57">
        <v>822</v>
      </c>
      <c r="D118" s="140">
        <f t="shared" si="11"/>
        <v>63.2307692307692</v>
      </c>
      <c r="E118" s="134">
        <v>669</v>
      </c>
      <c r="F118" s="140">
        <f t="shared" si="8"/>
        <v>44.6</v>
      </c>
      <c r="G118" s="134">
        <v>842</v>
      </c>
      <c r="H118" s="140">
        <f t="shared" si="9"/>
        <v>56.1333333333333</v>
      </c>
      <c r="I118" s="97"/>
      <c r="J118" s="142"/>
      <c r="K118" s="97"/>
      <c r="L118" s="97">
        <v>15</v>
      </c>
    </row>
    <row r="119" spans="1:12">
      <c r="A119" s="57">
        <v>116</v>
      </c>
      <c r="B119" s="57" t="s">
        <v>618</v>
      </c>
      <c r="C119" s="57">
        <v>1102</v>
      </c>
      <c r="D119" s="140">
        <f t="shared" si="11"/>
        <v>84.7692307692308</v>
      </c>
      <c r="E119" s="134">
        <v>1163</v>
      </c>
      <c r="F119" s="140">
        <f t="shared" si="8"/>
        <v>77.5333333333333</v>
      </c>
      <c r="G119" s="134">
        <v>1092</v>
      </c>
      <c r="H119" s="140">
        <f t="shared" si="9"/>
        <v>72.8</v>
      </c>
      <c r="I119" s="134">
        <v>1172</v>
      </c>
      <c r="J119" s="140">
        <f t="shared" si="12"/>
        <v>78.1333333333333</v>
      </c>
      <c r="K119" s="140">
        <f t="shared" si="10"/>
        <v>78.3089743589744</v>
      </c>
      <c r="L119" s="134"/>
    </row>
    <row r="120" spans="1:12">
      <c r="A120" s="57">
        <v>117</v>
      </c>
      <c r="B120" s="57" t="s">
        <v>619</v>
      </c>
      <c r="C120" s="57">
        <v>845</v>
      </c>
      <c r="D120" s="140">
        <f t="shared" si="11"/>
        <v>65</v>
      </c>
      <c r="E120" s="134">
        <v>786</v>
      </c>
      <c r="F120" s="140">
        <f t="shared" si="8"/>
        <v>52.4</v>
      </c>
      <c r="G120" s="134">
        <v>907</v>
      </c>
      <c r="H120" s="140">
        <f t="shared" si="9"/>
        <v>60.4666666666667</v>
      </c>
      <c r="I120" s="134">
        <v>1038</v>
      </c>
      <c r="J120" s="140">
        <f t="shared" si="12"/>
        <v>69.2</v>
      </c>
      <c r="K120" s="140">
        <f t="shared" si="10"/>
        <v>61.7666666666667</v>
      </c>
      <c r="L120" s="134"/>
    </row>
    <row r="121" spans="1:12">
      <c r="A121" s="57">
        <v>118</v>
      </c>
      <c r="B121" s="57" t="s">
        <v>620</v>
      </c>
      <c r="C121" s="57">
        <v>818</v>
      </c>
      <c r="D121" s="140">
        <f t="shared" si="11"/>
        <v>62.9230769230769</v>
      </c>
      <c r="E121" s="134">
        <v>676</v>
      </c>
      <c r="F121" s="140">
        <f t="shared" si="8"/>
        <v>45.0666666666667</v>
      </c>
      <c r="G121" s="134">
        <v>757</v>
      </c>
      <c r="H121" s="140">
        <f t="shared" si="9"/>
        <v>50.4666666666667</v>
      </c>
      <c r="I121" s="134">
        <v>820</v>
      </c>
      <c r="J121" s="140">
        <f t="shared" si="12"/>
        <v>54.6666666666667</v>
      </c>
      <c r="K121" s="140">
        <f t="shared" si="10"/>
        <v>53.2807692307692</v>
      </c>
      <c r="L121" s="134"/>
    </row>
    <row r="122" spans="1:12">
      <c r="A122" s="57">
        <v>119</v>
      </c>
      <c r="B122" s="57" t="s">
        <v>621</v>
      </c>
      <c r="C122" s="57">
        <v>1013</v>
      </c>
      <c r="D122" s="140">
        <f t="shared" si="11"/>
        <v>77.9230769230769</v>
      </c>
      <c r="E122" s="134">
        <v>1021</v>
      </c>
      <c r="F122" s="140">
        <f t="shared" si="8"/>
        <v>68.0666666666667</v>
      </c>
      <c r="G122" s="134">
        <v>925</v>
      </c>
      <c r="H122" s="140">
        <f t="shared" si="9"/>
        <v>61.6666666666667</v>
      </c>
      <c r="I122" s="134">
        <v>1022</v>
      </c>
      <c r="J122" s="140">
        <f t="shared" si="12"/>
        <v>68.1333333333333</v>
      </c>
      <c r="K122" s="140">
        <f t="shared" si="10"/>
        <v>68.9474358974359</v>
      </c>
      <c r="L122" s="134"/>
    </row>
    <row r="123" spans="1:12">
      <c r="A123" s="57">
        <v>120</v>
      </c>
      <c r="B123" s="57" t="s">
        <v>622</v>
      </c>
      <c r="C123" s="57">
        <v>1029</v>
      </c>
      <c r="D123" s="140">
        <f t="shared" si="11"/>
        <v>79.1538461538462</v>
      </c>
      <c r="E123" s="134">
        <v>1122</v>
      </c>
      <c r="F123" s="140">
        <f t="shared" si="8"/>
        <v>74.8</v>
      </c>
      <c r="G123" s="134">
        <v>1055</v>
      </c>
      <c r="H123" s="140">
        <f t="shared" si="9"/>
        <v>70.3333333333333</v>
      </c>
      <c r="I123" s="134">
        <v>1168</v>
      </c>
      <c r="J123" s="140">
        <f t="shared" si="12"/>
        <v>77.8666666666667</v>
      </c>
      <c r="K123" s="140">
        <f t="shared" si="10"/>
        <v>75.5384615384615</v>
      </c>
      <c r="L123" s="134"/>
    </row>
    <row r="124" spans="1:12">
      <c r="A124" s="57">
        <v>121</v>
      </c>
      <c r="B124" s="57" t="s">
        <v>623</v>
      </c>
      <c r="C124" s="57">
        <v>650</v>
      </c>
      <c r="D124" s="140">
        <f t="shared" si="11"/>
        <v>50</v>
      </c>
      <c r="E124" s="134">
        <v>807</v>
      </c>
      <c r="F124" s="140">
        <f t="shared" si="8"/>
        <v>53.8</v>
      </c>
      <c r="G124" s="134">
        <v>876</v>
      </c>
      <c r="H124" s="140">
        <f t="shared" si="9"/>
        <v>58.4</v>
      </c>
      <c r="I124" s="134">
        <v>1021</v>
      </c>
      <c r="J124" s="140">
        <f t="shared" si="12"/>
        <v>68.0666666666667</v>
      </c>
      <c r="K124" s="140">
        <f t="shared" si="10"/>
        <v>57.5666666666667</v>
      </c>
      <c r="L124" s="134"/>
    </row>
    <row r="125" spans="1:12">
      <c r="A125" s="57">
        <v>122</v>
      </c>
      <c r="B125" s="57" t="s">
        <v>624</v>
      </c>
      <c r="C125" s="57">
        <v>1003</v>
      </c>
      <c r="D125" s="140">
        <f t="shared" si="11"/>
        <v>77.1538461538462</v>
      </c>
      <c r="E125" s="134">
        <v>1018</v>
      </c>
      <c r="F125" s="140">
        <f t="shared" si="8"/>
        <v>67.8666666666667</v>
      </c>
      <c r="G125" s="134">
        <v>1014</v>
      </c>
      <c r="H125" s="140">
        <f t="shared" si="9"/>
        <v>67.6</v>
      </c>
      <c r="I125" s="134">
        <v>1117</v>
      </c>
      <c r="J125" s="140">
        <f t="shared" si="12"/>
        <v>74.4666666666667</v>
      </c>
      <c r="K125" s="140">
        <f t="shared" si="10"/>
        <v>71.7717948717949</v>
      </c>
      <c r="L125" s="134"/>
    </row>
    <row r="126" spans="1:12">
      <c r="A126" s="57">
        <v>123</v>
      </c>
      <c r="B126" s="57" t="s">
        <v>625</v>
      </c>
      <c r="C126" s="57">
        <v>819</v>
      </c>
      <c r="D126" s="140">
        <f t="shared" si="11"/>
        <v>63</v>
      </c>
      <c r="E126" s="134">
        <v>750</v>
      </c>
      <c r="F126" s="140">
        <f t="shared" si="8"/>
        <v>50</v>
      </c>
      <c r="G126" s="134">
        <v>745</v>
      </c>
      <c r="H126" s="140">
        <f t="shared" si="9"/>
        <v>49.6666666666667</v>
      </c>
      <c r="I126" s="134">
        <v>885</v>
      </c>
      <c r="J126" s="140">
        <f t="shared" si="12"/>
        <v>59</v>
      </c>
      <c r="K126" s="140">
        <f t="shared" si="10"/>
        <v>55.4166666666667</v>
      </c>
      <c r="L126" s="134"/>
    </row>
    <row r="127" spans="1:12">
      <c r="A127" s="57">
        <v>124</v>
      </c>
      <c r="B127" s="57" t="s">
        <v>626</v>
      </c>
      <c r="C127" s="97">
        <v>590</v>
      </c>
      <c r="D127" s="143" t="s">
        <v>28</v>
      </c>
      <c r="E127" s="97">
        <v>689</v>
      </c>
      <c r="F127" s="97"/>
      <c r="G127" s="97"/>
      <c r="H127" s="142"/>
      <c r="I127" s="97"/>
      <c r="J127" s="142"/>
      <c r="K127" s="97"/>
      <c r="L127" s="97">
        <v>16</v>
      </c>
    </row>
    <row r="128" spans="1:12">
      <c r="A128" s="57">
        <v>125</v>
      </c>
      <c r="B128" s="57" t="s">
        <v>627</v>
      </c>
      <c r="C128" s="57">
        <v>721</v>
      </c>
      <c r="D128" s="140">
        <f>C128/13</f>
        <v>55.4615384615385</v>
      </c>
      <c r="E128" s="134">
        <v>748</v>
      </c>
      <c r="F128" s="140">
        <f t="shared" si="8"/>
        <v>49.8666666666667</v>
      </c>
      <c r="G128" s="134">
        <v>832</v>
      </c>
      <c r="H128" s="140">
        <f t="shared" ref="H128:H157" si="13">(G128/15)</f>
        <v>55.4666666666667</v>
      </c>
      <c r="I128" s="134">
        <v>888</v>
      </c>
      <c r="J128" s="140">
        <f t="shared" si="12"/>
        <v>59.2</v>
      </c>
      <c r="K128" s="140">
        <f t="shared" si="10"/>
        <v>54.998717948718</v>
      </c>
      <c r="L128" s="134"/>
    </row>
    <row r="129" spans="1:12">
      <c r="A129" s="57">
        <v>126</v>
      </c>
      <c r="B129" s="57" t="s">
        <v>628</v>
      </c>
      <c r="C129" s="57">
        <v>917</v>
      </c>
      <c r="D129" s="140">
        <f>C129/13</f>
        <v>70.5384615384615</v>
      </c>
      <c r="E129" s="134">
        <v>922</v>
      </c>
      <c r="F129" s="140">
        <f t="shared" si="8"/>
        <v>61.4666666666667</v>
      </c>
      <c r="G129" s="134">
        <v>920</v>
      </c>
      <c r="H129" s="140">
        <f t="shared" si="13"/>
        <v>61.3333333333333</v>
      </c>
      <c r="I129" s="134">
        <v>993</v>
      </c>
      <c r="J129" s="140">
        <f t="shared" si="12"/>
        <v>66.2</v>
      </c>
      <c r="K129" s="140">
        <f t="shared" si="10"/>
        <v>64.8846153846154</v>
      </c>
      <c r="L129" s="134"/>
    </row>
    <row r="130" spans="1:12">
      <c r="A130" s="57">
        <v>127</v>
      </c>
      <c r="B130" s="57" t="s">
        <v>629</v>
      </c>
      <c r="C130" s="57">
        <v>671</v>
      </c>
      <c r="D130" s="140">
        <f>C130/13</f>
        <v>51.6153846153846</v>
      </c>
      <c r="E130" s="134">
        <v>797</v>
      </c>
      <c r="F130" s="140">
        <f t="shared" ref="F130:F157" si="14">(E130/15)</f>
        <v>53.1333333333333</v>
      </c>
      <c r="G130" s="134">
        <v>848</v>
      </c>
      <c r="H130" s="140">
        <f t="shared" si="13"/>
        <v>56.5333333333333</v>
      </c>
      <c r="I130" s="134">
        <v>909</v>
      </c>
      <c r="J130" s="142">
        <f t="shared" si="12"/>
        <v>60.6</v>
      </c>
      <c r="K130" s="97"/>
      <c r="L130" s="97">
        <v>17</v>
      </c>
    </row>
    <row r="131" spans="1:12">
      <c r="A131" s="57">
        <v>128</v>
      </c>
      <c r="B131" s="57" t="s">
        <v>630</v>
      </c>
      <c r="C131" s="57"/>
      <c r="D131" s="57"/>
      <c r="E131" s="57">
        <v>737</v>
      </c>
      <c r="F131" s="140">
        <f t="shared" si="14"/>
        <v>49.1333333333333</v>
      </c>
      <c r="G131" s="97"/>
      <c r="H131" s="142"/>
      <c r="I131" s="97"/>
      <c r="J131" s="142"/>
      <c r="K131" s="97"/>
      <c r="L131" s="97">
        <v>18</v>
      </c>
    </row>
    <row r="132" spans="1:12">
      <c r="A132" s="57">
        <v>129</v>
      </c>
      <c r="B132" s="57" t="s">
        <v>631</v>
      </c>
      <c r="C132" s="134"/>
      <c r="D132" s="134"/>
      <c r="E132" s="134">
        <v>885</v>
      </c>
      <c r="F132" s="140">
        <f t="shared" si="14"/>
        <v>59</v>
      </c>
      <c r="G132" s="134">
        <v>818</v>
      </c>
      <c r="H132" s="140">
        <f t="shared" si="13"/>
        <v>54.5333333333333</v>
      </c>
      <c r="I132" s="134">
        <v>964</v>
      </c>
      <c r="J132" s="140">
        <f t="shared" si="12"/>
        <v>64.2666666666667</v>
      </c>
      <c r="K132" s="140">
        <f>AVERAGE(F132,H132,J132)</f>
        <v>59.2666666666667</v>
      </c>
      <c r="L132" s="134"/>
    </row>
    <row r="133" spans="1:12">
      <c r="A133" s="57">
        <v>130</v>
      </c>
      <c r="B133" s="57" t="s">
        <v>632</v>
      </c>
      <c r="C133" s="134"/>
      <c r="D133" s="134"/>
      <c r="E133" s="134">
        <v>995</v>
      </c>
      <c r="F133" s="140">
        <f t="shared" si="14"/>
        <v>66.3333333333333</v>
      </c>
      <c r="G133" s="134">
        <v>1035</v>
      </c>
      <c r="H133" s="140">
        <f t="shared" si="13"/>
        <v>69</v>
      </c>
      <c r="I133" s="134">
        <v>1041</v>
      </c>
      <c r="J133" s="140">
        <f t="shared" ref="J133:J157" si="15">(I133/15)</f>
        <v>69.4</v>
      </c>
      <c r="K133" s="140">
        <f>AVERAGE(F133,H133,J133)</f>
        <v>68.2444444444444</v>
      </c>
      <c r="L133" s="134"/>
    </row>
    <row r="134" spans="1:12">
      <c r="A134" s="57">
        <v>131</v>
      </c>
      <c r="B134" s="57" t="s">
        <v>633</v>
      </c>
      <c r="C134" s="134"/>
      <c r="D134" s="134"/>
      <c r="E134" s="134">
        <v>297</v>
      </c>
      <c r="F134" s="97"/>
      <c r="G134" s="97"/>
      <c r="H134" s="142"/>
      <c r="I134" s="97"/>
      <c r="J134" s="142"/>
      <c r="K134" s="97"/>
      <c r="L134" s="97">
        <v>19</v>
      </c>
    </row>
    <row r="135" spans="1:12">
      <c r="A135" s="57">
        <v>132</v>
      </c>
      <c r="B135" s="57" t="s">
        <v>634</v>
      </c>
      <c r="C135" s="134"/>
      <c r="D135" s="134"/>
      <c r="E135" s="134">
        <v>887</v>
      </c>
      <c r="F135" s="140">
        <f t="shared" si="14"/>
        <v>59.1333333333333</v>
      </c>
      <c r="G135" s="134">
        <v>922</v>
      </c>
      <c r="H135" s="140">
        <f t="shared" si="13"/>
        <v>61.4666666666667</v>
      </c>
      <c r="I135" s="134">
        <v>1019</v>
      </c>
      <c r="J135" s="140">
        <f t="shared" si="15"/>
        <v>67.9333333333333</v>
      </c>
      <c r="K135" s="140">
        <f>AVERAGE(F135,H135,J135)</f>
        <v>62.8444444444444</v>
      </c>
      <c r="L135" s="134"/>
    </row>
    <row r="136" spans="1:12">
      <c r="A136" s="57">
        <v>133</v>
      </c>
      <c r="B136" s="57" t="s">
        <v>635</v>
      </c>
      <c r="C136" s="57"/>
      <c r="D136" s="57"/>
      <c r="E136" s="57">
        <v>804</v>
      </c>
      <c r="F136" s="140">
        <f t="shared" si="14"/>
        <v>53.6</v>
      </c>
      <c r="G136" s="57">
        <v>986</v>
      </c>
      <c r="H136" s="140">
        <f t="shared" si="13"/>
        <v>65.7333333333333</v>
      </c>
      <c r="I136" s="57">
        <v>1105</v>
      </c>
      <c r="J136" s="140">
        <f t="shared" si="15"/>
        <v>73.6666666666667</v>
      </c>
      <c r="K136" s="140">
        <f t="shared" ref="K136:K157" si="16">AVERAGE(F136,H136,J136)</f>
        <v>64.3333333333333</v>
      </c>
      <c r="L136" s="57"/>
    </row>
    <row r="137" spans="1:12">
      <c r="A137" s="57">
        <v>134</v>
      </c>
      <c r="B137" s="57" t="s">
        <v>636</v>
      </c>
      <c r="C137" s="57"/>
      <c r="D137" s="57"/>
      <c r="E137" s="57">
        <v>945</v>
      </c>
      <c r="F137" s="140">
        <f t="shared" si="14"/>
        <v>63</v>
      </c>
      <c r="G137" s="57">
        <v>960</v>
      </c>
      <c r="H137" s="140">
        <f t="shared" si="13"/>
        <v>64</v>
      </c>
      <c r="I137" s="57">
        <v>990</v>
      </c>
      <c r="J137" s="140">
        <f t="shared" si="15"/>
        <v>66</v>
      </c>
      <c r="K137" s="140">
        <f t="shared" si="16"/>
        <v>64.3333333333333</v>
      </c>
      <c r="L137" s="57"/>
    </row>
    <row r="138" spans="1:12">
      <c r="A138" s="57">
        <v>135</v>
      </c>
      <c r="B138" s="57" t="s">
        <v>637</v>
      </c>
      <c r="C138" s="57"/>
      <c r="D138" s="57"/>
      <c r="E138" s="57">
        <v>761</v>
      </c>
      <c r="F138" s="140">
        <f t="shared" si="14"/>
        <v>50.7333333333333</v>
      </c>
      <c r="G138" s="57">
        <v>848</v>
      </c>
      <c r="H138" s="140">
        <f t="shared" si="13"/>
        <v>56.5333333333333</v>
      </c>
      <c r="I138" s="57">
        <v>1002</v>
      </c>
      <c r="J138" s="140">
        <f t="shared" si="15"/>
        <v>66.8</v>
      </c>
      <c r="K138" s="140">
        <f t="shared" si="16"/>
        <v>58.0222222222222</v>
      </c>
      <c r="L138" s="57"/>
    </row>
    <row r="139" spans="1:12">
      <c r="A139" s="57">
        <v>136</v>
      </c>
      <c r="B139" s="57" t="s">
        <v>638</v>
      </c>
      <c r="C139" s="57"/>
      <c r="D139" s="57"/>
      <c r="E139" s="57">
        <v>617</v>
      </c>
      <c r="F139" s="97"/>
      <c r="G139" s="97"/>
      <c r="H139" s="142"/>
      <c r="I139" s="97"/>
      <c r="J139" s="142"/>
      <c r="K139" s="97"/>
      <c r="L139" s="97">
        <v>20</v>
      </c>
    </row>
    <row r="140" spans="1:12">
      <c r="A140" s="57">
        <v>137</v>
      </c>
      <c r="B140" s="57" t="s">
        <v>639</v>
      </c>
      <c r="C140" s="57"/>
      <c r="D140" s="57"/>
      <c r="E140" s="57">
        <v>934</v>
      </c>
      <c r="F140" s="140">
        <f t="shared" si="14"/>
        <v>62.2666666666667</v>
      </c>
      <c r="G140" s="57">
        <v>953</v>
      </c>
      <c r="H140" s="140">
        <f t="shared" si="13"/>
        <v>63.5333333333333</v>
      </c>
      <c r="I140" s="57">
        <v>1066</v>
      </c>
      <c r="J140" s="140">
        <f t="shared" si="15"/>
        <v>71.0666666666667</v>
      </c>
      <c r="K140" s="140">
        <f t="shared" si="16"/>
        <v>65.6222222222222</v>
      </c>
      <c r="L140" s="57"/>
    </row>
    <row r="141" spans="1:12">
      <c r="A141" s="57">
        <v>138</v>
      </c>
      <c r="B141" s="57" t="s">
        <v>640</v>
      </c>
      <c r="C141" s="57"/>
      <c r="D141" s="57"/>
      <c r="E141" s="57">
        <v>964</v>
      </c>
      <c r="F141" s="140">
        <f t="shared" si="14"/>
        <v>64.2666666666667</v>
      </c>
      <c r="G141" s="57">
        <v>1042</v>
      </c>
      <c r="H141" s="140">
        <f t="shared" si="13"/>
        <v>69.4666666666667</v>
      </c>
      <c r="I141" s="57">
        <v>1092</v>
      </c>
      <c r="J141" s="140">
        <f t="shared" si="15"/>
        <v>72.8</v>
      </c>
      <c r="K141" s="140">
        <f t="shared" si="16"/>
        <v>68.8444444444444</v>
      </c>
      <c r="L141" s="57"/>
    </row>
    <row r="142" spans="1:12">
      <c r="A142" s="57">
        <v>139</v>
      </c>
      <c r="B142" s="57" t="s">
        <v>641</v>
      </c>
      <c r="C142" s="57"/>
      <c r="D142" s="57"/>
      <c r="E142" s="57">
        <v>921</v>
      </c>
      <c r="F142" s="140">
        <f t="shared" si="14"/>
        <v>61.4</v>
      </c>
      <c r="G142" s="57">
        <v>949</v>
      </c>
      <c r="H142" s="140">
        <f t="shared" si="13"/>
        <v>63.2666666666667</v>
      </c>
      <c r="I142" s="57">
        <v>1091</v>
      </c>
      <c r="J142" s="140">
        <f t="shared" si="15"/>
        <v>72.7333333333333</v>
      </c>
      <c r="K142" s="140">
        <f t="shared" si="16"/>
        <v>65.8</v>
      </c>
      <c r="L142" s="57"/>
    </row>
    <row r="143" spans="1:12">
      <c r="A143" s="57">
        <v>140</v>
      </c>
      <c r="B143" s="57" t="s">
        <v>642</v>
      </c>
      <c r="C143" s="57"/>
      <c r="D143" s="57"/>
      <c r="E143" s="57">
        <v>1005</v>
      </c>
      <c r="F143" s="140">
        <f t="shared" si="14"/>
        <v>67</v>
      </c>
      <c r="G143" s="57">
        <v>936</v>
      </c>
      <c r="H143" s="140">
        <f t="shared" si="13"/>
        <v>62.4</v>
      </c>
      <c r="I143" s="57">
        <v>1036</v>
      </c>
      <c r="J143" s="140">
        <f t="shared" si="15"/>
        <v>69.0666666666667</v>
      </c>
      <c r="K143" s="140">
        <f t="shared" si="16"/>
        <v>66.1555555555556</v>
      </c>
      <c r="L143" s="57"/>
    </row>
    <row r="144" spans="1:12">
      <c r="A144" s="57">
        <v>141</v>
      </c>
      <c r="B144" s="57" t="s">
        <v>643</v>
      </c>
      <c r="C144" s="57"/>
      <c r="D144" s="57"/>
      <c r="E144" s="57">
        <v>782</v>
      </c>
      <c r="F144" s="140">
        <f t="shared" si="14"/>
        <v>52.1333333333333</v>
      </c>
      <c r="G144" s="57">
        <v>731</v>
      </c>
      <c r="H144" s="140">
        <f t="shared" si="13"/>
        <v>48.7333333333333</v>
      </c>
      <c r="I144" s="57">
        <v>890</v>
      </c>
      <c r="J144" s="140">
        <f t="shared" si="15"/>
        <v>59.3333333333333</v>
      </c>
      <c r="K144" s="140">
        <f t="shared" si="16"/>
        <v>53.4</v>
      </c>
      <c r="L144" s="57"/>
    </row>
    <row r="145" spans="1:12">
      <c r="A145" s="57">
        <v>142</v>
      </c>
      <c r="B145" s="57" t="s">
        <v>644</v>
      </c>
      <c r="C145" s="57"/>
      <c r="D145" s="57"/>
      <c r="E145" s="57">
        <v>926</v>
      </c>
      <c r="F145" s="140">
        <f t="shared" si="14"/>
        <v>61.7333333333333</v>
      </c>
      <c r="G145" s="57">
        <v>1016</v>
      </c>
      <c r="H145" s="140">
        <f t="shared" si="13"/>
        <v>67.7333333333333</v>
      </c>
      <c r="I145" s="57">
        <v>1039</v>
      </c>
      <c r="J145" s="140">
        <f t="shared" si="15"/>
        <v>69.2666666666667</v>
      </c>
      <c r="K145" s="140">
        <f t="shared" si="16"/>
        <v>66.2444444444445</v>
      </c>
      <c r="L145" s="57"/>
    </row>
    <row r="146" spans="1:12">
      <c r="A146" s="57">
        <v>143</v>
      </c>
      <c r="B146" s="57" t="s">
        <v>645</v>
      </c>
      <c r="C146" s="57"/>
      <c r="D146" s="57"/>
      <c r="E146" s="57">
        <v>1119</v>
      </c>
      <c r="F146" s="140">
        <f t="shared" si="14"/>
        <v>74.6</v>
      </c>
      <c r="G146" s="57">
        <v>1159</v>
      </c>
      <c r="H146" s="140">
        <f t="shared" si="13"/>
        <v>77.2666666666667</v>
      </c>
      <c r="I146" s="57">
        <v>1119</v>
      </c>
      <c r="J146" s="140">
        <f t="shared" si="15"/>
        <v>74.6</v>
      </c>
      <c r="K146" s="140">
        <f t="shared" si="16"/>
        <v>75.4888888888889</v>
      </c>
      <c r="L146" s="57"/>
    </row>
    <row r="147" spans="1:12">
      <c r="A147" s="57">
        <v>144</v>
      </c>
      <c r="B147" s="57" t="s">
        <v>646</v>
      </c>
      <c r="C147" s="57"/>
      <c r="D147" s="57"/>
      <c r="E147" s="57">
        <v>1084</v>
      </c>
      <c r="F147" s="140">
        <f t="shared" si="14"/>
        <v>72.2666666666667</v>
      </c>
      <c r="G147" s="57">
        <v>1067</v>
      </c>
      <c r="H147" s="140">
        <f t="shared" si="13"/>
        <v>71.1333333333333</v>
      </c>
      <c r="I147" s="57">
        <v>1090</v>
      </c>
      <c r="J147" s="140">
        <f t="shared" si="15"/>
        <v>72.6666666666667</v>
      </c>
      <c r="K147" s="140">
        <f t="shared" si="16"/>
        <v>72.0222222222222</v>
      </c>
      <c r="L147" s="57"/>
    </row>
    <row r="148" spans="1:12">
      <c r="A148" s="57">
        <v>145</v>
      </c>
      <c r="B148" s="57" t="s">
        <v>647</v>
      </c>
      <c r="C148" s="57"/>
      <c r="D148" s="57"/>
      <c r="E148" s="57">
        <v>918</v>
      </c>
      <c r="F148" s="140">
        <f t="shared" si="14"/>
        <v>61.2</v>
      </c>
      <c r="G148" s="57">
        <v>1058</v>
      </c>
      <c r="H148" s="140">
        <f t="shared" si="13"/>
        <v>70.5333333333333</v>
      </c>
      <c r="I148" s="57">
        <v>1048</v>
      </c>
      <c r="J148" s="140">
        <f t="shared" si="15"/>
        <v>69.8666666666667</v>
      </c>
      <c r="K148" s="140">
        <f t="shared" si="16"/>
        <v>67.2</v>
      </c>
      <c r="L148" s="57"/>
    </row>
    <row r="149" spans="1:12">
      <c r="A149" s="57">
        <v>146</v>
      </c>
      <c r="B149" s="57" t="s">
        <v>648</v>
      </c>
      <c r="C149" s="57"/>
      <c r="D149" s="57"/>
      <c r="E149" s="57">
        <v>974</v>
      </c>
      <c r="F149" s="140">
        <f t="shared" si="14"/>
        <v>64.9333333333333</v>
      </c>
      <c r="G149" s="134">
        <v>891</v>
      </c>
      <c r="H149" s="140">
        <f t="shared" si="13"/>
        <v>59.4</v>
      </c>
      <c r="I149" s="134">
        <v>1006</v>
      </c>
      <c r="J149" s="140">
        <f t="shared" si="15"/>
        <v>67.0666666666667</v>
      </c>
      <c r="K149" s="140">
        <f t="shared" si="16"/>
        <v>63.8</v>
      </c>
      <c r="L149" s="134"/>
    </row>
    <row r="150" spans="1:12">
      <c r="A150" s="57">
        <v>147</v>
      </c>
      <c r="B150" s="57" t="s">
        <v>649</v>
      </c>
      <c r="C150" s="57"/>
      <c r="D150" s="57"/>
      <c r="E150" s="57">
        <v>950</v>
      </c>
      <c r="F150" s="140">
        <f t="shared" si="14"/>
        <v>63.3333333333333</v>
      </c>
      <c r="G150" s="134">
        <v>941</v>
      </c>
      <c r="H150" s="140">
        <f t="shared" si="13"/>
        <v>62.7333333333333</v>
      </c>
      <c r="I150" s="134">
        <v>1028</v>
      </c>
      <c r="J150" s="140">
        <f t="shared" si="15"/>
        <v>68.5333333333333</v>
      </c>
      <c r="K150" s="140">
        <f t="shared" si="16"/>
        <v>64.8666666666667</v>
      </c>
      <c r="L150" s="134"/>
    </row>
    <row r="151" spans="1:12">
      <c r="A151" s="57">
        <v>148</v>
      </c>
      <c r="B151" s="57" t="s">
        <v>650</v>
      </c>
      <c r="C151" s="57"/>
      <c r="D151" s="57"/>
      <c r="E151" s="57">
        <v>618</v>
      </c>
      <c r="F151" s="140">
        <f t="shared" si="14"/>
        <v>41.2</v>
      </c>
      <c r="G151" s="97">
        <v>211</v>
      </c>
      <c r="H151" s="142"/>
      <c r="I151" s="97"/>
      <c r="J151" s="142"/>
      <c r="K151" s="97"/>
      <c r="L151" s="97">
        <v>21</v>
      </c>
    </row>
    <row r="152" spans="1:12">
      <c r="A152" s="57">
        <v>149</v>
      </c>
      <c r="B152" s="57" t="s">
        <v>651</v>
      </c>
      <c r="C152" s="57"/>
      <c r="D152" s="57"/>
      <c r="E152" s="57">
        <v>736</v>
      </c>
      <c r="F152" s="140">
        <f t="shared" si="14"/>
        <v>49.0666666666667</v>
      </c>
      <c r="G152" s="134">
        <v>755</v>
      </c>
      <c r="H152" s="140">
        <f t="shared" si="13"/>
        <v>50.3333333333333</v>
      </c>
      <c r="I152" s="134">
        <v>868</v>
      </c>
      <c r="J152" s="140">
        <f t="shared" si="15"/>
        <v>57.8666666666667</v>
      </c>
      <c r="K152" s="140">
        <f t="shared" si="16"/>
        <v>52.4222222222222</v>
      </c>
      <c r="L152" s="134"/>
    </row>
    <row r="153" spans="1:12">
      <c r="A153" s="57">
        <v>150</v>
      </c>
      <c r="B153" s="57" t="s">
        <v>652</v>
      </c>
      <c r="C153" s="57"/>
      <c r="D153" s="57"/>
      <c r="E153" s="57">
        <v>844</v>
      </c>
      <c r="F153" s="140">
        <f t="shared" si="14"/>
        <v>56.2666666666667</v>
      </c>
      <c r="G153" s="134">
        <v>914</v>
      </c>
      <c r="H153" s="140">
        <f t="shared" si="13"/>
        <v>60.9333333333333</v>
      </c>
      <c r="I153" s="134">
        <v>1012</v>
      </c>
      <c r="J153" s="140">
        <f t="shared" si="15"/>
        <v>67.4666666666667</v>
      </c>
      <c r="K153" s="140">
        <f t="shared" si="16"/>
        <v>61.5555555555556</v>
      </c>
      <c r="L153" s="134"/>
    </row>
    <row r="154" spans="1:12">
      <c r="A154" s="57">
        <v>151</v>
      </c>
      <c r="B154" s="57" t="s">
        <v>653</v>
      </c>
      <c r="C154" s="57"/>
      <c r="D154" s="57"/>
      <c r="E154" s="57">
        <v>978</v>
      </c>
      <c r="F154" s="140">
        <f t="shared" si="14"/>
        <v>65.2</v>
      </c>
      <c r="G154" s="134">
        <v>975</v>
      </c>
      <c r="H154" s="140">
        <f t="shared" si="13"/>
        <v>65</v>
      </c>
      <c r="I154" s="134">
        <v>1101</v>
      </c>
      <c r="J154" s="140">
        <f t="shared" si="15"/>
        <v>73.4</v>
      </c>
      <c r="K154" s="140">
        <f t="shared" si="16"/>
        <v>67.8666666666667</v>
      </c>
      <c r="L154" s="134"/>
    </row>
    <row r="155" spans="1:12">
      <c r="A155" s="57">
        <v>152</v>
      </c>
      <c r="B155" s="57" t="s">
        <v>654</v>
      </c>
      <c r="C155" s="57"/>
      <c r="D155" s="57"/>
      <c r="E155" s="57">
        <v>884</v>
      </c>
      <c r="F155" s="140">
        <f t="shared" si="14"/>
        <v>58.9333333333333</v>
      </c>
      <c r="G155" s="134">
        <v>982</v>
      </c>
      <c r="H155" s="140">
        <f t="shared" si="13"/>
        <v>65.4666666666667</v>
      </c>
      <c r="I155" s="134">
        <v>1030</v>
      </c>
      <c r="J155" s="140">
        <f t="shared" si="15"/>
        <v>68.6666666666667</v>
      </c>
      <c r="K155" s="140">
        <f t="shared" si="16"/>
        <v>64.3555555555556</v>
      </c>
      <c r="L155" s="134"/>
    </row>
    <row r="156" spans="1:12">
      <c r="A156" s="57">
        <v>153</v>
      </c>
      <c r="B156" s="57" t="s">
        <v>655</v>
      </c>
      <c r="C156" s="57"/>
      <c r="D156" s="57"/>
      <c r="E156" s="57">
        <v>820</v>
      </c>
      <c r="F156" s="140">
        <f t="shared" si="14"/>
        <v>54.6666666666667</v>
      </c>
      <c r="G156" s="134">
        <v>920</v>
      </c>
      <c r="H156" s="140">
        <f t="shared" si="13"/>
        <v>61.3333333333333</v>
      </c>
      <c r="I156" s="134">
        <v>997</v>
      </c>
      <c r="J156" s="140">
        <f t="shared" si="15"/>
        <v>66.4666666666667</v>
      </c>
      <c r="K156" s="140">
        <f t="shared" si="16"/>
        <v>60.8222222222222</v>
      </c>
      <c r="L156" s="134"/>
    </row>
    <row r="157" spans="1:12">
      <c r="A157" s="57">
        <v>154</v>
      </c>
      <c r="B157" s="57" t="s">
        <v>656</v>
      </c>
      <c r="C157" s="57"/>
      <c r="D157" s="57"/>
      <c r="E157" s="57">
        <v>795</v>
      </c>
      <c r="F157" s="140">
        <f t="shared" si="14"/>
        <v>53</v>
      </c>
      <c r="G157" s="134">
        <v>840</v>
      </c>
      <c r="H157" s="140">
        <f t="shared" si="13"/>
        <v>56</v>
      </c>
      <c r="I157" s="134">
        <v>904</v>
      </c>
      <c r="J157" s="140">
        <f t="shared" si="15"/>
        <v>60.2666666666667</v>
      </c>
      <c r="K157" s="140">
        <f t="shared" si="16"/>
        <v>56.4222222222222</v>
      </c>
      <c r="L157" s="134"/>
    </row>
    <row r="158" spans="1:12">
      <c r="A158" s="57">
        <v>155</v>
      </c>
      <c r="B158" s="57"/>
      <c r="C158" s="57"/>
      <c r="D158" s="57"/>
      <c r="E158" s="57"/>
      <c r="F158" s="57"/>
      <c r="G158" s="134"/>
      <c r="H158" s="134"/>
      <c r="I158" s="134"/>
      <c r="J158" s="134"/>
      <c r="K158" s="134"/>
      <c r="L158" s="134"/>
    </row>
    <row r="159" spans="1:12">
      <c r="A159" s="57">
        <v>156</v>
      </c>
      <c r="B159" s="57"/>
      <c r="C159" s="57"/>
      <c r="D159" s="57"/>
      <c r="E159" s="57"/>
      <c r="F159" s="57"/>
      <c r="G159" s="134"/>
      <c r="H159" s="134"/>
      <c r="I159" s="134"/>
      <c r="J159" s="134"/>
      <c r="K159" s="134"/>
      <c r="L159" s="134"/>
    </row>
    <row r="160" spans="1:12">
      <c r="A160" s="57">
        <v>157</v>
      </c>
      <c r="B160" s="57"/>
      <c r="C160" s="57"/>
      <c r="D160" s="57"/>
      <c r="E160" s="57"/>
      <c r="F160" s="57"/>
      <c r="G160" s="134"/>
      <c r="H160" s="134"/>
      <c r="I160" s="134"/>
      <c r="J160" s="134"/>
      <c r="K160" s="134"/>
      <c r="L160" s="134"/>
    </row>
    <row r="161" spans="1:12">
      <c r="A161" s="57">
        <v>158</v>
      </c>
      <c r="B161" s="57"/>
      <c r="C161" s="57"/>
      <c r="D161" s="57"/>
      <c r="E161" s="57"/>
      <c r="F161" s="57"/>
      <c r="G161" s="57"/>
      <c r="H161" s="57"/>
      <c r="I161" s="134"/>
      <c r="J161" s="134"/>
      <c r="K161" s="57"/>
      <c r="L161" s="57"/>
    </row>
    <row r="162" spans="1:12">
      <c r="A162" s="57">
        <v>159</v>
      </c>
      <c r="B162" s="57"/>
      <c r="C162" s="57"/>
      <c r="D162" s="57"/>
      <c r="E162" s="57"/>
      <c r="F162" s="57"/>
      <c r="G162" s="57"/>
      <c r="H162" s="57"/>
      <c r="I162" s="134"/>
      <c r="J162" s="134"/>
      <c r="K162" s="57"/>
      <c r="L162" s="57"/>
    </row>
    <row r="163" spans="1:12">
      <c r="A163" s="57">
        <v>160</v>
      </c>
      <c r="B163" s="57"/>
      <c r="C163" s="57"/>
      <c r="D163" s="57"/>
      <c r="E163" s="57"/>
      <c r="F163" s="57"/>
      <c r="G163" s="57"/>
      <c r="H163" s="57"/>
      <c r="I163" s="134"/>
      <c r="J163" s="134"/>
      <c r="K163" s="57"/>
      <c r="L163" s="57"/>
    </row>
    <row r="164" spans="1:12">
      <c r="A164" s="57">
        <v>161</v>
      </c>
      <c r="B164" s="57"/>
      <c r="C164" s="57"/>
      <c r="D164" s="57"/>
      <c r="E164" s="57"/>
      <c r="F164" s="57"/>
      <c r="G164" s="57"/>
      <c r="H164" s="57"/>
      <c r="I164" s="134"/>
      <c r="J164" s="134"/>
      <c r="K164" s="57"/>
      <c r="L164" s="57"/>
    </row>
    <row r="168" spans="1:10">
      <c r="A168" s="25"/>
      <c r="B168" s="25"/>
      <c r="C168" s="25"/>
      <c r="D168" s="25"/>
      <c r="E168" s="25"/>
      <c r="F168" s="25"/>
      <c r="G168" s="25"/>
      <c r="H168" s="25"/>
      <c r="I168" s="25"/>
      <c r="J168" s="25"/>
    </row>
    <row r="169" spans="1:10">
      <c r="A169" s="25"/>
      <c r="B169" s="25" t="s">
        <v>657</v>
      </c>
      <c r="C169" s="25"/>
      <c r="D169" s="25">
        <v>154</v>
      </c>
      <c r="E169" s="25"/>
      <c r="F169" s="25"/>
      <c r="G169" s="25" t="s">
        <v>658</v>
      </c>
      <c r="H169" s="25"/>
      <c r="I169" s="25">
        <f>(D173/D169)</f>
        <v>0.850649350649351</v>
      </c>
      <c r="J169" s="25"/>
    </row>
    <row r="170" spans="1:10">
      <c r="A170" s="25"/>
      <c r="B170" s="25"/>
      <c r="C170" s="25"/>
      <c r="D170" s="25"/>
      <c r="E170" s="25"/>
      <c r="F170" s="25"/>
      <c r="G170" s="25"/>
      <c r="H170" s="25"/>
      <c r="I170" s="25"/>
      <c r="J170" s="25"/>
    </row>
    <row r="171" spans="1:10">
      <c r="A171" s="25"/>
      <c r="B171" s="147" t="s">
        <v>659</v>
      </c>
      <c r="C171" s="25"/>
      <c r="D171" s="25">
        <v>21</v>
      </c>
      <c r="E171" s="25"/>
      <c r="F171" s="25"/>
      <c r="G171" s="25"/>
      <c r="H171" s="25"/>
      <c r="I171" s="25"/>
      <c r="J171" s="25"/>
    </row>
    <row r="172" spans="1:10">
      <c r="A172" s="25"/>
      <c r="B172" s="148" t="s">
        <v>660</v>
      </c>
      <c r="C172" s="25"/>
      <c r="D172" s="25">
        <v>2</v>
      </c>
      <c r="E172" s="25"/>
      <c r="F172" s="25"/>
      <c r="G172" s="25"/>
      <c r="H172" s="25"/>
      <c r="I172" s="25"/>
      <c r="J172" s="25"/>
    </row>
    <row r="173" spans="1:10">
      <c r="A173" s="25"/>
      <c r="B173" s="25" t="s">
        <v>661</v>
      </c>
      <c r="C173" s="25"/>
      <c r="D173" s="25">
        <f>(D169-D171)-2</f>
        <v>131</v>
      </c>
      <c r="E173" s="25"/>
      <c r="F173" s="25"/>
      <c r="G173" s="25"/>
      <c r="H173" s="25"/>
      <c r="I173" s="25"/>
      <c r="J173" s="25"/>
    </row>
  </sheetData>
  <mergeCells count="1">
    <mergeCell ref="A1:K1"/>
  </mergeCells>
  <pageMargins left="0.699305555555556" right="0.699305555555556" top="0.75" bottom="0.75" header="0.3" footer="0.3"/>
  <pageSetup paperSize="1" orientation="portrait" horizont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X175"/>
  <sheetViews>
    <sheetView view="pageBreakPreview" zoomScaleNormal="85" zoomScaleSheetLayoutView="100" topLeftCell="C139" workbookViewId="0">
      <selection activeCell="P158" sqref="P158"/>
    </sheetView>
  </sheetViews>
  <sheetFormatPr defaultColWidth="9" defaultRowHeight="15"/>
  <cols>
    <col min="1" max="1" width="10.8571428571429" customWidth="1"/>
    <col min="2" max="2" width="36" customWidth="1"/>
    <col min="5" max="12" width="4.85714285714286" customWidth="1"/>
    <col min="14" max="14" width="2.28571428571429" customWidth="1"/>
    <col min="15" max="15" width="10.8571428571429" customWidth="1"/>
    <col min="16" max="16" width="36" customWidth="1"/>
    <col min="17" max="17" width="10.7142857142857" style="52" customWidth="1"/>
    <col min="18" max="18" width="9" style="52" customWidth="1"/>
    <col min="19" max="20" width="9" style="52"/>
    <col min="21" max="21" width="12.8571428571429" style="52"/>
    <col min="22" max="22" width="19.4285714285714" style="10" customWidth="1"/>
    <col min="23" max="23" width="7.14285714285714" style="9" customWidth="1"/>
    <col min="24" max="24" width="8.14285714285714" style="9" customWidth="1"/>
  </cols>
  <sheetData>
    <row r="1" ht="21" spans="15:21">
      <c r="O1" s="54" t="s">
        <v>662</v>
      </c>
      <c r="P1" s="99"/>
      <c r="Q1" s="100"/>
      <c r="R1" s="100"/>
      <c r="S1" s="100"/>
      <c r="T1" s="100"/>
      <c r="U1" s="100"/>
    </row>
    <row r="2" ht="18.75" spans="1:21">
      <c r="A2" s="55" t="s">
        <v>663</v>
      </c>
      <c r="B2" s="55"/>
      <c r="C2" s="55"/>
      <c r="D2" s="55"/>
      <c r="E2" s="55"/>
      <c r="F2" s="55"/>
      <c r="G2" s="55"/>
      <c r="H2" s="55"/>
      <c r="I2" s="55"/>
      <c r="J2" s="132"/>
      <c r="K2" s="55"/>
      <c r="O2" s="56" t="s">
        <v>664</v>
      </c>
      <c r="P2" s="56" t="s">
        <v>665</v>
      </c>
      <c r="Q2" s="56" t="s">
        <v>666</v>
      </c>
      <c r="R2" s="56"/>
      <c r="S2" s="56" t="s">
        <v>667</v>
      </c>
      <c r="T2" s="56" t="s">
        <v>668</v>
      </c>
      <c r="U2" s="56" t="s">
        <v>669</v>
      </c>
    </row>
    <row r="3" spans="1:24">
      <c r="A3" s="57" t="s">
        <v>670</v>
      </c>
      <c r="B3" s="57" t="s">
        <v>665</v>
      </c>
      <c r="C3" s="57" t="s">
        <v>347</v>
      </c>
      <c r="D3" s="57" t="s">
        <v>24</v>
      </c>
      <c r="E3" s="57" t="s">
        <v>348</v>
      </c>
      <c r="F3" s="57" t="s">
        <v>24</v>
      </c>
      <c r="G3" s="57" t="s">
        <v>501</v>
      </c>
      <c r="H3" s="57" t="s">
        <v>24</v>
      </c>
      <c r="I3" s="57" t="s">
        <v>671</v>
      </c>
      <c r="J3" s="57" t="s">
        <v>24</v>
      </c>
      <c r="K3" s="60" t="s">
        <v>7</v>
      </c>
      <c r="L3" s="57"/>
      <c r="O3" s="59"/>
      <c r="P3" s="59"/>
      <c r="Q3" s="63" t="s">
        <v>672</v>
      </c>
      <c r="R3" s="63" t="s">
        <v>673</v>
      </c>
      <c r="S3" s="63" t="s">
        <v>674</v>
      </c>
      <c r="T3" s="63" t="s">
        <v>675</v>
      </c>
      <c r="U3" s="63" t="s">
        <v>676</v>
      </c>
      <c r="V3" s="133" t="s">
        <v>677</v>
      </c>
      <c r="W3" s="115" t="s">
        <v>28</v>
      </c>
      <c r="X3" s="115" t="s">
        <v>678</v>
      </c>
    </row>
    <row r="4" spans="1:24">
      <c r="A4" s="57" t="s">
        <v>679</v>
      </c>
      <c r="B4" s="57" t="s">
        <v>680</v>
      </c>
      <c r="C4" s="57">
        <v>1075</v>
      </c>
      <c r="D4" s="57">
        <f>(C4/14)</f>
        <v>76.7857142857143</v>
      </c>
      <c r="E4" s="57">
        <v>973</v>
      </c>
      <c r="F4" s="57">
        <f>(E4/15)</f>
        <v>64.8666666666667</v>
      </c>
      <c r="G4" s="57">
        <v>1026</v>
      </c>
      <c r="H4" s="57">
        <f>(G4/15)</f>
        <v>68.4</v>
      </c>
      <c r="I4" s="57"/>
      <c r="J4" s="57"/>
      <c r="K4" s="57"/>
      <c r="L4" s="57"/>
      <c r="O4" s="57" t="s">
        <v>679</v>
      </c>
      <c r="P4" s="57" t="s">
        <v>680</v>
      </c>
      <c r="Q4" s="68">
        <v>1075</v>
      </c>
      <c r="R4" s="68">
        <f>(Q4/14)</f>
        <v>76.7857142857143</v>
      </c>
      <c r="S4" s="68" t="s">
        <v>681</v>
      </c>
      <c r="T4" s="68" t="s">
        <v>681</v>
      </c>
      <c r="U4" s="65" t="s">
        <v>682</v>
      </c>
      <c r="W4" s="67"/>
      <c r="X4" s="53"/>
    </row>
    <row r="5" spans="1:24">
      <c r="A5" s="57" t="s">
        <v>683</v>
      </c>
      <c r="B5" s="57" t="s">
        <v>684</v>
      </c>
      <c r="C5" s="57">
        <v>1061</v>
      </c>
      <c r="D5" s="57">
        <f>(C5/14)</f>
        <v>75.7857142857143</v>
      </c>
      <c r="E5" s="57">
        <v>1098</v>
      </c>
      <c r="F5" s="57">
        <f>(E5/15)</f>
        <v>73.2</v>
      </c>
      <c r="G5" s="57">
        <v>1104</v>
      </c>
      <c r="H5" s="57">
        <f>(G5/15)</f>
        <v>73.6</v>
      </c>
      <c r="I5" s="57"/>
      <c r="J5" s="57"/>
      <c r="K5" s="57"/>
      <c r="L5" s="57"/>
      <c r="O5" s="57" t="s">
        <v>683</v>
      </c>
      <c r="P5" s="57" t="s">
        <v>684</v>
      </c>
      <c r="Q5" s="68">
        <v>1061</v>
      </c>
      <c r="R5" s="68">
        <f>(Q5/14)</f>
        <v>75.7857142857143</v>
      </c>
      <c r="S5" s="68" t="s">
        <v>682</v>
      </c>
      <c r="T5" s="68" t="s">
        <v>682</v>
      </c>
      <c r="U5" s="68" t="s">
        <v>682</v>
      </c>
      <c r="V5" s="10">
        <v>1</v>
      </c>
      <c r="W5" s="67"/>
      <c r="X5" s="53"/>
    </row>
    <row r="6" spans="1:24">
      <c r="A6" s="57" t="s">
        <v>685</v>
      </c>
      <c r="B6" s="57" t="s">
        <v>686</v>
      </c>
      <c r="C6" s="57">
        <v>974</v>
      </c>
      <c r="D6" s="57">
        <f>(C6/14)</f>
        <v>69.5714285714286</v>
      </c>
      <c r="E6" s="57">
        <v>970</v>
      </c>
      <c r="F6" s="57">
        <f>(E6/15)</f>
        <v>64.6666666666667</v>
      </c>
      <c r="G6" s="57">
        <v>959</v>
      </c>
      <c r="H6" s="57">
        <f>(G6/15)</f>
        <v>63.9333333333333</v>
      </c>
      <c r="I6" s="57"/>
      <c r="J6" s="57"/>
      <c r="K6" s="57"/>
      <c r="L6" s="57"/>
      <c r="O6" s="57" t="s">
        <v>685</v>
      </c>
      <c r="P6" s="57" t="s">
        <v>686</v>
      </c>
      <c r="Q6" s="68">
        <v>974</v>
      </c>
      <c r="R6" s="68">
        <f>(Q6/14)</f>
        <v>69.5714285714286</v>
      </c>
      <c r="S6" s="68" t="s">
        <v>687</v>
      </c>
      <c r="T6" s="68" t="s">
        <v>687</v>
      </c>
      <c r="U6" s="65" t="s">
        <v>682</v>
      </c>
      <c r="V6" s="10">
        <v>2</v>
      </c>
      <c r="W6" s="67"/>
      <c r="X6" s="53"/>
    </row>
    <row r="7" spans="1:24">
      <c r="A7" s="57" t="s">
        <v>688</v>
      </c>
      <c r="B7" s="57" t="s">
        <v>689</v>
      </c>
      <c r="C7" s="57">
        <v>785</v>
      </c>
      <c r="D7" s="57">
        <f>(C7/14)</f>
        <v>56.0714285714286</v>
      </c>
      <c r="E7" s="57">
        <v>741</v>
      </c>
      <c r="F7" s="57">
        <f>(E7/15)</f>
        <v>49.4</v>
      </c>
      <c r="G7" s="57">
        <v>614</v>
      </c>
      <c r="H7" s="57">
        <f>(G7/15)</f>
        <v>40.9333333333333</v>
      </c>
      <c r="I7" s="57"/>
      <c r="J7" s="57"/>
      <c r="K7" s="57"/>
      <c r="L7" s="57"/>
      <c r="O7" s="57" t="s">
        <v>688</v>
      </c>
      <c r="P7" s="57" t="s">
        <v>689</v>
      </c>
      <c r="Q7" s="68">
        <v>785</v>
      </c>
      <c r="R7" s="68">
        <f>(Q7/14)</f>
        <v>56.0714285714286</v>
      </c>
      <c r="S7" s="68" t="s">
        <v>681</v>
      </c>
      <c r="T7" s="68" t="s">
        <v>681</v>
      </c>
      <c r="U7" s="69" t="s">
        <v>28</v>
      </c>
      <c r="W7" s="67">
        <v>1</v>
      </c>
      <c r="X7" s="53"/>
    </row>
    <row r="8" spans="1:24">
      <c r="A8" s="57"/>
      <c r="B8" s="57" t="s">
        <v>690</v>
      </c>
      <c r="C8" s="57">
        <v>573</v>
      </c>
      <c r="D8" s="97" t="s">
        <v>28</v>
      </c>
      <c r="E8" s="97"/>
      <c r="F8" s="97"/>
      <c r="G8" s="97"/>
      <c r="H8" s="97"/>
      <c r="I8" s="97"/>
      <c r="J8" s="97"/>
      <c r="K8" s="97"/>
      <c r="L8" s="97">
        <v>1</v>
      </c>
      <c r="O8" s="57"/>
      <c r="P8" s="57" t="s">
        <v>690</v>
      </c>
      <c r="Q8" s="68">
        <v>573</v>
      </c>
      <c r="R8" s="69" t="s">
        <v>28</v>
      </c>
      <c r="S8" s="69" t="s">
        <v>28</v>
      </c>
      <c r="T8" s="69" t="s">
        <v>28</v>
      </c>
      <c r="U8" s="69" t="s">
        <v>28</v>
      </c>
      <c r="W8" s="67">
        <v>2</v>
      </c>
      <c r="X8" s="53"/>
    </row>
    <row r="9" spans="1:24">
      <c r="A9" s="57" t="s">
        <v>691</v>
      </c>
      <c r="B9" s="57" t="s">
        <v>692</v>
      </c>
      <c r="C9" s="57"/>
      <c r="D9" s="57"/>
      <c r="E9" s="57">
        <v>873</v>
      </c>
      <c r="F9" s="57">
        <f>(E9/15)</f>
        <v>58.2</v>
      </c>
      <c r="G9" s="57">
        <v>942</v>
      </c>
      <c r="H9" s="57">
        <f>(G9/15)</f>
        <v>62.8</v>
      </c>
      <c r="I9" s="57"/>
      <c r="J9" s="57"/>
      <c r="K9" s="57"/>
      <c r="L9" s="57"/>
      <c r="O9" s="57" t="s">
        <v>691</v>
      </c>
      <c r="P9" s="57" t="s">
        <v>692</v>
      </c>
      <c r="Q9" s="68"/>
      <c r="R9" s="68"/>
      <c r="S9" s="68" t="s">
        <v>693</v>
      </c>
      <c r="T9" s="68" t="s">
        <v>687</v>
      </c>
      <c r="U9" s="68" t="s">
        <v>687</v>
      </c>
      <c r="V9" s="10">
        <v>3</v>
      </c>
      <c r="W9" s="67"/>
      <c r="X9" s="53"/>
    </row>
    <row r="10" spans="1:24">
      <c r="A10" s="57" t="s">
        <v>694</v>
      </c>
      <c r="B10" s="57" t="s">
        <v>695</v>
      </c>
      <c r="C10" s="57">
        <v>1063</v>
      </c>
      <c r="D10" s="57">
        <f>(C10/14)</f>
        <v>75.9285714285714</v>
      </c>
      <c r="E10" s="57">
        <v>1037</v>
      </c>
      <c r="F10" s="57">
        <f>(E10/15)</f>
        <v>69.1333333333333</v>
      </c>
      <c r="G10" s="57">
        <v>961</v>
      </c>
      <c r="H10" s="57">
        <f>(G10/15)</f>
        <v>64.0666666666667</v>
      </c>
      <c r="I10" s="57"/>
      <c r="J10" s="57"/>
      <c r="K10" s="57"/>
      <c r="L10" s="57"/>
      <c r="O10" s="57" t="s">
        <v>694</v>
      </c>
      <c r="P10" s="57" t="s">
        <v>695</v>
      </c>
      <c r="Q10" s="68">
        <v>1063</v>
      </c>
      <c r="R10" s="68">
        <f>(Q10/14)</f>
        <v>75.9285714285714</v>
      </c>
      <c r="S10" s="68" t="s">
        <v>682</v>
      </c>
      <c r="T10" s="68" t="s">
        <v>687</v>
      </c>
      <c r="U10" s="68" t="s">
        <v>682</v>
      </c>
      <c r="V10" s="10">
        <v>4</v>
      </c>
      <c r="W10" s="67"/>
      <c r="X10" s="53"/>
    </row>
    <row r="11" spans="1:24">
      <c r="A11" s="57" t="s">
        <v>696</v>
      </c>
      <c r="B11" s="57" t="s">
        <v>697</v>
      </c>
      <c r="C11" s="57">
        <v>847</v>
      </c>
      <c r="D11" s="57">
        <f>(C11/14)</f>
        <v>60.5</v>
      </c>
      <c r="E11" s="57">
        <v>959</v>
      </c>
      <c r="F11" s="57">
        <f>(E11/15)</f>
        <v>63.9333333333333</v>
      </c>
      <c r="G11" s="57">
        <v>1038</v>
      </c>
      <c r="H11" s="57">
        <f>(G11/15)</f>
        <v>69.2</v>
      </c>
      <c r="I11" s="57"/>
      <c r="J11" s="57"/>
      <c r="K11" s="57"/>
      <c r="L11" s="57"/>
      <c r="O11" s="57" t="s">
        <v>696</v>
      </c>
      <c r="P11" s="57" t="s">
        <v>697</v>
      </c>
      <c r="Q11" s="68">
        <v>847</v>
      </c>
      <c r="R11" s="68">
        <f>(Q11/14)</f>
        <v>60.5</v>
      </c>
      <c r="S11" s="68" t="s">
        <v>687</v>
      </c>
      <c r="T11" s="68" t="s">
        <v>682</v>
      </c>
      <c r="U11" s="65" t="s">
        <v>682</v>
      </c>
      <c r="V11" s="10">
        <v>5</v>
      </c>
      <c r="W11" s="67"/>
      <c r="X11" s="53"/>
    </row>
    <row r="12" spans="1:24">
      <c r="A12" s="57" t="s">
        <v>698</v>
      </c>
      <c r="B12" s="57" t="s">
        <v>699</v>
      </c>
      <c r="C12" s="57">
        <v>1121</v>
      </c>
      <c r="D12" s="57">
        <f>(C12/14)</f>
        <v>80.0714285714286</v>
      </c>
      <c r="E12" s="57">
        <v>1143</v>
      </c>
      <c r="F12" s="57">
        <f>(E12/15)</f>
        <v>76.2</v>
      </c>
      <c r="G12" s="57">
        <v>1103</v>
      </c>
      <c r="H12" s="57">
        <f>(G12/15)</f>
        <v>73.5333333333333</v>
      </c>
      <c r="I12" s="57"/>
      <c r="J12" s="57"/>
      <c r="K12" s="57"/>
      <c r="L12" s="57"/>
      <c r="O12" s="57" t="s">
        <v>698</v>
      </c>
      <c r="P12" s="57" t="s">
        <v>699</v>
      </c>
      <c r="Q12" s="68">
        <v>1121</v>
      </c>
      <c r="R12" s="68">
        <f>(Q12/14)</f>
        <v>80.0714285714286</v>
      </c>
      <c r="S12" s="68" t="s">
        <v>682</v>
      </c>
      <c r="T12" s="68" t="s">
        <v>682</v>
      </c>
      <c r="U12" s="68" t="s">
        <v>682</v>
      </c>
      <c r="V12" s="10">
        <v>6</v>
      </c>
      <c r="W12" s="67"/>
      <c r="X12" s="53"/>
    </row>
    <row r="13" spans="1:24">
      <c r="A13" s="57" t="s">
        <v>700</v>
      </c>
      <c r="B13" s="57" t="s">
        <v>701</v>
      </c>
      <c r="C13" s="57">
        <v>860</v>
      </c>
      <c r="D13" s="57">
        <f>(C13/14)</f>
        <v>61.4285714285714</v>
      </c>
      <c r="E13" s="57">
        <v>713</v>
      </c>
      <c r="F13" s="57">
        <f>(E13/15)</f>
        <v>47.5333333333333</v>
      </c>
      <c r="G13" s="57">
        <v>636</v>
      </c>
      <c r="H13" s="57">
        <f>(G13/15)</f>
        <v>42.4</v>
      </c>
      <c r="I13" s="57"/>
      <c r="J13" s="57"/>
      <c r="K13" s="57"/>
      <c r="L13" s="57"/>
      <c r="O13" s="57" t="s">
        <v>700</v>
      </c>
      <c r="P13" s="57" t="s">
        <v>701</v>
      </c>
      <c r="Q13" s="68">
        <v>860</v>
      </c>
      <c r="R13" s="68">
        <f>(Q13/14)</f>
        <v>61.4285714285714</v>
      </c>
      <c r="S13" s="68" t="s">
        <v>681</v>
      </c>
      <c r="T13" s="68" t="s">
        <v>681</v>
      </c>
      <c r="U13" s="69" t="s">
        <v>28</v>
      </c>
      <c r="W13" s="67">
        <v>3</v>
      </c>
      <c r="X13" s="53"/>
    </row>
    <row r="14" spans="1:24">
      <c r="A14" s="57"/>
      <c r="B14" s="57" t="s">
        <v>702</v>
      </c>
      <c r="C14" s="57">
        <v>626</v>
      </c>
      <c r="D14" s="97" t="s">
        <v>28</v>
      </c>
      <c r="E14" s="97"/>
      <c r="F14" s="97"/>
      <c r="G14" s="97"/>
      <c r="H14" s="97"/>
      <c r="I14" s="97"/>
      <c r="J14" s="97"/>
      <c r="K14" s="97"/>
      <c r="L14" s="97">
        <v>2</v>
      </c>
      <c r="O14" s="57"/>
      <c r="P14" s="57" t="s">
        <v>702</v>
      </c>
      <c r="Q14" s="68">
        <v>626</v>
      </c>
      <c r="R14" s="69" t="s">
        <v>28</v>
      </c>
      <c r="S14" s="69" t="s">
        <v>28</v>
      </c>
      <c r="T14" s="69" t="s">
        <v>28</v>
      </c>
      <c r="U14" s="69" t="s">
        <v>28</v>
      </c>
      <c r="W14" s="67">
        <v>4</v>
      </c>
      <c r="X14" s="53"/>
    </row>
    <row r="15" spans="1:24">
      <c r="A15" s="57" t="s">
        <v>703</v>
      </c>
      <c r="B15" s="57" t="s">
        <v>704</v>
      </c>
      <c r="C15" s="57"/>
      <c r="D15" s="57"/>
      <c r="E15" s="57">
        <v>923</v>
      </c>
      <c r="F15" s="57">
        <f t="shared" ref="F15:F61" si="0">(E15/15)</f>
        <v>61.5333333333333</v>
      </c>
      <c r="G15" s="57">
        <v>969</v>
      </c>
      <c r="H15" s="57">
        <f t="shared" ref="H15:H61" si="1">(G15/15)</f>
        <v>64.6</v>
      </c>
      <c r="I15" s="57"/>
      <c r="J15" s="57"/>
      <c r="K15" s="57"/>
      <c r="L15" s="57"/>
      <c r="O15" s="57" t="s">
        <v>703</v>
      </c>
      <c r="P15" s="57" t="s">
        <v>704</v>
      </c>
      <c r="Q15" s="68"/>
      <c r="R15" s="68"/>
      <c r="S15" s="68" t="s">
        <v>681</v>
      </c>
      <c r="T15" s="68" t="s">
        <v>687</v>
      </c>
      <c r="U15" s="65" t="s">
        <v>687</v>
      </c>
      <c r="W15" s="67"/>
      <c r="X15" s="53"/>
    </row>
    <row r="16" spans="1:24">
      <c r="A16" s="57" t="s">
        <v>705</v>
      </c>
      <c r="B16" s="57" t="s">
        <v>706</v>
      </c>
      <c r="C16" s="57">
        <v>912</v>
      </c>
      <c r="D16" s="57">
        <f>(C16/14)</f>
        <v>65.1428571428571</v>
      </c>
      <c r="E16" s="57">
        <v>967</v>
      </c>
      <c r="F16" s="57">
        <f t="shared" si="0"/>
        <v>64.4666666666667</v>
      </c>
      <c r="G16" s="57">
        <v>919</v>
      </c>
      <c r="H16" s="57">
        <f t="shared" si="1"/>
        <v>61.2666666666667</v>
      </c>
      <c r="I16" s="57"/>
      <c r="J16" s="57"/>
      <c r="K16" s="57"/>
      <c r="L16" s="57"/>
      <c r="O16" s="57" t="s">
        <v>705</v>
      </c>
      <c r="P16" s="57" t="s">
        <v>706</v>
      </c>
      <c r="Q16" s="68">
        <v>912</v>
      </c>
      <c r="R16" s="68">
        <f>(Q16/14)</f>
        <v>65.1428571428571</v>
      </c>
      <c r="S16" s="68" t="s">
        <v>687</v>
      </c>
      <c r="T16" s="68" t="s">
        <v>687</v>
      </c>
      <c r="U16" s="65" t="s">
        <v>687</v>
      </c>
      <c r="V16" s="10">
        <v>7</v>
      </c>
      <c r="W16" s="67"/>
      <c r="X16" s="53"/>
    </row>
    <row r="17" spans="1:24">
      <c r="A17" s="57" t="s">
        <v>707</v>
      </c>
      <c r="B17" s="57" t="s">
        <v>708</v>
      </c>
      <c r="C17" s="57"/>
      <c r="D17" s="57"/>
      <c r="E17" s="57">
        <v>864</v>
      </c>
      <c r="F17" s="57">
        <f t="shared" si="0"/>
        <v>57.6</v>
      </c>
      <c r="G17" s="57">
        <v>1047</v>
      </c>
      <c r="H17" s="57">
        <f t="shared" si="1"/>
        <v>69.8</v>
      </c>
      <c r="I17" s="57"/>
      <c r="J17" s="57"/>
      <c r="K17" s="57"/>
      <c r="L17" s="57"/>
      <c r="O17" s="57" t="s">
        <v>707</v>
      </c>
      <c r="P17" s="57" t="s">
        <v>708</v>
      </c>
      <c r="Q17" s="68"/>
      <c r="R17" s="68"/>
      <c r="S17" s="68" t="s">
        <v>693</v>
      </c>
      <c r="T17" s="68" t="s">
        <v>682</v>
      </c>
      <c r="U17" s="65" t="s">
        <v>682</v>
      </c>
      <c r="V17" s="10">
        <v>8</v>
      </c>
      <c r="W17" s="67"/>
      <c r="X17" s="53"/>
    </row>
    <row r="18" spans="1:24">
      <c r="A18" s="57" t="s">
        <v>709</v>
      </c>
      <c r="B18" s="57" t="s">
        <v>710</v>
      </c>
      <c r="C18" s="57">
        <v>1066</v>
      </c>
      <c r="D18" s="57">
        <f>(C18/14)</f>
        <v>76.1428571428571</v>
      </c>
      <c r="E18" s="57">
        <v>986</v>
      </c>
      <c r="F18" s="57">
        <f t="shared" si="0"/>
        <v>65.7333333333333</v>
      </c>
      <c r="G18" s="57">
        <v>1026</v>
      </c>
      <c r="H18" s="57">
        <f t="shared" si="1"/>
        <v>68.4</v>
      </c>
      <c r="I18" s="57"/>
      <c r="J18" s="57"/>
      <c r="K18" s="57"/>
      <c r="L18" s="57"/>
      <c r="O18" s="57" t="s">
        <v>709</v>
      </c>
      <c r="P18" s="57" t="s">
        <v>710</v>
      </c>
      <c r="Q18" s="68">
        <v>1066</v>
      </c>
      <c r="R18" s="68">
        <f>(Q18/14)</f>
        <v>76.1428571428571</v>
      </c>
      <c r="S18" s="68" t="s">
        <v>687</v>
      </c>
      <c r="T18" s="68" t="s">
        <v>682</v>
      </c>
      <c r="U18" s="68" t="s">
        <v>682</v>
      </c>
      <c r="V18" s="10">
        <v>9</v>
      </c>
      <c r="W18" s="67"/>
      <c r="X18" s="53"/>
    </row>
    <row r="19" spans="1:24">
      <c r="A19" s="57" t="s">
        <v>711</v>
      </c>
      <c r="B19" s="57" t="s">
        <v>712</v>
      </c>
      <c r="C19" s="57">
        <v>1115</v>
      </c>
      <c r="D19" s="57">
        <f>(C19/14)</f>
        <v>79.6428571428571</v>
      </c>
      <c r="E19" s="57">
        <v>1122</v>
      </c>
      <c r="F19" s="57">
        <f t="shared" si="0"/>
        <v>74.8</v>
      </c>
      <c r="G19" s="57">
        <v>1117</v>
      </c>
      <c r="H19" s="57">
        <f t="shared" si="1"/>
        <v>74.4666666666667</v>
      </c>
      <c r="I19" s="57"/>
      <c r="J19" s="57"/>
      <c r="K19" s="57"/>
      <c r="L19" s="57"/>
      <c r="O19" s="57" t="s">
        <v>711</v>
      </c>
      <c r="P19" s="57" t="s">
        <v>712</v>
      </c>
      <c r="Q19" s="68">
        <v>1115</v>
      </c>
      <c r="R19" s="68">
        <f>(Q19/14)</f>
        <v>79.6428571428571</v>
      </c>
      <c r="S19" s="68" t="s">
        <v>682</v>
      </c>
      <c r="T19" s="68" t="s">
        <v>682</v>
      </c>
      <c r="U19" s="65" t="s">
        <v>682</v>
      </c>
      <c r="V19" s="10">
        <v>10</v>
      </c>
      <c r="W19" s="67"/>
      <c r="X19" s="53"/>
    </row>
    <row r="20" spans="1:24">
      <c r="A20" s="57" t="s">
        <v>713</v>
      </c>
      <c r="B20" s="57" t="s">
        <v>714</v>
      </c>
      <c r="C20" s="57">
        <v>887</v>
      </c>
      <c r="D20" s="57">
        <f>(C20/14)</f>
        <v>63.3571428571429</v>
      </c>
      <c r="E20" s="57">
        <v>924</v>
      </c>
      <c r="F20" s="57">
        <f t="shared" si="0"/>
        <v>61.6</v>
      </c>
      <c r="G20" s="57">
        <v>999</v>
      </c>
      <c r="H20" s="57">
        <f t="shared" si="1"/>
        <v>66.6</v>
      </c>
      <c r="I20" s="57"/>
      <c r="J20" s="57"/>
      <c r="K20" s="57"/>
      <c r="L20" s="57"/>
      <c r="O20" s="57" t="s">
        <v>713</v>
      </c>
      <c r="P20" s="57" t="s">
        <v>714</v>
      </c>
      <c r="Q20" s="68">
        <v>887</v>
      </c>
      <c r="R20" s="68">
        <f>(Q20/14)</f>
        <v>63.3571428571429</v>
      </c>
      <c r="S20" s="68" t="s">
        <v>687</v>
      </c>
      <c r="T20" s="68" t="s">
        <v>682</v>
      </c>
      <c r="U20" s="68" t="s">
        <v>682</v>
      </c>
      <c r="V20" s="10">
        <v>11</v>
      </c>
      <c r="W20" s="67"/>
      <c r="X20" s="53"/>
    </row>
    <row r="21" spans="1:24">
      <c r="A21" s="57" t="s">
        <v>715</v>
      </c>
      <c r="B21" s="57" t="s">
        <v>716</v>
      </c>
      <c r="C21" s="57">
        <v>840</v>
      </c>
      <c r="D21" s="57">
        <f>(C21/14)</f>
        <v>60</v>
      </c>
      <c r="E21" s="57">
        <v>750</v>
      </c>
      <c r="F21" s="57">
        <f t="shared" si="0"/>
        <v>50</v>
      </c>
      <c r="G21" s="57">
        <v>872</v>
      </c>
      <c r="H21" s="57">
        <f t="shared" si="1"/>
        <v>58.1333333333333</v>
      </c>
      <c r="I21" s="57"/>
      <c r="J21" s="57"/>
      <c r="K21" s="57"/>
      <c r="L21" s="57"/>
      <c r="O21" s="57" t="s">
        <v>715</v>
      </c>
      <c r="P21" s="57" t="s">
        <v>716</v>
      </c>
      <c r="Q21" s="68">
        <v>840</v>
      </c>
      <c r="R21" s="68">
        <f>(Q21/14)</f>
        <v>60</v>
      </c>
      <c r="S21" s="68" t="s">
        <v>681</v>
      </c>
      <c r="T21" s="68" t="s">
        <v>693</v>
      </c>
      <c r="U21" s="68" t="s">
        <v>682</v>
      </c>
      <c r="W21" s="67"/>
      <c r="X21" s="53"/>
    </row>
    <row r="22" spans="1:24">
      <c r="A22" s="57" t="s">
        <v>717</v>
      </c>
      <c r="B22" s="57" t="s">
        <v>718</v>
      </c>
      <c r="C22" s="57">
        <v>870</v>
      </c>
      <c r="D22" s="57">
        <f>(C22/14)</f>
        <v>62.1428571428571</v>
      </c>
      <c r="E22" s="57">
        <v>987</v>
      </c>
      <c r="F22" s="57">
        <f t="shared" si="0"/>
        <v>65.8</v>
      </c>
      <c r="G22" s="57">
        <v>1015</v>
      </c>
      <c r="H22" s="57">
        <f t="shared" si="1"/>
        <v>67.6666666666667</v>
      </c>
      <c r="I22" s="57"/>
      <c r="J22" s="57"/>
      <c r="K22" s="57"/>
      <c r="L22" s="57"/>
      <c r="O22" s="57" t="s">
        <v>717</v>
      </c>
      <c r="P22" s="57" t="s">
        <v>718</v>
      </c>
      <c r="Q22" s="68">
        <v>870</v>
      </c>
      <c r="R22" s="68">
        <f>(Q22/14)</f>
        <v>62.1428571428571</v>
      </c>
      <c r="S22" s="68" t="s">
        <v>687</v>
      </c>
      <c r="T22" s="68" t="s">
        <v>682</v>
      </c>
      <c r="U22" s="68" t="s">
        <v>682</v>
      </c>
      <c r="V22" s="10">
        <v>12</v>
      </c>
      <c r="W22" s="67"/>
      <c r="X22" s="53"/>
    </row>
    <row r="23" spans="1:24">
      <c r="A23" s="57" t="s">
        <v>719</v>
      </c>
      <c r="B23" s="57" t="s">
        <v>720</v>
      </c>
      <c r="C23" s="57"/>
      <c r="D23" s="57"/>
      <c r="E23" s="57">
        <v>873</v>
      </c>
      <c r="F23" s="57">
        <f t="shared" si="0"/>
        <v>58.2</v>
      </c>
      <c r="G23" s="57">
        <v>956</v>
      </c>
      <c r="H23" s="57">
        <f t="shared" si="1"/>
        <v>63.7333333333333</v>
      </c>
      <c r="I23" s="57"/>
      <c r="J23" s="57"/>
      <c r="K23" s="57"/>
      <c r="L23" s="57"/>
      <c r="O23" s="57" t="s">
        <v>719</v>
      </c>
      <c r="P23" s="57" t="s">
        <v>720</v>
      </c>
      <c r="Q23" s="68"/>
      <c r="R23" s="68"/>
      <c r="S23" s="68" t="s">
        <v>693</v>
      </c>
      <c r="T23" s="68" t="s">
        <v>687</v>
      </c>
      <c r="U23" s="65" t="s">
        <v>682</v>
      </c>
      <c r="V23" s="10">
        <v>13</v>
      </c>
      <c r="W23" s="67"/>
      <c r="X23" s="53"/>
    </row>
    <row r="24" spans="1:24">
      <c r="A24" s="57" t="s">
        <v>721</v>
      </c>
      <c r="B24" s="57" t="s">
        <v>722</v>
      </c>
      <c r="C24" s="57"/>
      <c r="D24" s="57"/>
      <c r="E24" s="57">
        <v>881</v>
      </c>
      <c r="F24" s="57">
        <f t="shared" si="0"/>
        <v>58.7333333333333</v>
      </c>
      <c r="G24" s="57">
        <v>891</v>
      </c>
      <c r="H24" s="57">
        <f t="shared" si="1"/>
        <v>59.4</v>
      </c>
      <c r="I24" s="57"/>
      <c r="J24" s="57"/>
      <c r="K24" s="57"/>
      <c r="L24" s="57"/>
      <c r="O24" s="57" t="s">
        <v>721</v>
      </c>
      <c r="P24" s="57" t="s">
        <v>722</v>
      </c>
      <c r="Q24" s="68"/>
      <c r="R24" s="68"/>
      <c r="S24" s="68" t="s">
        <v>693</v>
      </c>
      <c r="T24" s="68" t="s">
        <v>681</v>
      </c>
      <c r="U24" s="65" t="s">
        <v>682</v>
      </c>
      <c r="W24" s="67"/>
      <c r="X24" s="53"/>
    </row>
    <row r="25" spans="1:24">
      <c r="A25" s="57" t="s">
        <v>723</v>
      </c>
      <c r="B25" s="57" t="s">
        <v>724</v>
      </c>
      <c r="C25" s="57">
        <v>965</v>
      </c>
      <c r="D25" s="57">
        <f>(C25/14)</f>
        <v>68.9285714285714</v>
      </c>
      <c r="E25" s="57">
        <v>1039</v>
      </c>
      <c r="F25" s="57">
        <f t="shared" si="0"/>
        <v>69.2666666666667</v>
      </c>
      <c r="G25" s="57">
        <v>1037</v>
      </c>
      <c r="H25" s="57">
        <f t="shared" si="1"/>
        <v>69.1333333333333</v>
      </c>
      <c r="I25" s="57"/>
      <c r="J25" s="57"/>
      <c r="K25" s="57"/>
      <c r="L25" s="57"/>
      <c r="O25" s="57" t="s">
        <v>723</v>
      </c>
      <c r="P25" s="57" t="s">
        <v>724</v>
      </c>
      <c r="Q25" s="68">
        <v>965</v>
      </c>
      <c r="R25" s="68">
        <f>(Q25/14)</f>
        <v>68.9285714285714</v>
      </c>
      <c r="S25" s="68" t="s">
        <v>682</v>
      </c>
      <c r="T25" s="68" t="s">
        <v>682</v>
      </c>
      <c r="U25" s="68" t="s">
        <v>687</v>
      </c>
      <c r="V25" s="10">
        <v>14</v>
      </c>
      <c r="W25" s="67"/>
      <c r="X25" s="53"/>
    </row>
    <row r="26" spans="1:24">
      <c r="A26" s="57" t="s">
        <v>725</v>
      </c>
      <c r="B26" s="57" t="s">
        <v>726</v>
      </c>
      <c r="C26" s="57">
        <v>880</v>
      </c>
      <c r="D26" s="57">
        <f>(C26/14)</f>
        <v>62.8571428571429</v>
      </c>
      <c r="E26" s="57">
        <v>921</v>
      </c>
      <c r="F26" s="57">
        <f t="shared" si="0"/>
        <v>61.4</v>
      </c>
      <c r="G26" s="57">
        <v>960</v>
      </c>
      <c r="H26" s="57">
        <f t="shared" si="1"/>
        <v>64</v>
      </c>
      <c r="I26" s="57"/>
      <c r="J26" s="57"/>
      <c r="K26" s="57"/>
      <c r="L26" s="57"/>
      <c r="O26" s="57" t="s">
        <v>725</v>
      </c>
      <c r="P26" s="57" t="s">
        <v>726</v>
      </c>
      <c r="Q26" s="68">
        <v>880</v>
      </c>
      <c r="R26" s="68">
        <f>(Q26/14)</f>
        <v>62.8571428571429</v>
      </c>
      <c r="S26" s="68" t="s">
        <v>687</v>
      </c>
      <c r="T26" s="68" t="s">
        <v>687</v>
      </c>
      <c r="U26" s="68" t="s">
        <v>682</v>
      </c>
      <c r="V26" s="10">
        <v>15</v>
      </c>
      <c r="W26" s="67"/>
      <c r="X26" s="53"/>
    </row>
    <row r="27" spans="1:24">
      <c r="A27" s="57" t="s">
        <v>727</v>
      </c>
      <c r="B27" s="57" t="s">
        <v>728</v>
      </c>
      <c r="C27" s="57">
        <v>859</v>
      </c>
      <c r="D27" s="57">
        <f>(C27/14)</f>
        <v>61.3571428571429</v>
      </c>
      <c r="E27" s="57">
        <v>951</v>
      </c>
      <c r="F27" s="57">
        <f t="shared" si="0"/>
        <v>63.4</v>
      </c>
      <c r="G27" s="57">
        <v>920</v>
      </c>
      <c r="H27" s="57">
        <f t="shared" si="1"/>
        <v>61.3333333333333</v>
      </c>
      <c r="I27" s="57"/>
      <c r="J27" s="57"/>
      <c r="K27" s="57"/>
      <c r="L27" s="57"/>
      <c r="O27" s="57" t="s">
        <v>727</v>
      </c>
      <c r="P27" s="57" t="s">
        <v>728</v>
      </c>
      <c r="Q27" s="68">
        <v>859</v>
      </c>
      <c r="R27" s="68">
        <f>(Q27/14)</f>
        <v>61.3571428571429</v>
      </c>
      <c r="S27" s="68" t="s">
        <v>687</v>
      </c>
      <c r="T27" s="68" t="s">
        <v>687</v>
      </c>
      <c r="U27" s="68" t="s">
        <v>682</v>
      </c>
      <c r="V27" s="10">
        <v>16</v>
      </c>
      <c r="W27" s="67"/>
      <c r="X27" s="53"/>
    </row>
    <row r="28" spans="1:24">
      <c r="A28" s="57" t="s">
        <v>729</v>
      </c>
      <c r="B28" s="57" t="s">
        <v>730</v>
      </c>
      <c r="C28" s="57">
        <v>1040</v>
      </c>
      <c r="D28" s="57">
        <f>(C28/14)</f>
        <v>74.2857142857143</v>
      </c>
      <c r="E28" s="57">
        <v>1059</v>
      </c>
      <c r="F28" s="57">
        <f t="shared" si="0"/>
        <v>70.6</v>
      </c>
      <c r="G28" s="57">
        <v>1116</v>
      </c>
      <c r="H28" s="57">
        <f t="shared" si="1"/>
        <v>74.4</v>
      </c>
      <c r="I28" s="57"/>
      <c r="J28" s="57"/>
      <c r="K28" s="57"/>
      <c r="L28" s="57"/>
      <c r="O28" s="57" t="s">
        <v>729</v>
      </c>
      <c r="P28" s="57" t="s">
        <v>730</v>
      </c>
      <c r="Q28" s="68">
        <v>1040</v>
      </c>
      <c r="R28" s="68">
        <f>(Q28/14)</f>
        <v>74.2857142857143</v>
      </c>
      <c r="S28" s="68" t="s">
        <v>682</v>
      </c>
      <c r="T28" s="68" t="s">
        <v>682</v>
      </c>
      <c r="U28" s="68" t="s">
        <v>682</v>
      </c>
      <c r="V28" s="10">
        <v>17</v>
      </c>
      <c r="W28" s="67"/>
      <c r="X28" s="53"/>
    </row>
    <row r="29" spans="1:24">
      <c r="A29" s="57" t="s">
        <v>731</v>
      </c>
      <c r="B29" s="57" t="s">
        <v>732</v>
      </c>
      <c r="C29" s="57">
        <v>1074</v>
      </c>
      <c r="D29" s="57">
        <f>(C29/14)</f>
        <v>76.7142857142857</v>
      </c>
      <c r="E29" s="57">
        <v>1106</v>
      </c>
      <c r="F29" s="57">
        <f t="shared" si="0"/>
        <v>73.7333333333333</v>
      </c>
      <c r="G29" s="57">
        <v>1135</v>
      </c>
      <c r="H29" s="57">
        <f t="shared" si="1"/>
        <v>75.6666666666667</v>
      </c>
      <c r="I29" s="57"/>
      <c r="J29" s="57"/>
      <c r="K29" s="57"/>
      <c r="L29" s="57"/>
      <c r="O29" s="57" t="s">
        <v>731</v>
      </c>
      <c r="P29" s="57" t="s">
        <v>732</v>
      </c>
      <c r="Q29" s="68">
        <v>1074</v>
      </c>
      <c r="R29" s="68">
        <f>(Q29/14)</f>
        <v>76.7142857142857</v>
      </c>
      <c r="S29" s="68" t="s">
        <v>682</v>
      </c>
      <c r="T29" s="68" t="s">
        <v>682</v>
      </c>
      <c r="U29" s="68" t="s">
        <v>682</v>
      </c>
      <c r="V29" s="10">
        <v>18</v>
      </c>
      <c r="W29" s="67"/>
      <c r="X29" s="53"/>
    </row>
    <row r="30" spans="1:24">
      <c r="A30" s="57" t="s">
        <v>733</v>
      </c>
      <c r="B30" s="57" t="s">
        <v>734</v>
      </c>
      <c r="C30" s="57"/>
      <c r="D30" s="57"/>
      <c r="E30" s="57">
        <v>1007</v>
      </c>
      <c r="F30" s="57">
        <f t="shared" si="0"/>
        <v>67.1333333333333</v>
      </c>
      <c r="G30" s="57">
        <v>1045</v>
      </c>
      <c r="H30" s="57">
        <f t="shared" si="1"/>
        <v>69.6666666666667</v>
      </c>
      <c r="I30" s="57"/>
      <c r="J30" s="57"/>
      <c r="K30" s="57"/>
      <c r="L30" s="57"/>
      <c r="O30" s="57" t="s">
        <v>733</v>
      </c>
      <c r="P30" s="57" t="s">
        <v>734</v>
      </c>
      <c r="Q30" s="68"/>
      <c r="R30" s="68"/>
      <c r="S30" s="68" t="s">
        <v>682</v>
      </c>
      <c r="T30" s="68" t="s">
        <v>682</v>
      </c>
      <c r="U30" s="68" t="s">
        <v>682</v>
      </c>
      <c r="V30" s="10">
        <v>19</v>
      </c>
      <c r="W30" s="67"/>
      <c r="X30" s="53"/>
    </row>
    <row r="31" spans="1:24">
      <c r="A31" s="57" t="s">
        <v>735</v>
      </c>
      <c r="B31" s="57" t="s">
        <v>736</v>
      </c>
      <c r="C31" s="57">
        <v>688</v>
      </c>
      <c r="D31" s="57">
        <f t="shared" ref="D31:D41" si="2">(C31/14)</f>
        <v>49.1428571428571</v>
      </c>
      <c r="E31" s="57">
        <v>774</v>
      </c>
      <c r="F31" s="57">
        <f t="shared" si="0"/>
        <v>51.6</v>
      </c>
      <c r="G31" s="131">
        <v>811</v>
      </c>
      <c r="H31" s="57">
        <f t="shared" si="1"/>
        <v>54.0666666666667</v>
      </c>
      <c r="I31" s="57"/>
      <c r="J31" s="57"/>
      <c r="K31" s="57"/>
      <c r="L31" s="57"/>
      <c r="O31" s="57" t="s">
        <v>735</v>
      </c>
      <c r="P31" s="57" t="s">
        <v>736</v>
      </c>
      <c r="Q31" s="68">
        <v>688</v>
      </c>
      <c r="R31" s="68">
        <f t="shared" ref="R31:R41" si="3">(Q31/14)</f>
        <v>49.1428571428571</v>
      </c>
      <c r="S31" s="68" t="s">
        <v>737</v>
      </c>
      <c r="T31" s="68" t="s">
        <v>681</v>
      </c>
      <c r="U31" s="69" t="s">
        <v>28</v>
      </c>
      <c r="W31" s="67">
        <v>5</v>
      </c>
      <c r="X31" s="53"/>
    </row>
    <row r="32" spans="1:24">
      <c r="A32" s="57" t="s">
        <v>738</v>
      </c>
      <c r="B32" s="57" t="s">
        <v>739</v>
      </c>
      <c r="C32" s="57">
        <v>1009</v>
      </c>
      <c r="D32" s="57">
        <f t="shared" si="2"/>
        <v>72.0714285714286</v>
      </c>
      <c r="E32" s="57">
        <v>1001</v>
      </c>
      <c r="F32" s="57">
        <f t="shared" si="0"/>
        <v>66.7333333333333</v>
      </c>
      <c r="G32" s="57">
        <v>959</v>
      </c>
      <c r="H32" s="57">
        <f t="shared" si="1"/>
        <v>63.9333333333333</v>
      </c>
      <c r="I32" s="57"/>
      <c r="J32" s="57"/>
      <c r="K32" s="57"/>
      <c r="L32" s="57"/>
      <c r="O32" s="57" t="s">
        <v>738</v>
      </c>
      <c r="P32" s="57" t="s">
        <v>739</v>
      </c>
      <c r="Q32" s="68">
        <v>1009</v>
      </c>
      <c r="R32" s="68">
        <f t="shared" si="3"/>
        <v>72.0714285714286</v>
      </c>
      <c r="S32" s="68" t="s">
        <v>682</v>
      </c>
      <c r="T32" s="68" t="s">
        <v>687</v>
      </c>
      <c r="U32" s="68" t="s">
        <v>682</v>
      </c>
      <c r="V32" s="10">
        <v>20</v>
      </c>
      <c r="W32" s="67"/>
      <c r="X32" s="53"/>
    </row>
    <row r="33" spans="1:24">
      <c r="A33" s="57" t="s">
        <v>740</v>
      </c>
      <c r="B33" s="57" t="s">
        <v>741</v>
      </c>
      <c r="C33" s="57">
        <v>1029</v>
      </c>
      <c r="D33" s="57">
        <f t="shared" si="2"/>
        <v>73.5</v>
      </c>
      <c r="E33" s="57">
        <v>903</v>
      </c>
      <c r="F33" s="57">
        <f t="shared" si="0"/>
        <v>60.2</v>
      </c>
      <c r="G33" s="57">
        <v>918</v>
      </c>
      <c r="H33" s="57">
        <f t="shared" si="1"/>
        <v>61.2</v>
      </c>
      <c r="I33" s="57"/>
      <c r="J33" s="57"/>
      <c r="K33" s="57"/>
      <c r="L33" s="57"/>
      <c r="O33" s="57" t="s">
        <v>740</v>
      </c>
      <c r="P33" s="57" t="s">
        <v>741</v>
      </c>
      <c r="Q33" s="68">
        <v>1029</v>
      </c>
      <c r="R33" s="68">
        <f t="shared" si="3"/>
        <v>73.5</v>
      </c>
      <c r="S33" s="68" t="s">
        <v>681</v>
      </c>
      <c r="T33" s="68" t="s">
        <v>687</v>
      </c>
      <c r="U33" s="68" t="s">
        <v>682</v>
      </c>
      <c r="W33" s="67"/>
      <c r="X33" s="53"/>
    </row>
    <row r="34" spans="1:24">
      <c r="A34" s="57" t="s">
        <v>742</v>
      </c>
      <c r="B34" s="57" t="s">
        <v>743</v>
      </c>
      <c r="C34" s="57">
        <v>918</v>
      </c>
      <c r="D34" s="57">
        <f t="shared" si="2"/>
        <v>65.5714285714286</v>
      </c>
      <c r="E34" s="57">
        <v>856</v>
      </c>
      <c r="F34" s="57">
        <f t="shared" si="0"/>
        <v>57.0666666666667</v>
      </c>
      <c r="G34" s="57">
        <v>923</v>
      </c>
      <c r="H34" s="57">
        <f t="shared" si="1"/>
        <v>61.5333333333333</v>
      </c>
      <c r="I34" s="57"/>
      <c r="J34" s="57"/>
      <c r="K34" s="57"/>
      <c r="L34" s="57"/>
      <c r="O34" s="57" t="s">
        <v>742</v>
      </c>
      <c r="P34" s="57" t="s">
        <v>743</v>
      </c>
      <c r="Q34" s="68">
        <v>918</v>
      </c>
      <c r="R34" s="68">
        <f t="shared" si="3"/>
        <v>65.5714285714286</v>
      </c>
      <c r="S34" s="68" t="s">
        <v>681</v>
      </c>
      <c r="T34" s="68" t="s">
        <v>687</v>
      </c>
      <c r="U34" s="68" t="s">
        <v>682</v>
      </c>
      <c r="W34" s="67"/>
      <c r="X34" s="53"/>
    </row>
    <row r="35" spans="1:24">
      <c r="A35" s="57" t="s">
        <v>744</v>
      </c>
      <c r="B35" s="57" t="s">
        <v>745</v>
      </c>
      <c r="C35" s="57">
        <v>1073</v>
      </c>
      <c r="D35" s="57">
        <f t="shared" si="2"/>
        <v>76.6428571428571</v>
      </c>
      <c r="E35" s="57">
        <v>1070</v>
      </c>
      <c r="F35" s="57">
        <f t="shared" si="0"/>
        <v>71.3333333333333</v>
      </c>
      <c r="G35" s="57">
        <v>1022</v>
      </c>
      <c r="H35" s="57">
        <f t="shared" si="1"/>
        <v>68.1333333333333</v>
      </c>
      <c r="I35" s="57"/>
      <c r="J35" s="57"/>
      <c r="K35" s="57"/>
      <c r="L35" s="57"/>
      <c r="O35" s="57" t="s">
        <v>744</v>
      </c>
      <c r="P35" s="57" t="s">
        <v>745</v>
      </c>
      <c r="Q35" s="68">
        <v>1073</v>
      </c>
      <c r="R35" s="68">
        <f t="shared" si="3"/>
        <v>76.6428571428571</v>
      </c>
      <c r="S35" s="68" t="s">
        <v>682</v>
      </c>
      <c r="T35" s="68" t="s">
        <v>682</v>
      </c>
      <c r="U35" s="68" t="s">
        <v>682</v>
      </c>
      <c r="V35" s="10">
        <v>21</v>
      </c>
      <c r="W35" s="67"/>
      <c r="X35" s="53"/>
    </row>
    <row r="36" spans="1:24">
      <c r="A36" s="57" t="s">
        <v>746</v>
      </c>
      <c r="B36" s="57" t="s">
        <v>747</v>
      </c>
      <c r="C36" s="57">
        <v>912</v>
      </c>
      <c r="D36" s="57">
        <f t="shared" si="2"/>
        <v>65.1428571428571</v>
      </c>
      <c r="E36" s="57">
        <v>692</v>
      </c>
      <c r="F36" s="57">
        <f t="shared" si="0"/>
        <v>46.1333333333333</v>
      </c>
      <c r="G36" s="57">
        <v>691</v>
      </c>
      <c r="H36" s="57">
        <f t="shared" si="1"/>
        <v>46.0666666666667</v>
      </c>
      <c r="I36" s="57"/>
      <c r="J36" s="57"/>
      <c r="K36" s="57"/>
      <c r="L36" s="57"/>
      <c r="O36" s="57" t="s">
        <v>746</v>
      </c>
      <c r="P36" s="57" t="s">
        <v>747</v>
      </c>
      <c r="Q36" s="68">
        <v>912</v>
      </c>
      <c r="R36" s="68">
        <f t="shared" si="3"/>
        <v>65.1428571428571</v>
      </c>
      <c r="S36" s="68" t="s">
        <v>681</v>
      </c>
      <c r="T36" s="68" t="s">
        <v>681</v>
      </c>
      <c r="U36" s="68" t="s">
        <v>687</v>
      </c>
      <c r="W36" s="67"/>
      <c r="X36" s="53"/>
    </row>
    <row r="37" spans="1:24">
      <c r="A37" s="57" t="s">
        <v>748</v>
      </c>
      <c r="B37" s="57" t="s">
        <v>749</v>
      </c>
      <c r="C37" s="57">
        <v>1130</v>
      </c>
      <c r="D37" s="57">
        <f t="shared" si="2"/>
        <v>80.7142857142857</v>
      </c>
      <c r="E37" s="57">
        <v>1158</v>
      </c>
      <c r="F37" s="57">
        <f t="shared" si="0"/>
        <v>77.2</v>
      </c>
      <c r="G37" s="60">
        <v>1044</v>
      </c>
      <c r="H37" s="57">
        <f t="shared" si="1"/>
        <v>69.6</v>
      </c>
      <c r="I37" s="57"/>
      <c r="J37" s="57"/>
      <c r="K37" s="57"/>
      <c r="L37" s="57"/>
      <c r="O37" s="57" t="s">
        <v>748</v>
      </c>
      <c r="P37" s="57" t="s">
        <v>749</v>
      </c>
      <c r="Q37" s="68">
        <v>1130</v>
      </c>
      <c r="R37" s="68">
        <f t="shared" si="3"/>
        <v>80.7142857142857</v>
      </c>
      <c r="S37" s="68" t="s">
        <v>682</v>
      </c>
      <c r="T37" s="68" t="s">
        <v>682</v>
      </c>
      <c r="U37" s="68" t="s">
        <v>682</v>
      </c>
      <c r="V37" s="10">
        <v>22</v>
      </c>
      <c r="W37" s="67"/>
      <c r="X37" s="53"/>
    </row>
    <row r="38" spans="1:24">
      <c r="A38" s="57" t="s">
        <v>750</v>
      </c>
      <c r="B38" s="57" t="s">
        <v>751</v>
      </c>
      <c r="C38" s="57">
        <v>886</v>
      </c>
      <c r="D38" s="57">
        <f t="shared" si="2"/>
        <v>63.2857142857143</v>
      </c>
      <c r="E38" s="57">
        <v>861</v>
      </c>
      <c r="F38" s="57">
        <f t="shared" si="0"/>
        <v>57.4</v>
      </c>
      <c r="G38" s="57">
        <v>834</v>
      </c>
      <c r="H38" s="57">
        <f t="shared" si="1"/>
        <v>55.6</v>
      </c>
      <c r="I38" s="57"/>
      <c r="J38" s="57"/>
      <c r="K38" s="57"/>
      <c r="L38" s="57"/>
      <c r="O38" s="57" t="s">
        <v>750</v>
      </c>
      <c r="P38" s="57" t="s">
        <v>751</v>
      </c>
      <c r="Q38" s="68">
        <v>886</v>
      </c>
      <c r="R38" s="68">
        <f t="shared" si="3"/>
        <v>63.2857142857143</v>
      </c>
      <c r="S38" s="68" t="s">
        <v>693</v>
      </c>
      <c r="T38" s="68" t="s">
        <v>693</v>
      </c>
      <c r="U38" s="68" t="s">
        <v>687</v>
      </c>
      <c r="V38" s="10">
        <v>23</v>
      </c>
      <c r="W38" s="67"/>
      <c r="X38" s="53"/>
    </row>
    <row r="39" spans="1:24">
      <c r="A39" s="57" t="s">
        <v>752</v>
      </c>
      <c r="B39" s="57" t="s">
        <v>753</v>
      </c>
      <c r="C39" s="57">
        <v>971</v>
      </c>
      <c r="D39" s="57">
        <f t="shared" si="2"/>
        <v>69.3571428571429</v>
      </c>
      <c r="E39" s="57">
        <v>1020</v>
      </c>
      <c r="F39" s="57">
        <f t="shared" si="0"/>
        <v>68</v>
      </c>
      <c r="G39" s="57">
        <v>1027</v>
      </c>
      <c r="H39" s="57">
        <f t="shared" si="1"/>
        <v>68.4666666666667</v>
      </c>
      <c r="I39" s="57"/>
      <c r="J39" s="57"/>
      <c r="K39" s="57"/>
      <c r="L39" s="57"/>
      <c r="O39" s="57" t="s">
        <v>752</v>
      </c>
      <c r="P39" s="57" t="s">
        <v>753</v>
      </c>
      <c r="Q39" s="68">
        <v>971</v>
      </c>
      <c r="R39" s="68">
        <f t="shared" si="3"/>
        <v>69.3571428571429</v>
      </c>
      <c r="S39" s="68" t="s">
        <v>682</v>
      </c>
      <c r="T39" s="68" t="s">
        <v>682</v>
      </c>
      <c r="U39" s="68" t="s">
        <v>682</v>
      </c>
      <c r="V39" s="10">
        <v>24</v>
      </c>
      <c r="W39" s="67"/>
      <c r="X39" s="53"/>
    </row>
    <row r="40" spans="1:24">
      <c r="A40" s="57" t="s">
        <v>754</v>
      </c>
      <c r="B40" s="57" t="s">
        <v>755</v>
      </c>
      <c r="C40" s="57">
        <v>1111</v>
      </c>
      <c r="D40" s="57">
        <f t="shared" si="2"/>
        <v>79.3571428571429</v>
      </c>
      <c r="E40" s="57">
        <v>1037</v>
      </c>
      <c r="F40" s="57">
        <f t="shared" si="0"/>
        <v>69.1333333333333</v>
      </c>
      <c r="G40" s="57">
        <v>1038</v>
      </c>
      <c r="H40" s="57">
        <f t="shared" si="1"/>
        <v>69.2</v>
      </c>
      <c r="I40" s="57"/>
      <c r="J40" s="57"/>
      <c r="K40" s="57"/>
      <c r="L40" s="57"/>
      <c r="O40" s="57" t="s">
        <v>754</v>
      </c>
      <c r="P40" s="57" t="s">
        <v>755</v>
      </c>
      <c r="Q40" s="68">
        <v>1111</v>
      </c>
      <c r="R40" s="68">
        <f t="shared" si="3"/>
        <v>79.3571428571429</v>
      </c>
      <c r="S40" s="68" t="s">
        <v>682</v>
      </c>
      <c r="T40" s="68" t="s">
        <v>682</v>
      </c>
      <c r="U40" s="68" t="s">
        <v>682</v>
      </c>
      <c r="V40" s="10">
        <v>25</v>
      </c>
      <c r="W40" s="67"/>
      <c r="X40" s="53"/>
    </row>
    <row r="41" spans="1:24">
      <c r="A41" s="57" t="s">
        <v>756</v>
      </c>
      <c r="B41" s="57" t="s">
        <v>757</v>
      </c>
      <c r="C41" s="57">
        <v>898</v>
      </c>
      <c r="D41" s="57">
        <f t="shared" si="2"/>
        <v>64.1428571428571</v>
      </c>
      <c r="E41" s="57">
        <v>908</v>
      </c>
      <c r="F41" s="57">
        <f t="shared" si="0"/>
        <v>60.5333333333333</v>
      </c>
      <c r="G41" s="57">
        <v>935</v>
      </c>
      <c r="H41" s="57">
        <f t="shared" si="1"/>
        <v>62.3333333333333</v>
      </c>
      <c r="I41" s="57"/>
      <c r="J41" s="57"/>
      <c r="K41" s="57"/>
      <c r="L41" s="57"/>
      <c r="O41" s="57" t="s">
        <v>756</v>
      </c>
      <c r="P41" s="57" t="s">
        <v>757</v>
      </c>
      <c r="Q41" s="68">
        <v>898</v>
      </c>
      <c r="R41" s="68">
        <f t="shared" si="3"/>
        <v>64.1428571428571</v>
      </c>
      <c r="S41" s="68" t="s">
        <v>687</v>
      </c>
      <c r="T41" s="68" t="s">
        <v>687</v>
      </c>
      <c r="U41" s="68" t="s">
        <v>682</v>
      </c>
      <c r="V41" s="10">
        <v>26</v>
      </c>
      <c r="W41" s="67"/>
      <c r="X41" s="53"/>
    </row>
    <row r="42" spans="1:24">
      <c r="A42" s="57" t="s">
        <v>758</v>
      </c>
      <c r="B42" s="57" t="s">
        <v>759</v>
      </c>
      <c r="C42" s="57"/>
      <c r="D42" s="57"/>
      <c r="E42" s="57">
        <v>882</v>
      </c>
      <c r="F42" s="57">
        <f t="shared" si="0"/>
        <v>58.8</v>
      </c>
      <c r="G42" s="57">
        <v>1067</v>
      </c>
      <c r="H42" s="57">
        <f t="shared" si="1"/>
        <v>71.1333333333333</v>
      </c>
      <c r="I42" s="57"/>
      <c r="J42" s="57"/>
      <c r="K42" s="57"/>
      <c r="L42" s="57"/>
      <c r="O42" s="57" t="s">
        <v>758</v>
      </c>
      <c r="P42" s="57" t="s">
        <v>759</v>
      </c>
      <c r="Q42" s="68"/>
      <c r="R42" s="68"/>
      <c r="S42" s="68" t="s">
        <v>693</v>
      </c>
      <c r="T42" s="68" t="s">
        <v>682</v>
      </c>
      <c r="U42" s="68" t="s">
        <v>682</v>
      </c>
      <c r="V42" s="10">
        <v>27</v>
      </c>
      <c r="W42" s="67"/>
      <c r="X42" s="53"/>
    </row>
    <row r="43" spans="1:24">
      <c r="A43" s="57" t="s">
        <v>760</v>
      </c>
      <c r="B43" s="57" t="s">
        <v>761</v>
      </c>
      <c r="C43" s="57">
        <v>1062</v>
      </c>
      <c r="D43" s="57">
        <f>(C43/14)</f>
        <v>75.8571428571429</v>
      </c>
      <c r="E43" s="57">
        <v>1085</v>
      </c>
      <c r="F43" s="57">
        <f t="shared" si="0"/>
        <v>72.3333333333333</v>
      </c>
      <c r="G43" s="57">
        <v>1069</v>
      </c>
      <c r="H43" s="57">
        <f t="shared" si="1"/>
        <v>71.2666666666667</v>
      </c>
      <c r="I43" s="57"/>
      <c r="J43" s="57"/>
      <c r="K43" s="57"/>
      <c r="L43" s="57"/>
      <c r="O43" s="57" t="s">
        <v>760</v>
      </c>
      <c r="P43" s="57" t="s">
        <v>761</v>
      </c>
      <c r="Q43" s="68">
        <v>1062</v>
      </c>
      <c r="R43" s="68">
        <f>(Q43/14)</f>
        <v>75.8571428571429</v>
      </c>
      <c r="S43" s="68" t="s">
        <v>682</v>
      </c>
      <c r="T43" s="68" t="s">
        <v>682</v>
      </c>
      <c r="U43" s="68" t="s">
        <v>682</v>
      </c>
      <c r="V43" s="10">
        <v>28</v>
      </c>
      <c r="W43" s="67"/>
      <c r="X43" s="53"/>
    </row>
    <row r="44" spans="1:24">
      <c r="A44" s="57" t="s">
        <v>762</v>
      </c>
      <c r="B44" s="57" t="s">
        <v>763</v>
      </c>
      <c r="C44" s="57">
        <v>1062</v>
      </c>
      <c r="D44" s="57">
        <f>(C44/14)</f>
        <v>75.8571428571429</v>
      </c>
      <c r="E44" s="57">
        <v>1046</v>
      </c>
      <c r="F44" s="57">
        <f t="shared" si="0"/>
        <v>69.7333333333333</v>
      </c>
      <c r="G44" s="57">
        <v>999</v>
      </c>
      <c r="H44" s="57">
        <f t="shared" si="1"/>
        <v>66.6</v>
      </c>
      <c r="I44" s="57"/>
      <c r="J44" s="57"/>
      <c r="K44" s="57"/>
      <c r="L44" s="57"/>
      <c r="O44" s="57" t="s">
        <v>762</v>
      </c>
      <c r="P44" s="57" t="s">
        <v>763</v>
      </c>
      <c r="Q44" s="68">
        <v>1062</v>
      </c>
      <c r="R44" s="68">
        <f>(Q44/14)</f>
        <v>75.8571428571429</v>
      </c>
      <c r="S44" s="68" t="s">
        <v>682</v>
      </c>
      <c r="T44" s="68" t="s">
        <v>682</v>
      </c>
      <c r="U44" s="68" t="s">
        <v>682</v>
      </c>
      <c r="V44" s="10">
        <v>29</v>
      </c>
      <c r="W44" s="67"/>
      <c r="X44" s="53"/>
    </row>
    <row r="45" spans="1:24">
      <c r="A45" s="57" t="s">
        <v>764</v>
      </c>
      <c r="B45" s="57" t="s">
        <v>546</v>
      </c>
      <c r="C45" s="57"/>
      <c r="D45" s="57"/>
      <c r="E45" s="57">
        <v>883</v>
      </c>
      <c r="F45" s="57">
        <f t="shared" si="0"/>
        <v>58.8666666666667</v>
      </c>
      <c r="G45" s="57">
        <v>821</v>
      </c>
      <c r="H45" s="57">
        <f t="shared" si="1"/>
        <v>54.7333333333333</v>
      </c>
      <c r="I45" s="57"/>
      <c r="J45" s="57"/>
      <c r="K45" s="57"/>
      <c r="L45" s="57"/>
      <c r="O45" s="57" t="s">
        <v>764</v>
      </c>
      <c r="P45" s="57" t="s">
        <v>546</v>
      </c>
      <c r="Q45" s="68"/>
      <c r="R45" s="68"/>
      <c r="S45" s="68" t="s">
        <v>693</v>
      </c>
      <c r="T45" s="68" t="s">
        <v>681</v>
      </c>
      <c r="U45" s="68" t="s">
        <v>687</v>
      </c>
      <c r="W45" s="67"/>
      <c r="X45" s="53"/>
    </row>
    <row r="46" spans="1:24">
      <c r="A46" s="57" t="s">
        <v>765</v>
      </c>
      <c r="B46" s="57" t="s">
        <v>766</v>
      </c>
      <c r="C46" s="57">
        <v>1160</v>
      </c>
      <c r="D46" s="57">
        <f t="shared" ref="D46:D53" si="4">(C46/14)</f>
        <v>82.8571428571429</v>
      </c>
      <c r="E46" s="57">
        <v>1194</v>
      </c>
      <c r="F46" s="57">
        <f t="shared" si="0"/>
        <v>79.6</v>
      </c>
      <c r="G46" s="57">
        <v>1205</v>
      </c>
      <c r="H46" s="57">
        <f t="shared" si="1"/>
        <v>80.3333333333333</v>
      </c>
      <c r="I46" s="57"/>
      <c r="J46" s="57"/>
      <c r="K46" s="57"/>
      <c r="L46" s="57"/>
      <c r="O46" s="57" t="s">
        <v>765</v>
      </c>
      <c r="P46" s="57" t="s">
        <v>766</v>
      </c>
      <c r="Q46" s="68">
        <v>1160</v>
      </c>
      <c r="R46" s="68">
        <f t="shared" ref="R46:R53" si="5">(Q46/14)</f>
        <v>82.8571428571429</v>
      </c>
      <c r="S46" s="68" t="s">
        <v>682</v>
      </c>
      <c r="T46" s="68" t="s">
        <v>682</v>
      </c>
      <c r="U46" s="68" t="s">
        <v>682</v>
      </c>
      <c r="V46" s="10">
        <v>30</v>
      </c>
      <c r="W46" s="67"/>
      <c r="X46" s="53"/>
    </row>
    <row r="47" spans="1:24">
      <c r="A47" s="57" t="s">
        <v>767</v>
      </c>
      <c r="B47" s="57" t="s">
        <v>768</v>
      </c>
      <c r="C47" s="57">
        <v>1016</v>
      </c>
      <c r="D47" s="57">
        <f t="shared" si="4"/>
        <v>72.5714285714286</v>
      </c>
      <c r="E47" s="57">
        <v>1048</v>
      </c>
      <c r="F47" s="57">
        <f t="shared" si="0"/>
        <v>69.8666666666667</v>
      </c>
      <c r="G47" s="57">
        <v>1035</v>
      </c>
      <c r="H47" s="57">
        <f t="shared" si="1"/>
        <v>69</v>
      </c>
      <c r="I47" s="57"/>
      <c r="J47" s="57"/>
      <c r="K47" s="57"/>
      <c r="L47" s="57"/>
      <c r="O47" s="57" t="s">
        <v>767</v>
      </c>
      <c r="P47" s="57" t="s">
        <v>768</v>
      </c>
      <c r="Q47" s="68">
        <v>1016</v>
      </c>
      <c r="R47" s="68">
        <f t="shared" si="5"/>
        <v>72.5714285714286</v>
      </c>
      <c r="S47" s="68" t="s">
        <v>682</v>
      </c>
      <c r="T47" s="68" t="s">
        <v>682</v>
      </c>
      <c r="U47" s="68" t="s">
        <v>682</v>
      </c>
      <c r="V47" s="10">
        <v>31</v>
      </c>
      <c r="W47" s="67"/>
      <c r="X47" s="53"/>
    </row>
    <row r="48" spans="1:24">
      <c r="A48" s="57" t="s">
        <v>769</v>
      </c>
      <c r="B48" s="57" t="s">
        <v>770</v>
      </c>
      <c r="C48" s="57">
        <v>1161</v>
      </c>
      <c r="D48" s="57">
        <f t="shared" si="4"/>
        <v>82.9285714285714</v>
      </c>
      <c r="E48" s="57">
        <v>1103</v>
      </c>
      <c r="F48" s="57">
        <f t="shared" si="0"/>
        <v>73.5333333333333</v>
      </c>
      <c r="G48" s="57">
        <v>1087</v>
      </c>
      <c r="H48" s="57">
        <f t="shared" si="1"/>
        <v>72.4666666666667</v>
      </c>
      <c r="I48" s="57"/>
      <c r="J48" s="57"/>
      <c r="K48" s="57"/>
      <c r="L48" s="57"/>
      <c r="O48" s="57" t="s">
        <v>769</v>
      </c>
      <c r="P48" s="57" t="s">
        <v>770</v>
      </c>
      <c r="Q48" s="68">
        <v>1161</v>
      </c>
      <c r="R48" s="68">
        <f t="shared" si="5"/>
        <v>82.9285714285714</v>
      </c>
      <c r="S48" s="68" t="s">
        <v>682</v>
      </c>
      <c r="T48" s="68" t="s">
        <v>682</v>
      </c>
      <c r="U48" s="68" t="s">
        <v>682</v>
      </c>
      <c r="V48" s="10">
        <v>32</v>
      </c>
      <c r="W48" s="67"/>
      <c r="X48" s="53"/>
    </row>
    <row r="49" spans="1:24">
      <c r="A49" s="57" t="s">
        <v>771</v>
      </c>
      <c r="B49" s="57" t="s">
        <v>772</v>
      </c>
      <c r="C49" s="57">
        <v>1110</v>
      </c>
      <c r="D49" s="57">
        <f t="shared" si="4"/>
        <v>79.2857142857143</v>
      </c>
      <c r="E49" s="57">
        <v>1123</v>
      </c>
      <c r="F49" s="57">
        <f t="shared" si="0"/>
        <v>74.8666666666667</v>
      </c>
      <c r="G49" s="57">
        <v>998</v>
      </c>
      <c r="H49" s="57">
        <f t="shared" si="1"/>
        <v>66.5333333333333</v>
      </c>
      <c r="I49" s="57"/>
      <c r="J49" s="57"/>
      <c r="K49" s="57"/>
      <c r="L49" s="57"/>
      <c r="O49" s="57" t="s">
        <v>771</v>
      </c>
      <c r="P49" s="57" t="s">
        <v>772</v>
      </c>
      <c r="Q49" s="68">
        <v>1110</v>
      </c>
      <c r="R49" s="68">
        <f t="shared" si="5"/>
        <v>79.2857142857143</v>
      </c>
      <c r="S49" s="68" t="s">
        <v>682</v>
      </c>
      <c r="T49" s="68" t="s">
        <v>682</v>
      </c>
      <c r="U49" s="68" t="s">
        <v>682</v>
      </c>
      <c r="V49" s="10">
        <v>33</v>
      </c>
      <c r="W49" s="67"/>
      <c r="X49" s="53"/>
    </row>
    <row r="50" spans="1:24">
      <c r="A50" s="57" t="s">
        <v>773</v>
      </c>
      <c r="B50" s="57" t="s">
        <v>774</v>
      </c>
      <c r="C50" s="57">
        <v>1067</v>
      </c>
      <c r="D50" s="57">
        <f t="shared" si="4"/>
        <v>76.2142857142857</v>
      </c>
      <c r="E50" s="57">
        <v>1130</v>
      </c>
      <c r="F50" s="57">
        <f t="shared" si="0"/>
        <v>75.3333333333333</v>
      </c>
      <c r="G50" s="57">
        <v>1169</v>
      </c>
      <c r="H50" s="57">
        <f t="shared" si="1"/>
        <v>77.9333333333333</v>
      </c>
      <c r="I50" s="57"/>
      <c r="J50" s="57"/>
      <c r="K50" s="57"/>
      <c r="L50" s="57"/>
      <c r="O50" s="57" t="s">
        <v>773</v>
      </c>
      <c r="P50" s="57" t="s">
        <v>774</v>
      </c>
      <c r="Q50" s="68">
        <v>1067</v>
      </c>
      <c r="R50" s="68">
        <f t="shared" si="5"/>
        <v>76.2142857142857</v>
      </c>
      <c r="S50" s="68" t="s">
        <v>682</v>
      </c>
      <c r="T50" s="68" t="s">
        <v>682</v>
      </c>
      <c r="U50" s="68" t="s">
        <v>682</v>
      </c>
      <c r="V50" s="10">
        <v>34</v>
      </c>
      <c r="W50" s="67"/>
      <c r="X50" s="53"/>
    </row>
    <row r="51" spans="1:24">
      <c r="A51" s="57" t="s">
        <v>775</v>
      </c>
      <c r="B51" s="57" t="s">
        <v>776</v>
      </c>
      <c r="C51" s="57">
        <v>989</v>
      </c>
      <c r="D51" s="57">
        <f t="shared" si="4"/>
        <v>70.6428571428571</v>
      </c>
      <c r="E51" s="57">
        <v>1152</v>
      </c>
      <c r="F51" s="57">
        <f t="shared" si="0"/>
        <v>76.8</v>
      </c>
      <c r="G51" s="57">
        <v>1035</v>
      </c>
      <c r="H51" s="57">
        <f t="shared" si="1"/>
        <v>69</v>
      </c>
      <c r="I51" s="57"/>
      <c r="J51" s="57"/>
      <c r="K51" s="57"/>
      <c r="L51" s="57"/>
      <c r="O51" s="57" t="s">
        <v>775</v>
      </c>
      <c r="P51" s="57" t="s">
        <v>776</v>
      </c>
      <c r="Q51" s="68">
        <v>989</v>
      </c>
      <c r="R51" s="68">
        <f t="shared" si="5"/>
        <v>70.6428571428571</v>
      </c>
      <c r="S51" s="68" t="s">
        <v>682</v>
      </c>
      <c r="T51" s="68" t="s">
        <v>682</v>
      </c>
      <c r="U51" s="68" t="s">
        <v>682</v>
      </c>
      <c r="V51" s="10">
        <v>35</v>
      </c>
      <c r="W51" s="67"/>
      <c r="X51" s="53"/>
    </row>
    <row r="52" spans="1:24">
      <c r="A52" s="57" t="s">
        <v>777</v>
      </c>
      <c r="B52" s="57" t="s">
        <v>778</v>
      </c>
      <c r="C52" s="57">
        <v>1052</v>
      </c>
      <c r="D52" s="57">
        <f t="shared" si="4"/>
        <v>75.1428571428571</v>
      </c>
      <c r="E52" s="57">
        <v>1027</v>
      </c>
      <c r="F52" s="57">
        <f t="shared" si="0"/>
        <v>68.4666666666667</v>
      </c>
      <c r="G52" s="57">
        <v>1011</v>
      </c>
      <c r="H52" s="57">
        <f t="shared" si="1"/>
        <v>67.4</v>
      </c>
      <c r="I52" s="57"/>
      <c r="J52" s="57"/>
      <c r="K52" s="57"/>
      <c r="L52" s="57"/>
      <c r="O52" s="57" t="s">
        <v>777</v>
      </c>
      <c r="P52" s="57" t="s">
        <v>778</v>
      </c>
      <c r="Q52" s="68">
        <v>1052</v>
      </c>
      <c r="R52" s="68">
        <f t="shared" si="5"/>
        <v>75.1428571428571</v>
      </c>
      <c r="S52" s="68" t="s">
        <v>682</v>
      </c>
      <c r="T52" s="68" t="s">
        <v>682</v>
      </c>
      <c r="U52" s="68" t="s">
        <v>682</v>
      </c>
      <c r="V52" s="10">
        <v>36</v>
      </c>
      <c r="W52" s="67"/>
      <c r="X52" s="53"/>
    </row>
    <row r="53" spans="1:24">
      <c r="A53" s="57" t="s">
        <v>779</v>
      </c>
      <c r="B53" s="57" t="s">
        <v>780</v>
      </c>
      <c r="C53" s="57">
        <v>920</v>
      </c>
      <c r="D53" s="57">
        <f t="shared" si="4"/>
        <v>65.7142857142857</v>
      </c>
      <c r="E53" s="57">
        <v>1042</v>
      </c>
      <c r="F53" s="57">
        <f t="shared" si="0"/>
        <v>69.4666666666667</v>
      </c>
      <c r="G53" s="57">
        <v>944</v>
      </c>
      <c r="H53" s="57">
        <f t="shared" si="1"/>
        <v>62.9333333333333</v>
      </c>
      <c r="I53" s="57"/>
      <c r="J53" s="57"/>
      <c r="K53" s="57"/>
      <c r="L53" s="57"/>
      <c r="O53" s="57" t="s">
        <v>779</v>
      </c>
      <c r="P53" s="57" t="s">
        <v>780</v>
      </c>
      <c r="Q53" s="68">
        <v>920</v>
      </c>
      <c r="R53" s="68">
        <f t="shared" si="5"/>
        <v>65.7142857142857</v>
      </c>
      <c r="S53" s="68" t="s">
        <v>687</v>
      </c>
      <c r="T53" s="68" t="s">
        <v>687</v>
      </c>
      <c r="U53" s="68" t="s">
        <v>682</v>
      </c>
      <c r="V53" s="10">
        <v>37</v>
      </c>
      <c r="W53" s="67"/>
      <c r="X53" s="53"/>
    </row>
    <row r="54" spans="1:24">
      <c r="A54" s="57" t="s">
        <v>781</v>
      </c>
      <c r="B54" s="57" t="s">
        <v>782</v>
      </c>
      <c r="C54" s="57"/>
      <c r="D54" s="57"/>
      <c r="E54" s="57">
        <v>929</v>
      </c>
      <c r="F54" s="57">
        <f t="shared" si="0"/>
        <v>61.9333333333333</v>
      </c>
      <c r="G54" s="57">
        <v>977</v>
      </c>
      <c r="H54" s="57">
        <f t="shared" si="1"/>
        <v>65.1333333333333</v>
      </c>
      <c r="I54" s="57"/>
      <c r="J54" s="57"/>
      <c r="K54" s="57"/>
      <c r="L54" s="57"/>
      <c r="O54" s="57" t="s">
        <v>781</v>
      </c>
      <c r="P54" s="57" t="s">
        <v>782</v>
      </c>
      <c r="Q54" s="68"/>
      <c r="R54" s="68"/>
      <c r="S54" s="68" t="s">
        <v>682</v>
      </c>
      <c r="T54" s="68" t="s">
        <v>687</v>
      </c>
      <c r="U54" s="68" t="s">
        <v>682</v>
      </c>
      <c r="V54" s="10">
        <v>38</v>
      </c>
      <c r="W54" s="67"/>
      <c r="X54" s="53"/>
    </row>
    <row r="55" spans="1:24">
      <c r="A55" s="57" t="s">
        <v>783</v>
      </c>
      <c r="B55" s="57" t="s">
        <v>784</v>
      </c>
      <c r="C55" s="57">
        <v>1221</v>
      </c>
      <c r="D55" s="57">
        <f>(C55/14)</f>
        <v>87.2142857142857</v>
      </c>
      <c r="E55" s="57">
        <v>1156</v>
      </c>
      <c r="F55" s="57">
        <f t="shared" si="0"/>
        <v>77.0666666666667</v>
      </c>
      <c r="G55" s="57">
        <v>1092</v>
      </c>
      <c r="H55" s="57">
        <f t="shared" si="1"/>
        <v>72.8</v>
      </c>
      <c r="I55" s="57"/>
      <c r="J55" s="57"/>
      <c r="K55" s="57"/>
      <c r="L55" s="57"/>
      <c r="O55" s="57" t="s">
        <v>783</v>
      </c>
      <c r="P55" s="57" t="s">
        <v>784</v>
      </c>
      <c r="Q55" s="68">
        <v>1221</v>
      </c>
      <c r="R55" s="68">
        <f>(Q55/14)</f>
        <v>87.2142857142857</v>
      </c>
      <c r="S55" s="68" t="s">
        <v>682</v>
      </c>
      <c r="T55" s="68" t="s">
        <v>682</v>
      </c>
      <c r="U55" s="68" t="s">
        <v>682</v>
      </c>
      <c r="V55" s="10">
        <v>39</v>
      </c>
      <c r="W55" s="67"/>
      <c r="X55" s="53"/>
    </row>
    <row r="56" spans="1:24">
      <c r="A56" s="57" t="s">
        <v>785</v>
      </c>
      <c r="B56" s="57" t="s">
        <v>786</v>
      </c>
      <c r="C56" s="57">
        <v>1050</v>
      </c>
      <c r="D56" s="57">
        <f>(C56/14)</f>
        <v>75</v>
      </c>
      <c r="E56" s="57">
        <v>1019</v>
      </c>
      <c r="F56" s="57">
        <f t="shared" si="0"/>
        <v>67.9333333333333</v>
      </c>
      <c r="G56" s="57">
        <v>911</v>
      </c>
      <c r="H56" s="57">
        <f t="shared" si="1"/>
        <v>60.7333333333333</v>
      </c>
      <c r="I56" s="57"/>
      <c r="J56" s="57"/>
      <c r="K56" s="57"/>
      <c r="L56" s="57"/>
      <c r="O56" s="57" t="s">
        <v>785</v>
      </c>
      <c r="P56" s="57" t="s">
        <v>786</v>
      </c>
      <c r="Q56" s="68">
        <v>1050</v>
      </c>
      <c r="R56" s="68">
        <f>(Q56/14)</f>
        <v>75</v>
      </c>
      <c r="S56" s="68" t="s">
        <v>682</v>
      </c>
      <c r="T56" s="68" t="s">
        <v>687</v>
      </c>
      <c r="U56" s="68" t="s">
        <v>682</v>
      </c>
      <c r="V56" s="10">
        <v>40</v>
      </c>
      <c r="W56" s="67"/>
      <c r="X56" s="53"/>
    </row>
    <row r="57" spans="1:24">
      <c r="A57" s="57" t="s">
        <v>787</v>
      </c>
      <c r="B57" s="57" t="s">
        <v>788</v>
      </c>
      <c r="C57" s="57">
        <v>775</v>
      </c>
      <c r="D57" s="57">
        <f>(C57/14)</f>
        <v>55.3571428571429</v>
      </c>
      <c r="E57" s="57">
        <v>745</v>
      </c>
      <c r="F57" s="57">
        <f t="shared" si="0"/>
        <v>49.6666666666667</v>
      </c>
      <c r="G57" s="57">
        <v>798</v>
      </c>
      <c r="H57" s="57">
        <f t="shared" si="1"/>
        <v>53.2</v>
      </c>
      <c r="I57" s="57"/>
      <c r="J57" s="57"/>
      <c r="K57" s="57"/>
      <c r="L57" s="57"/>
      <c r="O57" s="57" t="s">
        <v>787</v>
      </c>
      <c r="P57" s="57" t="s">
        <v>788</v>
      </c>
      <c r="Q57" s="68">
        <v>775</v>
      </c>
      <c r="R57" s="68">
        <f>(Q57/14)</f>
        <v>55.3571428571429</v>
      </c>
      <c r="S57" s="68" t="s">
        <v>681</v>
      </c>
      <c r="T57" s="68" t="s">
        <v>681</v>
      </c>
      <c r="U57" s="68" t="s">
        <v>687</v>
      </c>
      <c r="W57" s="67"/>
      <c r="X57" s="53"/>
    </row>
    <row r="58" spans="1:24">
      <c r="A58" s="57" t="s">
        <v>789</v>
      </c>
      <c r="B58" s="57" t="s">
        <v>790</v>
      </c>
      <c r="C58" s="57">
        <v>1064</v>
      </c>
      <c r="D58" s="57">
        <f>(C58/14)</f>
        <v>76</v>
      </c>
      <c r="E58" s="57">
        <v>1046</v>
      </c>
      <c r="F58" s="57">
        <f t="shared" si="0"/>
        <v>69.7333333333333</v>
      </c>
      <c r="G58" s="57">
        <v>1020</v>
      </c>
      <c r="H58" s="57">
        <f t="shared" si="1"/>
        <v>68</v>
      </c>
      <c r="I58" s="57"/>
      <c r="J58" s="57"/>
      <c r="K58" s="57"/>
      <c r="L58" s="57"/>
      <c r="O58" s="57" t="s">
        <v>789</v>
      </c>
      <c r="P58" s="57" t="s">
        <v>790</v>
      </c>
      <c r="Q58" s="68">
        <v>1064</v>
      </c>
      <c r="R58" s="68">
        <f>(Q58/14)</f>
        <v>76</v>
      </c>
      <c r="S58" s="68" t="s">
        <v>682</v>
      </c>
      <c r="T58" s="68" t="s">
        <v>682</v>
      </c>
      <c r="U58" s="68" t="s">
        <v>682</v>
      </c>
      <c r="V58" s="10">
        <v>41</v>
      </c>
      <c r="W58" s="67"/>
      <c r="X58" s="53"/>
    </row>
    <row r="59" spans="1:24">
      <c r="A59" s="57" t="s">
        <v>791</v>
      </c>
      <c r="B59" s="57" t="s">
        <v>792</v>
      </c>
      <c r="C59" s="57">
        <v>1095</v>
      </c>
      <c r="D59" s="57">
        <f>(C59/14)</f>
        <v>78.2142857142857</v>
      </c>
      <c r="E59" s="57">
        <v>1134</v>
      </c>
      <c r="F59" s="57">
        <f t="shared" si="0"/>
        <v>75.6</v>
      </c>
      <c r="G59" s="57">
        <v>1020</v>
      </c>
      <c r="H59" s="57">
        <f t="shared" si="1"/>
        <v>68</v>
      </c>
      <c r="I59" s="57"/>
      <c r="J59" s="57"/>
      <c r="K59" s="57"/>
      <c r="L59" s="57"/>
      <c r="O59" s="57" t="s">
        <v>791</v>
      </c>
      <c r="P59" s="57" t="s">
        <v>792</v>
      </c>
      <c r="Q59" s="68">
        <v>1095</v>
      </c>
      <c r="R59" s="68">
        <f>(Q59/14)</f>
        <v>78.2142857142857</v>
      </c>
      <c r="S59" s="68" t="s">
        <v>682</v>
      </c>
      <c r="T59" s="68" t="s">
        <v>682</v>
      </c>
      <c r="U59" s="68" t="s">
        <v>682</v>
      </c>
      <c r="V59" s="10">
        <v>42</v>
      </c>
      <c r="W59" s="67"/>
      <c r="X59" s="53"/>
    </row>
    <row r="60" spans="1:24">
      <c r="A60" s="57" t="s">
        <v>793</v>
      </c>
      <c r="B60" s="57" t="s">
        <v>794</v>
      </c>
      <c r="C60" s="57"/>
      <c r="D60" s="57"/>
      <c r="E60" s="57">
        <v>957</v>
      </c>
      <c r="F60" s="57">
        <f t="shared" si="0"/>
        <v>63.8</v>
      </c>
      <c r="G60" s="57">
        <v>886</v>
      </c>
      <c r="H60" s="57">
        <f t="shared" si="1"/>
        <v>59.0666666666667</v>
      </c>
      <c r="I60" s="57"/>
      <c r="J60" s="57"/>
      <c r="K60" s="57"/>
      <c r="L60" s="57"/>
      <c r="O60" s="57" t="s">
        <v>793</v>
      </c>
      <c r="P60" s="57" t="s">
        <v>794</v>
      </c>
      <c r="Q60" s="68"/>
      <c r="R60" s="68"/>
      <c r="S60" s="68" t="s">
        <v>687</v>
      </c>
      <c r="T60" s="68" t="s">
        <v>693</v>
      </c>
      <c r="U60" s="69" t="s">
        <v>28</v>
      </c>
      <c r="W60" s="67">
        <v>6</v>
      </c>
      <c r="X60" s="53"/>
    </row>
    <row r="61" spans="1:24">
      <c r="A61" s="57" t="s">
        <v>795</v>
      </c>
      <c r="B61" s="57" t="s">
        <v>796</v>
      </c>
      <c r="C61" s="57">
        <v>1114</v>
      </c>
      <c r="D61" s="57">
        <f t="shared" ref="D61:D74" si="6">(C61/14)</f>
        <v>79.5714285714286</v>
      </c>
      <c r="E61" s="57">
        <v>1167</v>
      </c>
      <c r="F61" s="57">
        <f t="shared" si="0"/>
        <v>77.8</v>
      </c>
      <c r="G61" s="57">
        <v>1085</v>
      </c>
      <c r="H61" s="57">
        <f t="shared" si="1"/>
        <v>72.3333333333333</v>
      </c>
      <c r="I61" s="57"/>
      <c r="J61" s="57"/>
      <c r="K61" s="57"/>
      <c r="L61" s="57"/>
      <c r="O61" s="57" t="s">
        <v>795</v>
      </c>
      <c r="P61" s="57" t="s">
        <v>796</v>
      </c>
      <c r="Q61" s="68">
        <v>1114</v>
      </c>
      <c r="R61" s="68">
        <f t="shared" ref="R61:R74" si="7">(Q61/14)</f>
        <v>79.5714285714286</v>
      </c>
      <c r="S61" s="68" t="s">
        <v>682</v>
      </c>
      <c r="T61" s="68" t="s">
        <v>682</v>
      </c>
      <c r="U61" s="65" t="s">
        <v>682</v>
      </c>
      <c r="V61" s="10">
        <v>43</v>
      </c>
      <c r="W61" s="67"/>
      <c r="X61" s="53"/>
    </row>
    <row r="62" spans="1:24">
      <c r="A62" s="57" t="s">
        <v>797</v>
      </c>
      <c r="B62" s="57" t="s">
        <v>798</v>
      </c>
      <c r="C62" s="57">
        <v>932</v>
      </c>
      <c r="D62" s="57">
        <f t="shared" si="6"/>
        <v>66.5714285714286</v>
      </c>
      <c r="E62" s="97">
        <v>470</v>
      </c>
      <c r="F62" s="97" t="s">
        <v>28</v>
      </c>
      <c r="G62" s="97"/>
      <c r="H62" s="97"/>
      <c r="I62" s="97"/>
      <c r="J62" s="97"/>
      <c r="K62" s="97"/>
      <c r="L62" s="97">
        <v>3</v>
      </c>
      <c r="O62" s="57" t="s">
        <v>797</v>
      </c>
      <c r="P62" s="57" t="s">
        <v>798</v>
      </c>
      <c r="Q62" s="68">
        <v>932</v>
      </c>
      <c r="R62" s="68">
        <f t="shared" si="7"/>
        <v>66.5714285714286</v>
      </c>
      <c r="S62" s="69" t="s">
        <v>28</v>
      </c>
      <c r="T62" s="69" t="s">
        <v>28</v>
      </c>
      <c r="U62" s="69" t="s">
        <v>28</v>
      </c>
      <c r="W62" s="67">
        <v>7</v>
      </c>
      <c r="X62" s="53"/>
    </row>
    <row r="63" spans="1:24">
      <c r="A63" s="57" t="s">
        <v>799</v>
      </c>
      <c r="B63" s="57" t="s">
        <v>800</v>
      </c>
      <c r="C63" s="57">
        <v>997</v>
      </c>
      <c r="D63" s="57">
        <f t="shared" si="6"/>
        <v>71.2142857142857</v>
      </c>
      <c r="E63" s="57">
        <v>996</v>
      </c>
      <c r="F63" s="57">
        <f t="shared" ref="F63:F84" si="8">(E63/15)</f>
        <v>66.4</v>
      </c>
      <c r="G63" s="57">
        <v>960</v>
      </c>
      <c r="H63" s="57">
        <f t="shared" ref="H63:H84" si="9">(G63/15)</f>
        <v>64</v>
      </c>
      <c r="I63" s="57"/>
      <c r="J63" s="57"/>
      <c r="K63" s="57"/>
      <c r="L63" s="57"/>
      <c r="O63" s="57" t="s">
        <v>799</v>
      </c>
      <c r="P63" s="57" t="s">
        <v>800</v>
      </c>
      <c r="Q63" s="68">
        <v>997</v>
      </c>
      <c r="R63" s="68">
        <f t="shared" si="7"/>
        <v>71.2142857142857</v>
      </c>
      <c r="S63" s="68" t="s">
        <v>682</v>
      </c>
      <c r="T63" s="68" t="s">
        <v>687</v>
      </c>
      <c r="U63" s="68" t="s">
        <v>682</v>
      </c>
      <c r="V63" s="10">
        <v>44</v>
      </c>
      <c r="W63" s="67"/>
      <c r="X63" s="53"/>
    </row>
    <row r="64" spans="1:24">
      <c r="A64" s="57" t="s">
        <v>801</v>
      </c>
      <c r="B64" s="57" t="s">
        <v>802</v>
      </c>
      <c r="C64" s="57">
        <v>887</v>
      </c>
      <c r="D64" s="57">
        <f t="shared" si="6"/>
        <v>63.3571428571429</v>
      </c>
      <c r="E64" s="57">
        <v>962</v>
      </c>
      <c r="F64" s="57">
        <f t="shared" si="8"/>
        <v>64.1333333333333</v>
      </c>
      <c r="G64" s="57">
        <v>877</v>
      </c>
      <c r="H64" s="57">
        <f t="shared" si="9"/>
        <v>58.4666666666667</v>
      </c>
      <c r="I64" s="57"/>
      <c r="J64" s="57"/>
      <c r="K64" s="57"/>
      <c r="L64" s="57"/>
      <c r="O64" s="57" t="s">
        <v>801</v>
      </c>
      <c r="P64" s="57" t="s">
        <v>802</v>
      </c>
      <c r="Q64" s="68">
        <v>887</v>
      </c>
      <c r="R64" s="68">
        <f t="shared" si="7"/>
        <v>63.3571428571429</v>
      </c>
      <c r="S64" s="68" t="s">
        <v>687</v>
      </c>
      <c r="T64" s="68" t="s">
        <v>693</v>
      </c>
      <c r="U64" s="69" t="s">
        <v>28</v>
      </c>
      <c r="W64" s="67">
        <v>8</v>
      </c>
      <c r="X64" s="53"/>
    </row>
    <row r="65" spans="1:24">
      <c r="A65" s="57" t="s">
        <v>803</v>
      </c>
      <c r="B65" s="57" t="s">
        <v>804</v>
      </c>
      <c r="C65" s="57">
        <v>689</v>
      </c>
      <c r="D65" s="57">
        <f t="shared" si="6"/>
        <v>49.2142857142857</v>
      </c>
      <c r="E65" s="57">
        <v>774</v>
      </c>
      <c r="F65" s="57">
        <f t="shared" si="8"/>
        <v>51.6</v>
      </c>
      <c r="G65" s="57">
        <v>876</v>
      </c>
      <c r="H65" s="57">
        <f t="shared" si="9"/>
        <v>58.4</v>
      </c>
      <c r="I65" s="57"/>
      <c r="J65" s="57"/>
      <c r="K65" s="57"/>
      <c r="L65" s="57"/>
      <c r="O65" s="57" t="s">
        <v>803</v>
      </c>
      <c r="P65" s="57" t="s">
        <v>804</v>
      </c>
      <c r="Q65" s="68">
        <v>689</v>
      </c>
      <c r="R65" s="68">
        <f t="shared" si="7"/>
        <v>49.2142857142857</v>
      </c>
      <c r="S65" s="68" t="s">
        <v>681</v>
      </c>
      <c r="T65" s="68" t="s">
        <v>681</v>
      </c>
      <c r="U65" s="68" t="s">
        <v>687</v>
      </c>
      <c r="W65" s="67"/>
      <c r="X65" s="53"/>
    </row>
    <row r="66" spans="1:24">
      <c r="A66" s="57" t="s">
        <v>805</v>
      </c>
      <c r="B66" s="57" t="s">
        <v>806</v>
      </c>
      <c r="C66" s="57">
        <v>698</v>
      </c>
      <c r="D66" s="57">
        <f t="shared" si="6"/>
        <v>49.8571428571429</v>
      </c>
      <c r="E66" s="57">
        <v>809</v>
      </c>
      <c r="F66" s="57">
        <f t="shared" si="8"/>
        <v>53.9333333333333</v>
      </c>
      <c r="G66" s="57">
        <v>784</v>
      </c>
      <c r="H66" s="57">
        <f t="shared" si="9"/>
        <v>52.2666666666667</v>
      </c>
      <c r="I66" s="57"/>
      <c r="J66" s="57"/>
      <c r="K66" s="57"/>
      <c r="L66" s="57"/>
      <c r="O66" s="57" t="s">
        <v>805</v>
      </c>
      <c r="P66" s="57" t="s">
        <v>806</v>
      </c>
      <c r="Q66" s="68">
        <v>698</v>
      </c>
      <c r="R66" s="68">
        <f t="shared" si="7"/>
        <v>49.8571428571429</v>
      </c>
      <c r="S66" s="68" t="s">
        <v>737</v>
      </c>
      <c r="T66" s="68" t="s">
        <v>681</v>
      </c>
      <c r="U66" s="68" t="s">
        <v>693</v>
      </c>
      <c r="W66" s="67"/>
      <c r="X66" s="53"/>
    </row>
    <row r="67" spans="1:24">
      <c r="A67" s="57" t="s">
        <v>807</v>
      </c>
      <c r="B67" s="57" t="s">
        <v>808</v>
      </c>
      <c r="C67" s="57">
        <v>974</v>
      </c>
      <c r="D67" s="57">
        <f t="shared" si="6"/>
        <v>69.5714285714286</v>
      </c>
      <c r="E67" s="57">
        <v>994</v>
      </c>
      <c r="F67" s="57">
        <f t="shared" si="8"/>
        <v>66.2666666666667</v>
      </c>
      <c r="G67" s="57">
        <v>1017</v>
      </c>
      <c r="H67" s="57">
        <f t="shared" si="9"/>
        <v>67.8</v>
      </c>
      <c r="I67" s="57"/>
      <c r="J67" s="57"/>
      <c r="K67" s="57"/>
      <c r="L67" s="57"/>
      <c r="O67" s="57" t="s">
        <v>807</v>
      </c>
      <c r="P67" s="57" t="s">
        <v>808</v>
      </c>
      <c r="Q67" s="68">
        <v>974</v>
      </c>
      <c r="R67" s="68">
        <f t="shared" si="7"/>
        <v>69.5714285714286</v>
      </c>
      <c r="S67" s="68" t="s">
        <v>682</v>
      </c>
      <c r="T67" s="68" t="s">
        <v>682</v>
      </c>
      <c r="U67" s="68" t="s">
        <v>682</v>
      </c>
      <c r="V67" s="10">
        <v>45</v>
      </c>
      <c r="W67" s="67"/>
      <c r="X67" s="53"/>
    </row>
    <row r="68" spans="1:24">
      <c r="A68" s="57" t="s">
        <v>809</v>
      </c>
      <c r="B68" s="57" t="s">
        <v>810</v>
      </c>
      <c r="C68" s="57">
        <v>770</v>
      </c>
      <c r="D68" s="57">
        <f t="shared" si="6"/>
        <v>55</v>
      </c>
      <c r="E68" s="57">
        <v>979</v>
      </c>
      <c r="F68" s="57">
        <f t="shared" si="8"/>
        <v>65.2666666666667</v>
      </c>
      <c r="G68" s="57">
        <v>966</v>
      </c>
      <c r="H68" s="57">
        <f t="shared" si="9"/>
        <v>64.4</v>
      </c>
      <c r="I68" s="57"/>
      <c r="J68" s="57"/>
      <c r="K68" s="57"/>
      <c r="L68" s="57"/>
      <c r="O68" s="57" t="s">
        <v>809</v>
      </c>
      <c r="P68" s="57" t="s">
        <v>810</v>
      </c>
      <c r="Q68" s="68">
        <v>770</v>
      </c>
      <c r="R68" s="68">
        <f t="shared" si="7"/>
        <v>55</v>
      </c>
      <c r="S68" s="68" t="s">
        <v>687</v>
      </c>
      <c r="T68" s="68" t="s">
        <v>687</v>
      </c>
      <c r="U68" s="68" t="s">
        <v>687</v>
      </c>
      <c r="V68" s="10">
        <v>46</v>
      </c>
      <c r="W68" s="67"/>
      <c r="X68" s="53"/>
    </row>
    <row r="69" spans="1:24">
      <c r="A69" s="57" t="s">
        <v>811</v>
      </c>
      <c r="B69" s="57" t="s">
        <v>812</v>
      </c>
      <c r="C69" s="57">
        <v>675</v>
      </c>
      <c r="D69" s="57">
        <f t="shared" si="6"/>
        <v>48.2142857142857</v>
      </c>
      <c r="E69" s="57">
        <v>731</v>
      </c>
      <c r="F69" s="57">
        <f t="shared" si="8"/>
        <v>48.7333333333333</v>
      </c>
      <c r="G69" s="57">
        <v>749</v>
      </c>
      <c r="H69" s="57">
        <f t="shared" si="9"/>
        <v>49.9333333333333</v>
      </c>
      <c r="I69" s="57"/>
      <c r="J69" s="57"/>
      <c r="K69" s="57"/>
      <c r="L69" s="57"/>
      <c r="O69" s="57" t="s">
        <v>811</v>
      </c>
      <c r="P69" s="57" t="s">
        <v>812</v>
      </c>
      <c r="Q69" s="68">
        <v>675</v>
      </c>
      <c r="R69" s="68">
        <f t="shared" si="7"/>
        <v>48.2142857142857</v>
      </c>
      <c r="S69" s="68" t="s">
        <v>681</v>
      </c>
      <c r="T69" s="68" t="s">
        <v>681</v>
      </c>
      <c r="U69" s="68" t="s">
        <v>687</v>
      </c>
      <c r="W69" s="67"/>
      <c r="X69" s="53"/>
    </row>
    <row r="70" spans="1:24">
      <c r="A70" s="57" t="s">
        <v>813</v>
      </c>
      <c r="B70" s="57" t="s">
        <v>814</v>
      </c>
      <c r="C70" s="57">
        <v>901</v>
      </c>
      <c r="D70" s="57">
        <f t="shared" si="6"/>
        <v>64.3571428571429</v>
      </c>
      <c r="E70" s="57">
        <v>916</v>
      </c>
      <c r="F70" s="57">
        <f t="shared" si="8"/>
        <v>61.0666666666667</v>
      </c>
      <c r="G70" s="57">
        <v>900</v>
      </c>
      <c r="H70" s="57">
        <f t="shared" si="9"/>
        <v>60</v>
      </c>
      <c r="I70" s="57"/>
      <c r="J70" s="57"/>
      <c r="K70" s="57"/>
      <c r="L70" s="57"/>
      <c r="O70" s="57" t="s">
        <v>813</v>
      </c>
      <c r="P70" s="57" t="s">
        <v>814</v>
      </c>
      <c r="Q70" s="68">
        <v>901</v>
      </c>
      <c r="R70" s="68">
        <f t="shared" si="7"/>
        <v>64.3571428571429</v>
      </c>
      <c r="S70" s="68" t="s">
        <v>687</v>
      </c>
      <c r="T70" s="68" t="s">
        <v>687</v>
      </c>
      <c r="U70" s="69" t="s">
        <v>28</v>
      </c>
      <c r="W70" s="67">
        <v>9</v>
      </c>
      <c r="X70" s="53"/>
    </row>
    <row r="71" spans="1:24">
      <c r="A71" s="57" t="s">
        <v>815</v>
      </c>
      <c r="B71" s="57" t="s">
        <v>816</v>
      </c>
      <c r="C71" s="57">
        <v>1079</v>
      </c>
      <c r="D71" s="57">
        <f t="shared" si="6"/>
        <v>77.0714285714286</v>
      </c>
      <c r="E71" s="57">
        <v>1076</v>
      </c>
      <c r="F71" s="57">
        <f t="shared" si="8"/>
        <v>71.7333333333333</v>
      </c>
      <c r="G71" s="57">
        <v>1026</v>
      </c>
      <c r="H71" s="57">
        <f t="shared" si="9"/>
        <v>68.4</v>
      </c>
      <c r="I71" s="57"/>
      <c r="J71" s="57"/>
      <c r="K71" s="57"/>
      <c r="L71" s="57"/>
      <c r="O71" s="57" t="s">
        <v>815</v>
      </c>
      <c r="P71" s="57" t="s">
        <v>816</v>
      </c>
      <c r="Q71" s="68">
        <v>1079</v>
      </c>
      <c r="R71" s="68">
        <f t="shared" si="7"/>
        <v>77.0714285714286</v>
      </c>
      <c r="S71" s="68" t="s">
        <v>682</v>
      </c>
      <c r="T71" s="68" t="s">
        <v>682</v>
      </c>
      <c r="U71" s="68" t="s">
        <v>682</v>
      </c>
      <c r="V71" s="10">
        <v>47</v>
      </c>
      <c r="W71" s="67"/>
      <c r="X71" s="53"/>
    </row>
    <row r="72" spans="1:24">
      <c r="A72" s="57" t="s">
        <v>817</v>
      </c>
      <c r="B72" s="57" t="s">
        <v>818</v>
      </c>
      <c r="C72" s="57">
        <v>1037</v>
      </c>
      <c r="D72" s="57">
        <f t="shared" si="6"/>
        <v>74.0714285714286</v>
      </c>
      <c r="E72" s="57">
        <v>1028</v>
      </c>
      <c r="F72" s="57">
        <f t="shared" si="8"/>
        <v>68.5333333333333</v>
      </c>
      <c r="G72" s="57">
        <v>1014</v>
      </c>
      <c r="H72" s="57">
        <f t="shared" si="9"/>
        <v>67.6</v>
      </c>
      <c r="I72" s="57"/>
      <c r="J72" s="57"/>
      <c r="K72" s="57"/>
      <c r="L72" s="57"/>
      <c r="O72" s="57" t="s">
        <v>817</v>
      </c>
      <c r="P72" s="57" t="s">
        <v>818</v>
      </c>
      <c r="Q72" s="68">
        <v>1037</v>
      </c>
      <c r="R72" s="68">
        <f t="shared" si="7"/>
        <v>74.0714285714286</v>
      </c>
      <c r="S72" s="68" t="s">
        <v>682</v>
      </c>
      <c r="T72" s="68" t="s">
        <v>682</v>
      </c>
      <c r="U72" s="68" t="s">
        <v>682</v>
      </c>
      <c r="V72" s="10">
        <v>48</v>
      </c>
      <c r="W72" s="67"/>
      <c r="X72" s="53"/>
    </row>
    <row r="73" spans="1:24">
      <c r="A73" s="57" t="s">
        <v>819</v>
      </c>
      <c r="B73" s="57" t="s">
        <v>820</v>
      </c>
      <c r="C73" s="57">
        <v>1066</v>
      </c>
      <c r="D73" s="57">
        <f t="shared" si="6"/>
        <v>76.1428571428571</v>
      </c>
      <c r="E73" s="57">
        <v>1060</v>
      </c>
      <c r="F73" s="57">
        <f t="shared" si="8"/>
        <v>70.6666666666667</v>
      </c>
      <c r="G73" s="57">
        <v>1088</v>
      </c>
      <c r="H73" s="57">
        <f t="shared" si="9"/>
        <v>72.5333333333333</v>
      </c>
      <c r="I73" s="57"/>
      <c r="J73" s="57"/>
      <c r="K73" s="57"/>
      <c r="L73" s="57"/>
      <c r="O73" s="57" t="s">
        <v>819</v>
      </c>
      <c r="P73" s="57" t="s">
        <v>820</v>
      </c>
      <c r="Q73" s="68">
        <v>1066</v>
      </c>
      <c r="R73" s="68">
        <f t="shared" si="7"/>
        <v>76.1428571428571</v>
      </c>
      <c r="S73" s="68" t="s">
        <v>682</v>
      </c>
      <c r="T73" s="68" t="s">
        <v>682</v>
      </c>
      <c r="U73" s="68" t="s">
        <v>682</v>
      </c>
      <c r="V73" s="10">
        <v>49</v>
      </c>
      <c r="W73" s="67"/>
      <c r="X73" s="53"/>
    </row>
    <row r="74" spans="1:24">
      <c r="A74" s="57" t="s">
        <v>821</v>
      </c>
      <c r="B74" s="57" t="s">
        <v>822</v>
      </c>
      <c r="C74" s="57">
        <v>885</v>
      </c>
      <c r="D74" s="57">
        <f t="shared" si="6"/>
        <v>63.2142857142857</v>
      </c>
      <c r="E74" s="57">
        <v>861</v>
      </c>
      <c r="F74" s="57">
        <f t="shared" si="8"/>
        <v>57.4</v>
      </c>
      <c r="G74" s="57">
        <v>934</v>
      </c>
      <c r="H74" s="57">
        <f t="shared" si="9"/>
        <v>62.2666666666667</v>
      </c>
      <c r="I74" s="57"/>
      <c r="J74" s="57"/>
      <c r="K74" s="57"/>
      <c r="L74" s="57"/>
      <c r="O74" s="57" t="s">
        <v>821</v>
      </c>
      <c r="P74" s="57" t="s">
        <v>822</v>
      </c>
      <c r="Q74" s="68">
        <v>885</v>
      </c>
      <c r="R74" s="68">
        <f t="shared" si="7"/>
        <v>63.2142857142857</v>
      </c>
      <c r="S74" s="68" t="s">
        <v>693</v>
      </c>
      <c r="T74" s="68" t="s">
        <v>687</v>
      </c>
      <c r="U74" s="68" t="s">
        <v>687</v>
      </c>
      <c r="V74" s="10">
        <v>50</v>
      </c>
      <c r="W74" s="67"/>
      <c r="X74" s="53"/>
    </row>
    <row r="75" spans="1:24">
      <c r="A75" s="57" t="s">
        <v>823</v>
      </c>
      <c r="B75" s="57" t="s">
        <v>824</v>
      </c>
      <c r="C75" s="57"/>
      <c r="D75" s="57"/>
      <c r="E75" s="57">
        <v>981</v>
      </c>
      <c r="F75" s="57">
        <f t="shared" si="8"/>
        <v>65.4</v>
      </c>
      <c r="G75" s="57">
        <v>1012</v>
      </c>
      <c r="H75" s="57">
        <f t="shared" si="9"/>
        <v>67.4666666666667</v>
      </c>
      <c r="I75" s="57"/>
      <c r="J75" s="57"/>
      <c r="K75" s="57"/>
      <c r="L75" s="57"/>
      <c r="O75" s="57" t="s">
        <v>823</v>
      </c>
      <c r="P75" s="57" t="s">
        <v>824</v>
      </c>
      <c r="Q75" s="68"/>
      <c r="R75" s="68"/>
      <c r="S75" s="68" t="s">
        <v>687</v>
      </c>
      <c r="T75" s="68" t="s">
        <v>682</v>
      </c>
      <c r="U75" s="68" t="s">
        <v>682</v>
      </c>
      <c r="V75" s="10">
        <v>51</v>
      </c>
      <c r="W75" s="67"/>
      <c r="X75" s="53"/>
    </row>
    <row r="76" spans="1:24">
      <c r="A76" s="57" t="s">
        <v>825</v>
      </c>
      <c r="B76" s="57" t="s">
        <v>826</v>
      </c>
      <c r="C76" s="57">
        <v>902</v>
      </c>
      <c r="D76" s="57">
        <f>(C76/14)</f>
        <v>64.4285714285714</v>
      </c>
      <c r="E76" s="57">
        <v>888</v>
      </c>
      <c r="F76" s="57">
        <f t="shared" si="8"/>
        <v>59.2</v>
      </c>
      <c r="G76" s="57">
        <v>920</v>
      </c>
      <c r="H76" s="57">
        <f t="shared" si="9"/>
        <v>61.3333333333333</v>
      </c>
      <c r="I76" s="57"/>
      <c r="J76" s="57"/>
      <c r="K76" s="57"/>
      <c r="L76" s="57"/>
      <c r="O76" s="57" t="s">
        <v>825</v>
      </c>
      <c r="P76" s="57" t="s">
        <v>826</v>
      </c>
      <c r="Q76" s="68">
        <v>902</v>
      </c>
      <c r="R76" s="68">
        <f>(Q76/14)</f>
        <v>64.4285714285714</v>
      </c>
      <c r="S76" s="68" t="s">
        <v>693</v>
      </c>
      <c r="T76" s="68" t="s">
        <v>687</v>
      </c>
      <c r="U76" s="68" t="s">
        <v>687</v>
      </c>
      <c r="V76" s="10">
        <v>52</v>
      </c>
      <c r="W76" s="67"/>
      <c r="X76" s="53"/>
    </row>
    <row r="77" spans="1:24">
      <c r="A77" s="57" t="s">
        <v>827</v>
      </c>
      <c r="B77" s="57" t="s">
        <v>828</v>
      </c>
      <c r="C77" s="57"/>
      <c r="D77" s="57"/>
      <c r="E77" s="57">
        <v>936</v>
      </c>
      <c r="F77" s="57">
        <f t="shared" si="8"/>
        <v>62.4</v>
      </c>
      <c r="G77" s="57">
        <v>1049</v>
      </c>
      <c r="H77" s="57">
        <f t="shared" si="9"/>
        <v>69.9333333333333</v>
      </c>
      <c r="I77" s="57"/>
      <c r="J77" s="57"/>
      <c r="K77" s="57"/>
      <c r="L77" s="57"/>
      <c r="O77" s="57" t="s">
        <v>827</v>
      </c>
      <c r="P77" s="57" t="s">
        <v>828</v>
      </c>
      <c r="Q77" s="68"/>
      <c r="R77" s="68"/>
      <c r="S77" s="68" t="s">
        <v>687</v>
      </c>
      <c r="T77" s="68" t="s">
        <v>682</v>
      </c>
      <c r="U77" s="68" t="s">
        <v>682</v>
      </c>
      <c r="V77" s="10">
        <v>53</v>
      </c>
      <c r="W77" s="67"/>
      <c r="X77" s="53"/>
    </row>
    <row r="78" spans="1:24">
      <c r="A78" s="57" t="s">
        <v>829</v>
      </c>
      <c r="B78" s="57" t="s">
        <v>830</v>
      </c>
      <c r="C78" s="57">
        <v>1034</v>
      </c>
      <c r="D78" s="57">
        <f>(C78/14)</f>
        <v>73.8571428571429</v>
      </c>
      <c r="E78" s="57">
        <v>1075</v>
      </c>
      <c r="F78" s="57">
        <f t="shared" si="8"/>
        <v>71.6666666666667</v>
      </c>
      <c r="G78" s="57">
        <v>1006</v>
      </c>
      <c r="H78" s="57">
        <f t="shared" si="9"/>
        <v>67.0666666666667</v>
      </c>
      <c r="I78" s="57"/>
      <c r="J78" s="57"/>
      <c r="K78" s="57"/>
      <c r="L78" s="57"/>
      <c r="O78" s="57" t="s">
        <v>829</v>
      </c>
      <c r="P78" s="57" t="s">
        <v>830</v>
      </c>
      <c r="Q78" s="68">
        <v>1034</v>
      </c>
      <c r="R78" s="68">
        <f>(Q78/14)</f>
        <v>73.8571428571429</v>
      </c>
      <c r="S78" s="68" t="s">
        <v>682</v>
      </c>
      <c r="T78" s="68" t="s">
        <v>682</v>
      </c>
      <c r="U78" s="68" t="s">
        <v>682</v>
      </c>
      <c r="V78" s="10">
        <v>54</v>
      </c>
      <c r="W78" s="67"/>
      <c r="X78" s="53"/>
    </row>
    <row r="79" spans="1:24">
      <c r="A79" s="57" t="s">
        <v>831</v>
      </c>
      <c r="B79" s="57" t="s">
        <v>832</v>
      </c>
      <c r="C79" s="57"/>
      <c r="D79" s="57"/>
      <c r="E79" s="57">
        <v>1046</v>
      </c>
      <c r="F79" s="57">
        <f t="shared" si="8"/>
        <v>69.7333333333333</v>
      </c>
      <c r="G79" s="57">
        <v>1033</v>
      </c>
      <c r="H79" s="57">
        <f t="shared" si="9"/>
        <v>68.8666666666667</v>
      </c>
      <c r="I79" s="57"/>
      <c r="J79" s="57"/>
      <c r="K79" s="57"/>
      <c r="L79" s="57"/>
      <c r="O79" s="57" t="s">
        <v>831</v>
      </c>
      <c r="P79" s="57" t="s">
        <v>832</v>
      </c>
      <c r="Q79" s="68"/>
      <c r="R79" s="68"/>
      <c r="S79" s="68" t="s">
        <v>682</v>
      </c>
      <c r="T79" s="68" t="s">
        <v>682</v>
      </c>
      <c r="U79" s="68" t="s">
        <v>682</v>
      </c>
      <c r="V79" s="10">
        <v>55</v>
      </c>
      <c r="W79" s="67"/>
      <c r="X79" s="53"/>
    </row>
    <row r="80" spans="1:24">
      <c r="A80" s="57" t="s">
        <v>833</v>
      </c>
      <c r="B80" s="57" t="s">
        <v>834</v>
      </c>
      <c r="C80" s="57">
        <v>952</v>
      </c>
      <c r="D80" s="57">
        <f t="shared" ref="D80:D86" si="10">(C80/14)</f>
        <v>68</v>
      </c>
      <c r="E80" s="57">
        <v>948</v>
      </c>
      <c r="F80" s="57">
        <f t="shared" si="8"/>
        <v>63.2</v>
      </c>
      <c r="G80" s="57">
        <v>957</v>
      </c>
      <c r="H80" s="57">
        <f t="shared" si="9"/>
        <v>63.8</v>
      </c>
      <c r="I80" s="57"/>
      <c r="J80" s="57"/>
      <c r="K80" s="57"/>
      <c r="L80" s="57"/>
      <c r="O80" s="57" t="s">
        <v>833</v>
      </c>
      <c r="P80" s="57" t="s">
        <v>834</v>
      </c>
      <c r="Q80" s="68">
        <v>952</v>
      </c>
      <c r="R80" s="68">
        <f t="shared" ref="R80:R86" si="11">(Q80/14)</f>
        <v>68</v>
      </c>
      <c r="S80" s="68" t="s">
        <v>687</v>
      </c>
      <c r="T80" s="68" t="s">
        <v>687</v>
      </c>
      <c r="U80" s="68" t="s">
        <v>682</v>
      </c>
      <c r="V80" s="10">
        <v>56</v>
      </c>
      <c r="W80" s="67"/>
      <c r="X80" s="53"/>
    </row>
    <row r="81" spans="1:24">
      <c r="A81" s="57" t="s">
        <v>835</v>
      </c>
      <c r="B81" s="57" t="s">
        <v>836</v>
      </c>
      <c r="C81" s="57">
        <v>864</v>
      </c>
      <c r="D81" s="57">
        <f t="shared" si="10"/>
        <v>61.7142857142857</v>
      </c>
      <c r="E81" s="57">
        <v>716</v>
      </c>
      <c r="F81" s="57">
        <f t="shared" si="8"/>
        <v>47.7333333333333</v>
      </c>
      <c r="G81" s="57">
        <v>738</v>
      </c>
      <c r="H81" s="57">
        <f t="shared" si="9"/>
        <v>49.2</v>
      </c>
      <c r="I81" s="57"/>
      <c r="J81" s="57"/>
      <c r="K81" s="57"/>
      <c r="L81" s="57"/>
      <c r="O81" s="57" t="s">
        <v>835</v>
      </c>
      <c r="P81" s="57" t="s">
        <v>836</v>
      </c>
      <c r="Q81" s="68">
        <v>864</v>
      </c>
      <c r="R81" s="68">
        <f t="shared" si="11"/>
        <v>61.7142857142857</v>
      </c>
      <c r="S81" s="68" t="s">
        <v>681</v>
      </c>
      <c r="T81" s="68" t="s">
        <v>681</v>
      </c>
      <c r="U81" s="69" t="s">
        <v>28</v>
      </c>
      <c r="W81" s="67">
        <v>10</v>
      </c>
      <c r="X81" s="53"/>
    </row>
    <row r="82" spans="1:24">
      <c r="A82" s="57" t="s">
        <v>837</v>
      </c>
      <c r="B82" s="57" t="s">
        <v>838</v>
      </c>
      <c r="C82" s="57">
        <v>912</v>
      </c>
      <c r="D82" s="57">
        <f t="shared" si="10"/>
        <v>65.1428571428571</v>
      </c>
      <c r="E82" s="57">
        <v>1020</v>
      </c>
      <c r="F82" s="57">
        <f t="shared" si="8"/>
        <v>68</v>
      </c>
      <c r="G82" s="57">
        <v>963</v>
      </c>
      <c r="H82" s="57">
        <f t="shared" si="9"/>
        <v>64.2</v>
      </c>
      <c r="I82" s="57"/>
      <c r="J82" s="57"/>
      <c r="K82" s="57"/>
      <c r="L82" s="57"/>
      <c r="O82" s="57" t="s">
        <v>837</v>
      </c>
      <c r="P82" s="57" t="s">
        <v>838</v>
      </c>
      <c r="Q82" s="68">
        <v>912</v>
      </c>
      <c r="R82" s="68">
        <f t="shared" si="11"/>
        <v>65.1428571428571</v>
      </c>
      <c r="S82" s="68" t="s">
        <v>682</v>
      </c>
      <c r="T82" s="68" t="s">
        <v>687</v>
      </c>
      <c r="U82" s="68" t="s">
        <v>682</v>
      </c>
      <c r="V82" s="10">
        <v>57</v>
      </c>
      <c r="W82" s="67"/>
      <c r="X82" s="53"/>
    </row>
    <row r="83" spans="1:24">
      <c r="A83" s="57" t="s">
        <v>839</v>
      </c>
      <c r="B83" s="57" t="s">
        <v>840</v>
      </c>
      <c r="C83" s="57">
        <v>936</v>
      </c>
      <c r="D83" s="57">
        <f t="shared" si="10"/>
        <v>66.8571428571429</v>
      </c>
      <c r="E83" s="57">
        <v>1031</v>
      </c>
      <c r="F83" s="57">
        <f t="shared" si="8"/>
        <v>68.7333333333333</v>
      </c>
      <c r="G83" s="57">
        <v>1044</v>
      </c>
      <c r="H83" s="57">
        <f t="shared" si="9"/>
        <v>69.6</v>
      </c>
      <c r="I83" s="57"/>
      <c r="J83" s="57"/>
      <c r="K83" s="57"/>
      <c r="L83" s="57"/>
      <c r="O83" s="57" t="s">
        <v>839</v>
      </c>
      <c r="P83" s="57" t="s">
        <v>840</v>
      </c>
      <c r="Q83" s="68">
        <v>936</v>
      </c>
      <c r="R83" s="68">
        <f t="shared" si="11"/>
        <v>66.8571428571429</v>
      </c>
      <c r="S83" s="68" t="s">
        <v>682</v>
      </c>
      <c r="T83" s="68" t="s">
        <v>682</v>
      </c>
      <c r="U83" s="68" t="s">
        <v>682</v>
      </c>
      <c r="V83" s="10">
        <v>58</v>
      </c>
      <c r="W83" s="67"/>
      <c r="X83" s="53"/>
    </row>
    <row r="84" spans="1:24">
      <c r="A84" s="57" t="s">
        <v>841</v>
      </c>
      <c r="B84" s="57" t="s">
        <v>842</v>
      </c>
      <c r="C84" s="57">
        <v>803</v>
      </c>
      <c r="D84" s="57">
        <f t="shared" si="10"/>
        <v>57.3571428571429</v>
      </c>
      <c r="E84" s="57">
        <v>905</v>
      </c>
      <c r="F84" s="57">
        <f t="shared" si="8"/>
        <v>60.3333333333333</v>
      </c>
      <c r="G84" s="57">
        <v>975</v>
      </c>
      <c r="H84" s="57">
        <f t="shared" si="9"/>
        <v>65</v>
      </c>
      <c r="I84" s="57"/>
      <c r="J84" s="57"/>
      <c r="K84" s="57"/>
      <c r="L84" s="57"/>
      <c r="O84" s="57" t="s">
        <v>841</v>
      </c>
      <c r="P84" s="57" t="s">
        <v>842</v>
      </c>
      <c r="Q84" s="68">
        <v>803</v>
      </c>
      <c r="R84" s="68">
        <f t="shared" si="11"/>
        <v>57.3571428571429</v>
      </c>
      <c r="S84" s="68" t="s">
        <v>687</v>
      </c>
      <c r="T84" s="68" t="s">
        <v>687</v>
      </c>
      <c r="U84" s="68" t="s">
        <v>682</v>
      </c>
      <c r="V84" s="10">
        <v>59</v>
      </c>
      <c r="W84" s="67"/>
      <c r="X84" s="53"/>
    </row>
    <row r="85" spans="1:24">
      <c r="A85" s="57"/>
      <c r="B85" s="57" t="s">
        <v>843</v>
      </c>
      <c r="C85" s="57">
        <v>977</v>
      </c>
      <c r="D85" s="57">
        <f t="shared" si="10"/>
        <v>69.7857142857143</v>
      </c>
      <c r="E85" s="98" t="s">
        <v>83</v>
      </c>
      <c r="F85" s="98" t="s">
        <v>83</v>
      </c>
      <c r="G85" s="98"/>
      <c r="H85" s="98"/>
      <c r="I85" s="98"/>
      <c r="J85" s="98"/>
      <c r="K85" s="98"/>
      <c r="L85" s="98">
        <v>1</v>
      </c>
      <c r="O85" s="57"/>
      <c r="P85" s="57" t="s">
        <v>843</v>
      </c>
      <c r="Q85" s="68">
        <v>977</v>
      </c>
      <c r="R85" s="68">
        <f t="shared" si="11"/>
        <v>69.7857142857143</v>
      </c>
      <c r="S85" s="74" t="s">
        <v>83</v>
      </c>
      <c r="T85" s="74" t="s">
        <v>83</v>
      </c>
      <c r="U85" s="74" t="s">
        <v>83</v>
      </c>
      <c r="W85" s="67"/>
      <c r="X85" s="53">
        <v>1</v>
      </c>
    </row>
    <row r="86" spans="1:24">
      <c r="A86" s="57" t="s">
        <v>844</v>
      </c>
      <c r="B86" s="57" t="s">
        <v>845</v>
      </c>
      <c r="C86" s="57">
        <v>1011</v>
      </c>
      <c r="D86" s="57">
        <f t="shared" si="10"/>
        <v>72.2142857142857</v>
      </c>
      <c r="E86" s="57">
        <v>1019</v>
      </c>
      <c r="F86" s="57">
        <f t="shared" ref="F86:F109" si="12">(E86/15)</f>
        <v>67.9333333333333</v>
      </c>
      <c r="G86" s="57">
        <v>1061</v>
      </c>
      <c r="H86" s="57">
        <f t="shared" ref="H86:H109" si="13">(G86/15)</f>
        <v>70.7333333333333</v>
      </c>
      <c r="I86" s="57"/>
      <c r="J86" s="57"/>
      <c r="K86" s="57"/>
      <c r="L86" s="57"/>
      <c r="O86" s="57" t="s">
        <v>844</v>
      </c>
      <c r="P86" s="57" t="s">
        <v>845</v>
      </c>
      <c r="Q86" s="68">
        <v>1011</v>
      </c>
      <c r="R86" s="68">
        <f t="shared" si="11"/>
        <v>72.2142857142857</v>
      </c>
      <c r="S86" s="68" t="s">
        <v>682</v>
      </c>
      <c r="T86" s="68" t="s">
        <v>682</v>
      </c>
      <c r="U86" s="68" t="s">
        <v>682</v>
      </c>
      <c r="V86" s="10">
        <v>60</v>
      </c>
      <c r="W86" s="67"/>
      <c r="X86" s="53"/>
    </row>
    <row r="87" spans="1:24">
      <c r="A87" s="57" t="s">
        <v>846</v>
      </c>
      <c r="B87" s="57" t="s">
        <v>847</v>
      </c>
      <c r="C87" s="57"/>
      <c r="D87" s="57"/>
      <c r="E87" s="57">
        <v>1061</v>
      </c>
      <c r="F87" s="57">
        <f t="shared" si="12"/>
        <v>70.7333333333333</v>
      </c>
      <c r="G87" s="57">
        <v>1112</v>
      </c>
      <c r="H87" s="57">
        <f t="shared" si="13"/>
        <v>74.1333333333333</v>
      </c>
      <c r="I87" s="57"/>
      <c r="J87" s="57"/>
      <c r="K87" s="57"/>
      <c r="L87" s="57"/>
      <c r="O87" s="57" t="s">
        <v>846</v>
      </c>
      <c r="P87" s="57" t="s">
        <v>847</v>
      </c>
      <c r="Q87" s="68"/>
      <c r="R87" s="68"/>
      <c r="S87" s="68" t="s">
        <v>682</v>
      </c>
      <c r="T87" s="68" t="s">
        <v>682</v>
      </c>
      <c r="U87" s="68" t="s">
        <v>682</v>
      </c>
      <c r="V87" s="10">
        <v>61</v>
      </c>
      <c r="W87" s="67"/>
      <c r="X87" s="53"/>
    </row>
    <row r="88" spans="1:24">
      <c r="A88" s="57" t="s">
        <v>848</v>
      </c>
      <c r="B88" s="57" t="s">
        <v>849</v>
      </c>
      <c r="C88" s="57">
        <v>920</v>
      </c>
      <c r="D88" s="57">
        <f t="shared" ref="D88:D94" si="14">(C88/14)</f>
        <v>65.7142857142857</v>
      </c>
      <c r="E88" s="57">
        <v>706</v>
      </c>
      <c r="F88" s="57">
        <f t="shared" si="12"/>
        <v>47.0666666666667</v>
      </c>
      <c r="G88" s="57">
        <v>750</v>
      </c>
      <c r="H88" s="57">
        <f t="shared" si="13"/>
        <v>50</v>
      </c>
      <c r="I88" s="57"/>
      <c r="J88" s="57"/>
      <c r="K88" s="57"/>
      <c r="L88" s="57"/>
      <c r="O88" s="57" t="s">
        <v>848</v>
      </c>
      <c r="P88" s="57" t="s">
        <v>849</v>
      </c>
      <c r="Q88" s="68">
        <v>920</v>
      </c>
      <c r="R88" s="68">
        <f t="shared" ref="R88:R94" si="15">(Q88/14)</f>
        <v>65.7142857142857</v>
      </c>
      <c r="S88" s="68" t="s">
        <v>681</v>
      </c>
      <c r="T88" s="68" t="s">
        <v>681</v>
      </c>
      <c r="U88" s="69" t="s">
        <v>28</v>
      </c>
      <c r="W88" s="67">
        <v>11</v>
      </c>
      <c r="X88" s="53"/>
    </row>
    <row r="89" spans="1:24">
      <c r="A89" s="57" t="s">
        <v>850</v>
      </c>
      <c r="B89" s="57" t="s">
        <v>851</v>
      </c>
      <c r="C89" s="57">
        <v>804</v>
      </c>
      <c r="D89" s="57">
        <f t="shared" si="14"/>
        <v>57.4285714285714</v>
      </c>
      <c r="E89" s="57">
        <v>767</v>
      </c>
      <c r="F89" s="57">
        <f t="shared" si="12"/>
        <v>51.1333333333333</v>
      </c>
      <c r="G89" s="57">
        <v>779</v>
      </c>
      <c r="H89" s="57">
        <f t="shared" si="13"/>
        <v>51.9333333333333</v>
      </c>
      <c r="I89" s="57"/>
      <c r="J89" s="57"/>
      <c r="K89" s="57"/>
      <c r="L89" s="57"/>
      <c r="O89" s="57" t="s">
        <v>850</v>
      </c>
      <c r="P89" s="57" t="s">
        <v>851</v>
      </c>
      <c r="Q89" s="68">
        <v>804</v>
      </c>
      <c r="R89" s="68">
        <f t="shared" si="15"/>
        <v>57.4285714285714</v>
      </c>
      <c r="S89" s="68" t="s">
        <v>681</v>
      </c>
      <c r="T89" s="68" t="s">
        <v>681</v>
      </c>
      <c r="U89" s="69" t="s">
        <v>28</v>
      </c>
      <c r="W89" s="67">
        <v>12</v>
      </c>
      <c r="X89" s="53"/>
    </row>
    <row r="90" spans="1:24">
      <c r="A90" s="57" t="s">
        <v>852</v>
      </c>
      <c r="B90" s="57" t="s">
        <v>853</v>
      </c>
      <c r="C90" s="57">
        <v>887</v>
      </c>
      <c r="D90" s="57">
        <f t="shared" si="14"/>
        <v>63.3571428571429</v>
      </c>
      <c r="E90" s="57">
        <v>861</v>
      </c>
      <c r="F90" s="57">
        <f t="shared" si="12"/>
        <v>57.4</v>
      </c>
      <c r="G90" s="57">
        <v>881</v>
      </c>
      <c r="H90" s="57">
        <f t="shared" si="13"/>
        <v>58.7333333333333</v>
      </c>
      <c r="I90" s="57"/>
      <c r="J90" s="57"/>
      <c r="K90" s="57"/>
      <c r="L90" s="57"/>
      <c r="O90" s="57" t="s">
        <v>852</v>
      </c>
      <c r="P90" s="57" t="s">
        <v>853</v>
      </c>
      <c r="Q90" s="68">
        <v>887</v>
      </c>
      <c r="R90" s="68">
        <f t="shared" si="15"/>
        <v>63.3571428571429</v>
      </c>
      <c r="S90" s="68" t="s">
        <v>693</v>
      </c>
      <c r="T90" s="68" t="s">
        <v>693</v>
      </c>
      <c r="U90" s="68" t="s">
        <v>693</v>
      </c>
      <c r="V90" s="10">
        <v>62</v>
      </c>
      <c r="W90" s="67"/>
      <c r="X90" s="53"/>
    </row>
    <row r="91" spans="1:24">
      <c r="A91" s="57" t="s">
        <v>854</v>
      </c>
      <c r="B91" s="57" t="s">
        <v>855</v>
      </c>
      <c r="C91" s="57">
        <v>986</v>
      </c>
      <c r="D91" s="57">
        <f t="shared" si="14"/>
        <v>70.4285714285714</v>
      </c>
      <c r="E91" s="57">
        <v>848</v>
      </c>
      <c r="F91" s="57">
        <f t="shared" si="12"/>
        <v>56.5333333333333</v>
      </c>
      <c r="G91" s="57">
        <v>907</v>
      </c>
      <c r="H91" s="57">
        <f t="shared" si="13"/>
        <v>60.4666666666667</v>
      </c>
      <c r="I91" s="57"/>
      <c r="J91" s="57"/>
      <c r="K91" s="57"/>
      <c r="L91" s="57"/>
      <c r="O91" s="57" t="s">
        <v>854</v>
      </c>
      <c r="P91" s="57" t="s">
        <v>855</v>
      </c>
      <c r="Q91" s="68">
        <v>986</v>
      </c>
      <c r="R91" s="68">
        <f t="shared" si="15"/>
        <v>70.4285714285714</v>
      </c>
      <c r="S91" s="68" t="s">
        <v>693</v>
      </c>
      <c r="T91" s="68" t="s">
        <v>687</v>
      </c>
      <c r="U91" s="68" t="s">
        <v>687</v>
      </c>
      <c r="V91" s="10">
        <v>63</v>
      </c>
      <c r="W91" s="67"/>
      <c r="X91" s="53"/>
    </row>
    <row r="92" spans="1:24">
      <c r="A92" s="57" t="s">
        <v>856</v>
      </c>
      <c r="B92" s="57" t="s">
        <v>857</v>
      </c>
      <c r="C92" s="57">
        <v>964</v>
      </c>
      <c r="D92" s="57">
        <f t="shared" si="14"/>
        <v>68.8571428571429</v>
      </c>
      <c r="E92" s="57">
        <v>1177</v>
      </c>
      <c r="F92" s="57">
        <f t="shared" si="12"/>
        <v>78.4666666666667</v>
      </c>
      <c r="G92" s="57">
        <v>1067</v>
      </c>
      <c r="H92" s="57">
        <f t="shared" si="13"/>
        <v>71.1333333333333</v>
      </c>
      <c r="I92" s="57"/>
      <c r="J92" s="57"/>
      <c r="K92" s="57"/>
      <c r="L92" s="57"/>
      <c r="O92" s="57" t="s">
        <v>856</v>
      </c>
      <c r="P92" s="57" t="s">
        <v>857</v>
      </c>
      <c r="Q92" s="68">
        <v>964</v>
      </c>
      <c r="R92" s="68">
        <f t="shared" si="15"/>
        <v>68.8571428571429</v>
      </c>
      <c r="S92" s="68" t="s">
        <v>682</v>
      </c>
      <c r="T92" s="68" t="s">
        <v>682</v>
      </c>
      <c r="U92" s="68" t="s">
        <v>682</v>
      </c>
      <c r="V92" s="10">
        <v>64</v>
      </c>
      <c r="W92" s="67"/>
      <c r="X92" s="53"/>
    </row>
    <row r="93" spans="1:24">
      <c r="A93" s="57" t="s">
        <v>858</v>
      </c>
      <c r="B93" s="57" t="s">
        <v>859</v>
      </c>
      <c r="C93" s="57">
        <v>872</v>
      </c>
      <c r="D93" s="57">
        <f t="shared" si="14"/>
        <v>62.2857142857143</v>
      </c>
      <c r="E93" s="57">
        <v>825</v>
      </c>
      <c r="F93" s="57">
        <f t="shared" si="12"/>
        <v>55</v>
      </c>
      <c r="G93" s="57">
        <v>902</v>
      </c>
      <c r="H93" s="57">
        <f t="shared" si="13"/>
        <v>60.1333333333333</v>
      </c>
      <c r="I93" s="57"/>
      <c r="J93" s="57"/>
      <c r="K93" s="57"/>
      <c r="L93" s="57"/>
      <c r="O93" s="57" t="s">
        <v>858</v>
      </c>
      <c r="P93" s="57" t="s">
        <v>859</v>
      </c>
      <c r="Q93" s="68">
        <v>872</v>
      </c>
      <c r="R93" s="68">
        <f t="shared" si="15"/>
        <v>62.2857142857143</v>
      </c>
      <c r="S93" s="68" t="s">
        <v>693</v>
      </c>
      <c r="T93" s="68" t="s">
        <v>687</v>
      </c>
      <c r="U93" s="68" t="s">
        <v>682</v>
      </c>
      <c r="V93" s="10">
        <v>65</v>
      </c>
      <c r="W93" s="67"/>
      <c r="X93" s="53"/>
    </row>
    <row r="94" spans="1:24">
      <c r="A94" s="57" t="s">
        <v>860</v>
      </c>
      <c r="B94" s="57" t="s">
        <v>861</v>
      </c>
      <c r="C94" s="57">
        <v>1079</v>
      </c>
      <c r="D94" s="57">
        <f t="shared" si="14"/>
        <v>77.0714285714286</v>
      </c>
      <c r="E94" s="57">
        <v>1083</v>
      </c>
      <c r="F94" s="57">
        <f t="shared" si="12"/>
        <v>72.2</v>
      </c>
      <c r="G94" s="57">
        <v>1071</v>
      </c>
      <c r="H94" s="57">
        <f t="shared" si="13"/>
        <v>71.4</v>
      </c>
      <c r="I94" s="57"/>
      <c r="J94" s="57"/>
      <c r="K94" s="57"/>
      <c r="L94" s="57"/>
      <c r="O94" s="57" t="s">
        <v>860</v>
      </c>
      <c r="P94" s="57" t="s">
        <v>861</v>
      </c>
      <c r="Q94" s="68">
        <v>1079</v>
      </c>
      <c r="R94" s="68">
        <f t="shared" si="15"/>
        <v>77.0714285714286</v>
      </c>
      <c r="S94" s="68" t="s">
        <v>682</v>
      </c>
      <c r="T94" s="68" t="s">
        <v>682</v>
      </c>
      <c r="U94" s="68" t="s">
        <v>682</v>
      </c>
      <c r="V94" s="10">
        <v>66</v>
      </c>
      <c r="W94" s="67"/>
      <c r="X94" s="53"/>
    </row>
    <row r="95" spans="1:24">
      <c r="A95" s="57" t="s">
        <v>862</v>
      </c>
      <c r="B95" s="57" t="s">
        <v>863</v>
      </c>
      <c r="C95" s="57"/>
      <c r="D95" s="57"/>
      <c r="E95" s="57">
        <v>906</v>
      </c>
      <c r="F95" s="57">
        <f t="shared" si="12"/>
        <v>60.4</v>
      </c>
      <c r="G95" s="57">
        <v>999</v>
      </c>
      <c r="H95" s="57">
        <f t="shared" si="13"/>
        <v>66.6</v>
      </c>
      <c r="I95" s="57"/>
      <c r="J95" s="57"/>
      <c r="K95" s="57"/>
      <c r="L95" s="57"/>
      <c r="O95" s="57" t="s">
        <v>862</v>
      </c>
      <c r="P95" s="57" t="s">
        <v>863</v>
      </c>
      <c r="Q95" s="68"/>
      <c r="R95" s="68"/>
      <c r="S95" s="68" t="s">
        <v>687</v>
      </c>
      <c r="T95" s="68" t="s">
        <v>682</v>
      </c>
      <c r="U95" s="68" t="s">
        <v>682</v>
      </c>
      <c r="V95" s="10">
        <v>67</v>
      </c>
      <c r="W95" s="67"/>
      <c r="X95" s="53"/>
    </row>
    <row r="96" spans="1:24">
      <c r="A96" s="57" t="s">
        <v>864</v>
      </c>
      <c r="B96" s="57" t="s">
        <v>865</v>
      </c>
      <c r="C96" s="57">
        <v>1158</v>
      </c>
      <c r="D96" s="57">
        <f>(C96/14)</f>
        <v>82.7142857142857</v>
      </c>
      <c r="E96" s="134">
        <v>1124</v>
      </c>
      <c r="F96" s="57">
        <f t="shared" si="12"/>
        <v>74.9333333333333</v>
      </c>
      <c r="G96" s="134">
        <v>1061</v>
      </c>
      <c r="H96" s="57">
        <f t="shared" si="13"/>
        <v>70.7333333333333</v>
      </c>
      <c r="I96" s="134"/>
      <c r="J96" s="134"/>
      <c r="K96" s="134"/>
      <c r="L96" s="134"/>
      <c r="O96" s="57" t="s">
        <v>864</v>
      </c>
      <c r="P96" s="57" t="s">
        <v>865</v>
      </c>
      <c r="Q96" s="68">
        <v>1158</v>
      </c>
      <c r="R96" s="68">
        <f>(Q96/14)</f>
        <v>82.7142857142857</v>
      </c>
      <c r="S96" s="68" t="s">
        <v>682</v>
      </c>
      <c r="T96" s="68" t="s">
        <v>682</v>
      </c>
      <c r="U96" s="68" t="s">
        <v>682</v>
      </c>
      <c r="V96" s="10">
        <v>68</v>
      </c>
      <c r="W96" s="67"/>
      <c r="X96" s="53"/>
    </row>
    <row r="97" spans="1:24">
      <c r="A97" s="57" t="s">
        <v>866</v>
      </c>
      <c r="B97" s="57" t="s">
        <v>867</v>
      </c>
      <c r="C97" s="57">
        <v>967</v>
      </c>
      <c r="D97" s="57">
        <f>(C97/14)</f>
        <v>69.0714285714286</v>
      </c>
      <c r="E97" s="57">
        <v>900</v>
      </c>
      <c r="F97" s="57">
        <f t="shared" si="12"/>
        <v>60</v>
      </c>
      <c r="G97" s="57">
        <v>875</v>
      </c>
      <c r="H97" s="57">
        <f t="shared" si="13"/>
        <v>58.3333333333333</v>
      </c>
      <c r="I97" s="57"/>
      <c r="J97" s="57"/>
      <c r="K97" s="57"/>
      <c r="L97" s="57"/>
      <c r="O97" s="57" t="s">
        <v>866</v>
      </c>
      <c r="P97" s="57" t="s">
        <v>867</v>
      </c>
      <c r="Q97" s="68">
        <v>967</v>
      </c>
      <c r="R97" s="68">
        <f>(Q97/14)</f>
        <v>69.0714285714286</v>
      </c>
      <c r="S97" s="68" t="s">
        <v>687</v>
      </c>
      <c r="T97" s="68" t="s">
        <v>693</v>
      </c>
      <c r="U97" s="69" t="s">
        <v>28</v>
      </c>
      <c r="W97" s="67">
        <v>13</v>
      </c>
      <c r="X97" s="53"/>
    </row>
    <row r="98" spans="1:24">
      <c r="A98" s="57" t="s">
        <v>868</v>
      </c>
      <c r="B98" s="57" t="s">
        <v>869</v>
      </c>
      <c r="C98" s="57">
        <v>1094</v>
      </c>
      <c r="D98" s="57">
        <f>(C98/14)</f>
        <v>78.1428571428571</v>
      </c>
      <c r="E98" s="57">
        <v>1056</v>
      </c>
      <c r="F98" s="57">
        <f t="shared" si="12"/>
        <v>70.4</v>
      </c>
      <c r="G98" s="57">
        <v>993</v>
      </c>
      <c r="H98" s="57">
        <f t="shared" si="13"/>
        <v>66.2</v>
      </c>
      <c r="I98" s="57"/>
      <c r="J98" s="57"/>
      <c r="K98" s="57"/>
      <c r="L98" s="57"/>
      <c r="O98" s="57" t="s">
        <v>868</v>
      </c>
      <c r="P98" s="57" t="s">
        <v>869</v>
      </c>
      <c r="Q98" s="68">
        <v>1094</v>
      </c>
      <c r="R98" s="68">
        <f>(Q98/14)</f>
        <v>78.1428571428571</v>
      </c>
      <c r="S98" s="68" t="s">
        <v>682</v>
      </c>
      <c r="T98" s="68" t="s">
        <v>682</v>
      </c>
      <c r="U98" s="68" t="s">
        <v>682</v>
      </c>
      <c r="V98" s="10">
        <v>69</v>
      </c>
      <c r="W98" s="67"/>
      <c r="X98" s="53"/>
    </row>
    <row r="99" spans="1:24">
      <c r="A99" s="57" t="s">
        <v>870</v>
      </c>
      <c r="B99" s="57" t="s">
        <v>871</v>
      </c>
      <c r="C99" s="57">
        <v>1063</v>
      </c>
      <c r="D99" s="57">
        <f>(C99/14)</f>
        <v>75.9285714285714</v>
      </c>
      <c r="E99" s="57">
        <v>977</v>
      </c>
      <c r="F99" s="57">
        <f t="shared" si="12"/>
        <v>65.1333333333333</v>
      </c>
      <c r="G99" s="57">
        <v>932</v>
      </c>
      <c r="H99" s="57">
        <f t="shared" si="13"/>
        <v>62.1333333333333</v>
      </c>
      <c r="I99" s="57"/>
      <c r="J99" s="57"/>
      <c r="K99" s="57"/>
      <c r="L99" s="57"/>
      <c r="O99" s="57" t="s">
        <v>870</v>
      </c>
      <c r="P99" s="57" t="s">
        <v>871</v>
      </c>
      <c r="Q99" s="68">
        <v>1063</v>
      </c>
      <c r="R99" s="68">
        <f>(Q99/14)</f>
        <v>75.9285714285714</v>
      </c>
      <c r="S99" s="68" t="s">
        <v>687</v>
      </c>
      <c r="T99" s="68" t="s">
        <v>687</v>
      </c>
      <c r="U99" s="68" t="s">
        <v>682</v>
      </c>
      <c r="V99" s="10">
        <v>70</v>
      </c>
      <c r="W99" s="67"/>
      <c r="X99" s="53"/>
    </row>
    <row r="100" spans="1:24">
      <c r="A100" s="57" t="s">
        <v>872</v>
      </c>
      <c r="B100" s="57" t="s">
        <v>873</v>
      </c>
      <c r="C100" s="57"/>
      <c r="D100" s="57"/>
      <c r="E100" s="57">
        <v>860</v>
      </c>
      <c r="F100" s="57">
        <f t="shared" si="12"/>
        <v>57.3333333333333</v>
      </c>
      <c r="G100" s="57">
        <v>946</v>
      </c>
      <c r="H100" s="57">
        <f t="shared" si="13"/>
        <v>63.0666666666667</v>
      </c>
      <c r="I100" s="57"/>
      <c r="J100" s="57"/>
      <c r="K100" s="57"/>
      <c r="L100" s="57"/>
      <c r="O100" s="57" t="s">
        <v>872</v>
      </c>
      <c r="P100" s="57" t="s">
        <v>873</v>
      </c>
      <c r="Q100" s="68"/>
      <c r="R100" s="68"/>
      <c r="S100" s="68" t="s">
        <v>693</v>
      </c>
      <c r="T100" s="68" t="s">
        <v>687</v>
      </c>
      <c r="U100" s="68" t="s">
        <v>682</v>
      </c>
      <c r="V100" s="10">
        <v>71</v>
      </c>
      <c r="W100" s="67"/>
      <c r="X100" s="53"/>
    </row>
    <row r="101" spans="1:24">
      <c r="A101" s="57" t="s">
        <v>874</v>
      </c>
      <c r="B101" s="57" t="s">
        <v>875</v>
      </c>
      <c r="C101" s="57"/>
      <c r="D101" s="57"/>
      <c r="E101" s="57">
        <v>1052</v>
      </c>
      <c r="F101" s="57">
        <f t="shared" si="12"/>
        <v>70.1333333333333</v>
      </c>
      <c r="G101" s="57">
        <v>1067</v>
      </c>
      <c r="H101" s="57">
        <f t="shared" si="13"/>
        <v>71.1333333333333</v>
      </c>
      <c r="I101" s="57"/>
      <c r="J101" s="57"/>
      <c r="K101" s="57"/>
      <c r="L101" s="57"/>
      <c r="O101" s="57" t="s">
        <v>874</v>
      </c>
      <c r="P101" s="57" t="s">
        <v>875</v>
      </c>
      <c r="Q101" s="68"/>
      <c r="R101" s="68"/>
      <c r="S101" s="68" t="s">
        <v>682</v>
      </c>
      <c r="T101" s="68" t="s">
        <v>682</v>
      </c>
      <c r="U101" s="68" t="s">
        <v>682</v>
      </c>
      <c r="V101" s="10">
        <v>72</v>
      </c>
      <c r="W101" s="67"/>
      <c r="X101" s="53"/>
    </row>
    <row r="102" spans="1:24">
      <c r="A102" s="57" t="s">
        <v>876</v>
      </c>
      <c r="B102" s="57" t="s">
        <v>877</v>
      </c>
      <c r="C102" s="57">
        <v>916</v>
      </c>
      <c r="D102" s="57">
        <f>(C102/14)</f>
        <v>65.4285714285714</v>
      </c>
      <c r="E102" s="57">
        <v>1040</v>
      </c>
      <c r="F102" s="57">
        <f t="shared" si="12"/>
        <v>69.3333333333333</v>
      </c>
      <c r="G102" s="57">
        <v>1087</v>
      </c>
      <c r="H102" s="57">
        <f t="shared" si="13"/>
        <v>72.4666666666667</v>
      </c>
      <c r="I102" s="57"/>
      <c r="J102" s="57"/>
      <c r="K102" s="57"/>
      <c r="L102" s="57"/>
      <c r="O102" s="57" t="s">
        <v>876</v>
      </c>
      <c r="P102" s="57" t="s">
        <v>877</v>
      </c>
      <c r="Q102" s="68">
        <v>916</v>
      </c>
      <c r="R102" s="68">
        <f>(Q102/14)</f>
        <v>65.4285714285714</v>
      </c>
      <c r="S102" s="68" t="s">
        <v>682</v>
      </c>
      <c r="T102" s="68" t="s">
        <v>682</v>
      </c>
      <c r="U102" s="68" t="s">
        <v>682</v>
      </c>
      <c r="V102" s="10">
        <v>73</v>
      </c>
      <c r="W102" s="67"/>
      <c r="X102" s="53"/>
    </row>
    <row r="103" spans="1:24">
      <c r="A103" s="57" t="s">
        <v>878</v>
      </c>
      <c r="B103" s="57" t="s">
        <v>879</v>
      </c>
      <c r="C103" s="57"/>
      <c r="D103" s="57"/>
      <c r="E103" s="57">
        <v>944</v>
      </c>
      <c r="F103" s="57">
        <f t="shared" si="12"/>
        <v>62.9333333333333</v>
      </c>
      <c r="G103" s="57">
        <v>1021</v>
      </c>
      <c r="H103" s="57">
        <f t="shared" si="13"/>
        <v>68.0666666666667</v>
      </c>
      <c r="I103" s="57"/>
      <c r="J103" s="57"/>
      <c r="K103" s="57"/>
      <c r="L103" s="57"/>
      <c r="O103" s="57" t="s">
        <v>878</v>
      </c>
      <c r="P103" s="57" t="s">
        <v>879</v>
      </c>
      <c r="Q103" s="68"/>
      <c r="R103" s="68"/>
      <c r="S103" s="68" t="s">
        <v>687</v>
      </c>
      <c r="T103" s="68" t="s">
        <v>687</v>
      </c>
      <c r="U103" s="68" t="s">
        <v>682</v>
      </c>
      <c r="V103" s="10">
        <v>74</v>
      </c>
      <c r="W103" s="67"/>
      <c r="X103" s="53"/>
    </row>
    <row r="104" spans="1:24">
      <c r="A104" s="57" t="s">
        <v>880</v>
      </c>
      <c r="B104" s="57" t="s">
        <v>881</v>
      </c>
      <c r="C104" s="57">
        <v>885</v>
      </c>
      <c r="D104" s="57">
        <f t="shared" ref="D104:D113" si="16">(C104/14)</f>
        <v>63.2142857142857</v>
      </c>
      <c r="E104" s="57">
        <v>975</v>
      </c>
      <c r="F104" s="57">
        <f t="shared" si="12"/>
        <v>65</v>
      </c>
      <c r="G104" s="57">
        <v>938</v>
      </c>
      <c r="H104" s="57">
        <f t="shared" si="13"/>
        <v>62.5333333333333</v>
      </c>
      <c r="I104" s="57"/>
      <c r="J104" s="57"/>
      <c r="K104" s="57"/>
      <c r="L104" s="57"/>
      <c r="O104" s="57" t="s">
        <v>880</v>
      </c>
      <c r="P104" s="57" t="s">
        <v>881</v>
      </c>
      <c r="Q104" s="68">
        <v>885</v>
      </c>
      <c r="R104" s="68">
        <f t="shared" ref="R104:R113" si="17">(Q104/14)</f>
        <v>63.2142857142857</v>
      </c>
      <c r="S104" s="68" t="s">
        <v>687</v>
      </c>
      <c r="T104" s="68" t="s">
        <v>682</v>
      </c>
      <c r="U104" s="68" t="s">
        <v>682</v>
      </c>
      <c r="V104" s="10">
        <v>75</v>
      </c>
      <c r="W104" s="67"/>
      <c r="X104" s="53"/>
    </row>
    <row r="105" spans="1:24">
      <c r="A105" s="57" t="s">
        <v>882</v>
      </c>
      <c r="B105" s="57" t="s">
        <v>883</v>
      </c>
      <c r="C105" s="57">
        <v>1033</v>
      </c>
      <c r="D105" s="57">
        <f t="shared" si="16"/>
        <v>73.7857142857143</v>
      </c>
      <c r="E105" s="57">
        <v>1132</v>
      </c>
      <c r="F105" s="57">
        <f t="shared" si="12"/>
        <v>75.4666666666667</v>
      </c>
      <c r="G105" s="57">
        <v>1032</v>
      </c>
      <c r="H105" s="57">
        <f t="shared" si="13"/>
        <v>68.8</v>
      </c>
      <c r="I105" s="57"/>
      <c r="J105" s="57"/>
      <c r="K105" s="57"/>
      <c r="L105" s="57"/>
      <c r="O105" s="57" t="s">
        <v>882</v>
      </c>
      <c r="P105" s="57" t="s">
        <v>883</v>
      </c>
      <c r="Q105" s="68">
        <v>1033</v>
      </c>
      <c r="R105" s="68">
        <f t="shared" si="17"/>
        <v>73.7857142857143</v>
      </c>
      <c r="S105" s="68" t="s">
        <v>682</v>
      </c>
      <c r="T105" s="68" t="s">
        <v>682</v>
      </c>
      <c r="U105" s="68" t="s">
        <v>682</v>
      </c>
      <c r="V105" s="10">
        <v>76</v>
      </c>
      <c r="W105" s="67"/>
      <c r="X105" s="53"/>
    </row>
    <row r="106" spans="1:24">
      <c r="A106" s="57" t="s">
        <v>884</v>
      </c>
      <c r="B106" s="57" t="s">
        <v>885</v>
      </c>
      <c r="C106" s="57">
        <v>1086</v>
      </c>
      <c r="D106" s="57">
        <f t="shared" si="16"/>
        <v>77.5714285714286</v>
      </c>
      <c r="E106" s="57">
        <v>971</v>
      </c>
      <c r="F106" s="57">
        <f t="shared" si="12"/>
        <v>64.7333333333333</v>
      </c>
      <c r="G106" s="57">
        <v>964</v>
      </c>
      <c r="H106" s="57">
        <f t="shared" si="13"/>
        <v>64.2666666666667</v>
      </c>
      <c r="I106" s="57"/>
      <c r="J106" s="57"/>
      <c r="K106" s="57"/>
      <c r="L106" s="57"/>
      <c r="O106" s="57" t="s">
        <v>884</v>
      </c>
      <c r="P106" s="57" t="s">
        <v>885</v>
      </c>
      <c r="Q106" s="68">
        <v>1086</v>
      </c>
      <c r="R106" s="68">
        <f t="shared" si="17"/>
        <v>77.5714285714286</v>
      </c>
      <c r="S106" s="68" t="s">
        <v>687</v>
      </c>
      <c r="T106" s="68" t="s">
        <v>682</v>
      </c>
      <c r="U106" s="68" t="s">
        <v>687</v>
      </c>
      <c r="V106" s="10">
        <v>77</v>
      </c>
      <c r="W106" s="67"/>
      <c r="X106" s="53"/>
    </row>
    <row r="107" spans="1:24">
      <c r="A107" s="57" t="s">
        <v>886</v>
      </c>
      <c r="B107" s="57" t="s">
        <v>887</v>
      </c>
      <c r="C107" s="57">
        <v>788</v>
      </c>
      <c r="D107" s="57">
        <f t="shared" si="16"/>
        <v>56.2857142857143</v>
      </c>
      <c r="E107" s="57">
        <v>845</v>
      </c>
      <c r="F107" s="57">
        <f t="shared" si="12"/>
        <v>56.3333333333333</v>
      </c>
      <c r="G107" s="57">
        <v>873</v>
      </c>
      <c r="H107" s="57">
        <f t="shared" si="13"/>
        <v>58.2</v>
      </c>
      <c r="I107" s="57"/>
      <c r="J107" s="57"/>
      <c r="K107" s="57"/>
      <c r="L107" s="57"/>
      <c r="O107" s="57" t="s">
        <v>886</v>
      </c>
      <c r="P107" s="57" t="s">
        <v>887</v>
      </c>
      <c r="Q107" s="68">
        <v>788</v>
      </c>
      <c r="R107" s="68">
        <f t="shared" si="17"/>
        <v>56.2857142857143</v>
      </c>
      <c r="S107" s="68" t="s">
        <v>693</v>
      </c>
      <c r="T107" s="68" t="s">
        <v>693</v>
      </c>
      <c r="U107" s="68" t="s">
        <v>687</v>
      </c>
      <c r="V107" s="10">
        <v>78</v>
      </c>
      <c r="W107" s="67"/>
      <c r="X107" s="53"/>
    </row>
    <row r="108" spans="1:24">
      <c r="A108" s="57" t="s">
        <v>888</v>
      </c>
      <c r="B108" s="57" t="s">
        <v>889</v>
      </c>
      <c r="C108" s="57">
        <v>960</v>
      </c>
      <c r="D108" s="57">
        <f t="shared" si="16"/>
        <v>68.5714285714286</v>
      </c>
      <c r="E108" s="57">
        <v>867</v>
      </c>
      <c r="F108" s="57">
        <f t="shared" si="12"/>
        <v>57.8</v>
      </c>
      <c r="G108" s="57">
        <v>859</v>
      </c>
      <c r="H108" s="57">
        <f t="shared" si="13"/>
        <v>57.2666666666667</v>
      </c>
      <c r="I108" s="57"/>
      <c r="J108" s="57"/>
      <c r="K108" s="57"/>
      <c r="L108" s="57"/>
      <c r="O108" s="57" t="s">
        <v>888</v>
      </c>
      <c r="P108" s="57" t="s">
        <v>889</v>
      </c>
      <c r="Q108" s="68">
        <v>960</v>
      </c>
      <c r="R108" s="68">
        <f t="shared" si="17"/>
        <v>68.5714285714286</v>
      </c>
      <c r="S108" s="68" t="s">
        <v>693</v>
      </c>
      <c r="T108" s="68" t="s">
        <v>682</v>
      </c>
      <c r="U108" s="68" t="s">
        <v>682</v>
      </c>
      <c r="V108" s="10">
        <v>79</v>
      </c>
      <c r="W108" s="67"/>
      <c r="X108" s="53"/>
    </row>
    <row r="109" spans="1:24">
      <c r="A109" s="57" t="s">
        <v>890</v>
      </c>
      <c r="B109" s="57" t="s">
        <v>891</v>
      </c>
      <c r="C109" s="57">
        <v>1081</v>
      </c>
      <c r="D109" s="57">
        <f t="shared" si="16"/>
        <v>77.2142857142857</v>
      </c>
      <c r="E109" s="57">
        <v>1068</v>
      </c>
      <c r="F109" s="57">
        <f t="shared" si="12"/>
        <v>71.2</v>
      </c>
      <c r="G109" s="57">
        <v>969</v>
      </c>
      <c r="H109" s="57">
        <f t="shared" si="13"/>
        <v>64.6</v>
      </c>
      <c r="I109" s="57"/>
      <c r="J109" s="57"/>
      <c r="K109" s="57"/>
      <c r="L109" s="57"/>
      <c r="O109" s="57" t="s">
        <v>890</v>
      </c>
      <c r="P109" s="57" t="s">
        <v>891</v>
      </c>
      <c r="Q109" s="68">
        <v>1081</v>
      </c>
      <c r="R109" s="68">
        <f t="shared" si="17"/>
        <v>77.2142857142857</v>
      </c>
      <c r="S109" s="68" t="s">
        <v>682</v>
      </c>
      <c r="T109" s="68" t="s">
        <v>687</v>
      </c>
      <c r="U109" s="68" t="s">
        <v>682</v>
      </c>
      <c r="V109" s="10">
        <v>80</v>
      </c>
      <c r="W109" s="67"/>
      <c r="X109" s="53"/>
    </row>
    <row r="110" spans="1:24">
      <c r="A110" s="57"/>
      <c r="B110" s="57" t="s">
        <v>892</v>
      </c>
      <c r="C110" s="57">
        <v>785</v>
      </c>
      <c r="D110" s="57">
        <f t="shared" si="16"/>
        <v>56.0714285714286</v>
      </c>
      <c r="E110" s="98"/>
      <c r="F110" s="98" t="s">
        <v>83</v>
      </c>
      <c r="G110" s="98"/>
      <c r="H110" s="98"/>
      <c r="I110" s="98"/>
      <c r="J110" s="98"/>
      <c r="K110" s="98"/>
      <c r="L110" s="98">
        <v>2</v>
      </c>
      <c r="O110" s="57"/>
      <c r="P110" s="57" t="s">
        <v>892</v>
      </c>
      <c r="Q110" s="68">
        <v>785</v>
      </c>
      <c r="R110" s="68">
        <f t="shared" si="17"/>
        <v>56.0714285714286</v>
      </c>
      <c r="S110" s="74" t="s">
        <v>83</v>
      </c>
      <c r="T110" s="74" t="s">
        <v>83</v>
      </c>
      <c r="U110" s="74" t="s">
        <v>83</v>
      </c>
      <c r="W110" s="67"/>
      <c r="X110" s="53">
        <v>2</v>
      </c>
    </row>
    <row r="111" spans="1:24">
      <c r="A111" s="57" t="s">
        <v>893</v>
      </c>
      <c r="B111" s="57" t="s">
        <v>894</v>
      </c>
      <c r="C111" s="57">
        <v>1029</v>
      </c>
      <c r="D111" s="57">
        <f t="shared" si="16"/>
        <v>73.5</v>
      </c>
      <c r="E111" s="57">
        <v>978</v>
      </c>
      <c r="F111" s="57">
        <f t="shared" ref="F111:F123" si="18">(E111/15)</f>
        <v>65.2</v>
      </c>
      <c r="G111" s="57">
        <v>933</v>
      </c>
      <c r="H111" s="57">
        <f>(G111/15)</f>
        <v>62.2</v>
      </c>
      <c r="I111" s="57"/>
      <c r="J111" s="57"/>
      <c r="K111" s="57"/>
      <c r="L111" s="57"/>
      <c r="O111" s="57" t="s">
        <v>893</v>
      </c>
      <c r="P111" s="57" t="s">
        <v>894</v>
      </c>
      <c r="Q111" s="68">
        <v>1029</v>
      </c>
      <c r="R111" s="68">
        <f t="shared" si="17"/>
        <v>73.5</v>
      </c>
      <c r="S111" s="68" t="s">
        <v>687</v>
      </c>
      <c r="T111" s="68" t="s">
        <v>687</v>
      </c>
      <c r="U111" s="68" t="s">
        <v>682</v>
      </c>
      <c r="V111" s="10">
        <v>81</v>
      </c>
      <c r="W111" s="67"/>
      <c r="X111" s="53"/>
    </row>
    <row r="112" spans="1:24">
      <c r="A112" s="57" t="s">
        <v>895</v>
      </c>
      <c r="B112" s="57" t="s">
        <v>896</v>
      </c>
      <c r="C112" s="57">
        <v>949</v>
      </c>
      <c r="D112" s="57">
        <f t="shared" si="16"/>
        <v>67.7857142857143</v>
      </c>
      <c r="E112" s="57">
        <v>850</v>
      </c>
      <c r="F112" s="57">
        <f t="shared" si="18"/>
        <v>56.6666666666667</v>
      </c>
      <c r="G112" s="57">
        <v>951</v>
      </c>
      <c r="H112" s="57">
        <f>(G112/15)</f>
        <v>63.4</v>
      </c>
      <c r="I112" s="57"/>
      <c r="J112" s="57"/>
      <c r="K112" s="57"/>
      <c r="L112" s="57"/>
      <c r="O112" s="57" t="s">
        <v>895</v>
      </c>
      <c r="P112" s="57" t="s">
        <v>896</v>
      </c>
      <c r="Q112" s="68">
        <v>949</v>
      </c>
      <c r="R112" s="68">
        <f t="shared" si="17"/>
        <v>67.7857142857143</v>
      </c>
      <c r="S112" s="68" t="s">
        <v>693</v>
      </c>
      <c r="T112" s="68" t="s">
        <v>682</v>
      </c>
      <c r="U112" s="68" t="s">
        <v>682</v>
      </c>
      <c r="V112" s="10">
        <v>82</v>
      </c>
      <c r="W112" s="67"/>
      <c r="X112" s="53"/>
    </row>
    <row r="113" spans="1:24">
      <c r="A113" s="57" t="s">
        <v>897</v>
      </c>
      <c r="B113" s="57" t="s">
        <v>898</v>
      </c>
      <c r="C113" s="57">
        <v>997</v>
      </c>
      <c r="D113" s="57">
        <f t="shared" si="16"/>
        <v>71.2142857142857</v>
      </c>
      <c r="E113" s="57">
        <v>642</v>
      </c>
      <c r="F113" s="57">
        <f t="shared" si="18"/>
        <v>42.8</v>
      </c>
      <c r="G113" s="97" t="s">
        <v>28</v>
      </c>
      <c r="H113" s="97"/>
      <c r="I113" s="97"/>
      <c r="J113" s="97"/>
      <c r="K113" s="97"/>
      <c r="L113" s="97">
        <v>4</v>
      </c>
      <c r="O113" s="57" t="s">
        <v>897</v>
      </c>
      <c r="P113" s="57" t="s">
        <v>898</v>
      </c>
      <c r="Q113" s="68">
        <v>997</v>
      </c>
      <c r="R113" s="68">
        <f t="shared" si="17"/>
        <v>71.2142857142857</v>
      </c>
      <c r="S113" s="68" t="s">
        <v>681</v>
      </c>
      <c r="T113" s="68" t="s">
        <v>687</v>
      </c>
      <c r="U113" s="69" t="s">
        <v>28</v>
      </c>
      <c r="W113" s="67">
        <v>14</v>
      </c>
      <c r="X113" s="53"/>
    </row>
    <row r="114" spans="1:24">
      <c r="A114" s="57" t="s">
        <v>899</v>
      </c>
      <c r="B114" s="57" t="s">
        <v>900</v>
      </c>
      <c r="C114" s="57"/>
      <c r="D114" s="57"/>
      <c r="E114" s="57">
        <v>921</v>
      </c>
      <c r="F114" s="57">
        <f t="shared" si="18"/>
        <v>61.4</v>
      </c>
      <c r="G114" s="57">
        <v>940</v>
      </c>
      <c r="H114" s="57">
        <f t="shared" ref="H114:H123" si="19">(G114/15)</f>
        <v>62.6666666666667</v>
      </c>
      <c r="I114" s="57"/>
      <c r="J114" s="57"/>
      <c r="K114" s="57"/>
      <c r="L114" s="57"/>
      <c r="O114" s="57" t="s">
        <v>899</v>
      </c>
      <c r="P114" s="57" t="s">
        <v>900</v>
      </c>
      <c r="Q114" s="68"/>
      <c r="R114" s="68"/>
      <c r="S114" s="68" t="s">
        <v>687</v>
      </c>
      <c r="T114" s="68" t="s">
        <v>737</v>
      </c>
      <c r="U114" s="68" t="s">
        <v>687</v>
      </c>
      <c r="V114" s="10">
        <v>83</v>
      </c>
      <c r="W114" s="67"/>
      <c r="X114" s="53"/>
    </row>
    <row r="115" spans="1:24">
      <c r="A115" s="57" t="s">
        <v>901</v>
      </c>
      <c r="B115" s="57" t="s">
        <v>902</v>
      </c>
      <c r="C115" s="57">
        <v>809</v>
      </c>
      <c r="D115" s="57">
        <f>(C115/14)</f>
        <v>57.7857142857143</v>
      </c>
      <c r="E115" s="57">
        <v>755</v>
      </c>
      <c r="F115" s="57">
        <f t="shared" si="18"/>
        <v>50.3333333333333</v>
      </c>
      <c r="G115" s="57">
        <v>775</v>
      </c>
      <c r="H115" s="57">
        <f t="shared" si="19"/>
        <v>51.6666666666667</v>
      </c>
      <c r="I115" s="57"/>
      <c r="J115" s="57"/>
      <c r="K115" s="57"/>
      <c r="L115" s="57"/>
      <c r="O115" s="57" t="s">
        <v>901</v>
      </c>
      <c r="P115" s="57" t="s">
        <v>902</v>
      </c>
      <c r="Q115" s="68">
        <v>809</v>
      </c>
      <c r="R115" s="68">
        <f>(Q115/14)</f>
        <v>57.7857142857143</v>
      </c>
      <c r="S115" s="68" t="s">
        <v>681</v>
      </c>
      <c r="T115" s="68" t="s">
        <v>693</v>
      </c>
      <c r="U115" s="69" t="s">
        <v>28</v>
      </c>
      <c r="W115" s="67">
        <v>15</v>
      </c>
      <c r="X115" s="53"/>
    </row>
    <row r="116" spans="1:24">
      <c r="A116" s="57" t="s">
        <v>903</v>
      </c>
      <c r="B116" s="57" t="s">
        <v>904</v>
      </c>
      <c r="C116" s="57"/>
      <c r="D116" s="57"/>
      <c r="E116" s="57">
        <v>956</v>
      </c>
      <c r="F116" s="57">
        <f t="shared" si="18"/>
        <v>63.7333333333333</v>
      </c>
      <c r="G116" s="57">
        <v>1039</v>
      </c>
      <c r="H116" s="57">
        <f t="shared" si="19"/>
        <v>69.2666666666667</v>
      </c>
      <c r="I116" s="57"/>
      <c r="J116" s="57"/>
      <c r="K116" s="57"/>
      <c r="L116" s="57"/>
      <c r="O116" s="57" t="s">
        <v>903</v>
      </c>
      <c r="P116" s="57" t="s">
        <v>904</v>
      </c>
      <c r="Q116" s="68"/>
      <c r="R116" s="68"/>
      <c r="S116" s="68" t="s">
        <v>687</v>
      </c>
      <c r="T116" s="68" t="s">
        <v>682</v>
      </c>
      <c r="U116" s="68" t="s">
        <v>682</v>
      </c>
      <c r="V116" s="10">
        <v>84</v>
      </c>
      <c r="W116" s="67"/>
      <c r="X116" s="53"/>
    </row>
    <row r="117" spans="1:24">
      <c r="A117" s="57" t="s">
        <v>905</v>
      </c>
      <c r="B117" s="57" t="s">
        <v>906</v>
      </c>
      <c r="C117" s="57">
        <v>881</v>
      </c>
      <c r="D117" s="57">
        <f t="shared" ref="D117:D123" si="20">(C117/14)</f>
        <v>62.9285714285714</v>
      </c>
      <c r="E117" s="57">
        <v>889</v>
      </c>
      <c r="F117" s="57">
        <f t="shared" si="18"/>
        <v>59.2666666666667</v>
      </c>
      <c r="G117" s="57">
        <v>853</v>
      </c>
      <c r="H117" s="57">
        <f t="shared" si="19"/>
        <v>56.8666666666667</v>
      </c>
      <c r="I117" s="57"/>
      <c r="J117" s="57"/>
      <c r="K117" s="57"/>
      <c r="L117" s="57"/>
      <c r="O117" s="57" t="s">
        <v>905</v>
      </c>
      <c r="P117" s="57" t="s">
        <v>906</v>
      </c>
      <c r="Q117" s="68">
        <v>881</v>
      </c>
      <c r="R117" s="68">
        <f t="shared" ref="R117:R123" si="21">(Q117/14)</f>
        <v>62.9285714285714</v>
      </c>
      <c r="S117" s="68" t="s">
        <v>693</v>
      </c>
      <c r="T117" s="68" t="s">
        <v>693</v>
      </c>
      <c r="U117" s="68" t="s">
        <v>682</v>
      </c>
      <c r="V117" s="10">
        <v>85</v>
      </c>
      <c r="W117" s="67"/>
      <c r="X117" s="53"/>
    </row>
    <row r="118" spans="1:24">
      <c r="A118" s="57" t="s">
        <v>907</v>
      </c>
      <c r="B118" s="57" t="s">
        <v>908</v>
      </c>
      <c r="C118" s="57">
        <v>1017</v>
      </c>
      <c r="D118" s="57">
        <f t="shared" si="20"/>
        <v>72.6428571428571</v>
      </c>
      <c r="E118" s="57">
        <v>1002</v>
      </c>
      <c r="F118" s="57">
        <f t="shared" si="18"/>
        <v>66.8</v>
      </c>
      <c r="G118" s="57">
        <v>1005</v>
      </c>
      <c r="H118" s="57">
        <f t="shared" si="19"/>
        <v>67</v>
      </c>
      <c r="I118" s="57"/>
      <c r="J118" s="57"/>
      <c r="K118" s="57"/>
      <c r="L118" s="57"/>
      <c r="O118" s="57" t="s">
        <v>907</v>
      </c>
      <c r="P118" s="57" t="s">
        <v>908</v>
      </c>
      <c r="Q118" s="68">
        <v>1017</v>
      </c>
      <c r="R118" s="68">
        <f t="shared" si="21"/>
        <v>72.6428571428571</v>
      </c>
      <c r="S118" s="68" t="s">
        <v>682</v>
      </c>
      <c r="T118" s="68" t="s">
        <v>682</v>
      </c>
      <c r="U118" s="68" t="s">
        <v>682</v>
      </c>
      <c r="V118" s="10">
        <v>86</v>
      </c>
      <c r="W118" s="67"/>
      <c r="X118" s="53"/>
    </row>
    <row r="119" spans="1:24">
      <c r="A119" s="57" t="s">
        <v>909</v>
      </c>
      <c r="B119" s="57" t="s">
        <v>910</v>
      </c>
      <c r="C119" s="57">
        <v>980</v>
      </c>
      <c r="D119" s="57">
        <f t="shared" si="20"/>
        <v>70</v>
      </c>
      <c r="E119" s="57">
        <v>1040</v>
      </c>
      <c r="F119" s="57">
        <f t="shared" si="18"/>
        <v>69.3333333333333</v>
      </c>
      <c r="G119" s="57">
        <v>1064</v>
      </c>
      <c r="H119" s="57">
        <f t="shared" si="19"/>
        <v>70.9333333333333</v>
      </c>
      <c r="I119" s="57"/>
      <c r="J119" s="57"/>
      <c r="K119" s="57"/>
      <c r="L119" s="57"/>
      <c r="O119" s="57" t="s">
        <v>909</v>
      </c>
      <c r="P119" s="57" t="s">
        <v>910</v>
      </c>
      <c r="Q119" s="68">
        <v>980</v>
      </c>
      <c r="R119" s="68">
        <f t="shared" si="21"/>
        <v>70</v>
      </c>
      <c r="S119" s="68" t="s">
        <v>682</v>
      </c>
      <c r="T119" s="68" t="s">
        <v>682</v>
      </c>
      <c r="U119" s="68" t="s">
        <v>682</v>
      </c>
      <c r="V119" s="10">
        <v>87</v>
      </c>
      <c r="W119" s="67"/>
      <c r="X119" s="53"/>
    </row>
    <row r="120" spans="1:24">
      <c r="A120" s="57" t="s">
        <v>911</v>
      </c>
      <c r="B120" s="57" t="s">
        <v>912</v>
      </c>
      <c r="C120" s="57">
        <v>817</v>
      </c>
      <c r="D120" s="57">
        <f t="shared" si="20"/>
        <v>58.3571428571429</v>
      </c>
      <c r="E120" s="57">
        <v>931</v>
      </c>
      <c r="F120" s="57">
        <f t="shared" si="18"/>
        <v>62.0666666666667</v>
      </c>
      <c r="G120" s="57">
        <v>998</v>
      </c>
      <c r="H120" s="57">
        <f t="shared" si="19"/>
        <v>66.5333333333333</v>
      </c>
      <c r="I120" s="57"/>
      <c r="J120" s="57"/>
      <c r="K120" s="57"/>
      <c r="L120" s="57"/>
      <c r="O120" s="57" t="s">
        <v>911</v>
      </c>
      <c r="P120" s="57" t="s">
        <v>912</v>
      </c>
      <c r="Q120" s="68">
        <v>817</v>
      </c>
      <c r="R120" s="68">
        <f t="shared" si="21"/>
        <v>58.3571428571429</v>
      </c>
      <c r="S120" s="68" t="s">
        <v>681</v>
      </c>
      <c r="T120" s="68" t="s">
        <v>682</v>
      </c>
      <c r="U120" s="69" t="s">
        <v>28</v>
      </c>
      <c r="W120" s="67">
        <v>16</v>
      </c>
      <c r="X120" s="53"/>
    </row>
    <row r="121" spans="1:24">
      <c r="A121" s="57" t="s">
        <v>913</v>
      </c>
      <c r="B121" s="57" t="s">
        <v>914</v>
      </c>
      <c r="C121" s="57">
        <v>910</v>
      </c>
      <c r="D121" s="57">
        <f t="shared" si="20"/>
        <v>65</v>
      </c>
      <c r="E121" s="57">
        <v>940</v>
      </c>
      <c r="F121" s="57">
        <f t="shared" si="18"/>
        <v>62.6666666666667</v>
      </c>
      <c r="G121" s="57">
        <v>987</v>
      </c>
      <c r="H121" s="57">
        <f t="shared" si="19"/>
        <v>65.8</v>
      </c>
      <c r="I121" s="57"/>
      <c r="J121" s="57"/>
      <c r="K121" s="57"/>
      <c r="L121" s="57"/>
      <c r="O121" s="57" t="s">
        <v>913</v>
      </c>
      <c r="P121" s="57" t="s">
        <v>914</v>
      </c>
      <c r="Q121" s="68">
        <v>910</v>
      </c>
      <c r="R121" s="68">
        <f t="shared" si="21"/>
        <v>65</v>
      </c>
      <c r="S121" s="68" t="s">
        <v>687</v>
      </c>
      <c r="T121" s="68" t="s">
        <v>687</v>
      </c>
      <c r="U121" s="68" t="s">
        <v>682</v>
      </c>
      <c r="V121" s="10">
        <v>88</v>
      </c>
      <c r="W121" s="67"/>
      <c r="X121" s="53"/>
    </row>
    <row r="122" spans="1:24">
      <c r="A122" s="57" t="s">
        <v>915</v>
      </c>
      <c r="B122" s="57" t="s">
        <v>916</v>
      </c>
      <c r="C122" s="57">
        <v>1098</v>
      </c>
      <c r="D122" s="57">
        <f t="shared" si="20"/>
        <v>78.4285714285714</v>
      </c>
      <c r="E122" s="57">
        <v>997</v>
      </c>
      <c r="F122" s="57">
        <f t="shared" si="18"/>
        <v>66.4666666666667</v>
      </c>
      <c r="G122" s="57">
        <v>948</v>
      </c>
      <c r="H122" s="57">
        <f t="shared" si="19"/>
        <v>63.2</v>
      </c>
      <c r="I122" s="57"/>
      <c r="J122" s="57"/>
      <c r="K122" s="57"/>
      <c r="L122" s="57"/>
      <c r="O122" s="57" t="s">
        <v>915</v>
      </c>
      <c r="P122" s="57" t="s">
        <v>916</v>
      </c>
      <c r="Q122" s="68">
        <v>1098</v>
      </c>
      <c r="R122" s="68">
        <f t="shared" si="21"/>
        <v>78.4285714285714</v>
      </c>
      <c r="S122" s="68" t="s">
        <v>682</v>
      </c>
      <c r="T122" s="68" t="s">
        <v>687</v>
      </c>
      <c r="U122" s="68" t="s">
        <v>682</v>
      </c>
      <c r="V122" s="10">
        <v>89</v>
      </c>
      <c r="W122" s="67"/>
      <c r="X122" s="53"/>
    </row>
    <row r="123" spans="1:24">
      <c r="A123" s="57" t="s">
        <v>917</v>
      </c>
      <c r="B123" s="57" t="s">
        <v>918</v>
      </c>
      <c r="C123" s="57">
        <v>648</v>
      </c>
      <c r="D123" s="57">
        <f t="shared" si="20"/>
        <v>46.2857142857143</v>
      </c>
      <c r="E123" s="57">
        <v>694</v>
      </c>
      <c r="F123" s="57">
        <f t="shared" si="18"/>
        <v>46.2666666666667</v>
      </c>
      <c r="G123" s="57">
        <v>706</v>
      </c>
      <c r="H123" s="57">
        <f t="shared" si="19"/>
        <v>47.0666666666667</v>
      </c>
      <c r="I123" s="57"/>
      <c r="J123" s="57"/>
      <c r="K123" s="57"/>
      <c r="L123" s="57"/>
      <c r="O123" s="57" t="s">
        <v>917</v>
      </c>
      <c r="P123" s="57" t="s">
        <v>918</v>
      </c>
      <c r="Q123" s="68">
        <v>648</v>
      </c>
      <c r="R123" s="68">
        <f t="shared" si="21"/>
        <v>46.2857142857143</v>
      </c>
      <c r="S123" s="68" t="s">
        <v>681</v>
      </c>
      <c r="T123" s="68" t="s">
        <v>681</v>
      </c>
      <c r="U123" s="69" t="s">
        <v>28</v>
      </c>
      <c r="W123" s="67">
        <v>17</v>
      </c>
      <c r="X123" s="53"/>
    </row>
    <row r="124" spans="1:24">
      <c r="A124" s="57"/>
      <c r="B124" s="57" t="s">
        <v>919</v>
      </c>
      <c r="C124" s="57">
        <v>604</v>
      </c>
      <c r="D124" s="97" t="s">
        <v>28</v>
      </c>
      <c r="E124" s="97"/>
      <c r="F124" s="97"/>
      <c r="G124" s="97"/>
      <c r="H124" s="97"/>
      <c r="I124" s="97"/>
      <c r="J124" s="97"/>
      <c r="K124" s="97"/>
      <c r="L124" s="97">
        <v>5</v>
      </c>
      <c r="O124" s="57"/>
      <c r="P124" s="57" t="s">
        <v>919</v>
      </c>
      <c r="Q124" s="68">
        <v>604</v>
      </c>
      <c r="R124" s="69" t="s">
        <v>28</v>
      </c>
      <c r="S124" s="69" t="s">
        <v>28</v>
      </c>
      <c r="T124" s="69" t="s">
        <v>28</v>
      </c>
      <c r="U124" s="69" t="s">
        <v>28</v>
      </c>
      <c r="W124" s="67">
        <v>18</v>
      </c>
      <c r="X124" s="53"/>
    </row>
    <row r="125" spans="1:24">
      <c r="A125" s="57" t="s">
        <v>920</v>
      </c>
      <c r="B125" s="57" t="s">
        <v>921</v>
      </c>
      <c r="C125" s="57">
        <v>1041</v>
      </c>
      <c r="D125" s="57">
        <f>(C125/14)</f>
        <v>74.3571428571429</v>
      </c>
      <c r="E125" s="57">
        <v>991</v>
      </c>
      <c r="F125" s="57">
        <f t="shared" ref="F125:F142" si="22">(E125/15)</f>
        <v>66.0666666666667</v>
      </c>
      <c r="G125" s="57">
        <v>967</v>
      </c>
      <c r="H125" s="57">
        <f t="shared" ref="H125:H142" si="23">(G125/15)</f>
        <v>64.4666666666667</v>
      </c>
      <c r="I125" s="57"/>
      <c r="J125" s="57"/>
      <c r="K125" s="57"/>
      <c r="L125" s="57"/>
      <c r="O125" s="57" t="s">
        <v>920</v>
      </c>
      <c r="P125" s="57" t="s">
        <v>921</v>
      </c>
      <c r="Q125" s="68">
        <v>1041</v>
      </c>
      <c r="R125" s="68">
        <f>(Q125/14)</f>
        <v>74.3571428571429</v>
      </c>
      <c r="S125" s="68" t="s">
        <v>682</v>
      </c>
      <c r="T125" s="68" t="s">
        <v>687</v>
      </c>
      <c r="U125" s="68" t="s">
        <v>687</v>
      </c>
      <c r="V125" s="10">
        <v>90</v>
      </c>
      <c r="W125" s="67"/>
      <c r="X125" s="53"/>
    </row>
    <row r="126" spans="1:24">
      <c r="A126" s="57" t="s">
        <v>922</v>
      </c>
      <c r="B126" s="57" t="s">
        <v>923</v>
      </c>
      <c r="C126" s="57"/>
      <c r="D126" s="57"/>
      <c r="E126" s="57">
        <v>1070</v>
      </c>
      <c r="F126" s="57">
        <f t="shared" si="22"/>
        <v>71.3333333333333</v>
      </c>
      <c r="G126" s="57">
        <v>1165</v>
      </c>
      <c r="H126" s="57">
        <f t="shared" si="23"/>
        <v>77.6666666666667</v>
      </c>
      <c r="I126" s="57"/>
      <c r="J126" s="57"/>
      <c r="K126" s="57"/>
      <c r="L126" s="57"/>
      <c r="O126" s="57" t="s">
        <v>922</v>
      </c>
      <c r="P126" s="57" t="s">
        <v>923</v>
      </c>
      <c r="Q126" s="68"/>
      <c r="R126" s="68"/>
      <c r="S126" s="68" t="s">
        <v>682</v>
      </c>
      <c r="T126" s="68" t="s">
        <v>682</v>
      </c>
      <c r="U126" s="68" t="s">
        <v>682</v>
      </c>
      <c r="V126" s="10">
        <v>91</v>
      </c>
      <c r="W126" s="67"/>
      <c r="X126" s="53"/>
    </row>
    <row r="127" spans="1:24">
      <c r="A127" s="57" t="s">
        <v>924</v>
      </c>
      <c r="B127" s="57" t="s">
        <v>925</v>
      </c>
      <c r="C127" s="57">
        <v>935</v>
      </c>
      <c r="D127" s="57">
        <f t="shared" ref="D127:D144" si="24">(C127/14)</f>
        <v>66.7857142857143</v>
      </c>
      <c r="E127" s="57">
        <v>808</v>
      </c>
      <c r="F127" s="57">
        <f t="shared" si="22"/>
        <v>53.8666666666667</v>
      </c>
      <c r="G127" s="57">
        <v>858</v>
      </c>
      <c r="H127" s="57">
        <f t="shared" si="23"/>
        <v>57.2</v>
      </c>
      <c r="I127" s="57"/>
      <c r="J127" s="57"/>
      <c r="K127" s="57"/>
      <c r="L127" s="57"/>
      <c r="O127" s="57" t="s">
        <v>924</v>
      </c>
      <c r="P127" s="57" t="s">
        <v>925</v>
      </c>
      <c r="Q127" s="68">
        <v>935</v>
      </c>
      <c r="R127" s="68">
        <f t="shared" ref="R127:R144" si="25">(Q127/14)</f>
        <v>66.7857142857143</v>
      </c>
      <c r="S127" s="68" t="s">
        <v>737</v>
      </c>
      <c r="T127" s="68" t="s">
        <v>693</v>
      </c>
      <c r="U127" s="68" t="s">
        <v>687</v>
      </c>
      <c r="V127" s="10">
        <v>92</v>
      </c>
      <c r="W127" s="67"/>
      <c r="X127" s="53"/>
    </row>
    <row r="128" spans="1:24">
      <c r="A128" s="57" t="s">
        <v>926</v>
      </c>
      <c r="B128" s="57" t="s">
        <v>927</v>
      </c>
      <c r="C128" s="57">
        <v>1100</v>
      </c>
      <c r="D128" s="57">
        <f t="shared" si="24"/>
        <v>78.5714285714286</v>
      </c>
      <c r="E128" s="57">
        <v>1061</v>
      </c>
      <c r="F128" s="57">
        <f t="shared" si="22"/>
        <v>70.7333333333333</v>
      </c>
      <c r="G128" s="57">
        <v>995</v>
      </c>
      <c r="H128" s="57">
        <f t="shared" si="23"/>
        <v>66.3333333333333</v>
      </c>
      <c r="I128" s="57"/>
      <c r="J128" s="57"/>
      <c r="K128" s="57"/>
      <c r="L128" s="57"/>
      <c r="O128" s="57" t="s">
        <v>926</v>
      </c>
      <c r="P128" s="57" t="s">
        <v>927</v>
      </c>
      <c r="Q128" s="68">
        <v>1100</v>
      </c>
      <c r="R128" s="68">
        <f t="shared" si="25"/>
        <v>78.5714285714286</v>
      </c>
      <c r="S128" s="68" t="s">
        <v>682</v>
      </c>
      <c r="T128" s="68" t="s">
        <v>682</v>
      </c>
      <c r="U128" s="68" t="s">
        <v>687</v>
      </c>
      <c r="V128" s="10">
        <v>93</v>
      </c>
      <c r="W128" s="67"/>
      <c r="X128" s="53"/>
    </row>
    <row r="129" spans="1:24">
      <c r="A129" s="57" t="s">
        <v>928</v>
      </c>
      <c r="B129" s="57" t="s">
        <v>929</v>
      </c>
      <c r="C129" s="57">
        <v>967</v>
      </c>
      <c r="D129" s="57">
        <f t="shared" si="24"/>
        <v>69.0714285714286</v>
      </c>
      <c r="E129" s="57">
        <v>818</v>
      </c>
      <c r="F129" s="57">
        <f t="shared" si="22"/>
        <v>54.5333333333333</v>
      </c>
      <c r="G129" s="57">
        <v>974</v>
      </c>
      <c r="H129" s="57">
        <f t="shared" si="23"/>
        <v>64.9333333333333</v>
      </c>
      <c r="I129" s="57"/>
      <c r="J129" s="57"/>
      <c r="K129" s="57"/>
      <c r="L129" s="57"/>
      <c r="O129" s="57" t="s">
        <v>928</v>
      </c>
      <c r="P129" s="57" t="s">
        <v>929</v>
      </c>
      <c r="Q129" s="68">
        <v>967</v>
      </c>
      <c r="R129" s="68">
        <f t="shared" si="25"/>
        <v>69.0714285714286</v>
      </c>
      <c r="S129" s="68" t="s">
        <v>681</v>
      </c>
      <c r="T129" s="68" t="s">
        <v>687</v>
      </c>
      <c r="U129" s="68" t="s">
        <v>687</v>
      </c>
      <c r="W129" s="67"/>
      <c r="X129" s="53"/>
    </row>
    <row r="130" spans="1:24">
      <c r="A130" s="57" t="s">
        <v>930</v>
      </c>
      <c r="B130" s="57" t="s">
        <v>931</v>
      </c>
      <c r="C130" s="57">
        <v>731</v>
      </c>
      <c r="D130" s="57">
        <f t="shared" si="24"/>
        <v>52.2142857142857</v>
      </c>
      <c r="E130" s="57">
        <v>810</v>
      </c>
      <c r="F130" s="57">
        <f t="shared" si="22"/>
        <v>54</v>
      </c>
      <c r="G130" s="57">
        <v>834</v>
      </c>
      <c r="H130" s="57">
        <f t="shared" si="23"/>
        <v>55.6</v>
      </c>
      <c r="I130" s="57"/>
      <c r="J130" s="57"/>
      <c r="K130" s="57"/>
      <c r="L130" s="57"/>
      <c r="O130" s="57" t="s">
        <v>930</v>
      </c>
      <c r="P130" s="57" t="s">
        <v>931</v>
      </c>
      <c r="Q130" s="68">
        <v>731</v>
      </c>
      <c r="R130" s="68">
        <f t="shared" si="25"/>
        <v>52.2142857142857</v>
      </c>
      <c r="S130" s="68" t="s">
        <v>737</v>
      </c>
      <c r="T130" s="68" t="s">
        <v>693</v>
      </c>
      <c r="U130" s="68" t="s">
        <v>687</v>
      </c>
      <c r="V130" s="10">
        <v>94</v>
      </c>
      <c r="W130" s="67"/>
      <c r="X130" s="53"/>
    </row>
    <row r="131" spans="1:24">
      <c r="A131" s="57" t="s">
        <v>932</v>
      </c>
      <c r="B131" s="57" t="s">
        <v>933</v>
      </c>
      <c r="C131" s="57">
        <v>693</v>
      </c>
      <c r="D131" s="57">
        <f t="shared" si="24"/>
        <v>49.5</v>
      </c>
      <c r="E131" s="57">
        <v>773</v>
      </c>
      <c r="F131" s="57">
        <f t="shared" si="22"/>
        <v>51.5333333333333</v>
      </c>
      <c r="G131" s="57">
        <v>843</v>
      </c>
      <c r="H131" s="57">
        <f t="shared" si="23"/>
        <v>56.2</v>
      </c>
      <c r="I131" s="57"/>
      <c r="J131" s="57"/>
      <c r="K131" s="57"/>
      <c r="L131" s="57"/>
      <c r="O131" s="57" t="s">
        <v>932</v>
      </c>
      <c r="P131" s="57" t="s">
        <v>933</v>
      </c>
      <c r="Q131" s="68">
        <v>693</v>
      </c>
      <c r="R131" s="68">
        <f t="shared" si="25"/>
        <v>49.5</v>
      </c>
      <c r="S131" s="68" t="s">
        <v>681</v>
      </c>
      <c r="T131" s="68" t="s">
        <v>693</v>
      </c>
      <c r="U131" s="69" t="s">
        <v>28</v>
      </c>
      <c r="W131" s="67"/>
      <c r="X131" s="53"/>
    </row>
    <row r="132" spans="1:24">
      <c r="A132" s="57" t="s">
        <v>934</v>
      </c>
      <c r="B132" s="57" t="s">
        <v>935</v>
      </c>
      <c r="C132" s="57">
        <v>865</v>
      </c>
      <c r="D132" s="57">
        <f t="shared" si="24"/>
        <v>61.7857142857143</v>
      </c>
      <c r="E132" s="57">
        <v>934</v>
      </c>
      <c r="F132" s="57">
        <f t="shared" si="22"/>
        <v>62.2666666666667</v>
      </c>
      <c r="G132" s="57">
        <v>1049</v>
      </c>
      <c r="H132" s="57">
        <f t="shared" si="23"/>
        <v>69.9333333333333</v>
      </c>
      <c r="I132" s="57"/>
      <c r="J132" s="57"/>
      <c r="K132" s="57"/>
      <c r="L132" s="57"/>
      <c r="O132" s="57" t="s">
        <v>934</v>
      </c>
      <c r="P132" s="57" t="s">
        <v>935</v>
      </c>
      <c r="Q132" s="68">
        <v>865</v>
      </c>
      <c r="R132" s="68">
        <f t="shared" si="25"/>
        <v>61.7857142857143</v>
      </c>
      <c r="S132" s="68" t="s">
        <v>687</v>
      </c>
      <c r="T132" s="68" t="s">
        <v>682</v>
      </c>
      <c r="U132" s="68" t="s">
        <v>682</v>
      </c>
      <c r="V132" s="10">
        <v>95</v>
      </c>
      <c r="W132" s="67"/>
      <c r="X132" s="53"/>
    </row>
    <row r="133" spans="1:24">
      <c r="A133" s="57" t="s">
        <v>936</v>
      </c>
      <c r="B133" s="57" t="s">
        <v>937</v>
      </c>
      <c r="C133" s="57">
        <v>790</v>
      </c>
      <c r="D133" s="57">
        <f t="shared" si="24"/>
        <v>56.4285714285714</v>
      </c>
      <c r="E133" s="57">
        <v>870</v>
      </c>
      <c r="F133" s="57">
        <f t="shared" si="22"/>
        <v>58</v>
      </c>
      <c r="G133" s="57">
        <v>879</v>
      </c>
      <c r="H133" s="57">
        <f t="shared" si="23"/>
        <v>58.6</v>
      </c>
      <c r="I133" s="57"/>
      <c r="J133" s="57"/>
      <c r="K133" s="57"/>
      <c r="L133" s="57"/>
      <c r="O133" s="57" t="s">
        <v>936</v>
      </c>
      <c r="P133" s="57" t="s">
        <v>937</v>
      </c>
      <c r="Q133" s="68">
        <v>790</v>
      </c>
      <c r="R133" s="68">
        <f t="shared" si="25"/>
        <v>56.4285714285714</v>
      </c>
      <c r="S133" s="68" t="s">
        <v>693</v>
      </c>
      <c r="T133" s="68" t="s">
        <v>693</v>
      </c>
      <c r="U133" s="68" t="s">
        <v>687</v>
      </c>
      <c r="V133" s="10">
        <v>96</v>
      </c>
      <c r="W133" s="67"/>
      <c r="X133" s="53"/>
    </row>
    <row r="134" spans="1:24">
      <c r="A134" s="57" t="s">
        <v>938</v>
      </c>
      <c r="B134" s="57" t="s">
        <v>939</v>
      </c>
      <c r="C134" s="57">
        <v>1076</v>
      </c>
      <c r="D134" s="57">
        <f t="shared" si="24"/>
        <v>76.8571428571429</v>
      </c>
      <c r="E134" s="57">
        <v>1132</v>
      </c>
      <c r="F134" s="57">
        <f t="shared" si="22"/>
        <v>75.4666666666667</v>
      </c>
      <c r="G134" s="57">
        <v>1145</v>
      </c>
      <c r="H134" s="57">
        <f t="shared" si="23"/>
        <v>76.3333333333333</v>
      </c>
      <c r="I134" s="57"/>
      <c r="J134" s="57"/>
      <c r="K134" s="57"/>
      <c r="L134" s="57"/>
      <c r="O134" s="57" t="s">
        <v>938</v>
      </c>
      <c r="P134" s="57" t="s">
        <v>939</v>
      </c>
      <c r="Q134" s="68">
        <v>1076</v>
      </c>
      <c r="R134" s="68">
        <f t="shared" si="25"/>
        <v>76.8571428571429</v>
      </c>
      <c r="S134" s="68" t="s">
        <v>682</v>
      </c>
      <c r="T134" s="68" t="s">
        <v>682</v>
      </c>
      <c r="U134" s="68" t="s">
        <v>682</v>
      </c>
      <c r="V134" s="10">
        <v>97</v>
      </c>
      <c r="W134" s="67"/>
      <c r="X134" s="53"/>
    </row>
    <row r="135" spans="1:24">
      <c r="A135" s="57" t="s">
        <v>940</v>
      </c>
      <c r="B135" s="57" t="s">
        <v>941</v>
      </c>
      <c r="C135" s="57">
        <v>914</v>
      </c>
      <c r="D135" s="57">
        <f t="shared" si="24"/>
        <v>65.2857142857143</v>
      </c>
      <c r="E135" s="57">
        <v>898</v>
      </c>
      <c r="F135" s="57">
        <f t="shared" si="22"/>
        <v>59.8666666666667</v>
      </c>
      <c r="G135" s="57">
        <v>860</v>
      </c>
      <c r="H135" s="57">
        <f t="shared" si="23"/>
        <v>57.3333333333333</v>
      </c>
      <c r="I135" s="57"/>
      <c r="J135" s="57"/>
      <c r="K135" s="57"/>
      <c r="L135" s="57"/>
      <c r="O135" s="57" t="s">
        <v>940</v>
      </c>
      <c r="P135" s="57" t="s">
        <v>941</v>
      </c>
      <c r="Q135" s="68">
        <v>914</v>
      </c>
      <c r="R135" s="68">
        <f t="shared" si="25"/>
        <v>65.2857142857143</v>
      </c>
      <c r="S135" s="68" t="s">
        <v>693</v>
      </c>
      <c r="T135" s="68" t="s">
        <v>693</v>
      </c>
      <c r="U135" s="68" t="s">
        <v>682</v>
      </c>
      <c r="V135" s="10">
        <v>98</v>
      </c>
      <c r="W135" s="67"/>
      <c r="X135" s="53"/>
    </row>
    <row r="136" spans="1:24">
      <c r="A136" s="57" t="s">
        <v>942</v>
      </c>
      <c r="B136" s="57" t="s">
        <v>943</v>
      </c>
      <c r="C136" s="57">
        <v>1028</v>
      </c>
      <c r="D136" s="57">
        <f t="shared" si="24"/>
        <v>73.4285714285714</v>
      </c>
      <c r="E136" s="57">
        <v>1050</v>
      </c>
      <c r="F136" s="57">
        <f t="shared" si="22"/>
        <v>70</v>
      </c>
      <c r="G136" s="57">
        <v>1058</v>
      </c>
      <c r="H136" s="57">
        <f t="shared" si="23"/>
        <v>70.5333333333333</v>
      </c>
      <c r="I136" s="57"/>
      <c r="J136" s="57"/>
      <c r="K136" s="57"/>
      <c r="L136" s="57"/>
      <c r="O136" s="57" t="s">
        <v>942</v>
      </c>
      <c r="P136" s="57" t="s">
        <v>943</v>
      </c>
      <c r="Q136" s="68">
        <v>1028</v>
      </c>
      <c r="R136" s="68">
        <f t="shared" si="25"/>
        <v>73.4285714285714</v>
      </c>
      <c r="S136" s="68" t="s">
        <v>682</v>
      </c>
      <c r="T136" s="68" t="s">
        <v>682</v>
      </c>
      <c r="U136" s="68" t="s">
        <v>682</v>
      </c>
      <c r="V136" s="10">
        <v>99</v>
      </c>
      <c r="W136" s="67"/>
      <c r="X136" s="53"/>
    </row>
    <row r="137" spans="1:24">
      <c r="A137" s="57" t="s">
        <v>944</v>
      </c>
      <c r="B137" s="57" t="s">
        <v>945</v>
      </c>
      <c r="C137" s="57">
        <v>939</v>
      </c>
      <c r="D137" s="57">
        <f t="shared" si="24"/>
        <v>67.0714285714286</v>
      </c>
      <c r="E137" s="57">
        <v>940</v>
      </c>
      <c r="F137" s="57">
        <f t="shared" si="22"/>
        <v>62.6666666666667</v>
      </c>
      <c r="G137" s="57">
        <v>987</v>
      </c>
      <c r="H137" s="57">
        <f t="shared" si="23"/>
        <v>65.8</v>
      </c>
      <c r="I137" s="57"/>
      <c r="J137" s="57"/>
      <c r="K137" s="57"/>
      <c r="L137" s="57"/>
      <c r="O137" s="57" t="s">
        <v>944</v>
      </c>
      <c r="P137" s="57" t="s">
        <v>945</v>
      </c>
      <c r="Q137" s="68">
        <v>939</v>
      </c>
      <c r="R137" s="68">
        <f t="shared" si="25"/>
        <v>67.0714285714286</v>
      </c>
      <c r="S137" s="68" t="s">
        <v>687</v>
      </c>
      <c r="T137" s="68" t="s">
        <v>687</v>
      </c>
      <c r="U137" s="68" t="s">
        <v>682</v>
      </c>
      <c r="V137" s="10">
        <v>100</v>
      </c>
      <c r="W137" s="67"/>
      <c r="X137" s="53"/>
    </row>
    <row r="138" spans="1:24">
      <c r="A138" s="57" t="s">
        <v>946</v>
      </c>
      <c r="B138" s="57" t="s">
        <v>947</v>
      </c>
      <c r="C138" s="57">
        <v>929</v>
      </c>
      <c r="D138" s="57">
        <f t="shared" si="24"/>
        <v>66.3571428571429</v>
      </c>
      <c r="E138" s="57">
        <v>995</v>
      </c>
      <c r="F138" s="57">
        <f t="shared" si="22"/>
        <v>66.3333333333333</v>
      </c>
      <c r="G138" s="57">
        <v>948</v>
      </c>
      <c r="H138" s="57">
        <f t="shared" si="23"/>
        <v>63.2</v>
      </c>
      <c r="I138" s="57"/>
      <c r="J138" s="57"/>
      <c r="K138" s="57"/>
      <c r="L138" s="57"/>
      <c r="O138" s="57" t="s">
        <v>946</v>
      </c>
      <c r="P138" s="57" t="s">
        <v>947</v>
      </c>
      <c r="Q138" s="68">
        <v>929</v>
      </c>
      <c r="R138" s="68">
        <f t="shared" si="25"/>
        <v>66.3571428571429</v>
      </c>
      <c r="S138" s="68" t="s">
        <v>682</v>
      </c>
      <c r="T138" s="68" t="s">
        <v>687</v>
      </c>
      <c r="U138" s="69" t="s">
        <v>28</v>
      </c>
      <c r="W138" s="67">
        <v>19</v>
      </c>
      <c r="X138" s="53"/>
    </row>
    <row r="139" spans="1:24">
      <c r="A139" s="57" t="s">
        <v>948</v>
      </c>
      <c r="B139" s="57" t="s">
        <v>949</v>
      </c>
      <c r="C139" s="57">
        <v>985</v>
      </c>
      <c r="D139" s="57">
        <f t="shared" si="24"/>
        <v>70.3571428571429</v>
      </c>
      <c r="E139" s="57">
        <v>1093</v>
      </c>
      <c r="F139" s="57">
        <f t="shared" si="22"/>
        <v>72.8666666666667</v>
      </c>
      <c r="G139" s="57">
        <v>1094</v>
      </c>
      <c r="H139" s="57">
        <f t="shared" si="23"/>
        <v>72.9333333333333</v>
      </c>
      <c r="I139" s="57"/>
      <c r="J139" s="57"/>
      <c r="K139" s="57"/>
      <c r="L139" s="57"/>
      <c r="O139" s="57" t="s">
        <v>948</v>
      </c>
      <c r="P139" s="57" t="s">
        <v>949</v>
      </c>
      <c r="Q139" s="68">
        <v>985</v>
      </c>
      <c r="R139" s="68">
        <f t="shared" si="25"/>
        <v>70.3571428571429</v>
      </c>
      <c r="S139" s="68" t="s">
        <v>682</v>
      </c>
      <c r="T139" s="68" t="s">
        <v>682</v>
      </c>
      <c r="U139" s="68" t="s">
        <v>682</v>
      </c>
      <c r="V139" s="10">
        <v>101</v>
      </c>
      <c r="W139" s="67"/>
      <c r="X139" s="53"/>
    </row>
    <row r="140" spans="1:24">
      <c r="A140" s="57" t="s">
        <v>950</v>
      </c>
      <c r="B140" s="57" t="s">
        <v>951</v>
      </c>
      <c r="C140" s="57">
        <v>1041</v>
      </c>
      <c r="D140" s="57">
        <f t="shared" si="24"/>
        <v>74.3571428571429</v>
      </c>
      <c r="E140" s="57">
        <v>1087</v>
      </c>
      <c r="F140" s="57">
        <f t="shared" si="22"/>
        <v>72.4666666666667</v>
      </c>
      <c r="G140" s="57">
        <v>1035</v>
      </c>
      <c r="H140" s="57">
        <f t="shared" si="23"/>
        <v>69</v>
      </c>
      <c r="I140" s="57"/>
      <c r="J140" s="57"/>
      <c r="K140" s="57"/>
      <c r="L140" s="57"/>
      <c r="O140" s="57" t="s">
        <v>950</v>
      </c>
      <c r="P140" s="57" t="s">
        <v>951</v>
      </c>
      <c r="Q140" s="68">
        <v>1041</v>
      </c>
      <c r="R140" s="68">
        <f t="shared" si="25"/>
        <v>74.3571428571429</v>
      </c>
      <c r="S140" s="68" t="s">
        <v>682</v>
      </c>
      <c r="T140" s="68" t="s">
        <v>682</v>
      </c>
      <c r="U140" s="68" t="s">
        <v>682</v>
      </c>
      <c r="V140" s="10">
        <v>102</v>
      </c>
      <c r="W140" s="67"/>
      <c r="X140" s="53"/>
    </row>
    <row r="141" spans="1:24">
      <c r="A141" s="57" t="s">
        <v>952</v>
      </c>
      <c r="B141" s="57" t="s">
        <v>953</v>
      </c>
      <c r="C141" s="57">
        <v>940</v>
      </c>
      <c r="D141" s="57">
        <f t="shared" si="24"/>
        <v>67.1428571428571</v>
      </c>
      <c r="E141" s="57">
        <v>951</v>
      </c>
      <c r="F141" s="57">
        <f t="shared" si="22"/>
        <v>63.4</v>
      </c>
      <c r="G141" s="57">
        <v>886</v>
      </c>
      <c r="H141" s="57">
        <f t="shared" si="23"/>
        <v>59.0666666666667</v>
      </c>
      <c r="I141" s="57"/>
      <c r="J141" s="57"/>
      <c r="K141" s="57"/>
      <c r="L141" s="57"/>
      <c r="O141" s="57" t="s">
        <v>952</v>
      </c>
      <c r="P141" s="57" t="s">
        <v>953</v>
      </c>
      <c r="Q141" s="68">
        <v>940</v>
      </c>
      <c r="R141" s="68">
        <f t="shared" si="25"/>
        <v>67.1428571428571</v>
      </c>
      <c r="S141" s="68" t="s">
        <v>687</v>
      </c>
      <c r="T141" s="68" t="s">
        <v>693</v>
      </c>
      <c r="U141" s="68" t="s">
        <v>682</v>
      </c>
      <c r="V141" s="10">
        <v>103</v>
      </c>
      <c r="W141" s="67"/>
      <c r="X141" s="53"/>
    </row>
    <row r="142" spans="1:24">
      <c r="A142" s="57" t="s">
        <v>954</v>
      </c>
      <c r="B142" s="57" t="s">
        <v>955</v>
      </c>
      <c r="C142" s="57">
        <v>839</v>
      </c>
      <c r="D142" s="57">
        <f t="shared" si="24"/>
        <v>59.9285714285714</v>
      </c>
      <c r="E142" s="57">
        <v>824</v>
      </c>
      <c r="F142" s="57">
        <f t="shared" si="22"/>
        <v>54.9333333333333</v>
      </c>
      <c r="G142" s="57">
        <v>872</v>
      </c>
      <c r="H142" s="57">
        <f t="shared" si="23"/>
        <v>58.1333333333333</v>
      </c>
      <c r="I142" s="57"/>
      <c r="J142" s="57"/>
      <c r="K142" s="57"/>
      <c r="L142" s="57"/>
      <c r="O142" s="57" t="s">
        <v>954</v>
      </c>
      <c r="P142" s="57" t="s">
        <v>955</v>
      </c>
      <c r="Q142" s="68">
        <v>839</v>
      </c>
      <c r="R142" s="68">
        <f t="shared" si="25"/>
        <v>59.9285714285714</v>
      </c>
      <c r="S142" s="68" t="s">
        <v>737</v>
      </c>
      <c r="T142" s="68" t="s">
        <v>693</v>
      </c>
      <c r="U142" s="68" t="s">
        <v>687</v>
      </c>
      <c r="V142" s="10">
        <v>104</v>
      </c>
      <c r="W142" s="67"/>
      <c r="X142" s="53"/>
    </row>
    <row r="143" spans="1:24">
      <c r="A143" s="57"/>
      <c r="B143" s="57" t="s">
        <v>956</v>
      </c>
      <c r="C143" s="57">
        <v>788</v>
      </c>
      <c r="D143" s="57">
        <f t="shared" si="24"/>
        <v>56.2857142857143</v>
      </c>
      <c r="E143" s="98"/>
      <c r="F143" s="98" t="s">
        <v>83</v>
      </c>
      <c r="G143" s="98"/>
      <c r="H143" s="98"/>
      <c r="I143" s="98"/>
      <c r="J143" s="98"/>
      <c r="K143" s="98"/>
      <c r="L143" s="98">
        <v>3</v>
      </c>
      <c r="O143" s="57"/>
      <c r="P143" s="57" t="s">
        <v>956</v>
      </c>
      <c r="Q143" s="68">
        <v>788</v>
      </c>
      <c r="R143" s="68">
        <f t="shared" si="25"/>
        <v>56.2857142857143</v>
      </c>
      <c r="S143" s="74" t="s">
        <v>83</v>
      </c>
      <c r="T143" s="74" t="s">
        <v>83</v>
      </c>
      <c r="U143" s="74" t="s">
        <v>83</v>
      </c>
      <c r="W143" s="67"/>
      <c r="X143" s="53">
        <v>3</v>
      </c>
    </row>
    <row r="144" spans="1:24">
      <c r="A144" s="57" t="s">
        <v>957</v>
      </c>
      <c r="B144" s="57" t="s">
        <v>958</v>
      </c>
      <c r="C144" s="57">
        <v>1043</v>
      </c>
      <c r="D144" s="57">
        <f t="shared" si="24"/>
        <v>74.5</v>
      </c>
      <c r="E144" s="57">
        <v>1084</v>
      </c>
      <c r="F144" s="57">
        <f>(E144/15)</f>
        <v>72.2666666666667</v>
      </c>
      <c r="G144" s="57">
        <v>1135</v>
      </c>
      <c r="H144" s="57">
        <f>(G144/15)</f>
        <v>75.6666666666667</v>
      </c>
      <c r="I144" s="57"/>
      <c r="J144" s="57"/>
      <c r="K144" s="57"/>
      <c r="L144" s="57"/>
      <c r="O144" s="57" t="s">
        <v>957</v>
      </c>
      <c r="P144" s="57" t="s">
        <v>958</v>
      </c>
      <c r="Q144" s="68">
        <v>1043</v>
      </c>
      <c r="R144" s="68">
        <f t="shared" si="25"/>
        <v>74.5</v>
      </c>
      <c r="S144" s="68" t="s">
        <v>682</v>
      </c>
      <c r="T144" s="68" t="s">
        <v>682</v>
      </c>
      <c r="U144" s="68" t="s">
        <v>682</v>
      </c>
      <c r="V144" s="10">
        <v>105</v>
      </c>
      <c r="W144" s="67"/>
      <c r="X144" s="53"/>
    </row>
    <row r="145" spans="1:24">
      <c r="A145" s="57" t="s">
        <v>959</v>
      </c>
      <c r="B145" s="57" t="s">
        <v>960</v>
      </c>
      <c r="C145" s="57"/>
      <c r="D145" s="57"/>
      <c r="E145" s="57">
        <v>859</v>
      </c>
      <c r="F145" s="57">
        <f>(E145/15)</f>
        <v>57.2666666666667</v>
      </c>
      <c r="G145" s="57">
        <v>903</v>
      </c>
      <c r="H145" s="57">
        <f>(G145/15)</f>
        <v>60.2</v>
      </c>
      <c r="I145" s="57"/>
      <c r="J145" s="57"/>
      <c r="K145" s="57"/>
      <c r="L145" s="57"/>
      <c r="O145" s="57" t="s">
        <v>959</v>
      </c>
      <c r="P145" s="57" t="s">
        <v>960</v>
      </c>
      <c r="Q145" s="68"/>
      <c r="R145" s="68"/>
      <c r="S145" s="68" t="s">
        <v>693</v>
      </c>
      <c r="T145" s="68" t="s">
        <v>687</v>
      </c>
      <c r="U145" s="68" t="s">
        <v>687</v>
      </c>
      <c r="V145" s="10">
        <v>106</v>
      </c>
      <c r="W145" s="67"/>
      <c r="X145" s="53"/>
    </row>
    <row r="146" spans="1:24">
      <c r="A146" s="57" t="s">
        <v>961</v>
      </c>
      <c r="B146" s="57" t="s">
        <v>962</v>
      </c>
      <c r="C146" s="57">
        <v>1082</v>
      </c>
      <c r="D146" s="57">
        <f>(C146/14)</f>
        <v>77.2857142857143</v>
      </c>
      <c r="E146" s="57">
        <v>902</v>
      </c>
      <c r="F146" s="57">
        <f>(E146/15)</f>
        <v>60.1333333333333</v>
      </c>
      <c r="G146" s="57">
        <v>864</v>
      </c>
      <c r="H146" s="57">
        <f>(G146/15)</f>
        <v>57.6</v>
      </c>
      <c r="I146" s="57"/>
      <c r="J146" s="57"/>
      <c r="K146" s="57"/>
      <c r="L146" s="57"/>
      <c r="O146" s="57" t="s">
        <v>961</v>
      </c>
      <c r="P146" s="57" t="s">
        <v>962</v>
      </c>
      <c r="Q146" s="68">
        <v>1082</v>
      </c>
      <c r="R146" s="68">
        <f>(Q146/14)</f>
        <v>77.2857142857143</v>
      </c>
      <c r="S146" s="68" t="s">
        <v>687</v>
      </c>
      <c r="T146" s="68" t="s">
        <v>681</v>
      </c>
      <c r="U146" s="68" t="s">
        <v>682</v>
      </c>
      <c r="W146" s="67"/>
      <c r="X146" s="53"/>
    </row>
    <row r="147" spans="1:24">
      <c r="A147" s="57"/>
      <c r="B147" s="57" t="s">
        <v>963</v>
      </c>
      <c r="C147" s="57">
        <v>928</v>
      </c>
      <c r="D147" s="57">
        <f>(C147/14)</f>
        <v>66.2857142857143</v>
      </c>
      <c r="E147" s="98"/>
      <c r="F147" s="98" t="s">
        <v>83</v>
      </c>
      <c r="G147" s="98"/>
      <c r="H147" s="98"/>
      <c r="I147" s="98"/>
      <c r="J147" s="98"/>
      <c r="K147" s="98"/>
      <c r="L147" s="98">
        <v>4</v>
      </c>
      <c r="O147" s="57"/>
      <c r="P147" s="57" t="s">
        <v>963</v>
      </c>
      <c r="Q147" s="68">
        <v>928</v>
      </c>
      <c r="R147" s="68">
        <f>(Q147/14)</f>
        <v>66.2857142857143</v>
      </c>
      <c r="S147" s="74" t="s">
        <v>83</v>
      </c>
      <c r="T147" s="74" t="s">
        <v>83</v>
      </c>
      <c r="U147" s="74" t="s">
        <v>83</v>
      </c>
      <c r="W147" s="67"/>
      <c r="X147" s="53">
        <v>4</v>
      </c>
    </row>
    <row r="148" spans="1:24">
      <c r="A148" s="57" t="s">
        <v>964</v>
      </c>
      <c r="B148" s="57" t="s">
        <v>965</v>
      </c>
      <c r="C148" s="57">
        <v>702</v>
      </c>
      <c r="D148" s="57">
        <f>(C148/14)</f>
        <v>50.1428571428571</v>
      </c>
      <c r="E148" s="57">
        <v>819</v>
      </c>
      <c r="F148" s="57">
        <f t="shared" ref="F148:F154" si="26">(E148/15)</f>
        <v>54.6</v>
      </c>
      <c r="G148" s="57">
        <v>829</v>
      </c>
      <c r="H148" s="57">
        <f t="shared" ref="H148:H154" si="27">(G148/15)</f>
        <v>55.2666666666667</v>
      </c>
      <c r="I148" s="57"/>
      <c r="J148" s="57"/>
      <c r="K148" s="57"/>
      <c r="L148" s="57"/>
      <c r="O148" s="57" t="s">
        <v>964</v>
      </c>
      <c r="P148" s="57" t="s">
        <v>965</v>
      </c>
      <c r="Q148" s="68">
        <v>702</v>
      </c>
      <c r="R148" s="68">
        <f>(Q148/14)</f>
        <v>50.1428571428571</v>
      </c>
      <c r="S148" s="68" t="s">
        <v>681</v>
      </c>
      <c r="T148" s="68" t="s">
        <v>681</v>
      </c>
      <c r="U148" s="68" t="s">
        <v>687</v>
      </c>
      <c r="W148" s="67"/>
      <c r="X148" s="53"/>
    </row>
    <row r="149" spans="1:24">
      <c r="A149" s="57" t="s">
        <v>966</v>
      </c>
      <c r="B149" s="57" t="s">
        <v>967</v>
      </c>
      <c r="C149" s="57"/>
      <c r="D149" s="57"/>
      <c r="E149" s="57">
        <v>952</v>
      </c>
      <c r="F149" s="57">
        <f t="shared" si="26"/>
        <v>63.4666666666667</v>
      </c>
      <c r="G149" s="57">
        <v>1002</v>
      </c>
      <c r="H149" s="57">
        <f t="shared" si="27"/>
        <v>66.8</v>
      </c>
      <c r="I149" s="57"/>
      <c r="J149" s="57"/>
      <c r="K149" s="57"/>
      <c r="L149" s="57"/>
      <c r="O149" s="57" t="s">
        <v>966</v>
      </c>
      <c r="P149" s="57" t="s">
        <v>967</v>
      </c>
      <c r="Q149" s="68"/>
      <c r="R149" s="68"/>
      <c r="S149" s="68" t="s">
        <v>681</v>
      </c>
      <c r="T149" s="68" t="s">
        <v>682</v>
      </c>
      <c r="U149" s="68" t="s">
        <v>682</v>
      </c>
      <c r="W149" s="67"/>
      <c r="X149" s="53"/>
    </row>
    <row r="150" spans="1:24">
      <c r="A150" s="57" t="s">
        <v>968</v>
      </c>
      <c r="B150" s="57" t="s">
        <v>969</v>
      </c>
      <c r="C150" s="57"/>
      <c r="D150" s="57"/>
      <c r="E150" s="57">
        <v>871</v>
      </c>
      <c r="F150" s="57">
        <f t="shared" si="26"/>
        <v>58.0666666666667</v>
      </c>
      <c r="G150" s="57">
        <v>942</v>
      </c>
      <c r="H150" s="57">
        <f t="shared" si="27"/>
        <v>62.8</v>
      </c>
      <c r="I150" s="57"/>
      <c r="J150" s="57"/>
      <c r="K150" s="57"/>
      <c r="L150" s="57"/>
      <c r="O150" s="57" t="s">
        <v>968</v>
      </c>
      <c r="P150" s="57" t="s">
        <v>969</v>
      </c>
      <c r="Q150" s="68"/>
      <c r="R150" s="68"/>
      <c r="S150" s="68" t="s">
        <v>681</v>
      </c>
      <c r="T150" s="68" t="s">
        <v>687</v>
      </c>
      <c r="U150" s="68" t="s">
        <v>682</v>
      </c>
      <c r="W150" s="67"/>
      <c r="X150" s="53"/>
    </row>
    <row r="151" spans="1:24">
      <c r="A151" s="57" t="s">
        <v>970</v>
      </c>
      <c r="B151" s="57" t="s">
        <v>971</v>
      </c>
      <c r="C151" s="57">
        <v>815</v>
      </c>
      <c r="D151" s="57">
        <f>(C151/14)</f>
        <v>58.2142857142857</v>
      </c>
      <c r="E151" s="57">
        <v>848</v>
      </c>
      <c r="F151" s="57">
        <f t="shared" si="26"/>
        <v>56.5333333333333</v>
      </c>
      <c r="G151" s="57">
        <v>945</v>
      </c>
      <c r="H151" s="57">
        <f t="shared" si="27"/>
        <v>63</v>
      </c>
      <c r="I151" s="57"/>
      <c r="J151" s="57"/>
      <c r="K151" s="57"/>
      <c r="L151" s="57"/>
      <c r="O151" s="57" t="s">
        <v>970</v>
      </c>
      <c r="P151" s="57" t="s">
        <v>971</v>
      </c>
      <c r="Q151" s="68">
        <v>815</v>
      </c>
      <c r="R151" s="68">
        <f>(Q151/14)</f>
        <v>58.2142857142857</v>
      </c>
      <c r="S151" s="68" t="s">
        <v>693</v>
      </c>
      <c r="T151" s="68" t="s">
        <v>687</v>
      </c>
      <c r="U151" s="68" t="s">
        <v>687</v>
      </c>
      <c r="V151" s="10">
        <v>107</v>
      </c>
      <c r="W151" s="67"/>
      <c r="X151" s="53"/>
    </row>
    <row r="152" spans="1:24">
      <c r="A152" s="57" t="s">
        <v>972</v>
      </c>
      <c r="B152" s="57" t="s">
        <v>973</v>
      </c>
      <c r="C152" s="57">
        <v>840</v>
      </c>
      <c r="D152" s="57">
        <f>(C152/14)</f>
        <v>60</v>
      </c>
      <c r="E152" s="57">
        <v>847</v>
      </c>
      <c r="F152" s="57">
        <f t="shared" si="26"/>
        <v>56.4666666666667</v>
      </c>
      <c r="G152" s="57">
        <v>785</v>
      </c>
      <c r="H152" s="57">
        <f t="shared" si="27"/>
        <v>52.3333333333333</v>
      </c>
      <c r="I152" s="57"/>
      <c r="J152" s="57"/>
      <c r="K152" s="57"/>
      <c r="L152" s="57"/>
      <c r="O152" s="57" t="s">
        <v>972</v>
      </c>
      <c r="P152" s="57" t="s">
        <v>973</v>
      </c>
      <c r="Q152" s="68">
        <v>840</v>
      </c>
      <c r="R152" s="68">
        <f>(Q152/14)</f>
        <v>60</v>
      </c>
      <c r="S152" s="68" t="s">
        <v>693</v>
      </c>
      <c r="T152" s="68" t="s">
        <v>737</v>
      </c>
      <c r="U152" s="68" t="s">
        <v>693</v>
      </c>
      <c r="V152" s="10">
        <v>108</v>
      </c>
      <c r="W152" s="67"/>
      <c r="X152" s="53"/>
    </row>
    <row r="153" spans="1:24">
      <c r="A153" s="57" t="s">
        <v>974</v>
      </c>
      <c r="B153" s="57" t="s">
        <v>975</v>
      </c>
      <c r="C153" s="57"/>
      <c r="D153" s="57"/>
      <c r="E153" s="57">
        <v>992</v>
      </c>
      <c r="F153" s="57">
        <f t="shared" si="26"/>
        <v>66.1333333333333</v>
      </c>
      <c r="G153" s="57">
        <v>1038</v>
      </c>
      <c r="H153" s="57">
        <f t="shared" si="27"/>
        <v>69.2</v>
      </c>
      <c r="I153" s="57"/>
      <c r="J153" s="57"/>
      <c r="K153" s="57"/>
      <c r="L153" s="57"/>
      <c r="O153" s="57" t="s">
        <v>974</v>
      </c>
      <c r="P153" s="57" t="s">
        <v>975</v>
      </c>
      <c r="Q153" s="68"/>
      <c r="R153" s="68"/>
      <c r="S153" s="68" t="s">
        <v>682</v>
      </c>
      <c r="T153" s="68" t="s">
        <v>682</v>
      </c>
      <c r="U153" s="68" t="s">
        <v>682</v>
      </c>
      <c r="V153" s="10">
        <v>109</v>
      </c>
      <c r="W153" s="67"/>
      <c r="X153" s="53"/>
    </row>
    <row r="154" spans="1:24">
      <c r="A154" s="57" t="s">
        <v>976</v>
      </c>
      <c r="B154" s="57" t="s">
        <v>977</v>
      </c>
      <c r="C154" s="57">
        <v>1177</v>
      </c>
      <c r="D154" s="57">
        <f>(C154/14)</f>
        <v>84.0714285714286</v>
      </c>
      <c r="E154" s="57">
        <v>1192</v>
      </c>
      <c r="F154" s="57">
        <f t="shared" si="26"/>
        <v>79.4666666666667</v>
      </c>
      <c r="G154" s="57">
        <v>1159</v>
      </c>
      <c r="H154" s="57">
        <f t="shared" si="27"/>
        <v>77.2666666666667</v>
      </c>
      <c r="I154" s="57"/>
      <c r="J154" s="57"/>
      <c r="K154" s="57"/>
      <c r="L154" s="57"/>
      <c r="O154" s="57" t="s">
        <v>976</v>
      </c>
      <c r="P154" s="57" t="s">
        <v>977</v>
      </c>
      <c r="Q154" s="68">
        <v>1177</v>
      </c>
      <c r="R154" s="68">
        <f>(Q154/14)</f>
        <v>84.0714285714286</v>
      </c>
      <c r="S154" s="68" t="s">
        <v>682</v>
      </c>
      <c r="T154" s="68" t="s">
        <v>682</v>
      </c>
      <c r="U154" s="68" t="s">
        <v>682</v>
      </c>
      <c r="V154" s="10">
        <v>110</v>
      </c>
      <c r="W154" s="67"/>
      <c r="X154" s="53"/>
    </row>
    <row r="155" spans="1:2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O155" s="7"/>
      <c r="P155" s="7"/>
      <c r="Q155" s="125"/>
      <c r="R155" s="125"/>
      <c r="S155" s="125"/>
      <c r="T155" s="125"/>
      <c r="U155" s="125"/>
      <c r="W155" s="67"/>
      <c r="X155" s="53"/>
    </row>
    <row r="156" spans="1:2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O156" s="76" t="s">
        <v>978</v>
      </c>
      <c r="P156" s="126"/>
      <c r="Q156" s="127" t="s">
        <v>979</v>
      </c>
      <c r="R156" s="80">
        <v>123</v>
      </c>
      <c r="S156" s="80">
        <v>120</v>
      </c>
      <c r="T156" s="80">
        <v>115</v>
      </c>
      <c r="U156" s="80">
        <v>110</v>
      </c>
      <c r="W156" s="67"/>
      <c r="X156" s="53"/>
    </row>
    <row r="158" spans="16:21">
      <c r="P158" s="85" t="s">
        <v>980</v>
      </c>
      <c r="Q158" s="85"/>
      <c r="R158" s="85">
        <v>123</v>
      </c>
      <c r="S158" s="85">
        <v>143</v>
      </c>
      <c r="T158" s="85">
        <v>143</v>
      </c>
      <c r="U158" s="85">
        <v>127</v>
      </c>
    </row>
    <row r="160" spans="18:18">
      <c r="R160" s="135"/>
    </row>
    <row r="161" spans="18:21">
      <c r="R161" s="135"/>
      <c r="S161" s="87" t="s">
        <v>981</v>
      </c>
      <c r="T161" s="87"/>
      <c r="U161" s="87"/>
    </row>
    <row r="162" spans="16:23">
      <c r="P162" s="89" t="s">
        <v>657</v>
      </c>
      <c r="Q162" s="90">
        <v>151</v>
      </c>
      <c r="R162" s="136"/>
      <c r="S162" s="90" t="s">
        <v>658</v>
      </c>
      <c r="T162" s="90"/>
      <c r="U162" s="90">
        <f>(Q166/Q162)</f>
        <v>0.847682119205298</v>
      </c>
      <c r="W162" s="26"/>
    </row>
    <row r="163" spans="16:24">
      <c r="P163" s="25"/>
      <c r="Q163" s="91"/>
      <c r="R163" s="135"/>
      <c r="S163" s="91"/>
      <c r="T163" s="91"/>
      <c r="U163" s="91"/>
      <c r="W163" s="26"/>
      <c r="X163" s="26"/>
    </row>
    <row r="164" spans="16:24">
      <c r="P164" s="92" t="s">
        <v>982</v>
      </c>
      <c r="Q164" s="90">
        <v>19</v>
      </c>
      <c r="R164" s="135"/>
      <c r="S164" s="91"/>
      <c r="T164" s="91"/>
      <c r="U164" s="91"/>
      <c r="W164" s="26"/>
      <c r="X164" s="26"/>
    </row>
    <row r="165" spans="16:24">
      <c r="P165" s="93" t="s">
        <v>983</v>
      </c>
      <c r="Q165" s="90">
        <v>4</v>
      </c>
      <c r="S165" s="87" t="s">
        <v>984</v>
      </c>
      <c r="T165" s="87"/>
      <c r="U165" s="87"/>
      <c r="W165" s="26"/>
      <c r="X165" s="26"/>
    </row>
    <row r="166" spans="16:24">
      <c r="P166" s="89" t="s">
        <v>661</v>
      </c>
      <c r="Q166" s="90">
        <f>(Q162-Q164)-Q165</f>
        <v>128</v>
      </c>
      <c r="S166" s="137" t="s">
        <v>658</v>
      </c>
      <c r="T166" s="138"/>
      <c r="U166" s="90">
        <f>(Q168/Q162)</f>
        <v>0.728476821192053</v>
      </c>
      <c r="W166" s="26"/>
      <c r="X166" s="26"/>
    </row>
    <row r="167" spans="16:17">
      <c r="P167" s="58"/>
      <c r="Q167" s="95"/>
    </row>
    <row r="168" spans="16:17">
      <c r="P168" s="94" t="s">
        <v>985</v>
      </c>
      <c r="Q168" s="95">
        <v>110</v>
      </c>
    </row>
    <row r="173" spans="15:21">
      <c r="O173" s="57" t="s">
        <v>986</v>
      </c>
      <c r="P173" s="57" t="s">
        <v>559</v>
      </c>
      <c r="Q173" s="68"/>
      <c r="R173" s="68"/>
      <c r="S173" s="68" t="s">
        <v>693</v>
      </c>
      <c r="T173" s="68" t="s">
        <v>681</v>
      </c>
      <c r="U173" s="68" t="s">
        <v>687</v>
      </c>
    </row>
    <row r="174" spans="15:21">
      <c r="O174" s="57" t="s">
        <v>987</v>
      </c>
      <c r="P174" s="57" t="s">
        <v>398</v>
      </c>
      <c r="Q174" s="68"/>
      <c r="R174" s="68"/>
      <c r="S174" s="68" t="s">
        <v>693</v>
      </c>
      <c r="T174" s="68" t="s">
        <v>681</v>
      </c>
      <c r="U174" s="68" t="s">
        <v>687</v>
      </c>
    </row>
    <row r="175" spans="15:21">
      <c r="O175" s="57" t="s">
        <v>988</v>
      </c>
      <c r="P175" s="57" t="s">
        <v>430</v>
      </c>
      <c r="Q175" s="68"/>
      <c r="R175" s="68"/>
      <c r="S175" s="139" t="s">
        <v>28</v>
      </c>
      <c r="T175" s="139"/>
      <c r="U175" s="139"/>
    </row>
  </sheetData>
  <sortState ref="O3:S149">
    <sortCondition ref="P3:P149"/>
  </sortState>
  <mergeCells count="10">
    <mergeCell ref="O1:U1"/>
    <mergeCell ref="A2:K2"/>
    <mergeCell ref="Q2:R2"/>
    <mergeCell ref="O156:P156"/>
    <mergeCell ref="S161:U161"/>
    <mergeCell ref="S162:T162"/>
    <mergeCell ref="S165:U165"/>
    <mergeCell ref="S166:T166"/>
    <mergeCell ref="O2:O3"/>
    <mergeCell ref="P2:P3"/>
  </mergeCells>
  <conditionalFormatting sqref="V3 R3:U156 Q3:Q155">
    <cfRule type="containsText" dxfId="0" priority="1" operator="between" text="ATKT">
      <formula>NOT(ISERROR(SEARCH("ATKT",Q3)))</formula>
    </cfRule>
  </conditionalFormatting>
  <printOptions horizontalCentered="1"/>
  <pageMargins left="0.159722222222222" right="0.159722222222222" top="0.472222222222222" bottom="0.550694444444444" header="0.299305555555556" footer="0.299305555555556"/>
  <pageSetup paperSize="9" orientation="portrait" horizontalDpi="300"/>
  <headerFoot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S179"/>
  <sheetViews>
    <sheetView view="pageBreakPreview" zoomScaleNormal="85" zoomScaleSheetLayoutView="100" topLeftCell="A112" workbookViewId="0">
      <selection activeCell="J166" sqref="J166:K166"/>
    </sheetView>
  </sheetViews>
  <sheetFormatPr defaultColWidth="9" defaultRowHeight="15"/>
  <cols>
    <col min="2" max="2" width="42.2857142857143" customWidth="1"/>
    <col min="4" max="4" width="6.42857142857143" customWidth="1"/>
    <col min="5" max="5" width="8.28571428571429" customWidth="1"/>
    <col min="6" max="6" width="4.57142857142857" customWidth="1"/>
    <col min="7" max="7" width="3.14285714285714" customWidth="1"/>
    <col min="8" max="8" width="3.85714285714286" customWidth="1"/>
    <col min="9" max="9" width="2.71428571428571" customWidth="1"/>
    <col min="10" max="10" width="11" customWidth="1"/>
    <col min="11" max="11" width="35.5714285714286" customWidth="1"/>
    <col min="12" max="12" width="10.7142857142857" style="52" customWidth="1"/>
    <col min="13" max="13" width="7.42857142857143" style="52" customWidth="1"/>
    <col min="14" max="14" width="9.07619047619048" style="52" customWidth="1"/>
    <col min="15" max="15" width="9" style="52"/>
    <col min="16" max="16" width="12.8571428571429" style="52"/>
    <col min="17" max="17" width="24.2857142857143" style="9" customWidth="1"/>
    <col min="18" max="19" width="9.14285714285714" style="9"/>
  </cols>
  <sheetData>
    <row r="1" ht="21.75" spans="10:16">
      <c r="J1" s="54" t="s">
        <v>989</v>
      </c>
      <c r="K1" s="99"/>
      <c r="L1" s="100"/>
      <c r="M1" s="100"/>
      <c r="N1" s="100"/>
      <c r="O1" s="100"/>
      <c r="P1" s="100"/>
    </row>
    <row r="2" ht="18.75" spans="1:17">
      <c r="A2" s="55" t="s">
        <v>990</v>
      </c>
      <c r="B2" s="55"/>
      <c r="C2" s="55"/>
      <c r="D2" s="55"/>
      <c r="E2" s="55"/>
      <c r="F2" s="55"/>
      <c r="G2" s="55"/>
      <c r="J2" s="101" t="s">
        <v>664</v>
      </c>
      <c r="K2" s="102" t="s">
        <v>665</v>
      </c>
      <c r="L2" s="103" t="s">
        <v>991</v>
      </c>
      <c r="M2" s="104"/>
      <c r="N2" s="105" t="s">
        <v>992</v>
      </c>
      <c r="O2" s="105" t="s">
        <v>993</v>
      </c>
      <c r="P2" s="106" t="s">
        <v>994</v>
      </c>
      <c r="Q2" s="31"/>
    </row>
    <row r="3" spans="1:19">
      <c r="A3" s="57" t="s">
        <v>670</v>
      </c>
      <c r="B3" s="57" t="s">
        <v>665</v>
      </c>
      <c r="C3" s="57" t="s">
        <v>348</v>
      </c>
      <c r="D3" s="57" t="s">
        <v>24</v>
      </c>
      <c r="E3" s="57" t="s">
        <v>501</v>
      </c>
      <c r="F3" s="57" t="s">
        <v>24</v>
      </c>
      <c r="G3" s="57" t="s">
        <v>995</v>
      </c>
      <c r="J3" s="107"/>
      <c r="K3" s="108"/>
      <c r="L3" s="109" t="s">
        <v>996</v>
      </c>
      <c r="M3" s="109" t="s">
        <v>673</v>
      </c>
      <c r="N3" s="109" t="s">
        <v>674</v>
      </c>
      <c r="O3" s="109" t="s">
        <v>675</v>
      </c>
      <c r="P3" s="110" t="s">
        <v>676</v>
      </c>
      <c r="Q3" s="115" t="s">
        <v>677</v>
      </c>
      <c r="R3" s="116" t="s">
        <v>28</v>
      </c>
      <c r="S3" s="117" t="s">
        <v>997</v>
      </c>
    </row>
    <row r="4" spans="1:19">
      <c r="A4" s="57">
        <v>35</v>
      </c>
      <c r="B4" s="57" t="s">
        <v>998</v>
      </c>
      <c r="C4" s="57">
        <v>850</v>
      </c>
      <c r="D4" s="57">
        <f>(C4/14)</f>
        <v>60.7142857142857</v>
      </c>
      <c r="E4" s="57">
        <v>916</v>
      </c>
      <c r="F4" s="57">
        <f>(E4/15)</f>
        <v>61.0666666666667</v>
      </c>
      <c r="G4" s="57"/>
      <c r="J4" s="111" t="s">
        <v>999</v>
      </c>
      <c r="K4" s="57" t="s">
        <v>998</v>
      </c>
      <c r="L4" s="68">
        <v>850</v>
      </c>
      <c r="M4" s="68">
        <f>(L4/14)</f>
        <v>60.7142857142857</v>
      </c>
      <c r="N4" s="68" t="s">
        <v>687</v>
      </c>
      <c r="O4" s="68" t="s">
        <v>693</v>
      </c>
      <c r="P4" s="112" t="s">
        <v>682</v>
      </c>
      <c r="Q4" s="4">
        <v>1</v>
      </c>
      <c r="R4" s="67"/>
      <c r="S4" s="53"/>
    </row>
    <row r="5" spans="1:19">
      <c r="A5" s="57">
        <v>34</v>
      </c>
      <c r="B5" s="57" t="s">
        <v>1000</v>
      </c>
      <c r="C5" s="57">
        <v>1003</v>
      </c>
      <c r="D5" s="57">
        <f>(C5/14)</f>
        <v>71.6428571428571</v>
      </c>
      <c r="E5" s="57">
        <v>1117</v>
      </c>
      <c r="F5" s="57">
        <f>(E5/15)</f>
        <v>74.4666666666667</v>
      </c>
      <c r="G5" s="57"/>
      <c r="J5" s="111" t="s">
        <v>1001</v>
      </c>
      <c r="K5" s="57" t="s">
        <v>1000</v>
      </c>
      <c r="L5" s="68">
        <v>1003</v>
      </c>
      <c r="M5" s="68">
        <f>(L5/14)</f>
        <v>71.6428571428571</v>
      </c>
      <c r="N5" s="68" t="s">
        <v>682</v>
      </c>
      <c r="O5" s="68" t="s">
        <v>682</v>
      </c>
      <c r="P5" s="112" t="s">
        <v>682</v>
      </c>
      <c r="Q5" s="4">
        <v>2</v>
      </c>
      <c r="R5" s="67"/>
      <c r="S5" s="53"/>
    </row>
    <row r="6" spans="1:19">
      <c r="A6" s="57">
        <v>24</v>
      </c>
      <c r="B6" s="57" t="s">
        <v>1002</v>
      </c>
      <c r="C6" s="57">
        <v>1030</v>
      </c>
      <c r="D6" s="57">
        <f>(C6/14)</f>
        <v>73.5714285714286</v>
      </c>
      <c r="E6" s="57">
        <v>1082</v>
      </c>
      <c r="F6" s="57">
        <f>(E6/15)</f>
        <v>72.1333333333333</v>
      </c>
      <c r="G6" s="57"/>
      <c r="J6" s="111" t="s">
        <v>1003</v>
      </c>
      <c r="K6" s="57" t="s">
        <v>1002</v>
      </c>
      <c r="L6" s="68">
        <v>1030</v>
      </c>
      <c r="M6" s="68">
        <f>(L6/14)</f>
        <v>73.5714285714286</v>
      </c>
      <c r="N6" s="68" t="s">
        <v>682</v>
      </c>
      <c r="O6" s="68" t="s">
        <v>682</v>
      </c>
      <c r="P6" s="112" t="s">
        <v>682</v>
      </c>
      <c r="Q6" s="4">
        <v>3</v>
      </c>
      <c r="R6" s="67"/>
      <c r="S6" s="53"/>
    </row>
    <row r="7" spans="1:19">
      <c r="A7" s="57">
        <v>42</v>
      </c>
      <c r="B7" s="57" t="s">
        <v>1004</v>
      </c>
      <c r="C7" s="57">
        <v>551</v>
      </c>
      <c r="D7" s="57">
        <f>(C7/14)</f>
        <v>39.3571428571429</v>
      </c>
      <c r="E7" s="96">
        <v>518</v>
      </c>
      <c r="F7" s="97">
        <f>(E7/15)</f>
        <v>34.5333333333333</v>
      </c>
      <c r="G7" s="97"/>
      <c r="J7" s="111" t="s">
        <v>1005</v>
      </c>
      <c r="K7" s="57" t="s">
        <v>1004</v>
      </c>
      <c r="L7" s="68">
        <v>987</v>
      </c>
      <c r="M7" s="68">
        <f>(L7/14)</f>
        <v>70.5</v>
      </c>
      <c r="N7" s="69" t="s">
        <v>28</v>
      </c>
      <c r="O7" s="69" t="s">
        <v>28</v>
      </c>
      <c r="P7" s="69" t="s">
        <v>28</v>
      </c>
      <c r="Q7" s="70"/>
      <c r="R7" s="67">
        <v>1</v>
      </c>
      <c r="S7" s="53"/>
    </row>
    <row r="8" spans="1:19">
      <c r="A8" s="57">
        <v>122</v>
      </c>
      <c r="B8" s="57" t="s">
        <v>1006</v>
      </c>
      <c r="C8" s="57">
        <v>987</v>
      </c>
      <c r="D8" s="57">
        <f>(C8/14)</f>
        <v>70.5</v>
      </c>
      <c r="E8" s="57">
        <v>967</v>
      </c>
      <c r="F8" s="57">
        <f>(E8/15)</f>
        <v>64.4666666666667</v>
      </c>
      <c r="G8" s="57"/>
      <c r="J8" s="111" t="s">
        <v>1007</v>
      </c>
      <c r="K8" s="57" t="s">
        <v>1006</v>
      </c>
      <c r="L8" s="68"/>
      <c r="M8" s="68"/>
      <c r="N8" s="68" t="s">
        <v>687</v>
      </c>
      <c r="O8" s="68" t="s">
        <v>687</v>
      </c>
      <c r="P8" s="112" t="s">
        <v>682</v>
      </c>
      <c r="Q8" s="4">
        <v>4</v>
      </c>
      <c r="R8" s="67"/>
      <c r="S8" s="53"/>
    </row>
    <row r="9" spans="1:19">
      <c r="A9" s="57">
        <v>123</v>
      </c>
      <c r="B9" s="57" t="s">
        <v>1008</v>
      </c>
      <c r="C9" s="57"/>
      <c r="D9" s="57"/>
      <c r="E9" s="57"/>
      <c r="F9" s="97"/>
      <c r="G9" s="97"/>
      <c r="J9" s="111"/>
      <c r="K9" s="57" t="s">
        <v>1008</v>
      </c>
      <c r="L9" s="68"/>
      <c r="M9" s="68"/>
      <c r="N9" s="69" t="s">
        <v>28</v>
      </c>
      <c r="O9" s="69" t="s">
        <v>28</v>
      </c>
      <c r="P9" s="69" t="s">
        <v>28</v>
      </c>
      <c r="Q9" s="70"/>
      <c r="R9" s="67">
        <v>2</v>
      </c>
      <c r="S9" s="53"/>
    </row>
    <row r="10" spans="1:19">
      <c r="A10" s="57">
        <v>102</v>
      </c>
      <c r="B10" s="57" t="s">
        <v>1009</v>
      </c>
      <c r="C10" s="57">
        <v>943</v>
      </c>
      <c r="D10" s="57">
        <f>(C10/14)</f>
        <v>67.3571428571429</v>
      </c>
      <c r="E10" s="57">
        <v>1059</v>
      </c>
      <c r="F10" s="57">
        <f>(E10/15)</f>
        <v>70.6</v>
      </c>
      <c r="G10" s="57"/>
      <c r="J10" s="111" t="s">
        <v>1010</v>
      </c>
      <c r="K10" s="57" t="s">
        <v>1009</v>
      </c>
      <c r="L10" s="68">
        <v>943</v>
      </c>
      <c r="M10" s="68">
        <f>(L10/14)</f>
        <v>67.3571428571429</v>
      </c>
      <c r="N10" s="68" t="s">
        <v>682</v>
      </c>
      <c r="O10" s="68" t="s">
        <v>682</v>
      </c>
      <c r="P10" s="112" t="s">
        <v>682</v>
      </c>
      <c r="Q10" s="4">
        <v>5</v>
      </c>
      <c r="R10" s="67"/>
      <c r="S10" s="53"/>
    </row>
    <row r="11" spans="1:19">
      <c r="A11" s="57">
        <v>146</v>
      </c>
      <c r="B11" s="57" t="s">
        <v>1011</v>
      </c>
      <c r="C11" s="57"/>
      <c r="D11" s="57"/>
      <c r="E11" s="57"/>
      <c r="F11" s="57"/>
      <c r="G11" s="57"/>
      <c r="J11" s="111" t="s">
        <v>1012</v>
      </c>
      <c r="K11" s="57" t="s">
        <v>1011</v>
      </c>
      <c r="L11" s="68"/>
      <c r="M11" s="68"/>
      <c r="N11" s="68" t="s">
        <v>682</v>
      </c>
      <c r="O11" s="68" t="s">
        <v>682</v>
      </c>
      <c r="P11" s="112" t="s">
        <v>682</v>
      </c>
      <c r="Q11" s="4">
        <v>6</v>
      </c>
      <c r="R11" s="67"/>
      <c r="S11" s="53"/>
    </row>
    <row r="12" spans="1:19">
      <c r="A12" s="57">
        <v>116</v>
      </c>
      <c r="B12" s="57" t="s">
        <v>1013</v>
      </c>
      <c r="C12" s="57">
        <v>948</v>
      </c>
      <c r="D12" s="57">
        <f>(C12/14)</f>
        <v>67.7142857142857</v>
      </c>
      <c r="E12" s="57">
        <v>980</v>
      </c>
      <c r="F12" s="57">
        <f>(E12/15)</f>
        <v>65.3333333333333</v>
      </c>
      <c r="G12" s="57"/>
      <c r="J12" s="111" t="s">
        <v>1014</v>
      </c>
      <c r="K12" s="57" t="s">
        <v>1013</v>
      </c>
      <c r="L12" s="68">
        <v>948</v>
      </c>
      <c r="M12" s="68">
        <f>(L12/14)</f>
        <v>67.7142857142857</v>
      </c>
      <c r="N12" s="68" t="s">
        <v>681</v>
      </c>
      <c r="O12" s="68" t="s">
        <v>682</v>
      </c>
      <c r="P12" s="112" t="s">
        <v>682</v>
      </c>
      <c r="Q12" s="4"/>
      <c r="R12" s="67"/>
      <c r="S12" s="53"/>
    </row>
    <row r="13" spans="1:19">
      <c r="A13" s="57">
        <v>147</v>
      </c>
      <c r="B13" s="57" t="s">
        <v>1015</v>
      </c>
      <c r="C13" s="57"/>
      <c r="D13" s="57"/>
      <c r="E13" s="57"/>
      <c r="F13" s="57"/>
      <c r="G13" s="57"/>
      <c r="J13" s="111" t="s">
        <v>1016</v>
      </c>
      <c r="K13" s="57" t="s">
        <v>1015</v>
      </c>
      <c r="L13" s="68"/>
      <c r="M13" s="68"/>
      <c r="N13" s="68" t="s">
        <v>687</v>
      </c>
      <c r="O13" s="68" t="s">
        <v>681</v>
      </c>
      <c r="P13" s="112" t="s">
        <v>687</v>
      </c>
      <c r="Q13" s="4"/>
      <c r="R13" s="67"/>
      <c r="S13" s="53"/>
    </row>
    <row r="14" spans="1:19">
      <c r="A14" s="57">
        <v>106</v>
      </c>
      <c r="B14" s="57" t="s">
        <v>1017</v>
      </c>
      <c r="C14" s="57">
        <v>1057</v>
      </c>
      <c r="D14" s="57">
        <f>(C14/14)</f>
        <v>75.5</v>
      </c>
      <c r="E14" s="57">
        <v>1135</v>
      </c>
      <c r="F14" s="57">
        <f>(E14/15)</f>
        <v>75.6666666666667</v>
      </c>
      <c r="G14" s="57"/>
      <c r="J14" s="111" t="s">
        <v>1018</v>
      </c>
      <c r="K14" s="57" t="s">
        <v>1017</v>
      </c>
      <c r="L14" s="68">
        <v>1057</v>
      </c>
      <c r="M14" s="68">
        <f>(L14/14)</f>
        <v>75.5</v>
      </c>
      <c r="N14" s="68" t="s">
        <v>682</v>
      </c>
      <c r="O14" s="68" t="s">
        <v>682</v>
      </c>
      <c r="P14" s="112" t="s">
        <v>682</v>
      </c>
      <c r="Q14" s="4">
        <v>7</v>
      </c>
      <c r="R14" s="67"/>
      <c r="S14" s="53"/>
    </row>
    <row r="15" spans="1:19">
      <c r="A15" s="57">
        <v>46</v>
      </c>
      <c r="B15" s="57" t="s">
        <v>1019</v>
      </c>
      <c r="C15" s="57">
        <v>1037</v>
      </c>
      <c r="D15" s="57">
        <f>(C15/14)</f>
        <v>74.0714285714286</v>
      </c>
      <c r="E15" s="57">
        <v>955</v>
      </c>
      <c r="F15" s="57">
        <f>(E15/15)</f>
        <v>63.6666666666667</v>
      </c>
      <c r="G15" s="57"/>
      <c r="J15" s="111" t="s">
        <v>1020</v>
      </c>
      <c r="K15" s="57" t="s">
        <v>1019</v>
      </c>
      <c r="L15" s="68">
        <v>1037</v>
      </c>
      <c r="M15" s="68">
        <f>(L15/14)</f>
        <v>74.0714285714286</v>
      </c>
      <c r="N15" s="68" t="s">
        <v>687</v>
      </c>
      <c r="O15" s="68" t="s">
        <v>687</v>
      </c>
      <c r="P15" s="112" t="s">
        <v>682</v>
      </c>
      <c r="Q15" s="4">
        <v>8</v>
      </c>
      <c r="R15" s="67"/>
      <c r="S15" s="53"/>
    </row>
    <row r="16" spans="1:19">
      <c r="A16" s="57">
        <v>98</v>
      </c>
      <c r="B16" s="57" t="s">
        <v>1021</v>
      </c>
      <c r="C16" s="57">
        <v>625</v>
      </c>
      <c r="D16" s="57" t="s">
        <v>28</v>
      </c>
      <c r="E16" s="97"/>
      <c r="F16" s="97"/>
      <c r="G16" s="97"/>
      <c r="J16" s="111"/>
      <c r="K16" s="57" t="s">
        <v>1021</v>
      </c>
      <c r="L16" s="68">
        <v>625</v>
      </c>
      <c r="M16" s="69" t="s">
        <v>28</v>
      </c>
      <c r="N16" s="69" t="s">
        <v>28</v>
      </c>
      <c r="O16" s="69" t="s">
        <v>28</v>
      </c>
      <c r="P16" s="69" t="s">
        <v>28</v>
      </c>
      <c r="Q16" s="70"/>
      <c r="R16" s="67">
        <v>3</v>
      </c>
      <c r="S16" s="53"/>
    </row>
    <row r="17" spans="1:19">
      <c r="A17" s="57">
        <v>66</v>
      </c>
      <c r="B17" s="57" t="s">
        <v>1022</v>
      </c>
      <c r="C17" s="57">
        <v>1105</v>
      </c>
      <c r="D17" s="57">
        <f>(C17/14)</f>
        <v>78.9285714285714</v>
      </c>
      <c r="E17" s="57">
        <v>1086</v>
      </c>
      <c r="F17" s="57">
        <f>(E17/15)</f>
        <v>72.4</v>
      </c>
      <c r="G17" s="57"/>
      <c r="J17" s="111" t="s">
        <v>1023</v>
      </c>
      <c r="K17" s="57" t="s">
        <v>1022</v>
      </c>
      <c r="L17" s="68">
        <v>1105</v>
      </c>
      <c r="M17" s="68">
        <f>(L17/14)</f>
        <v>78.9285714285714</v>
      </c>
      <c r="N17" s="68" t="s">
        <v>682</v>
      </c>
      <c r="O17" s="68" t="s">
        <v>682</v>
      </c>
      <c r="P17" s="112" t="s">
        <v>682</v>
      </c>
      <c r="Q17" s="4">
        <v>9</v>
      </c>
      <c r="R17" s="67"/>
      <c r="S17" s="53"/>
    </row>
    <row r="18" spans="1:19">
      <c r="A18" s="57">
        <v>121</v>
      </c>
      <c r="B18" s="57" t="s">
        <v>1024</v>
      </c>
      <c r="C18" s="57">
        <v>1054</v>
      </c>
      <c r="D18" s="57">
        <f>(C18/14)</f>
        <v>75.2857142857143</v>
      </c>
      <c r="E18" s="57">
        <v>990</v>
      </c>
      <c r="F18" s="57">
        <f>(E18/15)</f>
        <v>66</v>
      </c>
      <c r="G18" s="57"/>
      <c r="J18" s="111" t="s">
        <v>1025</v>
      </c>
      <c r="K18" s="57" t="s">
        <v>1024</v>
      </c>
      <c r="L18" s="68">
        <v>1054</v>
      </c>
      <c r="M18" s="68">
        <f>(L18/14)</f>
        <v>75.2857142857143</v>
      </c>
      <c r="N18" s="68" t="s">
        <v>682</v>
      </c>
      <c r="O18" s="68" t="s">
        <v>682</v>
      </c>
      <c r="P18" s="112" t="s">
        <v>682</v>
      </c>
      <c r="Q18" s="4">
        <v>10</v>
      </c>
      <c r="R18" s="67"/>
      <c r="S18" s="53"/>
    </row>
    <row r="19" spans="1:19">
      <c r="A19" s="57">
        <v>152</v>
      </c>
      <c r="B19" s="57" t="s">
        <v>1026</v>
      </c>
      <c r="C19" s="57"/>
      <c r="D19" s="57"/>
      <c r="E19" s="57"/>
      <c r="F19" s="57"/>
      <c r="G19" s="57"/>
      <c r="J19" s="111" t="s">
        <v>1027</v>
      </c>
      <c r="K19" s="57" t="s">
        <v>1026</v>
      </c>
      <c r="L19" s="68"/>
      <c r="M19" s="68"/>
      <c r="N19" s="68" t="s">
        <v>682</v>
      </c>
      <c r="O19" s="68" t="s">
        <v>682</v>
      </c>
      <c r="P19" s="112" t="s">
        <v>682</v>
      </c>
      <c r="Q19" s="4">
        <v>11</v>
      </c>
      <c r="R19" s="67"/>
      <c r="S19" s="53"/>
    </row>
    <row r="20" spans="1:19">
      <c r="A20" s="57">
        <v>61</v>
      </c>
      <c r="B20" s="57" t="s">
        <v>1028</v>
      </c>
      <c r="C20" s="57">
        <v>876</v>
      </c>
      <c r="D20" s="57">
        <f>(C20/14)</f>
        <v>62.5714285714286</v>
      </c>
      <c r="E20" s="57">
        <v>900</v>
      </c>
      <c r="F20" s="57">
        <f>(E20/15)</f>
        <v>60</v>
      </c>
      <c r="G20" s="57"/>
      <c r="J20" s="111" t="s">
        <v>1029</v>
      </c>
      <c r="K20" s="57" t="s">
        <v>1028</v>
      </c>
      <c r="L20" s="68">
        <v>876</v>
      </c>
      <c r="M20" s="68">
        <f>(L20/14)</f>
        <v>62.5714285714286</v>
      </c>
      <c r="N20" s="68" t="s">
        <v>687</v>
      </c>
      <c r="O20" s="68" t="s">
        <v>693</v>
      </c>
      <c r="P20" s="112" t="s">
        <v>687</v>
      </c>
      <c r="Q20" s="4">
        <v>12</v>
      </c>
      <c r="R20" s="67"/>
      <c r="S20" s="53"/>
    </row>
    <row r="21" spans="1:19">
      <c r="A21" s="57">
        <v>86</v>
      </c>
      <c r="B21" s="57" t="s">
        <v>1030</v>
      </c>
      <c r="C21" s="57">
        <v>990</v>
      </c>
      <c r="D21" s="57">
        <f>(C21/14)</f>
        <v>70.7142857142857</v>
      </c>
      <c r="E21" s="57">
        <v>1102</v>
      </c>
      <c r="F21" s="57">
        <f>(E21/15)</f>
        <v>73.4666666666667</v>
      </c>
      <c r="G21" s="57"/>
      <c r="J21" s="111" t="s">
        <v>1031</v>
      </c>
      <c r="K21" s="57" t="s">
        <v>1030</v>
      </c>
      <c r="L21" s="68">
        <v>990</v>
      </c>
      <c r="M21" s="68">
        <f>(L21/14)</f>
        <v>70.7142857142857</v>
      </c>
      <c r="N21" s="68" t="s">
        <v>682</v>
      </c>
      <c r="O21" s="68" t="s">
        <v>682</v>
      </c>
      <c r="P21" s="112" t="s">
        <v>682</v>
      </c>
      <c r="Q21" s="4">
        <v>13</v>
      </c>
      <c r="R21" s="67"/>
      <c r="S21" s="53"/>
    </row>
    <row r="22" spans="1:19">
      <c r="A22" s="57">
        <v>62</v>
      </c>
      <c r="B22" s="57" t="s">
        <v>1032</v>
      </c>
      <c r="C22" s="57">
        <v>1054</v>
      </c>
      <c r="D22" s="57">
        <f>(C22/14)</f>
        <v>75.2857142857143</v>
      </c>
      <c r="E22" s="57">
        <v>1020</v>
      </c>
      <c r="F22" s="57">
        <f>(E22/15)</f>
        <v>68</v>
      </c>
      <c r="G22" s="57"/>
      <c r="J22" s="111" t="s">
        <v>1033</v>
      </c>
      <c r="K22" s="57" t="s">
        <v>1032</v>
      </c>
      <c r="L22" s="68">
        <v>1054</v>
      </c>
      <c r="M22" s="68">
        <f>(L22/14)</f>
        <v>75.2857142857143</v>
      </c>
      <c r="N22" s="68" t="s">
        <v>682</v>
      </c>
      <c r="O22" s="68" t="s">
        <v>687</v>
      </c>
      <c r="P22" s="112" t="s">
        <v>682</v>
      </c>
      <c r="Q22" s="4">
        <v>14</v>
      </c>
      <c r="R22" s="67"/>
      <c r="S22" s="53"/>
    </row>
    <row r="23" spans="1:19">
      <c r="A23" s="57">
        <v>53</v>
      </c>
      <c r="B23" s="57" t="s">
        <v>1034</v>
      </c>
      <c r="C23" s="57">
        <v>919</v>
      </c>
      <c r="D23" s="57">
        <f>(C23/14)</f>
        <v>65.6428571428571</v>
      </c>
      <c r="E23" s="57">
        <v>769</v>
      </c>
      <c r="F23" s="57">
        <f>(E23/15)</f>
        <v>51.2666666666667</v>
      </c>
      <c r="G23" s="57"/>
      <c r="J23" s="111" t="s">
        <v>1035</v>
      </c>
      <c r="K23" s="57" t="s">
        <v>1034</v>
      </c>
      <c r="L23" s="68">
        <v>919</v>
      </c>
      <c r="M23" s="68">
        <f>(L23/14)</f>
        <v>65.6428571428571</v>
      </c>
      <c r="N23" s="68" t="s">
        <v>681</v>
      </c>
      <c r="O23" s="68" t="s">
        <v>681</v>
      </c>
      <c r="P23" s="113" t="s">
        <v>28</v>
      </c>
      <c r="Q23" s="70"/>
      <c r="R23" s="67">
        <v>4</v>
      </c>
      <c r="S23" s="53"/>
    </row>
    <row r="24" spans="1:19">
      <c r="A24" s="57">
        <v>55</v>
      </c>
      <c r="B24" s="57" t="s">
        <v>1036</v>
      </c>
      <c r="C24" s="57">
        <v>1011</v>
      </c>
      <c r="D24" s="57">
        <f>(C24/14)</f>
        <v>72.2142857142857</v>
      </c>
      <c r="E24" s="57">
        <v>995</v>
      </c>
      <c r="F24" s="57">
        <f>(E24/15)</f>
        <v>66.3333333333333</v>
      </c>
      <c r="G24" s="57"/>
      <c r="J24" s="111" t="s">
        <v>1037</v>
      </c>
      <c r="K24" s="57" t="s">
        <v>1036</v>
      </c>
      <c r="L24" s="68">
        <v>1011</v>
      </c>
      <c r="M24" s="68">
        <f>(L24/14)</f>
        <v>72.2142857142857</v>
      </c>
      <c r="N24" s="68" t="s">
        <v>682</v>
      </c>
      <c r="O24" s="68" t="s">
        <v>681</v>
      </c>
      <c r="P24" s="112" t="s">
        <v>687</v>
      </c>
      <c r="Q24" s="4"/>
      <c r="R24" s="67"/>
      <c r="S24" s="53"/>
    </row>
    <row r="25" spans="1:19">
      <c r="A25" s="57">
        <v>148</v>
      </c>
      <c r="B25" s="57" t="s">
        <v>1038</v>
      </c>
      <c r="C25" s="57"/>
      <c r="D25" s="57"/>
      <c r="E25" s="57"/>
      <c r="F25" s="57"/>
      <c r="G25" s="57"/>
      <c r="J25" s="111" t="s">
        <v>1039</v>
      </c>
      <c r="K25" s="57" t="s">
        <v>1038</v>
      </c>
      <c r="L25" s="68"/>
      <c r="M25" s="68"/>
      <c r="N25" s="68" t="s">
        <v>682</v>
      </c>
      <c r="O25" s="68" t="s">
        <v>682</v>
      </c>
      <c r="P25" s="112" t="s">
        <v>682</v>
      </c>
      <c r="Q25" s="4">
        <v>15</v>
      </c>
      <c r="R25" s="67"/>
      <c r="S25" s="53"/>
    </row>
    <row r="26" spans="1:19">
      <c r="A26" s="57">
        <v>57</v>
      </c>
      <c r="B26" s="57" t="s">
        <v>1040</v>
      </c>
      <c r="C26" s="57">
        <v>1009</v>
      </c>
      <c r="D26" s="57">
        <f t="shared" ref="D26:D31" si="0">(C26/14)</f>
        <v>72.0714285714286</v>
      </c>
      <c r="E26" s="57">
        <v>946</v>
      </c>
      <c r="F26" s="57">
        <f t="shared" ref="F26:F31" si="1">(E26/15)</f>
        <v>63.0666666666667</v>
      </c>
      <c r="G26" s="57"/>
      <c r="J26" s="111" t="s">
        <v>1041</v>
      </c>
      <c r="K26" s="57" t="s">
        <v>1040</v>
      </c>
      <c r="L26" s="68">
        <v>1009</v>
      </c>
      <c r="M26" s="68">
        <f t="shared" ref="M26:M31" si="2">(L26/14)</f>
        <v>72.0714285714286</v>
      </c>
      <c r="N26" s="68" t="s">
        <v>687</v>
      </c>
      <c r="O26" s="68" t="s">
        <v>681</v>
      </c>
      <c r="P26" s="112" t="s">
        <v>682</v>
      </c>
      <c r="Q26" s="4"/>
      <c r="R26" s="67"/>
      <c r="S26" s="53"/>
    </row>
    <row r="27" spans="1:19">
      <c r="A27" s="57">
        <v>108</v>
      </c>
      <c r="B27" s="57" t="s">
        <v>1042</v>
      </c>
      <c r="C27" s="57">
        <v>915</v>
      </c>
      <c r="D27" s="57">
        <f t="shared" si="0"/>
        <v>65.3571428571429</v>
      </c>
      <c r="E27" s="57">
        <v>941</v>
      </c>
      <c r="F27" s="57">
        <f t="shared" si="1"/>
        <v>62.7333333333333</v>
      </c>
      <c r="G27" s="57"/>
      <c r="J27" s="111" t="s">
        <v>1043</v>
      </c>
      <c r="K27" s="57" t="s">
        <v>1042</v>
      </c>
      <c r="L27" s="68">
        <v>915</v>
      </c>
      <c r="M27" s="68">
        <f t="shared" si="2"/>
        <v>65.3571428571429</v>
      </c>
      <c r="N27" s="68" t="s">
        <v>687</v>
      </c>
      <c r="O27" s="68" t="s">
        <v>682</v>
      </c>
      <c r="P27" s="112" t="s">
        <v>682</v>
      </c>
      <c r="Q27" s="4">
        <v>16</v>
      </c>
      <c r="R27" s="67"/>
      <c r="S27" s="53"/>
    </row>
    <row r="28" spans="1:19">
      <c r="A28" s="57">
        <v>79</v>
      </c>
      <c r="B28" s="57" t="s">
        <v>1044</v>
      </c>
      <c r="C28" s="57">
        <v>1077</v>
      </c>
      <c r="D28" s="57">
        <f t="shared" si="0"/>
        <v>76.9285714285714</v>
      </c>
      <c r="E28" s="57">
        <v>1086</v>
      </c>
      <c r="F28" s="57">
        <f t="shared" si="1"/>
        <v>72.4</v>
      </c>
      <c r="G28" s="57"/>
      <c r="J28" s="111" t="s">
        <v>1045</v>
      </c>
      <c r="K28" s="57" t="s">
        <v>1044</v>
      </c>
      <c r="L28" s="68">
        <v>1077</v>
      </c>
      <c r="M28" s="68">
        <f t="shared" si="2"/>
        <v>76.9285714285714</v>
      </c>
      <c r="N28" s="68" t="s">
        <v>682</v>
      </c>
      <c r="O28" s="68" t="s">
        <v>682</v>
      </c>
      <c r="P28" s="112" t="s">
        <v>682</v>
      </c>
      <c r="Q28" s="4">
        <v>17</v>
      </c>
      <c r="R28" s="67"/>
      <c r="S28" s="53"/>
    </row>
    <row r="29" spans="1:19">
      <c r="A29" s="57">
        <v>96</v>
      </c>
      <c r="B29" s="57" t="s">
        <v>1046</v>
      </c>
      <c r="C29" s="57">
        <v>1074</v>
      </c>
      <c r="D29" s="57">
        <f t="shared" si="0"/>
        <v>76.7142857142857</v>
      </c>
      <c r="E29" s="57">
        <v>1145</v>
      </c>
      <c r="F29" s="57">
        <f t="shared" si="1"/>
        <v>76.3333333333333</v>
      </c>
      <c r="G29" s="57"/>
      <c r="J29" s="111" t="s">
        <v>1047</v>
      </c>
      <c r="K29" s="57" t="s">
        <v>1046</v>
      </c>
      <c r="L29" s="68">
        <v>1074</v>
      </c>
      <c r="M29" s="68">
        <f t="shared" si="2"/>
        <v>76.7142857142857</v>
      </c>
      <c r="N29" s="68" t="s">
        <v>682</v>
      </c>
      <c r="O29" s="68" t="s">
        <v>687</v>
      </c>
      <c r="P29" s="112" t="s">
        <v>682</v>
      </c>
      <c r="Q29" s="4">
        <v>18</v>
      </c>
      <c r="R29" s="67"/>
      <c r="S29" s="53"/>
    </row>
    <row r="30" spans="1:19">
      <c r="A30" s="57">
        <v>80</v>
      </c>
      <c r="B30" s="57" t="s">
        <v>1048</v>
      </c>
      <c r="C30" s="57">
        <v>1066</v>
      </c>
      <c r="D30" s="57">
        <f t="shared" si="0"/>
        <v>76.1428571428571</v>
      </c>
      <c r="E30" s="57">
        <v>844</v>
      </c>
      <c r="F30" s="57">
        <f t="shared" si="1"/>
        <v>56.2666666666667</v>
      </c>
      <c r="G30" s="57"/>
      <c r="J30" s="111" t="s">
        <v>1049</v>
      </c>
      <c r="K30" s="57" t="s">
        <v>1048</v>
      </c>
      <c r="L30" s="68">
        <v>1066</v>
      </c>
      <c r="M30" s="68">
        <f t="shared" si="2"/>
        <v>76.1428571428571</v>
      </c>
      <c r="N30" s="68" t="s">
        <v>681</v>
      </c>
      <c r="O30" s="68" t="s">
        <v>687</v>
      </c>
      <c r="P30" s="112" t="s">
        <v>682</v>
      </c>
      <c r="Q30" s="4"/>
      <c r="R30" s="67"/>
      <c r="S30" s="53"/>
    </row>
    <row r="31" spans="1:19">
      <c r="A31" s="57">
        <v>109</v>
      </c>
      <c r="B31" s="57" t="s">
        <v>1050</v>
      </c>
      <c r="C31" s="57">
        <v>786</v>
      </c>
      <c r="D31" s="57">
        <f t="shared" si="0"/>
        <v>56.1428571428571</v>
      </c>
      <c r="E31" s="57">
        <v>715</v>
      </c>
      <c r="F31" s="57">
        <f t="shared" si="1"/>
        <v>47.6666666666667</v>
      </c>
      <c r="G31" s="57"/>
      <c r="J31" s="111" t="s">
        <v>1051</v>
      </c>
      <c r="K31" s="57" t="s">
        <v>1050</v>
      </c>
      <c r="L31" s="68">
        <v>786</v>
      </c>
      <c r="M31" s="68">
        <f t="shared" si="2"/>
        <v>56.1428571428571</v>
      </c>
      <c r="N31" s="68" t="s">
        <v>681</v>
      </c>
      <c r="O31" s="68" t="s">
        <v>681</v>
      </c>
      <c r="P31" s="113" t="s">
        <v>28</v>
      </c>
      <c r="Q31" s="70"/>
      <c r="R31" s="67">
        <v>5</v>
      </c>
      <c r="S31" s="53"/>
    </row>
    <row r="32" spans="1:19">
      <c r="A32" s="57">
        <v>124</v>
      </c>
      <c r="B32" s="57" t="s">
        <v>1052</v>
      </c>
      <c r="C32" s="57"/>
      <c r="D32" s="57"/>
      <c r="E32" s="57"/>
      <c r="F32" s="57"/>
      <c r="G32" s="57"/>
      <c r="J32" s="111" t="s">
        <v>1053</v>
      </c>
      <c r="K32" s="57" t="s">
        <v>1054</v>
      </c>
      <c r="L32" s="68"/>
      <c r="M32" s="68"/>
      <c r="N32" s="68" t="s">
        <v>682</v>
      </c>
      <c r="O32" s="68" t="s">
        <v>682</v>
      </c>
      <c r="P32" s="112" t="s">
        <v>682</v>
      </c>
      <c r="Q32" s="4">
        <v>19</v>
      </c>
      <c r="R32" s="67"/>
      <c r="S32" s="53"/>
    </row>
    <row r="33" spans="1:19">
      <c r="A33" s="57">
        <v>93</v>
      </c>
      <c r="B33" s="57" t="s">
        <v>1055</v>
      </c>
      <c r="C33" s="57">
        <v>763</v>
      </c>
      <c r="D33" s="57">
        <f>(C33/14)</f>
        <v>54.5</v>
      </c>
      <c r="E33" s="98" t="s">
        <v>83</v>
      </c>
      <c r="F33" s="98"/>
      <c r="G33" s="98"/>
      <c r="J33" s="111"/>
      <c r="K33" s="57" t="s">
        <v>1055</v>
      </c>
      <c r="L33" s="68">
        <v>763</v>
      </c>
      <c r="M33" s="68">
        <f>(L33/14)</f>
        <v>54.5</v>
      </c>
      <c r="N33" s="74" t="s">
        <v>83</v>
      </c>
      <c r="O33" s="74"/>
      <c r="P33" s="114"/>
      <c r="Q33" s="75"/>
      <c r="R33" s="67"/>
      <c r="S33" s="53">
        <v>1</v>
      </c>
    </row>
    <row r="34" spans="1:19">
      <c r="A34" s="57">
        <v>60</v>
      </c>
      <c r="B34" s="57" t="s">
        <v>1056</v>
      </c>
      <c r="C34" s="57">
        <v>1066</v>
      </c>
      <c r="D34" s="57">
        <f>(C34/14)</f>
        <v>76.1428571428571</v>
      </c>
      <c r="E34" s="57">
        <v>1035</v>
      </c>
      <c r="F34" s="57">
        <f>(E34/15)</f>
        <v>69</v>
      </c>
      <c r="G34" s="57"/>
      <c r="J34" s="111" t="s">
        <v>1057</v>
      </c>
      <c r="K34" s="57" t="s">
        <v>1056</v>
      </c>
      <c r="L34" s="68">
        <v>1066</v>
      </c>
      <c r="M34" s="68">
        <f>(L34/14)</f>
        <v>76.1428571428571</v>
      </c>
      <c r="N34" s="68" t="s">
        <v>682</v>
      </c>
      <c r="O34" s="68" t="s">
        <v>687</v>
      </c>
      <c r="P34" s="112" t="s">
        <v>682</v>
      </c>
      <c r="Q34" s="4">
        <v>20</v>
      </c>
      <c r="R34" s="67"/>
      <c r="S34" s="53"/>
    </row>
    <row r="35" spans="1:19">
      <c r="A35" s="57">
        <v>125</v>
      </c>
      <c r="B35" s="57" t="s">
        <v>1058</v>
      </c>
      <c r="C35" s="57"/>
      <c r="D35" s="57"/>
      <c r="E35" s="57"/>
      <c r="F35" s="57"/>
      <c r="G35" s="57"/>
      <c r="J35" s="111" t="s">
        <v>1059</v>
      </c>
      <c r="K35" s="57" t="s">
        <v>1060</v>
      </c>
      <c r="L35" s="68"/>
      <c r="M35" s="68"/>
      <c r="N35" s="68" t="s">
        <v>687</v>
      </c>
      <c r="O35" s="68" t="s">
        <v>682</v>
      </c>
      <c r="P35" s="112" t="s">
        <v>682</v>
      </c>
      <c r="Q35" s="4">
        <v>21</v>
      </c>
      <c r="R35" s="67"/>
      <c r="S35" s="53"/>
    </row>
    <row r="36" spans="1:19">
      <c r="A36" s="57">
        <v>12</v>
      </c>
      <c r="B36" s="57" t="s">
        <v>1061</v>
      </c>
      <c r="C36" s="57">
        <v>829</v>
      </c>
      <c r="D36" s="57">
        <f>(C36/14)</f>
        <v>59.2142857142857</v>
      </c>
      <c r="E36" s="57">
        <v>900</v>
      </c>
      <c r="F36" s="57">
        <f>(E36/15)</f>
        <v>60</v>
      </c>
      <c r="G36" s="57"/>
      <c r="J36" s="111" t="s">
        <v>1062</v>
      </c>
      <c r="K36" s="57" t="s">
        <v>1061</v>
      </c>
      <c r="L36" s="68">
        <v>829</v>
      </c>
      <c r="M36" s="68">
        <f>(L36/14)</f>
        <v>59.2142857142857</v>
      </c>
      <c r="N36" s="68" t="s">
        <v>687</v>
      </c>
      <c r="O36" s="68" t="s">
        <v>681</v>
      </c>
      <c r="P36" s="113" t="s">
        <v>28</v>
      </c>
      <c r="Q36" s="70"/>
      <c r="R36" s="67">
        <v>6</v>
      </c>
      <c r="S36" s="53"/>
    </row>
    <row r="37" spans="1:19">
      <c r="A37" s="57">
        <v>126</v>
      </c>
      <c r="B37" s="57" t="s">
        <v>1063</v>
      </c>
      <c r="C37" s="57"/>
      <c r="D37" s="57"/>
      <c r="E37" s="57"/>
      <c r="F37" s="57"/>
      <c r="G37" s="57"/>
      <c r="J37" s="111" t="s">
        <v>1064</v>
      </c>
      <c r="K37" s="57" t="s">
        <v>1065</v>
      </c>
      <c r="L37" s="68"/>
      <c r="M37" s="68"/>
      <c r="N37" s="68" t="s">
        <v>682</v>
      </c>
      <c r="O37" s="68" t="s">
        <v>682</v>
      </c>
      <c r="P37" s="112" t="s">
        <v>682</v>
      </c>
      <c r="Q37" s="4">
        <v>22</v>
      </c>
      <c r="R37" s="67"/>
      <c r="S37" s="53"/>
    </row>
    <row r="38" spans="1:19">
      <c r="A38" s="57">
        <v>74</v>
      </c>
      <c r="B38" s="57" t="s">
        <v>1066</v>
      </c>
      <c r="C38" s="57">
        <v>530</v>
      </c>
      <c r="D38" s="57" t="s">
        <v>28</v>
      </c>
      <c r="E38" s="97"/>
      <c r="F38" s="97">
        <f>(E38/15)</f>
        <v>0</v>
      </c>
      <c r="G38" s="97"/>
      <c r="J38" s="111"/>
      <c r="K38" s="57" t="s">
        <v>1066</v>
      </c>
      <c r="L38" s="68">
        <v>530</v>
      </c>
      <c r="M38" s="69" t="s">
        <v>28</v>
      </c>
      <c r="N38" s="69" t="s">
        <v>28</v>
      </c>
      <c r="O38" s="69" t="s">
        <v>28</v>
      </c>
      <c r="P38" s="69" t="s">
        <v>28</v>
      </c>
      <c r="Q38" s="70"/>
      <c r="R38" s="67">
        <v>7</v>
      </c>
      <c r="S38" s="53"/>
    </row>
    <row r="39" spans="1:19">
      <c r="A39" s="57">
        <v>72</v>
      </c>
      <c r="B39" s="57" t="s">
        <v>1067</v>
      </c>
      <c r="C39" s="57">
        <v>914</v>
      </c>
      <c r="D39" s="57">
        <f>(C39/14)</f>
        <v>65.2857142857143</v>
      </c>
      <c r="E39" s="57">
        <v>853</v>
      </c>
      <c r="F39" s="57">
        <f>(E39/15)</f>
        <v>56.8666666666667</v>
      </c>
      <c r="G39" s="57"/>
      <c r="J39" s="111" t="s">
        <v>1068</v>
      </c>
      <c r="K39" s="57" t="s">
        <v>1067</v>
      </c>
      <c r="L39" s="68">
        <v>914</v>
      </c>
      <c r="M39" s="68">
        <f>(L39/14)</f>
        <v>65.2857142857143</v>
      </c>
      <c r="N39" s="68" t="s">
        <v>681</v>
      </c>
      <c r="O39" s="68" t="s">
        <v>681</v>
      </c>
      <c r="P39" s="112" t="s">
        <v>682</v>
      </c>
      <c r="Q39" s="4"/>
      <c r="R39" s="67"/>
      <c r="S39" s="53"/>
    </row>
    <row r="40" spans="1:19">
      <c r="A40" s="57">
        <v>58</v>
      </c>
      <c r="B40" s="57" t="s">
        <v>1069</v>
      </c>
      <c r="C40" s="57">
        <v>1173</v>
      </c>
      <c r="D40" s="57">
        <f>(C40/14)</f>
        <v>83.7857142857143</v>
      </c>
      <c r="E40" s="57">
        <v>1151</v>
      </c>
      <c r="F40" s="57">
        <f>(E40/15)</f>
        <v>76.7333333333333</v>
      </c>
      <c r="G40" s="57"/>
      <c r="J40" s="111" t="s">
        <v>1070</v>
      </c>
      <c r="K40" s="57" t="s">
        <v>1069</v>
      </c>
      <c r="L40" s="68">
        <v>1173</v>
      </c>
      <c r="M40" s="68">
        <f>(L40/14)</f>
        <v>83.7857142857143</v>
      </c>
      <c r="N40" s="68" t="s">
        <v>682</v>
      </c>
      <c r="O40" s="68" t="s">
        <v>682</v>
      </c>
      <c r="P40" s="112" t="s">
        <v>682</v>
      </c>
      <c r="Q40" s="4">
        <v>23</v>
      </c>
      <c r="R40" s="67"/>
      <c r="S40" s="53"/>
    </row>
    <row r="41" spans="1:19">
      <c r="A41" s="57">
        <v>127</v>
      </c>
      <c r="B41" s="57" t="s">
        <v>1071</v>
      </c>
      <c r="C41" s="57"/>
      <c r="D41" s="57"/>
      <c r="E41" s="57"/>
      <c r="F41" s="57"/>
      <c r="G41" s="57"/>
      <c r="J41" s="111" t="s">
        <v>1072</v>
      </c>
      <c r="K41" s="57" t="s">
        <v>1073</v>
      </c>
      <c r="L41" s="68"/>
      <c r="M41" s="68"/>
      <c r="N41" s="68" t="s">
        <v>682</v>
      </c>
      <c r="O41" s="68" t="s">
        <v>682</v>
      </c>
      <c r="P41" s="112" t="s">
        <v>682</v>
      </c>
      <c r="Q41" s="4">
        <v>24</v>
      </c>
      <c r="R41" s="67"/>
      <c r="S41" s="53"/>
    </row>
    <row r="42" spans="1:19">
      <c r="A42" s="57">
        <v>85</v>
      </c>
      <c r="B42" s="57" t="s">
        <v>1074</v>
      </c>
      <c r="C42" s="57">
        <v>798</v>
      </c>
      <c r="D42" s="57">
        <f>(C42/14)</f>
        <v>57</v>
      </c>
      <c r="E42" s="57">
        <v>851</v>
      </c>
      <c r="F42" s="57">
        <f>(E42/15)</f>
        <v>56.7333333333333</v>
      </c>
      <c r="G42" s="57"/>
      <c r="J42" s="111" t="s">
        <v>1075</v>
      </c>
      <c r="K42" s="57" t="s">
        <v>1074</v>
      </c>
      <c r="L42" s="68">
        <v>798</v>
      </c>
      <c r="M42" s="68">
        <f>(L42/14)</f>
        <v>57</v>
      </c>
      <c r="N42" s="68" t="s">
        <v>693</v>
      </c>
      <c r="O42" s="68" t="s">
        <v>687</v>
      </c>
      <c r="P42" s="112" t="s">
        <v>682</v>
      </c>
      <c r="Q42" s="4">
        <v>25</v>
      </c>
      <c r="R42" s="67"/>
      <c r="S42" s="53"/>
    </row>
    <row r="43" spans="1:19">
      <c r="A43" s="57">
        <v>128</v>
      </c>
      <c r="B43" s="57" t="s">
        <v>1076</v>
      </c>
      <c r="C43" s="57"/>
      <c r="D43" s="57"/>
      <c r="E43" s="57"/>
      <c r="F43" s="57"/>
      <c r="G43" s="57"/>
      <c r="J43" s="111" t="s">
        <v>1077</v>
      </c>
      <c r="K43" s="57" t="s">
        <v>1078</v>
      </c>
      <c r="L43" s="68"/>
      <c r="M43" s="68"/>
      <c r="N43" s="68" t="s">
        <v>682</v>
      </c>
      <c r="O43" s="68" t="s">
        <v>682</v>
      </c>
      <c r="P43" s="112" t="s">
        <v>682</v>
      </c>
      <c r="Q43" s="4">
        <v>26</v>
      </c>
      <c r="R43" s="67"/>
      <c r="S43" s="53"/>
    </row>
    <row r="44" spans="1:19">
      <c r="A44" s="57">
        <v>69</v>
      </c>
      <c r="B44" s="57" t="s">
        <v>1079</v>
      </c>
      <c r="C44" s="57">
        <v>949</v>
      </c>
      <c r="D44" s="57">
        <f t="shared" ref="D44:D49" si="3">(C44/14)</f>
        <v>67.7857142857143</v>
      </c>
      <c r="E44" s="57">
        <v>960</v>
      </c>
      <c r="F44" s="57">
        <f t="shared" ref="F44:F49" si="4">(E44/15)</f>
        <v>64</v>
      </c>
      <c r="G44" s="57"/>
      <c r="J44" s="111" t="s">
        <v>1080</v>
      </c>
      <c r="K44" s="57" t="s">
        <v>1079</v>
      </c>
      <c r="L44" s="68">
        <v>949</v>
      </c>
      <c r="M44" s="68">
        <f t="shared" ref="M44:M49" si="5">(L44/14)</f>
        <v>67.7857142857143</v>
      </c>
      <c r="N44" s="68" t="s">
        <v>687</v>
      </c>
      <c r="O44" s="68" t="s">
        <v>687</v>
      </c>
      <c r="P44" s="112" t="s">
        <v>682</v>
      </c>
      <c r="Q44" s="4">
        <v>27</v>
      </c>
      <c r="R44" s="67"/>
      <c r="S44" s="53"/>
    </row>
    <row r="45" spans="1:19">
      <c r="A45" s="57">
        <v>68</v>
      </c>
      <c r="B45" s="57" t="s">
        <v>1081</v>
      </c>
      <c r="C45" s="57">
        <v>1089</v>
      </c>
      <c r="D45" s="57">
        <f t="shared" si="3"/>
        <v>77.7857142857143</v>
      </c>
      <c r="E45" s="57">
        <v>1161</v>
      </c>
      <c r="F45" s="57">
        <f t="shared" si="4"/>
        <v>77.4</v>
      </c>
      <c r="G45" s="57"/>
      <c r="J45" s="111" t="s">
        <v>1082</v>
      </c>
      <c r="K45" s="57" t="s">
        <v>1081</v>
      </c>
      <c r="L45" s="68">
        <v>1089</v>
      </c>
      <c r="M45" s="68">
        <f t="shared" si="5"/>
        <v>77.7857142857143</v>
      </c>
      <c r="N45" s="68" t="s">
        <v>682</v>
      </c>
      <c r="O45" s="68" t="s">
        <v>682</v>
      </c>
      <c r="P45" s="112" t="s">
        <v>682</v>
      </c>
      <c r="Q45" s="4">
        <v>28</v>
      </c>
      <c r="R45" s="67"/>
      <c r="S45" s="53"/>
    </row>
    <row r="46" spans="1:19">
      <c r="A46" s="57">
        <v>83</v>
      </c>
      <c r="B46" s="57" t="s">
        <v>1083</v>
      </c>
      <c r="C46" s="57">
        <v>1039</v>
      </c>
      <c r="D46" s="57">
        <f t="shared" si="3"/>
        <v>74.2142857142857</v>
      </c>
      <c r="E46" s="57">
        <v>1082</v>
      </c>
      <c r="F46" s="57">
        <f t="shared" si="4"/>
        <v>72.1333333333333</v>
      </c>
      <c r="G46" s="57"/>
      <c r="J46" s="111" t="s">
        <v>1084</v>
      </c>
      <c r="K46" s="57" t="s">
        <v>1083</v>
      </c>
      <c r="L46" s="68">
        <v>1039</v>
      </c>
      <c r="M46" s="68">
        <f t="shared" si="5"/>
        <v>74.2142857142857</v>
      </c>
      <c r="N46" s="68" t="s">
        <v>682</v>
      </c>
      <c r="O46" s="68" t="s">
        <v>682</v>
      </c>
      <c r="P46" s="112" t="s">
        <v>682</v>
      </c>
      <c r="Q46" s="4">
        <v>29</v>
      </c>
      <c r="R46" s="67"/>
      <c r="S46" s="53"/>
    </row>
    <row r="47" spans="1:19">
      <c r="A47" s="57">
        <v>63</v>
      </c>
      <c r="B47" s="57" t="s">
        <v>1085</v>
      </c>
      <c r="C47" s="57">
        <v>1009</v>
      </c>
      <c r="D47" s="57">
        <f t="shared" si="3"/>
        <v>72.0714285714286</v>
      </c>
      <c r="E47" s="57">
        <v>989</v>
      </c>
      <c r="F47" s="57">
        <f t="shared" si="4"/>
        <v>65.9333333333333</v>
      </c>
      <c r="G47" s="57"/>
      <c r="J47" s="111" t="s">
        <v>1086</v>
      </c>
      <c r="K47" s="57" t="s">
        <v>1085</v>
      </c>
      <c r="L47" s="68">
        <v>1009</v>
      </c>
      <c r="M47" s="68">
        <f t="shared" si="5"/>
        <v>72.0714285714286</v>
      </c>
      <c r="N47" s="68" t="s">
        <v>687</v>
      </c>
      <c r="O47" s="68" t="s">
        <v>687</v>
      </c>
      <c r="P47" s="112" t="s">
        <v>682</v>
      </c>
      <c r="Q47" s="4">
        <v>30</v>
      </c>
      <c r="R47" s="67"/>
      <c r="S47" s="53"/>
    </row>
    <row r="48" spans="1:19">
      <c r="A48" s="57">
        <v>111</v>
      </c>
      <c r="B48" s="57" t="s">
        <v>1087</v>
      </c>
      <c r="C48" s="57">
        <v>703</v>
      </c>
      <c r="D48" s="57">
        <f t="shared" si="3"/>
        <v>50.2142857142857</v>
      </c>
      <c r="E48" s="57">
        <v>769</v>
      </c>
      <c r="F48" s="57">
        <f t="shared" si="4"/>
        <v>51.2666666666667</v>
      </c>
      <c r="G48" s="57"/>
      <c r="J48" s="111" t="s">
        <v>1088</v>
      </c>
      <c r="K48" s="57" t="s">
        <v>1087</v>
      </c>
      <c r="L48" s="68">
        <v>703</v>
      </c>
      <c r="M48" s="68">
        <f t="shared" si="5"/>
        <v>50.2142857142857</v>
      </c>
      <c r="N48" s="68" t="s">
        <v>681</v>
      </c>
      <c r="O48" s="69" t="s">
        <v>28</v>
      </c>
      <c r="P48" s="69" t="s">
        <v>28</v>
      </c>
      <c r="Q48" s="70"/>
      <c r="R48" s="67">
        <v>8</v>
      </c>
      <c r="S48" s="53"/>
    </row>
    <row r="49" spans="1:19">
      <c r="A49" s="57">
        <v>87</v>
      </c>
      <c r="B49" s="57" t="s">
        <v>1089</v>
      </c>
      <c r="C49" s="57">
        <v>738</v>
      </c>
      <c r="D49" s="57">
        <f t="shared" si="3"/>
        <v>52.7142857142857</v>
      </c>
      <c r="E49" s="57">
        <v>799</v>
      </c>
      <c r="F49" s="57">
        <f t="shared" si="4"/>
        <v>53.2666666666667</v>
      </c>
      <c r="G49" s="57"/>
      <c r="J49" s="111" t="s">
        <v>1090</v>
      </c>
      <c r="K49" s="57" t="s">
        <v>1089</v>
      </c>
      <c r="L49" s="68">
        <v>738</v>
      </c>
      <c r="M49" s="68">
        <f t="shared" si="5"/>
        <v>52.7142857142857</v>
      </c>
      <c r="N49" s="68" t="s">
        <v>737</v>
      </c>
      <c r="O49" s="68" t="s">
        <v>681</v>
      </c>
      <c r="P49" s="112" t="s">
        <v>682</v>
      </c>
      <c r="Q49" s="4"/>
      <c r="R49" s="67"/>
      <c r="S49" s="53"/>
    </row>
    <row r="50" spans="1:19">
      <c r="A50" s="57">
        <v>149</v>
      </c>
      <c r="B50" s="57" t="s">
        <v>1091</v>
      </c>
      <c r="C50" s="57"/>
      <c r="D50" s="57"/>
      <c r="E50" s="57"/>
      <c r="F50" s="57"/>
      <c r="G50" s="57"/>
      <c r="J50" s="111" t="s">
        <v>1092</v>
      </c>
      <c r="K50" s="57" t="s">
        <v>1091</v>
      </c>
      <c r="L50" s="68"/>
      <c r="M50" s="68"/>
      <c r="N50" s="68" t="s">
        <v>682</v>
      </c>
      <c r="O50" s="68" t="s">
        <v>682</v>
      </c>
      <c r="P50" s="112" t="s">
        <v>682</v>
      </c>
      <c r="Q50" s="4">
        <v>31</v>
      </c>
      <c r="R50" s="67"/>
      <c r="S50" s="53"/>
    </row>
    <row r="51" spans="1:19">
      <c r="A51" s="57">
        <v>65</v>
      </c>
      <c r="B51" s="57" t="s">
        <v>1093</v>
      </c>
      <c r="C51" s="57">
        <v>1027</v>
      </c>
      <c r="D51" s="57">
        <f t="shared" ref="D51:D59" si="6">(C51/14)</f>
        <v>73.3571428571429</v>
      </c>
      <c r="E51" s="57">
        <v>968</v>
      </c>
      <c r="F51" s="57">
        <f t="shared" ref="F51:F59" si="7">(E51/15)</f>
        <v>64.5333333333333</v>
      </c>
      <c r="G51" s="57"/>
      <c r="J51" s="111" t="s">
        <v>1094</v>
      </c>
      <c r="K51" s="57" t="s">
        <v>1093</v>
      </c>
      <c r="L51" s="68">
        <v>1027</v>
      </c>
      <c r="M51" s="68">
        <f t="shared" ref="M51:M59" si="8">(L51/14)</f>
        <v>73.3571428571429</v>
      </c>
      <c r="N51" s="68" t="s">
        <v>682</v>
      </c>
      <c r="O51" s="68" t="s">
        <v>682</v>
      </c>
      <c r="P51" s="112" t="s">
        <v>682</v>
      </c>
      <c r="Q51" s="4">
        <v>32</v>
      </c>
      <c r="R51" s="67"/>
      <c r="S51" s="53"/>
    </row>
    <row r="52" spans="1:19">
      <c r="A52" s="57">
        <v>105</v>
      </c>
      <c r="B52" s="57" t="s">
        <v>1095</v>
      </c>
      <c r="C52" s="57">
        <v>1030</v>
      </c>
      <c r="D52" s="57">
        <f t="shared" si="6"/>
        <v>73.5714285714286</v>
      </c>
      <c r="E52" s="57">
        <v>1028</v>
      </c>
      <c r="F52" s="57">
        <f t="shared" si="7"/>
        <v>68.5333333333333</v>
      </c>
      <c r="G52" s="57"/>
      <c r="J52" s="111" t="s">
        <v>1096</v>
      </c>
      <c r="K52" s="57" t="s">
        <v>1095</v>
      </c>
      <c r="L52" s="68">
        <v>1030</v>
      </c>
      <c r="M52" s="68">
        <f t="shared" si="8"/>
        <v>73.5714285714286</v>
      </c>
      <c r="N52" s="68" t="s">
        <v>682</v>
      </c>
      <c r="O52" s="68" t="s">
        <v>682</v>
      </c>
      <c r="P52" s="112" t="s">
        <v>682</v>
      </c>
      <c r="Q52" s="4">
        <v>33</v>
      </c>
      <c r="R52" s="67"/>
      <c r="S52" s="53"/>
    </row>
    <row r="53" spans="1:19">
      <c r="A53" s="57">
        <v>100</v>
      </c>
      <c r="B53" s="57" t="s">
        <v>1097</v>
      </c>
      <c r="C53" s="57">
        <v>922</v>
      </c>
      <c r="D53" s="57">
        <f t="shared" si="6"/>
        <v>65.8571428571429</v>
      </c>
      <c r="E53" s="57">
        <v>932</v>
      </c>
      <c r="F53" s="57">
        <f t="shared" si="7"/>
        <v>62.1333333333333</v>
      </c>
      <c r="G53" s="57"/>
      <c r="J53" s="111" t="s">
        <v>1098</v>
      </c>
      <c r="K53" s="57" t="s">
        <v>1097</v>
      </c>
      <c r="L53" s="68">
        <v>922</v>
      </c>
      <c r="M53" s="68">
        <f t="shared" si="8"/>
        <v>65.8571428571429</v>
      </c>
      <c r="N53" s="68" t="s">
        <v>682</v>
      </c>
      <c r="O53" s="68" t="s">
        <v>687</v>
      </c>
      <c r="P53" s="112" t="s">
        <v>682</v>
      </c>
      <c r="Q53" s="4">
        <v>34</v>
      </c>
      <c r="R53" s="67"/>
      <c r="S53" s="53"/>
    </row>
    <row r="54" spans="1:19">
      <c r="A54" s="57">
        <v>48</v>
      </c>
      <c r="B54" s="57" t="s">
        <v>1099</v>
      </c>
      <c r="C54" s="57">
        <v>1154</v>
      </c>
      <c r="D54" s="57">
        <f t="shared" si="6"/>
        <v>82.4285714285714</v>
      </c>
      <c r="E54" s="57">
        <v>1102</v>
      </c>
      <c r="F54" s="57">
        <f t="shared" si="7"/>
        <v>73.4666666666667</v>
      </c>
      <c r="G54" s="57"/>
      <c r="J54" s="111" t="s">
        <v>1100</v>
      </c>
      <c r="K54" s="57" t="s">
        <v>1099</v>
      </c>
      <c r="L54" s="68">
        <v>1154</v>
      </c>
      <c r="M54" s="68">
        <f t="shared" si="8"/>
        <v>82.4285714285714</v>
      </c>
      <c r="N54" s="68" t="s">
        <v>682</v>
      </c>
      <c r="O54" s="68" t="s">
        <v>682</v>
      </c>
      <c r="P54" s="112" t="s">
        <v>682</v>
      </c>
      <c r="Q54" s="4">
        <v>35</v>
      </c>
      <c r="R54" s="67"/>
      <c r="S54" s="53"/>
    </row>
    <row r="55" spans="1:19">
      <c r="A55" s="57">
        <v>59</v>
      </c>
      <c r="B55" s="57" t="s">
        <v>1101</v>
      </c>
      <c r="C55" s="57">
        <v>1119</v>
      </c>
      <c r="D55" s="57">
        <f t="shared" si="6"/>
        <v>79.9285714285714</v>
      </c>
      <c r="E55" s="57">
        <v>1187</v>
      </c>
      <c r="F55" s="57">
        <f t="shared" si="7"/>
        <v>79.1333333333333</v>
      </c>
      <c r="G55" s="57"/>
      <c r="J55" s="111" t="s">
        <v>1102</v>
      </c>
      <c r="K55" s="57" t="s">
        <v>1101</v>
      </c>
      <c r="L55" s="68">
        <v>1119</v>
      </c>
      <c r="M55" s="68">
        <f t="shared" si="8"/>
        <v>79.9285714285714</v>
      </c>
      <c r="N55" s="68" t="s">
        <v>682</v>
      </c>
      <c r="O55" s="68" t="s">
        <v>682</v>
      </c>
      <c r="P55" s="112" t="s">
        <v>682</v>
      </c>
      <c r="Q55" s="4">
        <v>36</v>
      </c>
      <c r="R55" s="67"/>
      <c r="S55" s="53"/>
    </row>
    <row r="56" spans="1:19">
      <c r="A56" s="57">
        <v>92</v>
      </c>
      <c r="B56" s="57" t="s">
        <v>1103</v>
      </c>
      <c r="C56" s="57">
        <v>718</v>
      </c>
      <c r="D56" s="57">
        <f t="shared" si="6"/>
        <v>51.2857142857143</v>
      </c>
      <c r="E56" s="57">
        <v>822</v>
      </c>
      <c r="F56" s="57">
        <f t="shared" si="7"/>
        <v>54.8</v>
      </c>
      <c r="G56" s="57"/>
      <c r="J56" s="111" t="s">
        <v>1104</v>
      </c>
      <c r="K56" s="57" t="s">
        <v>1103</v>
      </c>
      <c r="L56" s="68">
        <v>718</v>
      </c>
      <c r="M56" s="68">
        <f t="shared" si="8"/>
        <v>51.2857142857143</v>
      </c>
      <c r="N56" s="68" t="s">
        <v>693</v>
      </c>
      <c r="O56" s="68" t="s">
        <v>681</v>
      </c>
      <c r="P56" s="112" t="s">
        <v>682</v>
      </c>
      <c r="Q56" s="4"/>
      <c r="R56" s="67"/>
      <c r="S56" s="53"/>
    </row>
    <row r="57" spans="1:19">
      <c r="A57" s="57">
        <v>95</v>
      </c>
      <c r="B57" s="57" t="s">
        <v>1105</v>
      </c>
      <c r="C57" s="57">
        <v>1033</v>
      </c>
      <c r="D57" s="57">
        <f t="shared" si="6"/>
        <v>73.7857142857143</v>
      </c>
      <c r="E57" s="57">
        <v>1100</v>
      </c>
      <c r="F57" s="57">
        <f t="shared" si="7"/>
        <v>73.3333333333333</v>
      </c>
      <c r="G57" s="57"/>
      <c r="J57" s="111" t="s">
        <v>1106</v>
      </c>
      <c r="K57" s="57" t="s">
        <v>1105</v>
      </c>
      <c r="L57" s="68">
        <v>1033</v>
      </c>
      <c r="M57" s="68">
        <f t="shared" si="8"/>
        <v>73.7857142857143</v>
      </c>
      <c r="N57" s="68" t="s">
        <v>682</v>
      </c>
      <c r="O57" s="68" t="s">
        <v>682</v>
      </c>
      <c r="P57" s="112" t="s">
        <v>682</v>
      </c>
      <c r="Q57" s="4">
        <v>37</v>
      </c>
      <c r="R57" s="67"/>
      <c r="S57" s="53"/>
    </row>
    <row r="58" spans="1:19">
      <c r="A58" s="57">
        <v>97</v>
      </c>
      <c r="B58" s="57" t="s">
        <v>1107</v>
      </c>
      <c r="C58" s="57">
        <v>651</v>
      </c>
      <c r="D58" s="57">
        <f t="shared" si="6"/>
        <v>46.5</v>
      </c>
      <c r="E58" s="57">
        <v>731</v>
      </c>
      <c r="F58" s="57">
        <f t="shared" si="7"/>
        <v>48.7333333333333</v>
      </c>
      <c r="G58" s="57"/>
      <c r="J58" s="111" t="s">
        <v>1108</v>
      </c>
      <c r="K58" s="57" t="s">
        <v>1107</v>
      </c>
      <c r="L58" s="68">
        <v>651</v>
      </c>
      <c r="M58" s="68">
        <f t="shared" si="8"/>
        <v>46.5</v>
      </c>
      <c r="N58" s="68" t="s">
        <v>681</v>
      </c>
      <c r="O58" s="68" t="s">
        <v>681</v>
      </c>
      <c r="P58" s="112" t="s">
        <v>682</v>
      </c>
      <c r="Q58" s="4"/>
      <c r="R58" s="67"/>
      <c r="S58" s="53"/>
    </row>
    <row r="59" spans="1:19">
      <c r="A59" s="57">
        <v>84</v>
      </c>
      <c r="B59" s="57" t="s">
        <v>1109</v>
      </c>
      <c r="C59" s="57">
        <v>978</v>
      </c>
      <c r="D59" s="57">
        <f t="shared" si="6"/>
        <v>69.8571428571429</v>
      </c>
      <c r="E59" s="57">
        <v>967</v>
      </c>
      <c r="F59" s="57">
        <f t="shared" si="7"/>
        <v>64.4666666666667</v>
      </c>
      <c r="G59" s="57"/>
      <c r="J59" s="111" t="s">
        <v>1110</v>
      </c>
      <c r="K59" s="57" t="s">
        <v>1109</v>
      </c>
      <c r="L59" s="68">
        <v>978</v>
      </c>
      <c r="M59" s="68">
        <f t="shared" si="8"/>
        <v>69.8571428571429</v>
      </c>
      <c r="N59" s="68" t="s">
        <v>1111</v>
      </c>
      <c r="O59" s="68" t="s">
        <v>687</v>
      </c>
      <c r="P59" s="112" t="s">
        <v>682</v>
      </c>
      <c r="Q59" s="4">
        <v>38</v>
      </c>
      <c r="R59" s="67"/>
      <c r="S59" s="53"/>
    </row>
    <row r="60" spans="1:19">
      <c r="A60" s="57">
        <v>129</v>
      </c>
      <c r="B60" s="57" t="s">
        <v>1112</v>
      </c>
      <c r="C60" s="57"/>
      <c r="D60" s="57"/>
      <c r="E60" s="57"/>
      <c r="F60" s="57"/>
      <c r="G60" s="57"/>
      <c r="J60" s="111" t="s">
        <v>1113</v>
      </c>
      <c r="K60" s="57" t="s">
        <v>1114</v>
      </c>
      <c r="L60" s="68"/>
      <c r="M60" s="68"/>
      <c r="N60" s="68" t="s">
        <v>682</v>
      </c>
      <c r="O60" s="68" t="s">
        <v>681</v>
      </c>
      <c r="P60" s="112" t="s">
        <v>682</v>
      </c>
      <c r="Q60" s="4"/>
      <c r="R60" s="67"/>
      <c r="S60" s="53"/>
    </row>
    <row r="61" spans="1:19">
      <c r="A61" s="57">
        <v>115</v>
      </c>
      <c r="B61" s="57" t="s">
        <v>1115</v>
      </c>
      <c r="C61" s="57">
        <v>1102</v>
      </c>
      <c r="D61" s="57">
        <f>(C61/14)</f>
        <v>78.7142857142857</v>
      </c>
      <c r="E61" s="57">
        <v>1158</v>
      </c>
      <c r="F61" s="57">
        <f>(E61/15)</f>
        <v>77.2</v>
      </c>
      <c r="G61" s="57"/>
      <c r="J61" s="111" t="s">
        <v>1116</v>
      </c>
      <c r="K61" s="57" t="s">
        <v>1115</v>
      </c>
      <c r="L61" s="68">
        <v>1102</v>
      </c>
      <c r="M61" s="68">
        <f>(L61/14)</f>
        <v>78.7142857142857</v>
      </c>
      <c r="N61" s="68" t="s">
        <v>682</v>
      </c>
      <c r="O61" s="68" t="s">
        <v>681</v>
      </c>
      <c r="P61" s="112" t="s">
        <v>682</v>
      </c>
      <c r="Q61" s="4"/>
      <c r="R61" s="67"/>
      <c r="S61" s="53"/>
    </row>
    <row r="62" spans="1:19">
      <c r="A62" s="57">
        <v>64</v>
      </c>
      <c r="B62" s="57" t="s">
        <v>1117</v>
      </c>
      <c r="C62" s="57">
        <v>1088</v>
      </c>
      <c r="D62" s="57">
        <f>(C62/14)</f>
        <v>77.7142857142857</v>
      </c>
      <c r="E62" s="57">
        <v>1053</v>
      </c>
      <c r="F62" s="57">
        <f>(E62/15)</f>
        <v>70.2</v>
      </c>
      <c r="G62" s="57"/>
      <c r="J62" s="111" t="s">
        <v>1118</v>
      </c>
      <c r="K62" s="57" t="s">
        <v>1117</v>
      </c>
      <c r="L62" s="68">
        <v>1088</v>
      </c>
      <c r="M62" s="68">
        <f>(L62/14)</f>
        <v>77.7142857142857</v>
      </c>
      <c r="N62" s="68" t="s">
        <v>682</v>
      </c>
      <c r="O62" s="68" t="s">
        <v>682</v>
      </c>
      <c r="P62" s="112" t="s">
        <v>682</v>
      </c>
      <c r="Q62" s="4">
        <v>39</v>
      </c>
      <c r="R62" s="67"/>
      <c r="S62" s="53"/>
    </row>
    <row r="63" spans="1:19">
      <c r="A63" s="57">
        <v>130</v>
      </c>
      <c r="B63" s="57" t="s">
        <v>1119</v>
      </c>
      <c r="C63" s="57"/>
      <c r="D63" s="57"/>
      <c r="E63" s="57"/>
      <c r="F63" s="57"/>
      <c r="G63" s="57"/>
      <c r="J63" s="111" t="s">
        <v>1120</v>
      </c>
      <c r="K63" s="57" t="s">
        <v>1119</v>
      </c>
      <c r="L63" s="68"/>
      <c r="M63" s="68"/>
      <c r="N63" s="68" t="s">
        <v>687</v>
      </c>
      <c r="O63" s="68" t="s">
        <v>687</v>
      </c>
      <c r="P63" s="112" t="s">
        <v>682</v>
      </c>
      <c r="Q63" s="4">
        <v>40</v>
      </c>
      <c r="R63" s="67"/>
      <c r="S63" s="53"/>
    </row>
    <row r="64" spans="1:19">
      <c r="A64" s="57">
        <v>110</v>
      </c>
      <c r="B64" s="57" t="s">
        <v>1121</v>
      </c>
      <c r="C64" s="57">
        <v>973</v>
      </c>
      <c r="D64" s="57">
        <f>(C64/14)</f>
        <v>69.5</v>
      </c>
      <c r="E64" s="57">
        <v>1112</v>
      </c>
      <c r="F64" s="57">
        <f>(E64/15)</f>
        <v>74.1333333333333</v>
      </c>
      <c r="G64" s="57"/>
      <c r="J64" s="111" t="s">
        <v>1122</v>
      </c>
      <c r="K64" s="57" t="s">
        <v>1121</v>
      </c>
      <c r="L64" s="68">
        <v>973</v>
      </c>
      <c r="M64" s="68">
        <f>(L64/14)</f>
        <v>69.5</v>
      </c>
      <c r="N64" s="68" t="s">
        <v>682</v>
      </c>
      <c r="O64" s="68" t="s">
        <v>682</v>
      </c>
      <c r="P64" s="112" t="s">
        <v>682</v>
      </c>
      <c r="Q64" s="4">
        <v>41</v>
      </c>
      <c r="R64" s="67"/>
      <c r="S64" s="53"/>
    </row>
    <row r="65" spans="1:19">
      <c r="A65" s="57">
        <v>99</v>
      </c>
      <c r="B65" s="57" t="s">
        <v>1123</v>
      </c>
      <c r="C65" s="57">
        <v>1069</v>
      </c>
      <c r="D65" s="57">
        <f>(C65/14)</f>
        <v>76.3571428571429</v>
      </c>
      <c r="E65" s="57">
        <v>1041</v>
      </c>
      <c r="F65" s="57">
        <f>(E65/15)</f>
        <v>69.4</v>
      </c>
      <c r="G65" s="57"/>
      <c r="J65" s="111" t="s">
        <v>1124</v>
      </c>
      <c r="K65" s="57" t="s">
        <v>1123</v>
      </c>
      <c r="L65" s="68">
        <v>1069</v>
      </c>
      <c r="M65" s="68">
        <f>(L65/14)</f>
        <v>76.3571428571429</v>
      </c>
      <c r="N65" s="68" t="s">
        <v>682</v>
      </c>
      <c r="O65" s="68" t="s">
        <v>682</v>
      </c>
      <c r="P65" s="112" t="s">
        <v>682</v>
      </c>
      <c r="Q65" s="4">
        <v>42</v>
      </c>
      <c r="R65" s="67"/>
      <c r="S65" s="53"/>
    </row>
    <row r="66" spans="1:19">
      <c r="A66" s="57">
        <v>131</v>
      </c>
      <c r="B66" s="57" t="s">
        <v>1125</v>
      </c>
      <c r="C66" s="57"/>
      <c r="D66" s="57"/>
      <c r="E66" s="57"/>
      <c r="F66" s="57"/>
      <c r="G66" s="57"/>
      <c r="J66" s="111" t="s">
        <v>1126</v>
      </c>
      <c r="K66" s="57" t="s">
        <v>1127</v>
      </c>
      <c r="L66" s="68"/>
      <c r="M66" s="68"/>
      <c r="N66" s="68" t="s">
        <v>687</v>
      </c>
      <c r="O66" s="68" t="s">
        <v>687</v>
      </c>
      <c r="P66" s="112" t="s">
        <v>682</v>
      </c>
      <c r="Q66" s="4">
        <v>43</v>
      </c>
      <c r="R66" s="67"/>
      <c r="S66" s="53"/>
    </row>
    <row r="67" spans="1:19">
      <c r="A67" s="57">
        <v>94</v>
      </c>
      <c r="B67" s="57" t="s">
        <v>1128</v>
      </c>
      <c r="C67" s="57">
        <v>1034</v>
      </c>
      <c r="D67" s="57">
        <f>(C67/14)</f>
        <v>73.8571428571429</v>
      </c>
      <c r="E67" s="57">
        <v>1003</v>
      </c>
      <c r="F67" s="57">
        <f>(E67/15)</f>
        <v>66.8666666666667</v>
      </c>
      <c r="G67" s="57"/>
      <c r="J67" s="111" t="s">
        <v>1129</v>
      </c>
      <c r="K67" s="57" t="s">
        <v>1128</v>
      </c>
      <c r="L67" s="68">
        <v>1034</v>
      </c>
      <c r="M67" s="68">
        <f>(L67/14)</f>
        <v>73.8571428571429</v>
      </c>
      <c r="N67" s="68" t="s">
        <v>682</v>
      </c>
      <c r="O67" s="68" t="s">
        <v>687</v>
      </c>
      <c r="P67" s="112" t="s">
        <v>682</v>
      </c>
      <c r="Q67" s="4">
        <v>44</v>
      </c>
      <c r="R67" s="67"/>
      <c r="S67" s="53"/>
    </row>
    <row r="68" spans="1:19">
      <c r="A68" s="57">
        <v>76</v>
      </c>
      <c r="B68" s="57" t="s">
        <v>1130</v>
      </c>
      <c r="C68" s="57">
        <v>879</v>
      </c>
      <c r="D68" s="57">
        <f>(C68/14)</f>
        <v>62.7857142857143</v>
      </c>
      <c r="E68" s="57">
        <v>946</v>
      </c>
      <c r="F68" s="57">
        <f>(E68/15)</f>
        <v>63.0666666666667</v>
      </c>
      <c r="G68" s="57"/>
      <c r="J68" s="111" t="s">
        <v>1131</v>
      </c>
      <c r="K68" s="57" t="s">
        <v>1130</v>
      </c>
      <c r="L68" s="68">
        <v>879</v>
      </c>
      <c r="M68" s="68">
        <f>(L68/14)</f>
        <v>62.7857142857143</v>
      </c>
      <c r="N68" s="68" t="s">
        <v>681</v>
      </c>
      <c r="O68" s="68" t="s">
        <v>687</v>
      </c>
      <c r="P68" s="112" t="s">
        <v>682</v>
      </c>
      <c r="Q68" s="4"/>
      <c r="R68" s="67"/>
      <c r="S68" s="53"/>
    </row>
    <row r="69" spans="1:19">
      <c r="A69" s="57">
        <v>101</v>
      </c>
      <c r="B69" s="57" t="s">
        <v>1132</v>
      </c>
      <c r="C69" s="57">
        <v>995</v>
      </c>
      <c r="D69" s="57">
        <f>(C69/14)</f>
        <v>71.0714285714286</v>
      </c>
      <c r="E69" s="57">
        <v>1078</v>
      </c>
      <c r="F69" s="57">
        <f>(E69/15)</f>
        <v>71.8666666666667</v>
      </c>
      <c r="G69" s="57"/>
      <c r="J69" s="111" t="s">
        <v>1133</v>
      </c>
      <c r="K69" s="57" t="s">
        <v>1132</v>
      </c>
      <c r="L69" s="68">
        <v>995</v>
      </c>
      <c r="M69" s="68">
        <f>(L69/14)</f>
        <v>71.0714285714286</v>
      </c>
      <c r="N69" s="68" t="s">
        <v>682</v>
      </c>
      <c r="O69" s="68" t="s">
        <v>687</v>
      </c>
      <c r="P69" s="112" t="s">
        <v>682</v>
      </c>
      <c r="Q69" s="4">
        <v>45</v>
      </c>
      <c r="R69" s="67"/>
      <c r="S69" s="53"/>
    </row>
    <row r="70" spans="1:19">
      <c r="A70" s="57">
        <v>132</v>
      </c>
      <c r="B70" s="57" t="s">
        <v>1134</v>
      </c>
      <c r="C70" s="57"/>
      <c r="D70" s="57"/>
      <c r="E70" s="57"/>
      <c r="F70" s="57"/>
      <c r="G70" s="57"/>
      <c r="J70" s="111" t="s">
        <v>1135</v>
      </c>
      <c r="K70" s="57" t="s">
        <v>1134</v>
      </c>
      <c r="L70" s="68"/>
      <c r="M70" s="68"/>
      <c r="N70" s="68" t="s">
        <v>682</v>
      </c>
      <c r="O70" s="68" t="s">
        <v>682</v>
      </c>
      <c r="P70" s="112" t="s">
        <v>682</v>
      </c>
      <c r="Q70" s="4">
        <v>46</v>
      </c>
      <c r="R70" s="67"/>
      <c r="S70" s="53"/>
    </row>
    <row r="71" spans="1:19">
      <c r="A71" s="57">
        <v>118</v>
      </c>
      <c r="B71" s="57" t="s">
        <v>1136</v>
      </c>
      <c r="C71" s="57">
        <v>1046</v>
      </c>
      <c r="D71" s="57">
        <f t="shared" ref="D71:D78" si="9">(C71/14)</f>
        <v>74.7142857142857</v>
      </c>
      <c r="E71" s="57">
        <v>1037</v>
      </c>
      <c r="F71" s="57">
        <f>(E71/15)</f>
        <v>69.1333333333333</v>
      </c>
      <c r="G71" s="57"/>
      <c r="J71" s="111" t="s">
        <v>1137</v>
      </c>
      <c r="K71" s="57" t="s">
        <v>1136</v>
      </c>
      <c r="L71" s="68">
        <v>1046</v>
      </c>
      <c r="M71" s="68">
        <f t="shared" ref="M71:M78" si="10">(L71/14)</f>
        <v>74.7142857142857</v>
      </c>
      <c r="N71" s="68" t="s">
        <v>682</v>
      </c>
      <c r="O71" s="68" t="s">
        <v>682</v>
      </c>
      <c r="P71" s="112" t="s">
        <v>682</v>
      </c>
      <c r="Q71" s="4">
        <v>47</v>
      </c>
      <c r="R71" s="67"/>
      <c r="S71" s="53"/>
    </row>
    <row r="72" spans="1:19">
      <c r="A72" s="57">
        <v>47</v>
      </c>
      <c r="B72" s="57" t="s">
        <v>1138</v>
      </c>
      <c r="C72" s="57">
        <v>1119</v>
      </c>
      <c r="D72" s="57">
        <f t="shared" si="9"/>
        <v>79.9285714285714</v>
      </c>
      <c r="E72" s="57">
        <v>1146</v>
      </c>
      <c r="F72" s="57">
        <f>(E72/15)</f>
        <v>76.4</v>
      </c>
      <c r="G72" s="57"/>
      <c r="J72" s="111" t="s">
        <v>1139</v>
      </c>
      <c r="K72" s="57" t="s">
        <v>1138</v>
      </c>
      <c r="L72" s="68">
        <v>1119</v>
      </c>
      <c r="M72" s="68">
        <f t="shared" si="10"/>
        <v>79.9285714285714</v>
      </c>
      <c r="N72" s="68" t="s">
        <v>682</v>
      </c>
      <c r="O72" s="68" t="s">
        <v>682</v>
      </c>
      <c r="P72" s="112" t="s">
        <v>682</v>
      </c>
      <c r="Q72" s="4">
        <v>48</v>
      </c>
      <c r="R72" s="67"/>
      <c r="S72" s="53"/>
    </row>
    <row r="73" spans="1:19">
      <c r="A73" s="57">
        <v>82</v>
      </c>
      <c r="B73" s="57" t="s">
        <v>1140</v>
      </c>
      <c r="C73" s="57">
        <v>974</v>
      </c>
      <c r="D73" s="57">
        <f t="shared" si="9"/>
        <v>69.5714285714286</v>
      </c>
      <c r="E73" s="57">
        <v>881</v>
      </c>
      <c r="F73" s="57">
        <f>(E73/15)</f>
        <v>58.7333333333333</v>
      </c>
      <c r="G73" s="57"/>
      <c r="J73" s="111" t="s">
        <v>1141</v>
      </c>
      <c r="K73" s="57" t="s">
        <v>1140</v>
      </c>
      <c r="L73" s="68">
        <v>974</v>
      </c>
      <c r="M73" s="68">
        <f t="shared" si="10"/>
        <v>69.5714285714286</v>
      </c>
      <c r="N73" s="68" t="s">
        <v>693</v>
      </c>
      <c r="O73" s="68" t="s">
        <v>687</v>
      </c>
      <c r="P73" s="112" t="s">
        <v>682</v>
      </c>
      <c r="Q73" s="4">
        <v>49</v>
      </c>
      <c r="R73" s="67"/>
      <c r="S73" s="53"/>
    </row>
    <row r="74" spans="1:19">
      <c r="A74" s="57">
        <v>104</v>
      </c>
      <c r="B74" s="57" t="s">
        <v>1142</v>
      </c>
      <c r="C74" s="57">
        <v>748</v>
      </c>
      <c r="D74" s="57">
        <f t="shared" si="9"/>
        <v>53.4285714285714</v>
      </c>
      <c r="E74" s="57">
        <v>827</v>
      </c>
      <c r="F74" s="57">
        <f>(E74/15)</f>
        <v>55.1333333333333</v>
      </c>
      <c r="G74" s="57"/>
      <c r="J74" s="111" t="s">
        <v>1143</v>
      </c>
      <c r="K74" s="57" t="s">
        <v>1142</v>
      </c>
      <c r="L74" s="68">
        <v>748</v>
      </c>
      <c r="M74" s="68">
        <f t="shared" si="10"/>
        <v>53.4285714285714</v>
      </c>
      <c r="N74" s="68" t="s">
        <v>681</v>
      </c>
      <c r="O74" s="68" t="s">
        <v>681</v>
      </c>
      <c r="P74" s="112" t="s">
        <v>1144</v>
      </c>
      <c r="Q74" s="4"/>
      <c r="R74" s="67"/>
      <c r="S74" s="53"/>
    </row>
    <row r="75" spans="1:19">
      <c r="A75" s="57">
        <v>119</v>
      </c>
      <c r="B75" s="57" t="s">
        <v>1145</v>
      </c>
      <c r="C75" s="57">
        <v>569</v>
      </c>
      <c r="D75" s="57">
        <f t="shared" si="9"/>
        <v>40.6428571428571</v>
      </c>
      <c r="E75" s="57">
        <v>334</v>
      </c>
      <c r="F75" s="97"/>
      <c r="G75" s="97"/>
      <c r="J75" s="111" t="s">
        <v>1146</v>
      </c>
      <c r="K75" s="57" t="s">
        <v>1145</v>
      </c>
      <c r="L75" s="68">
        <v>569</v>
      </c>
      <c r="M75" s="68">
        <f t="shared" si="10"/>
        <v>40.6428571428571</v>
      </c>
      <c r="N75" s="69" t="s">
        <v>28</v>
      </c>
      <c r="O75" s="69" t="s">
        <v>28</v>
      </c>
      <c r="P75" s="69" t="s">
        <v>28</v>
      </c>
      <c r="Q75" s="70"/>
      <c r="R75" s="67">
        <v>9</v>
      </c>
      <c r="S75" s="53"/>
    </row>
    <row r="76" spans="1:19">
      <c r="A76" s="57">
        <v>77</v>
      </c>
      <c r="B76" s="57" t="s">
        <v>1147</v>
      </c>
      <c r="C76" s="57">
        <v>1112</v>
      </c>
      <c r="D76" s="57">
        <f t="shared" si="9"/>
        <v>79.4285714285714</v>
      </c>
      <c r="E76" s="57">
        <v>1176</v>
      </c>
      <c r="F76" s="57">
        <f>(E76/15)</f>
        <v>78.4</v>
      </c>
      <c r="G76" s="57"/>
      <c r="J76" s="111" t="s">
        <v>1148</v>
      </c>
      <c r="K76" s="57" t="s">
        <v>1147</v>
      </c>
      <c r="L76" s="68">
        <v>1112</v>
      </c>
      <c r="M76" s="68">
        <f t="shared" si="10"/>
        <v>79.4285714285714</v>
      </c>
      <c r="N76" s="68" t="s">
        <v>682</v>
      </c>
      <c r="O76" s="68" t="s">
        <v>682</v>
      </c>
      <c r="P76" s="112" t="s">
        <v>682</v>
      </c>
      <c r="Q76" s="4">
        <v>50</v>
      </c>
      <c r="R76" s="67"/>
      <c r="S76" s="53"/>
    </row>
    <row r="77" spans="1:19">
      <c r="A77" s="57">
        <v>50</v>
      </c>
      <c r="B77" s="57" t="s">
        <v>1149</v>
      </c>
      <c r="C77" s="57">
        <v>744</v>
      </c>
      <c r="D77" s="57">
        <f t="shared" si="9"/>
        <v>53.1428571428571</v>
      </c>
      <c r="E77" s="57">
        <v>606</v>
      </c>
      <c r="F77" s="57">
        <f>(E77/15)</f>
        <v>40.4</v>
      </c>
      <c r="G77" s="57"/>
      <c r="J77" s="111" t="s">
        <v>1150</v>
      </c>
      <c r="K77" s="57" t="s">
        <v>1149</v>
      </c>
      <c r="L77" s="68">
        <v>744</v>
      </c>
      <c r="M77" s="68">
        <f t="shared" si="10"/>
        <v>53.1428571428571</v>
      </c>
      <c r="N77" s="68" t="s">
        <v>681</v>
      </c>
      <c r="O77" s="69" t="s">
        <v>28</v>
      </c>
      <c r="P77" s="69" t="s">
        <v>28</v>
      </c>
      <c r="Q77" s="70"/>
      <c r="R77" s="67">
        <v>10</v>
      </c>
      <c r="S77" s="53"/>
    </row>
    <row r="78" spans="1:19">
      <c r="A78" s="57">
        <v>78</v>
      </c>
      <c r="B78" s="57" t="s">
        <v>1151</v>
      </c>
      <c r="C78" s="57">
        <v>1010</v>
      </c>
      <c r="D78" s="57">
        <f t="shared" si="9"/>
        <v>72.1428571428571</v>
      </c>
      <c r="E78" s="57">
        <v>918</v>
      </c>
      <c r="F78" s="57">
        <f>(E78/15)</f>
        <v>61.2</v>
      </c>
      <c r="G78" s="57"/>
      <c r="J78" s="111" t="s">
        <v>1152</v>
      </c>
      <c r="K78" s="57" t="s">
        <v>1151</v>
      </c>
      <c r="L78" s="68">
        <v>1010</v>
      </c>
      <c r="M78" s="68">
        <f t="shared" si="10"/>
        <v>72.1428571428571</v>
      </c>
      <c r="N78" s="68" t="s">
        <v>687</v>
      </c>
      <c r="O78" s="68" t="s">
        <v>687</v>
      </c>
      <c r="P78" s="112" t="s">
        <v>682</v>
      </c>
      <c r="Q78" s="4">
        <v>51</v>
      </c>
      <c r="R78" s="67"/>
      <c r="S78" s="53"/>
    </row>
    <row r="79" spans="1:19">
      <c r="A79" s="57">
        <v>133</v>
      </c>
      <c r="B79" s="57" t="s">
        <v>1153</v>
      </c>
      <c r="C79" s="57"/>
      <c r="D79" s="57"/>
      <c r="E79" s="57"/>
      <c r="F79" s="57"/>
      <c r="G79" s="57"/>
      <c r="J79" s="111" t="s">
        <v>1154</v>
      </c>
      <c r="K79" s="57" t="s">
        <v>1153</v>
      </c>
      <c r="L79" s="68"/>
      <c r="M79" s="68"/>
      <c r="N79" s="68" t="s">
        <v>682</v>
      </c>
      <c r="O79" s="69" t="s">
        <v>28</v>
      </c>
      <c r="P79" s="69" t="s">
        <v>28</v>
      </c>
      <c r="Q79" s="70"/>
      <c r="R79" s="67">
        <v>11</v>
      </c>
      <c r="S79" s="53"/>
    </row>
    <row r="80" spans="1:19">
      <c r="A80" s="57">
        <v>103</v>
      </c>
      <c r="B80" s="57" t="s">
        <v>1155</v>
      </c>
      <c r="C80" s="57">
        <v>770</v>
      </c>
      <c r="D80" s="57">
        <f>(C80/14)</f>
        <v>55</v>
      </c>
      <c r="E80" s="57">
        <v>1073</v>
      </c>
      <c r="F80" s="57">
        <f>(E80/15)</f>
        <v>71.5333333333333</v>
      </c>
      <c r="G80" s="57"/>
      <c r="J80" s="111" t="s">
        <v>1156</v>
      </c>
      <c r="K80" s="57" t="s">
        <v>1155</v>
      </c>
      <c r="L80" s="68">
        <v>770</v>
      </c>
      <c r="M80" s="68">
        <f>(L80/14)</f>
        <v>55</v>
      </c>
      <c r="N80" s="68" t="s">
        <v>682</v>
      </c>
      <c r="O80" s="68" t="s">
        <v>687</v>
      </c>
      <c r="P80" s="112" t="s">
        <v>682</v>
      </c>
      <c r="Q80" s="4">
        <v>52</v>
      </c>
      <c r="R80" s="67"/>
      <c r="S80" s="53"/>
    </row>
    <row r="81" spans="1:19">
      <c r="A81" s="57">
        <v>67</v>
      </c>
      <c r="B81" s="57" t="s">
        <v>1157</v>
      </c>
      <c r="C81" s="57">
        <v>1090</v>
      </c>
      <c r="D81" s="57">
        <f>(C81/14)</f>
        <v>77.8571428571429</v>
      </c>
      <c r="E81" s="57">
        <v>1061</v>
      </c>
      <c r="F81" s="57">
        <f>(E81/15)</f>
        <v>70.7333333333333</v>
      </c>
      <c r="G81" s="57"/>
      <c r="J81" s="111" t="s">
        <v>1158</v>
      </c>
      <c r="K81" s="57" t="s">
        <v>1157</v>
      </c>
      <c r="L81" s="68">
        <v>1090</v>
      </c>
      <c r="M81" s="68">
        <f>(L81/14)</f>
        <v>77.8571428571429</v>
      </c>
      <c r="N81" s="68" t="s">
        <v>682</v>
      </c>
      <c r="O81" s="68" t="s">
        <v>682</v>
      </c>
      <c r="P81" s="112" t="s">
        <v>682</v>
      </c>
      <c r="Q81" s="4">
        <v>53</v>
      </c>
      <c r="R81" s="67"/>
      <c r="S81" s="53"/>
    </row>
    <row r="82" spans="1:19">
      <c r="A82" s="57">
        <v>56</v>
      </c>
      <c r="B82" s="57" t="s">
        <v>1159</v>
      </c>
      <c r="C82" s="57">
        <v>1073</v>
      </c>
      <c r="D82" s="57">
        <f>(C82/14)</f>
        <v>76.6428571428571</v>
      </c>
      <c r="E82" s="57">
        <v>1066</v>
      </c>
      <c r="F82" s="57">
        <f>(E82/15)</f>
        <v>71.0666666666667</v>
      </c>
      <c r="G82" s="57"/>
      <c r="J82" s="111" t="s">
        <v>1160</v>
      </c>
      <c r="K82" s="57" t="s">
        <v>1159</v>
      </c>
      <c r="L82" s="68">
        <v>1073</v>
      </c>
      <c r="M82" s="68">
        <f>(L82/14)</f>
        <v>76.6428571428571</v>
      </c>
      <c r="N82" s="68" t="s">
        <v>682</v>
      </c>
      <c r="O82" s="68" t="s">
        <v>682</v>
      </c>
      <c r="P82" s="112" t="s">
        <v>682</v>
      </c>
      <c r="Q82" s="4">
        <v>54</v>
      </c>
      <c r="R82" s="67"/>
      <c r="S82" s="53"/>
    </row>
    <row r="83" spans="1:19">
      <c r="A83" s="57">
        <v>54</v>
      </c>
      <c r="B83" s="57" t="s">
        <v>1161</v>
      </c>
      <c r="C83" s="57">
        <v>1035</v>
      </c>
      <c r="D83" s="57">
        <f>(C83/14)</f>
        <v>73.9285714285714</v>
      </c>
      <c r="E83" s="57">
        <v>1047</v>
      </c>
      <c r="F83" s="57">
        <f>(E83/15)</f>
        <v>69.8</v>
      </c>
      <c r="G83" s="57"/>
      <c r="J83" s="111" t="s">
        <v>1162</v>
      </c>
      <c r="K83" s="57" t="s">
        <v>1161</v>
      </c>
      <c r="L83" s="68">
        <v>1035</v>
      </c>
      <c r="M83" s="68">
        <f>(L83/14)</f>
        <v>73.9285714285714</v>
      </c>
      <c r="N83" s="68" t="s">
        <v>682</v>
      </c>
      <c r="O83" s="68" t="s">
        <v>682</v>
      </c>
      <c r="P83" s="112" t="s">
        <v>682</v>
      </c>
      <c r="Q83" s="4">
        <v>55</v>
      </c>
      <c r="R83" s="67"/>
      <c r="S83" s="53"/>
    </row>
    <row r="84" spans="1:19">
      <c r="A84" s="57">
        <v>73</v>
      </c>
      <c r="B84" s="57" t="s">
        <v>1163</v>
      </c>
      <c r="C84" s="57">
        <v>722</v>
      </c>
      <c r="D84" s="57">
        <f>(C84/14)</f>
        <v>51.5714285714286</v>
      </c>
      <c r="E84" s="57">
        <v>773</v>
      </c>
      <c r="F84" s="57">
        <f>(E84/15)</f>
        <v>51.5333333333333</v>
      </c>
      <c r="G84" s="57"/>
      <c r="J84" s="111" t="s">
        <v>1164</v>
      </c>
      <c r="K84" s="57" t="s">
        <v>1163</v>
      </c>
      <c r="L84" s="68">
        <v>722</v>
      </c>
      <c r="M84" s="68">
        <f>(L84/14)</f>
        <v>51.5714285714286</v>
      </c>
      <c r="N84" s="68" t="s">
        <v>737</v>
      </c>
      <c r="O84" s="68" t="s">
        <v>681</v>
      </c>
      <c r="P84" s="112" t="s">
        <v>687</v>
      </c>
      <c r="Q84" s="4"/>
      <c r="R84" s="67"/>
      <c r="S84" s="53"/>
    </row>
    <row r="85" spans="1:19">
      <c r="A85" s="57">
        <v>150</v>
      </c>
      <c r="B85" s="57" t="s">
        <v>1165</v>
      </c>
      <c r="C85" s="57"/>
      <c r="D85" s="57"/>
      <c r="E85" s="57"/>
      <c r="F85" s="57"/>
      <c r="G85" s="57"/>
      <c r="J85" s="111" t="s">
        <v>1166</v>
      </c>
      <c r="K85" s="57" t="s">
        <v>1165</v>
      </c>
      <c r="L85" s="68"/>
      <c r="M85" s="68"/>
      <c r="N85" s="68" t="s">
        <v>682</v>
      </c>
      <c r="O85" s="68" t="s">
        <v>687</v>
      </c>
      <c r="P85" s="112" t="s">
        <v>682</v>
      </c>
      <c r="Q85" s="4">
        <v>56</v>
      </c>
      <c r="R85" s="67"/>
      <c r="S85" s="53"/>
    </row>
    <row r="86" spans="1:19">
      <c r="A86" s="57">
        <v>134</v>
      </c>
      <c r="B86" s="57" t="s">
        <v>1167</v>
      </c>
      <c r="C86" s="57"/>
      <c r="D86" s="57"/>
      <c r="E86" s="57"/>
      <c r="F86" s="57"/>
      <c r="G86" s="57"/>
      <c r="J86" s="111" t="s">
        <v>1168</v>
      </c>
      <c r="K86" s="57" t="s">
        <v>1167</v>
      </c>
      <c r="L86" s="68"/>
      <c r="M86" s="68"/>
      <c r="N86" s="68" t="s">
        <v>682</v>
      </c>
      <c r="O86" s="68" t="s">
        <v>682</v>
      </c>
      <c r="P86" s="112" t="s">
        <v>682</v>
      </c>
      <c r="Q86" s="4">
        <v>57</v>
      </c>
      <c r="R86" s="67"/>
      <c r="S86" s="53"/>
    </row>
    <row r="87" spans="1:19">
      <c r="A87" s="57">
        <v>135</v>
      </c>
      <c r="B87" s="57" t="s">
        <v>1169</v>
      </c>
      <c r="C87" s="57"/>
      <c r="D87" s="57"/>
      <c r="E87" s="57"/>
      <c r="F87" s="57"/>
      <c r="G87" s="57"/>
      <c r="J87" s="111" t="s">
        <v>1170</v>
      </c>
      <c r="K87" s="57" t="s">
        <v>1171</v>
      </c>
      <c r="L87" s="68"/>
      <c r="M87" s="68"/>
      <c r="N87" s="68" t="s">
        <v>682</v>
      </c>
      <c r="O87" s="68" t="s">
        <v>682</v>
      </c>
      <c r="P87" s="112" t="s">
        <v>682</v>
      </c>
      <c r="Q87" s="4">
        <v>58</v>
      </c>
      <c r="R87" s="67"/>
      <c r="S87" s="53"/>
    </row>
    <row r="88" spans="1:19">
      <c r="A88" s="57">
        <v>51</v>
      </c>
      <c r="B88" s="57" t="s">
        <v>1172</v>
      </c>
      <c r="C88" s="57">
        <v>887</v>
      </c>
      <c r="D88" s="57">
        <f>(C88/14)</f>
        <v>63.3571428571429</v>
      </c>
      <c r="E88" s="57">
        <v>748</v>
      </c>
      <c r="F88" s="57">
        <f>(E88/15)</f>
        <v>49.8666666666667</v>
      </c>
      <c r="G88" s="57"/>
      <c r="J88" s="111" t="s">
        <v>1173</v>
      </c>
      <c r="K88" s="57" t="s">
        <v>1172</v>
      </c>
      <c r="L88" s="68">
        <v>887</v>
      </c>
      <c r="M88" s="68">
        <f>(L88/14)</f>
        <v>63.3571428571429</v>
      </c>
      <c r="N88" s="68" t="s">
        <v>681</v>
      </c>
      <c r="O88" s="68" t="s">
        <v>681</v>
      </c>
      <c r="P88" s="112" t="s">
        <v>687</v>
      </c>
      <c r="Q88" s="4"/>
      <c r="R88" s="67"/>
      <c r="S88" s="53"/>
    </row>
    <row r="89" spans="1:19">
      <c r="A89" s="57">
        <v>114</v>
      </c>
      <c r="B89" s="57" t="s">
        <v>1174</v>
      </c>
      <c r="C89" s="57">
        <v>1201</v>
      </c>
      <c r="D89" s="57">
        <f>(C89/14)</f>
        <v>85.7857142857143</v>
      </c>
      <c r="E89" s="98" t="s">
        <v>83</v>
      </c>
      <c r="F89" s="98"/>
      <c r="G89" s="98"/>
      <c r="J89" s="111"/>
      <c r="K89" s="57" t="s">
        <v>1174</v>
      </c>
      <c r="L89" s="68">
        <v>1201</v>
      </c>
      <c r="M89" s="68">
        <f>(L89/14)</f>
        <v>85.7857142857143</v>
      </c>
      <c r="N89" s="74" t="s">
        <v>83</v>
      </c>
      <c r="O89" s="74"/>
      <c r="P89" s="114"/>
      <c r="Q89" s="75"/>
      <c r="R89" s="67"/>
      <c r="S89" s="53">
        <v>2</v>
      </c>
    </row>
    <row r="90" spans="1:19">
      <c r="A90" s="57">
        <v>75</v>
      </c>
      <c r="B90" s="57" t="s">
        <v>1175</v>
      </c>
      <c r="C90" s="57">
        <v>582</v>
      </c>
      <c r="D90" s="57" t="s">
        <v>28</v>
      </c>
      <c r="E90" s="97"/>
      <c r="F90" s="97">
        <f>(E90/15)</f>
        <v>0</v>
      </c>
      <c r="G90" s="97"/>
      <c r="J90" s="111"/>
      <c r="K90" s="57" t="s">
        <v>1175</v>
      </c>
      <c r="L90" s="68">
        <v>582</v>
      </c>
      <c r="M90" s="69" t="s">
        <v>28</v>
      </c>
      <c r="N90" s="69" t="s">
        <v>28</v>
      </c>
      <c r="O90" s="69" t="s">
        <v>28</v>
      </c>
      <c r="P90" s="69" t="s">
        <v>28</v>
      </c>
      <c r="Q90" s="70"/>
      <c r="R90" s="67">
        <v>12</v>
      </c>
      <c r="S90" s="53"/>
    </row>
    <row r="91" spans="1:19">
      <c r="A91" s="57">
        <v>90</v>
      </c>
      <c r="B91" s="57" t="s">
        <v>1176</v>
      </c>
      <c r="C91" s="57">
        <v>1103</v>
      </c>
      <c r="D91" s="57">
        <f>(C91/14)</f>
        <v>78.7857142857143</v>
      </c>
      <c r="E91" s="57">
        <v>1095</v>
      </c>
      <c r="F91" s="57">
        <f>(E91/15)</f>
        <v>73</v>
      </c>
      <c r="G91" s="57"/>
      <c r="J91" s="111" t="s">
        <v>1177</v>
      </c>
      <c r="K91" s="57" t="s">
        <v>1176</v>
      </c>
      <c r="L91" s="68">
        <v>1103</v>
      </c>
      <c r="M91" s="68">
        <f>(L91/14)</f>
        <v>78.7857142857143</v>
      </c>
      <c r="N91" s="68" t="s">
        <v>682</v>
      </c>
      <c r="O91" s="68" t="s">
        <v>682</v>
      </c>
      <c r="P91" s="112" t="s">
        <v>682</v>
      </c>
      <c r="Q91" s="4">
        <v>59</v>
      </c>
      <c r="R91" s="67"/>
      <c r="S91" s="53"/>
    </row>
    <row r="92" spans="1:19">
      <c r="A92" s="57">
        <v>81</v>
      </c>
      <c r="B92" s="57" t="s">
        <v>1178</v>
      </c>
      <c r="C92" s="57">
        <v>1071</v>
      </c>
      <c r="D92" s="57">
        <f>(C92/14)</f>
        <v>76.5</v>
      </c>
      <c r="E92" s="57">
        <v>989</v>
      </c>
      <c r="F92" s="57">
        <f>(E92/15)</f>
        <v>65.9333333333333</v>
      </c>
      <c r="G92" s="57"/>
      <c r="J92" s="111" t="s">
        <v>1179</v>
      </c>
      <c r="K92" s="57" t="s">
        <v>1180</v>
      </c>
      <c r="L92" s="68">
        <v>1071</v>
      </c>
      <c r="M92" s="68">
        <f>(L92/14)</f>
        <v>76.5</v>
      </c>
      <c r="N92" s="68" t="s">
        <v>687</v>
      </c>
      <c r="O92" s="68" t="s">
        <v>682</v>
      </c>
      <c r="P92" s="112" t="s">
        <v>682</v>
      </c>
      <c r="Q92" s="4">
        <v>60</v>
      </c>
      <c r="R92" s="67"/>
      <c r="S92" s="53"/>
    </row>
    <row r="93" spans="1:19">
      <c r="A93" s="57">
        <v>117</v>
      </c>
      <c r="B93" s="57" t="s">
        <v>1181</v>
      </c>
      <c r="C93" s="57">
        <v>847</v>
      </c>
      <c r="D93" s="57">
        <f>(C93/14)</f>
        <v>60.5</v>
      </c>
      <c r="E93" s="57">
        <v>829</v>
      </c>
      <c r="F93" s="57">
        <f>(E93/15)</f>
        <v>55.2666666666667</v>
      </c>
      <c r="G93" s="57"/>
      <c r="J93" s="111" t="s">
        <v>1182</v>
      </c>
      <c r="K93" s="57" t="s">
        <v>1181</v>
      </c>
      <c r="L93" s="68">
        <v>847</v>
      </c>
      <c r="M93" s="68">
        <f>(L93/14)</f>
        <v>60.5</v>
      </c>
      <c r="N93" s="68" t="s">
        <v>693</v>
      </c>
      <c r="O93" s="68" t="s">
        <v>681</v>
      </c>
      <c r="P93" s="112" t="s">
        <v>682</v>
      </c>
      <c r="Q93" s="4"/>
      <c r="R93" s="67"/>
      <c r="S93" s="53"/>
    </row>
    <row r="94" spans="1:19">
      <c r="A94" s="57">
        <v>88</v>
      </c>
      <c r="B94" s="57" t="s">
        <v>1183</v>
      </c>
      <c r="C94" s="57">
        <v>1072</v>
      </c>
      <c r="D94" s="57">
        <f>(C94/14)</f>
        <v>76.5714285714286</v>
      </c>
      <c r="E94" s="57">
        <v>1171</v>
      </c>
      <c r="F94" s="57">
        <f>(E94/15)</f>
        <v>78.0666666666667</v>
      </c>
      <c r="G94" s="57"/>
      <c r="J94" s="111" t="s">
        <v>1184</v>
      </c>
      <c r="K94" s="57" t="s">
        <v>1183</v>
      </c>
      <c r="L94" s="68">
        <v>1072</v>
      </c>
      <c r="M94" s="68">
        <f>(L94/14)</f>
        <v>76.5714285714286</v>
      </c>
      <c r="N94" s="68" t="s">
        <v>682</v>
      </c>
      <c r="O94" s="68" t="s">
        <v>682</v>
      </c>
      <c r="P94" s="112" t="s">
        <v>682</v>
      </c>
      <c r="Q94" s="4">
        <v>61</v>
      </c>
      <c r="R94" s="67"/>
      <c r="S94" s="53"/>
    </row>
    <row r="95" spans="1:19">
      <c r="A95" s="57">
        <v>136</v>
      </c>
      <c r="B95" s="57" t="s">
        <v>1185</v>
      </c>
      <c r="C95" s="57"/>
      <c r="D95" s="57"/>
      <c r="E95" s="57"/>
      <c r="F95" s="57"/>
      <c r="G95" s="57"/>
      <c r="J95" s="111" t="s">
        <v>1186</v>
      </c>
      <c r="K95" s="57" t="s">
        <v>1185</v>
      </c>
      <c r="L95" s="68"/>
      <c r="M95" s="68"/>
      <c r="N95" s="68" t="s">
        <v>682</v>
      </c>
      <c r="O95" s="68" t="s">
        <v>682</v>
      </c>
      <c r="P95" s="112" t="s">
        <v>682</v>
      </c>
      <c r="Q95" s="4">
        <v>62</v>
      </c>
      <c r="R95" s="67"/>
      <c r="S95" s="53"/>
    </row>
    <row r="96" spans="1:19">
      <c r="A96" s="57">
        <v>91</v>
      </c>
      <c r="B96" s="57" t="s">
        <v>1187</v>
      </c>
      <c r="C96" s="57">
        <v>1071</v>
      </c>
      <c r="D96" s="57">
        <f>(C96/14)</f>
        <v>76.5</v>
      </c>
      <c r="E96" s="57">
        <v>1074</v>
      </c>
      <c r="F96" s="57">
        <f>(E96/15)</f>
        <v>71.6</v>
      </c>
      <c r="G96" s="57"/>
      <c r="J96" s="111" t="s">
        <v>1188</v>
      </c>
      <c r="K96" s="57" t="s">
        <v>1187</v>
      </c>
      <c r="L96" s="68">
        <v>1071</v>
      </c>
      <c r="M96" s="68">
        <f>(L96/14)</f>
        <v>76.5</v>
      </c>
      <c r="N96" s="68" t="s">
        <v>682</v>
      </c>
      <c r="O96" s="68" t="s">
        <v>687</v>
      </c>
      <c r="P96" s="112" t="s">
        <v>682</v>
      </c>
      <c r="Q96" s="4">
        <v>63</v>
      </c>
      <c r="R96" s="67"/>
      <c r="S96" s="53"/>
    </row>
    <row r="97" spans="1:19">
      <c r="A97" s="57">
        <v>112</v>
      </c>
      <c r="B97" s="57" t="s">
        <v>1189</v>
      </c>
      <c r="C97" s="57">
        <v>501</v>
      </c>
      <c r="D97" s="57" t="s">
        <v>28</v>
      </c>
      <c r="E97" s="97"/>
      <c r="F97" s="97"/>
      <c r="G97" s="97"/>
      <c r="J97" s="111"/>
      <c r="K97" s="57" t="s">
        <v>1189</v>
      </c>
      <c r="L97" s="68">
        <v>501</v>
      </c>
      <c r="M97" s="69" t="s">
        <v>28</v>
      </c>
      <c r="N97" s="69" t="s">
        <v>28</v>
      </c>
      <c r="O97" s="69" t="s">
        <v>28</v>
      </c>
      <c r="P97" s="69" t="s">
        <v>28</v>
      </c>
      <c r="Q97" s="70"/>
      <c r="R97" s="67">
        <v>13</v>
      </c>
      <c r="S97" s="53"/>
    </row>
    <row r="98" spans="1:19">
      <c r="A98" s="57">
        <v>49</v>
      </c>
      <c r="B98" s="57" t="s">
        <v>1190</v>
      </c>
      <c r="C98" s="57">
        <v>1109</v>
      </c>
      <c r="D98" s="57">
        <f>(C98/14)</f>
        <v>79.2142857142857</v>
      </c>
      <c r="E98" s="57">
        <v>1104</v>
      </c>
      <c r="F98" s="57">
        <f>(E98/15)</f>
        <v>73.6</v>
      </c>
      <c r="G98" s="57"/>
      <c r="J98" s="111" t="s">
        <v>1191</v>
      </c>
      <c r="K98" s="57" t="s">
        <v>1190</v>
      </c>
      <c r="L98" s="68">
        <v>1109</v>
      </c>
      <c r="M98" s="68">
        <f>(L98/14)</f>
        <v>79.2142857142857</v>
      </c>
      <c r="N98" s="68" t="s">
        <v>682</v>
      </c>
      <c r="O98" s="68" t="s">
        <v>682</v>
      </c>
      <c r="P98" s="112" t="s">
        <v>682</v>
      </c>
      <c r="Q98" s="4">
        <v>64</v>
      </c>
      <c r="R98" s="67"/>
      <c r="S98" s="53"/>
    </row>
    <row r="99" spans="1:19">
      <c r="A99" s="57">
        <v>137</v>
      </c>
      <c r="B99" s="57" t="s">
        <v>1192</v>
      </c>
      <c r="C99" s="57"/>
      <c r="D99" s="57"/>
      <c r="E99" s="57"/>
      <c r="F99" s="57"/>
      <c r="G99" s="57"/>
      <c r="J99" s="111" t="s">
        <v>1193</v>
      </c>
      <c r="K99" s="57" t="s">
        <v>1194</v>
      </c>
      <c r="L99" s="68"/>
      <c r="M99" s="68"/>
      <c r="N99" s="68" t="s">
        <v>682</v>
      </c>
      <c r="O99" s="68" t="s">
        <v>682</v>
      </c>
      <c r="P99" s="112" t="s">
        <v>682</v>
      </c>
      <c r="Q99" s="4">
        <v>65</v>
      </c>
      <c r="R99" s="67"/>
      <c r="S99" s="53"/>
    </row>
    <row r="100" spans="1:19">
      <c r="A100" s="57">
        <v>138</v>
      </c>
      <c r="B100" s="57" t="s">
        <v>1195</v>
      </c>
      <c r="C100" s="57"/>
      <c r="D100" s="57"/>
      <c r="E100" s="57"/>
      <c r="F100" s="57"/>
      <c r="G100" s="57"/>
      <c r="J100" s="111" t="s">
        <v>1196</v>
      </c>
      <c r="K100" s="57" t="s">
        <v>1197</v>
      </c>
      <c r="L100" s="68"/>
      <c r="M100" s="68"/>
      <c r="N100" s="68" t="s">
        <v>682</v>
      </c>
      <c r="O100" s="68" t="s">
        <v>682</v>
      </c>
      <c r="P100" s="112" t="s">
        <v>682</v>
      </c>
      <c r="Q100" s="4">
        <v>66</v>
      </c>
      <c r="R100" s="67"/>
      <c r="S100" s="53"/>
    </row>
    <row r="101" spans="1:19">
      <c r="A101" s="57">
        <v>139</v>
      </c>
      <c r="B101" s="57" t="s">
        <v>1198</v>
      </c>
      <c r="C101" s="57"/>
      <c r="D101" s="57"/>
      <c r="E101" s="57"/>
      <c r="F101" s="57"/>
      <c r="G101" s="57"/>
      <c r="J101" s="111" t="s">
        <v>1199</v>
      </c>
      <c r="K101" s="57" t="s">
        <v>1198</v>
      </c>
      <c r="L101" s="68"/>
      <c r="M101" s="68"/>
      <c r="N101" s="68" t="s">
        <v>1200</v>
      </c>
      <c r="O101" s="68" t="s">
        <v>681</v>
      </c>
      <c r="P101" s="112" t="s">
        <v>687</v>
      </c>
      <c r="Q101" s="4"/>
      <c r="R101" s="67"/>
      <c r="S101" s="53"/>
    </row>
    <row r="102" spans="1:19">
      <c r="A102" s="57">
        <v>151</v>
      </c>
      <c r="B102" s="57" t="s">
        <v>1201</v>
      </c>
      <c r="C102" s="57"/>
      <c r="D102" s="57"/>
      <c r="E102" s="57"/>
      <c r="F102" s="57"/>
      <c r="G102" s="57"/>
      <c r="J102" s="111" t="s">
        <v>1202</v>
      </c>
      <c r="K102" s="57" t="s">
        <v>1201</v>
      </c>
      <c r="L102" s="68"/>
      <c r="M102" s="68"/>
      <c r="N102" s="68" t="s">
        <v>682</v>
      </c>
      <c r="O102" s="68" t="s">
        <v>682</v>
      </c>
      <c r="P102" s="112" t="s">
        <v>682</v>
      </c>
      <c r="Q102" s="4">
        <v>67</v>
      </c>
      <c r="R102" s="67"/>
      <c r="S102" s="53"/>
    </row>
    <row r="103" spans="1:19">
      <c r="A103" s="57">
        <v>70</v>
      </c>
      <c r="B103" s="57" t="s">
        <v>1203</v>
      </c>
      <c r="C103" s="57">
        <v>863</v>
      </c>
      <c r="D103" s="57">
        <f>(C103/14)</f>
        <v>61.6428571428571</v>
      </c>
      <c r="E103" s="57">
        <v>864</v>
      </c>
      <c r="F103" s="57">
        <f>(E103/15)</f>
        <v>57.6</v>
      </c>
      <c r="G103" s="57"/>
      <c r="J103" s="111" t="s">
        <v>1204</v>
      </c>
      <c r="K103" s="57" t="s">
        <v>1203</v>
      </c>
      <c r="L103" s="68">
        <v>863</v>
      </c>
      <c r="M103" s="68">
        <f>(L103/14)</f>
        <v>61.6428571428571</v>
      </c>
      <c r="N103" s="68" t="s">
        <v>681</v>
      </c>
      <c r="O103" s="68" t="s">
        <v>693</v>
      </c>
      <c r="P103" s="112" t="s">
        <v>682</v>
      </c>
      <c r="Q103" s="4"/>
      <c r="R103" s="67"/>
      <c r="S103" s="53"/>
    </row>
    <row r="104" spans="1:19">
      <c r="A104" s="57">
        <v>107</v>
      </c>
      <c r="B104" s="57" t="s">
        <v>1205</v>
      </c>
      <c r="C104" s="57">
        <v>743</v>
      </c>
      <c r="D104" s="57">
        <f>(C104/14)</f>
        <v>53.0714285714286</v>
      </c>
      <c r="E104" s="57">
        <v>593</v>
      </c>
      <c r="F104" s="97" t="s">
        <v>28</v>
      </c>
      <c r="G104" s="97"/>
      <c r="J104" s="111" t="s">
        <v>1206</v>
      </c>
      <c r="K104" s="57" t="s">
        <v>1207</v>
      </c>
      <c r="L104" s="68">
        <v>743</v>
      </c>
      <c r="M104" s="68">
        <f>(L104/14)</f>
        <v>53.0714285714286</v>
      </c>
      <c r="N104" s="69" t="s">
        <v>28</v>
      </c>
      <c r="O104" s="69" t="s">
        <v>28</v>
      </c>
      <c r="P104" s="69" t="s">
        <v>28</v>
      </c>
      <c r="Q104" s="70"/>
      <c r="R104" s="67">
        <v>14</v>
      </c>
      <c r="S104" s="53"/>
    </row>
    <row r="105" spans="1:19">
      <c r="A105" s="57">
        <v>89</v>
      </c>
      <c r="B105" s="57" t="s">
        <v>1208</v>
      </c>
      <c r="C105" s="57">
        <v>0</v>
      </c>
      <c r="D105" s="57" t="s">
        <v>28</v>
      </c>
      <c r="E105" s="97"/>
      <c r="F105" s="97"/>
      <c r="G105" s="97"/>
      <c r="J105" s="111"/>
      <c r="K105" s="57" t="s">
        <v>1208</v>
      </c>
      <c r="L105" s="68">
        <v>0</v>
      </c>
      <c r="M105" s="69" t="s">
        <v>28</v>
      </c>
      <c r="N105" s="69" t="s">
        <v>28</v>
      </c>
      <c r="O105" s="69" t="s">
        <v>28</v>
      </c>
      <c r="P105" s="69" t="s">
        <v>28</v>
      </c>
      <c r="Q105" s="70"/>
      <c r="R105" s="67">
        <v>15</v>
      </c>
      <c r="S105" s="53"/>
    </row>
    <row r="106" spans="1:19">
      <c r="A106" s="57">
        <v>113</v>
      </c>
      <c r="B106" s="57" t="s">
        <v>1209</v>
      </c>
      <c r="C106" s="57">
        <v>890</v>
      </c>
      <c r="D106" s="57">
        <f t="shared" ref="D106:D114" si="11">(C106/14)</f>
        <v>63.5714285714286</v>
      </c>
      <c r="E106" s="57">
        <v>971</v>
      </c>
      <c r="F106" s="57">
        <f t="shared" ref="F106:F111" si="12">(E106/15)</f>
        <v>64.7333333333333</v>
      </c>
      <c r="G106" s="57"/>
      <c r="J106" s="111" t="s">
        <v>1210</v>
      </c>
      <c r="K106" s="57" t="s">
        <v>1209</v>
      </c>
      <c r="L106" s="68">
        <v>890</v>
      </c>
      <c r="M106" s="68">
        <f t="shared" ref="M106:M114" si="13">(L106/14)</f>
        <v>63.5714285714286</v>
      </c>
      <c r="N106" s="68" t="s">
        <v>687</v>
      </c>
      <c r="O106" s="68" t="s">
        <v>687</v>
      </c>
      <c r="P106" s="112" t="s">
        <v>682</v>
      </c>
      <c r="Q106" s="4">
        <v>68</v>
      </c>
      <c r="R106" s="67"/>
      <c r="S106" s="53"/>
    </row>
    <row r="107" spans="1:19">
      <c r="A107" s="57">
        <v>71</v>
      </c>
      <c r="B107" s="57" t="s">
        <v>1211</v>
      </c>
      <c r="C107" s="57">
        <v>858</v>
      </c>
      <c r="D107" s="57">
        <f t="shared" si="11"/>
        <v>61.2857142857143</v>
      </c>
      <c r="E107" s="57">
        <v>871</v>
      </c>
      <c r="F107" s="57">
        <f t="shared" si="12"/>
        <v>58.0666666666667</v>
      </c>
      <c r="G107" s="57"/>
      <c r="J107" s="111" t="s">
        <v>1212</v>
      </c>
      <c r="K107" s="57" t="s">
        <v>1211</v>
      </c>
      <c r="L107" s="68">
        <v>858</v>
      </c>
      <c r="M107" s="68">
        <f t="shared" si="13"/>
        <v>61.2857142857143</v>
      </c>
      <c r="N107" s="68" t="s">
        <v>693</v>
      </c>
      <c r="O107" s="68" t="s">
        <v>687</v>
      </c>
      <c r="P107" s="112" t="s">
        <v>682</v>
      </c>
      <c r="Q107" s="4">
        <v>69</v>
      </c>
      <c r="R107" s="67"/>
      <c r="S107" s="53"/>
    </row>
    <row r="108" spans="1:19">
      <c r="A108" s="57">
        <v>120</v>
      </c>
      <c r="B108" s="57" t="s">
        <v>1213</v>
      </c>
      <c r="C108" s="57">
        <v>1016</v>
      </c>
      <c r="D108" s="57">
        <f t="shared" si="11"/>
        <v>72.5714285714286</v>
      </c>
      <c r="E108" s="57">
        <v>948</v>
      </c>
      <c r="F108" s="57">
        <f t="shared" si="12"/>
        <v>63.2</v>
      </c>
      <c r="G108" s="57"/>
      <c r="J108" s="111" t="s">
        <v>1214</v>
      </c>
      <c r="K108" s="57" t="s">
        <v>1213</v>
      </c>
      <c r="L108" s="68">
        <v>1016</v>
      </c>
      <c r="M108" s="68">
        <f t="shared" si="13"/>
        <v>72.5714285714286</v>
      </c>
      <c r="N108" s="68" t="s">
        <v>687</v>
      </c>
      <c r="O108" s="68" t="s">
        <v>687</v>
      </c>
      <c r="P108" s="112" t="s">
        <v>682</v>
      </c>
      <c r="Q108" s="4">
        <v>70</v>
      </c>
      <c r="R108" s="67"/>
      <c r="S108" s="53"/>
    </row>
    <row r="109" spans="1:19">
      <c r="A109" s="57">
        <v>52</v>
      </c>
      <c r="B109" s="57" t="s">
        <v>1215</v>
      </c>
      <c r="C109" s="57">
        <v>908</v>
      </c>
      <c r="D109" s="57">
        <f t="shared" si="11"/>
        <v>64.8571428571429</v>
      </c>
      <c r="E109" s="57">
        <v>859</v>
      </c>
      <c r="F109" s="57">
        <f t="shared" si="12"/>
        <v>57.2666666666667</v>
      </c>
      <c r="G109" s="57"/>
      <c r="J109" s="111" t="s">
        <v>1216</v>
      </c>
      <c r="K109" s="57" t="s">
        <v>1215</v>
      </c>
      <c r="L109" s="68">
        <v>908</v>
      </c>
      <c r="M109" s="68">
        <f t="shared" si="13"/>
        <v>64.8571428571429</v>
      </c>
      <c r="N109" s="68" t="s">
        <v>681</v>
      </c>
      <c r="O109" s="68" t="s">
        <v>687</v>
      </c>
      <c r="P109" s="112" t="s">
        <v>682</v>
      </c>
      <c r="Q109" s="4"/>
      <c r="R109" s="67"/>
      <c r="S109" s="53"/>
    </row>
    <row r="110" spans="1:19">
      <c r="A110" s="57">
        <v>7</v>
      </c>
      <c r="B110" s="57" t="s">
        <v>1217</v>
      </c>
      <c r="C110" s="57">
        <v>982</v>
      </c>
      <c r="D110" s="57">
        <f t="shared" si="11"/>
        <v>70.1428571428571</v>
      </c>
      <c r="E110" s="57">
        <v>965</v>
      </c>
      <c r="F110" s="57">
        <f t="shared" si="12"/>
        <v>64.3333333333333</v>
      </c>
      <c r="G110" s="57"/>
      <c r="J110" s="111" t="s">
        <v>1218</v>
      </c>
      <c r="K110" s="57" t="s">
        <v>1217</v>
      </c>
      <c r="L110" s="68">
        <v>982</v>
      </c>
      <c r="M110" s="68">
        <f t="shared" si="13"/>
        <v>70.1428571428571</v>
      </c>
      <c r="N110" s="68" t="s">
        <v>687</v>
      </c>
      <c r="O110" s="68" t="s">
        <v>687</v>
      </c>
      <c r="P110" s="112" t="s">
        <v>682</v>
      </c>
      <c r="Q110" s="4">
        <v>71</v>
      </c>
      <c r="R110" s="67"/>
      <c r="S110" s="53"/>
    </row>
    <row r="111" spans="1:19">
      <c r="A111" s="57">
        <v>6</v>
      </c>
      <c r="B111" s="57" t="s">
        <v>1219</v>
      </c>
      <c r="C111" s="57">
        <v>1128</v>
      </c>
      <c r="D111" s="57">
        <f t="shared" si="11"/>
        <v>80.5714285714286</v>
      </c>
      <c r="E111" s="57">
        <v>1073</v>
      </c>
      <c r="F111" s="57">
        <f t="shared" si="12"/>
        <v>71.5333333333333</v>
      </c>
      <c r="G111" s="57"/>
      <c r="J111" s="111" t="s">
        <v>1220</v>
      </c>
      <c r="K111" s="57" t="s">
        <v>1219</v>
      </c>
      <c r="L111" s="68">
        <v>1128</v>
      </c>
      <c r="M111" s="68">
        <f t="shared" si="13"/>
        <v>80.5714285714286</v>
      </c>
      <c r="N111" s="68" t="s">
        <v>682</v>
      </c>
      <c r="O111" s="68" t="s">
        <v>682</v>
      </c>
      <c r="P111" s="112" t="s">
        <v>682</v>
      </c>
      <c r="Q111" s="4">
        <v>72</v>
      </c>
      <c r="R111" s="67"/>
      <c r="S111" s="53"/>
    </row>
    <row r="112" spans="1:19">
      <c r="A112" s="57">
        <v>4</v>
      </c>
      <c r="B112" s="57" t="s">
        <v>1221</v>
      </c>
      <c r="C112" s="57">
        <v>1125</v>
      </c>
      <c r="D112" s="57">
        <f t="shared" si="11"/>
        <v>80.3571428571429</v>
      </c>
      <c r="E112" s="98" t="s">
        <v>83</v>
      </c>
      <c r="F112" s="98"/>
      <c r="G112" s="98"/>
      <c r="J112" s="111"/>
      <c r="K112" s="57" t="s">
        <v>1221</v>
      </c>
      <c r="L112" s="68">
        <v>1125</v>
      </c>
      <c r="M112" s="68">
        <f t="shared" si="13"/>
        <v>80.3571428571429</v>
      </c>
      <c r="N112" s="74" t="s">
        <v>83</v>
      </c>
      <c r="O112" s="74"/>
      <c r="P112" s="114"/>
      <c r="Q112" s="75"/>
      <c r="R112" s="67"/>
      <c r="S112" s="53">
        <v>3</v>
      </c>
    </row>
    <row r="113" spans="1:19">
      <c r="A113" s="57">
        <v>9</v>
      </c>
      <c r="B113" s="57" t="s">
        <v>1222</v>
      </c>
      <c r="C113" s="57">
        <v>1126</v>
      </c>
      <c r="D113" s="57">
        <f t="shared" si="11"/>
        <v>80.4285714285714</v>
      </c>
      <c r="E113" s="98" t="s">
        <v>83</v>
      </c>
      <c r="F113" s="98"/>
      <c r="G113" s="98"/>
      <c r="J113" s="111"/>
      <c r="K113" s="57" t="s">
        <v>1222</v>
      </c>
      <c r="L113" s="68">
        <v>1126</v>
      </c>
      <c r="M113" s="68">
        <f t="shared" si="13"/>
        <v>80.4285714285714</v>
      </c>
      <c r="N113" s="74" t="s">
        <v>83</v>
      </c>
      <c r="O113" s="74"/>
      <c r="P113" s="114"/>
      <c r="Q113" s="75"/>
      <c r="R113" s="67"/>
      <c r="S113" s="53">
        <v>4</v>
      </c>
    </row>
    <row r="114" spans="1:19">
      <c r="A114" s="57">
        <v>13</v>
      </c>
      <c r="B114" s="57" t="s">
        <v>1223</v>
      </c>
      <c r="C114" s="57">
        <v>851</v>
      </c>
      <c r="D114" s="57">
        <f t="shared" si="11"/>
        <v>60.7857142857143</v>
      </c>
      <c r="E114" s="57">
        <v>734</v>
      </c>
      <c r="F114" s="57">
        <f>(E114/15)</f>
        <v>48.9333333333333</v>
      </c>
      <c r="G114" s="57"/>
      <c r="J114" s="111" t="s">
        <v>1224</v>
      </c>
      <c r="K114" s="57" t="s">
        <v>1225</v>
      </c>
      <c r="L114" s="68">
        <v>851</v>
      </c>
      <c r="M114" s="68">
        <f t="shared" si="13"/>
        <v>60.7857142857143</v>
      </c>
      <c r="N114" s="68" t="s">
        <v>681</v>
      </c>
      <c r="O114" s="69" t="s">
        <v>28</v>
      </c>
      <c r="P114" s="69" t="s">
        <v>28</v>
      </c>
      <c r="Q114" s="70"/>
      <c r="R114" s="67">
        <v>16</v>
      </c>
      <c r="S114" s="53"/>
    </row>
    <row r="115" spans="1:19">
      <c r="A115" s="57">
        <v>153</v>
      </c>
      <c r="B115" s="57" t="s">
        <v>1226</v>
      </c>
      <c r="C115" s="57"/>
      <c r="D115" s="57"/>
      <c r="E115" s="57"/>
      <c r="F115" s="57"/>
      <c r="G115" s="57"/>
      <c r="J115" s="111" t="s">
        <v>1227</v>
      </c>
      <c r="K115" s="57" t="s">
        <v>1226</v>
      </c>
      <c r="L115" s="68"/>
      <c r="M115" s="68"/>
      <c r="N115" s="68" t="s">
        <v>682</v>
      </c>
      <c r="O115" s="68" t="s">
        <v>682</v>
      </c>
      <c r="P115" s="112" t="s">
        <v>682</v>
      </c>
      <c r="Q115" s="4">
        <v>73</v>
      </c>
      <c r="R115" s="67"/>
      <c r="S115" s="53"/>
    </row>
    <row r="116" spans="1:19">
      <c r="A116" s="57">
        <v>10</v>
      </c>
      <c r="B116" s="57" t="s">
        <v>1228</v>
      </c>
      <c r="C116" s="57">
        <v>1000</v>
      </c>
      <c r="D116" s="57">
        <f>(C116/14)</f>
        <v>71.4285714285714</v>
      </c>
      <c r="E116" s="57">
        <v>1049</v>
      </c>
      <c r="F116" s="57">
        <f>(E116/15)</f>
        <v>69.9333333333333</v>
      </c>
      <c r="G116" s="57"/>
      <c r="J116" s="111" t="s">
        <v>1229</v>
      </c>
      <c r="K116" s="57" t="s">
        <v>1228</v>
      </c>
      <c r="L116" s="68">
        <v>1000</v>
      </c>
      <c r="M116" s="68">
        <f>(L116/14)</f>
        <v>71.4285714285714</v>
      </c>
      <c r="N116" s="68" t="s">
        <v>682</v>
      </c>
      <c r="O116" s="68" t="s">
        <v>687</v>
      </c>
      <c r="P116" s="112" t="s">
        <v>682</v>
      </c>
      <c r="Q116" s="4">
        <v>74</v>
      </c>
      <c r="R116" s="67"/>
      <c r="S116" s="53"/>
    </row>
    <row r="117" spans="1:19">
      <c r="A117" s="57">
        <v>5</v>
      </c>
      <c r="B117" s="57" t="s">
        <v>1230</v>
      </c>
      <c r="C117" s="57">
        <v>1159</v>
      </c>
      <c r="D117" s="57">
        <f>(C117/14)</f>
        <v>82.7857142857143</v>
      </c>
      <c r="E117" s="57">
        <v>1150</v>
      </c>
      <c r="F117" s="57">
        <f>(E117/15)</f>
        <v>76.6666666666667</v>
      </c>
      <c r="G117" s="57"/>
      <c r="J117" s="111" t="s">
        <v>1231</v>
      </c>
      <c r="K117" s="57" t="s">
        <v>1230</v>
      </c>
      <c r="L117" s="68">
        <v>1159</v>
      </c>
      <c r="M117" s="68">
        <f>(L117/14)</f>
        <v>82.7857142857143</v>
      </c>
      <c r="N117" s="68" t="s">
        <v>682</v>
      </c>
      <c r="O117" s="68" t="s">
        <v>682</v>
      </c>
      <c r="P117" s="112" t="s">
        <v>682</v>
      </c>
      <c r="Q117" s="4">
        <v>75</v>
      </c>
      <c r="R117" s="67"/>
      <c r="S117" s="53"/>
    </row>
    <row r="118" spans="1:19">
      <c r="A118" s="57">
        <v>140</v>
      </c>
      <c r="B118" s="57" t="s">
        <v>1232</v>
      </c>
      <c r="C118" s="57"/>
      <c r="D118" s="57"/>
      <c r="E118" s="57"/>
      <c r="F118" s="57"/>
      <c r="G118" s="57"/>
      <c r="J118" s="111" t="s">
        <v>1233</v>
      </c>
      <c r="K118" s="57" t="s">
        <v>1232</v>
      </c>
      <c r="L118" s="68"/>
      <c r="M118" s="68"/>
      <c r="N118" s="68" t="s">
        <v>687</v>
      </c>
      <c r="O118" s="68" t="s">
        <v>687</v>
      </c>
      <c r="P118" s="112" t="s">
        <v>682</v>
      </c>
      <c r="Q118" s="4">
        <v>76</v>
      </c>
      <c r="R118" s="67"/>
      <c r="S118" s="53"/>
    </row>
    <row r="119" spans="1:19">
      <c r="A119" s="57">
        <v>8</v>
      </c>
      <c r="B119" s="57" t="s">
        <v>1234</v>
      </c>
      <c r="C119" s="57">
        <v>1105</v>
      </c>
      <c r="D119" s="57">
        <f>(C119/14)</f>
        <v>78.9285714285714</v>
      </c>
      <c r="E119" s="57">
        <v>1082</v>
      </c>
      <c r="F119" s="57">
        <f>(E119/15)</f>
        <v>72.1333333333333</v>
      </c>
      <c r="G119" s="57"/>
      <c r="J119" s="111" t="s">
        <v>1235</v>
      </c>
      <c r="K119" s="57" t="s">
        <v>1234</v>
      </c>
      <c r="L119" s="68">
        <v>1105</v>
      </c>
      <c r="M119" s="68">
        <f>(L119/14)</f>
        <v>78.9285714285714</v>
      </c>
      <c r="N119" s="68" t="s">
        <v>682</v>
      </c>
      <c r="O119" s="68" t="s">
        <v>682</v>
      </c>
      <c r="P119" s="112" t="s">
        <v>682</v>
      </c>
      <c r="Q119" s="4">
        <v>77</v>
      </c>
      <c r="R119" s="67"/>
      <c r="S119" s="53"/>
    </row>
    <row r="120" spans="1:19">
      <c r="A120" s="57">
        <v>11</v>
      </c>
      <c r="B120" s="57" t="s">
        <v>1236</v>
      </c>
      <c r="C120" s="57">
        <v>1106</v>
      </c>
      <c r="D120" s="57">
        <f>(C120/14)</f>
        <v>79</v>
      </c>
      <c r="E120" s="98" t="s">
        <v>83</v>
      </c>
      <c r="F120" s="98"/>
      <c r="G120" s="98"/>
      <c r="J120" s="111"/>
      <c r="K120" s="57" t="s">
        <v>1236</v>
      </c>
      <c r="L120" s="68">
        <v>1106</v>
      </c>
      <c r="M120" s="68">
        <f>(L120/14)</f>
        <v>79</v>
      </c>
      <c r="N120" s="74" t="s">
        <v>83</v>
      </c>
      <c r="O120" s="74"/>
      <c r="P120" s="114"/>
      <c r="Q120" s="75"/>
      <c r="R120" s="67"/>
      <c r="S120" s="53">
        <v>5</v>
      </c>
    </row>
    <row r="121" spans="1:19">
      <c r="A121" s="57">
        <v>3</v>
      </c>
      <c r="B121" s="57" t="s">
        <v>1237</v>
      </c>
      <c r="C121" s="57">
        <v>726</v>
      </c>
      <c r="D121" s="57">
        <f>(C121/14)</f>
        <v>51.8571428571429</v>
      </c>
      <c r="E121" s="57">
        <v>844</v>
      </c>
      <c r="F121" s="57">
        <f>(E121/15)</f>
        <v>56.2666666666667</v>
      </c>
      <c r="G121" s="57"/>
      <c r="J121" s="111" t="s">
        <v>1238</v>
      </c>
      <c r="K121" s="57" t="s">
        <v>1237</v>
      </c>
      <c r="L121" s="68">
        <v>726</v>
      </c>
      <c r="M121" s="68">
        <f>(L121/14)</f>
        <v>51.8571428571429</v>
      </c>
      <c r="N121" s="68" t="s">
        <v>693</v>
      </c>
      <c r="O121" s="68" t="s">
        <v>681</v>
      </c>
      <c r="P121" s="112" t="s">
        <v>687</v>
      </c>
      <c r="Q121" s="4"/>
      <c r="R121" s="67"/>
      <c r="S121" s="53"/>
    </row>
    <row r="122" spans="1:19">
      <c r="A122" s="57">
        <v>154</v>
      </c>
      <c r="B122" s="57" t="s">
        <v>1239</v>
      </c>
      <c r="C122" s="57"/>
      <c r="D122" s="57"/>
      <c r="E122" s="57"/>
      <c r="F122" s="57"/>
      <c r="G122" s="57"/>
      <c r="J122" s="111" t="s">
        <v>1240</v>
      </c>
      <c r="K122" s="57" t="s">
        <v>1239</v>
      </c>
      <c r="L122" s="68"/>
      <c r="M122" s="68"/>
      <c r="N122" s="68" t="s">
        <v>687</v>
      </c>
      <c r="O122" s="68" t="s">
        <v>737</v>
      </c>
      <c r="P122" s="112" t="s">
        <v>687</v>
      </c>
      <c r="Q122" s="4">
        <v>78</v>
      </c>
      <c r="R122" s="67"/>
      <c r="S122" s="53"/>
    </row>
    <row r="123" spans="1:19">
      <c r="A123" s="57">
        <v>2</v>
      </c>
      <c r="B123" s="57" t="s">
        <v>1241</v>
      </c>
      <c r="C123" s="57">
        <v>752</v>
      </c>
      <c r="D123" s="57">
        <f>(C123/14)</f>
        <v>53.7142857142857</v>
      </c>
      <c r="E123" s="57">
        <v>760</v>
      </c>
      <c r="F123" s="57">
        <f>(E123/15)</f>
        <v>50.6666666666667</v>
      </c>
      <c r="G123" s="57"/>
      <c r="J123" s="111" t="s">
        <v>1242</v>
      </c>
      <c r="K123" s="57" t="s">
        <v>1241</v>
      </c>
      <c r="L123" s="68">
        <v>752</v>
      </c>
      <c r="M123" s="68">
        <f>(L123/14)</f>
        <v>53.7142857142857</v>
      </c>
      <c r="N123" s="68" t="s">
        <v>737</v>
      </c>
      <c r="O123" s="68" t="s">
        <v>681</v>
      </c>
      <c r="P123" s="112" t="s">
        <v>682</v>
      </c>
      <c r="Q123" s="4"/>
      <c r="R123" s="67"/>
      <c r="S123" s="53"/>
    </row>
    <row r="124" spans="1:19">
      <c r="A124" s="57">
        <v>141</v>
      </c>
      <c r="B124" s="57" t="s">
        <v>1243</v>
      </c>
      <c r="C124" s="57"/>
      <c r="D124" s="57"/>
      <c r="E124" s="57"/>
      <c r="F124" s="57"/>
      <c r="G124" s="57"/>
      <c r="J124" s="111" t="s">
        <v>1244</v>
      </c>
      <c r="K124" s="57" t="s">
        <v>1245</v>
      </c>
      <c r="L124" s="68"/>
      <c r="M124" s="68"/>
      <c r="N124" s="68" t="s">
        <v>682</v>
      </c>
      <c r="O124" s="68" t="s">
        <v>682</v>
      </c>
      <c r="P124" s="112" t="s">
        <v>682</v>
      </c>
      <c r="Q124" s="4">
        <v>79</v>
      </c>
      <c r="R124" s="67"/>
      <c r="S124" s="53"/>
    </row>
    <row r="125" spans="1:19">
      <c r="A125" s="57">
        <v>14</v>
      </c>
      <c r="B125" s="57" t="s">
        <v>1246</v>
      </c>
      <c r="C125" s="57">
        <v>871</v>
      </c>
      <c r="D125" s="57">
        <f t="shared" ref="D125:D132" si="14">(C125/14)</f>
        <v>62.2142857142857</v>
      </c>
      <c r="E125" s="57">
        <v>933</v>
      </c>
      <c r="F125" s="57">
        <f t="shared" ref="F125:F132" si="15">(E125/15)</f>
        <v>62.2</v>
      </c>
      <c r="G125" s="57"/>
      <c r="J125" s="111" t="s">
        <v>1247</v>
      </c>
      <c r="K125" s="57" t="s">
        <v>1248</v>
      </c>
      <c r="L125" s="68">
        <v>871</v>
      </c>
      <c r="M125" s="68">
        <f t="shared" ref="M125:M132" si="16">(L125/14)</f>
        <v>62.2142857142857</v>
      </c>
      <c r="N125" s="68" t="s">
        <v>687</v>
      </c>
      <c r="O125" s="68" t="s">
        <v>687</v>
      </c>
      <c r="P125" s="112" t="s">
        <v>682</v>
      </c>
      <c r="Q125" s="4">
        <v>80</v>
      </c>
      <c r="R125" s="67"/>
      <c r="S125" s="53"/>
    </row>
    <row r="126" spans="1:19">
      <c r="A126" s="57">
        <v>1</v>
      </c>
      <c r="B126" s="57" t="s">
        <v>1249</v>
      </c>
      <c r="C126" s="57">
        <v>994</v>
      </c>
      <c r="D126" s="57">
        <f t="shared" si="14"/>
        <v>71</v>
      </c>
      <c r="E126" s="57">
        <v>953</v>
      </c>
      <c r="F126" s="57">
        <f t="shared" si="15"/>
        <v>63.5333333333333</v>
      </c>
      <c r="G126" s="57"/>
      <c r="J126" s="111" t="s">
        <v>1250</v>
      </c>
      <c r="K126" s="57" t="s">
        <v>1249</v>
      </c>
      <c r="L126" s="68">
        <v>994</v>
      </c>
      <c r="M126" s="68">
        <f t="shared" si="16"/>
        <v>71</v>
      </c>
      <c r="N126" s="68" t="s">
        <v>687</v>
      </c>
      <c r="O126" s="68" t="s">
        <v>681</v>
      </c>
      <c r="P126" s="112" t="s">
        <v>682</v>
      </c>
      <c r="Q126" s="4"/>
      <c r="R126" s="67"/>
      <c r="S126" s="53"/>
    </row>
    <row r="127" spans="1:19">
      <c r="A127" s="57">
        <v>31</v>
      </c>
      <c r="B127" s="57" t="s">
        <v>1251</v>
      </c>
      <c r="C127" s="57">
        <v>1178</v>
      </c>
      <c r="D127" s="57">
        <f t="shared" si="14"/>
        <v>84.1428571428571</v>
      </c>
      <c r="E127" s="57">
        <v>1189</v>
      </c>
      <c r="F127" s="57">
        <f t="shared" si="15"/>
        <v>79.2666666666667</v>
      </c>
      <c r="G127" s="57"/>
      <c r="J127" s="111" t="s">
        <v>1252</v>
      </c>
      <c r="K127" s="57" t="s">
        <v>1251</v>
      </c>
      <c r="L127" s="68">
        <v>1178</v>
      </c>
      <c r="M127" s="68">
        <f t="shared" si="16"/>
        <v>84.1428571428571</v>
      </c>
      <c r="N127" s="68" t="s">
        <v>682</v>
      </c>
      <c r="O127" s="68" t="s">
        <v>682</v>
      </c>
      <c r="P127" s="112" t="s">
        <v>682</v>
      </c>
      <c r="Q127" s="4">
        <v>81</v>
      </c>
      <c r="R127" s="67"/>
      <c r="S127" s="53"/>
    </row>
    <row r="128" spans="1:19">
      <c r="A128" s="57">
        <v>40</v>
      </c>
      <c r="B128" s="57" t="s">
        <v>1253</v>
      </c>
      <c r="C128" s="57">
        <v>887</v>
      </c>
      <c r="D128" s="57">
        <f t="shared" si="14"/>
        <v>63.3571428571429</v>
      </c>
      <c r="E128" s="57">
        <v>968</v>
      </c>
      <c r="F128" s="57">
        <f t="shared" si="15"/>
        <v>64.5333333333333</v>
      </c>
      <c r="G128" s="57"/>
      <c r="J128" s="111" t="s">
        <v>1254</v>
      </c>
      <c r="K128" s="57" t="s">
        <v>1253</v>
      </c>
      <c r="L128" s="68">
        <v>887</v>
      </c>
      <c r="M128" s="68">
        <f t="shared" si="16"/>
        <v>63.3571428571429</v>
      </c>
      <c r="N128" s="68" t="s">
        <v>687</v>
      </c>
      <c r="O128" s="68" t="s">
        <v>682</v>
      </c>
      <c r="P128" s="112" t="s">
        <v>682</v>
      </c>
      <c r="Q128" s="4">
        <v>82</v>
      </c>
      <c r="R128" s="67"/>
      <c r="S128" s="53"/>
    </row>
    <row r="129" spans="1:19">
      <c r="A129" s="57">
        <v>22</v>
      </c>
      <c r="B129" s="57" t="s">
        <v>1255</v>
      </c>
      <c r="C129" s="57">
        <v>880</v>
      </c>
      <c r="D129" s="57">
        <f t="shared" si="14"/>
        <v>62.8571428571429</v>
      </c>
      <c r="E129" s="57">
        <v>863</v>
      </c>
      <c r="F129" s="57">
        <f t="shared" si="15"/>
        <v>57.5333333333333</v>
      </c>
      <c r="G129" s="57"/>
      <c r="J129" s="111" t="s">
        <v>1256</v>
      </c>
      <c r="K129" s="57" t="s">
        <v>1255</v>
      </c>
      <c r="L129" s="68">
        <v>880</v>
      </c>
      <c r="M129" s="68">
        <f t="shared" si="16"/>
        <v>62.8571428571429</v>
      </c>
      <c r="N129" s="68" t="s">
        <v>681</v>
      </c>
      <c r="O129" s="68" t="s">
        <v>687</v>
      </c>
      <c r="P129" s="112" t="s">
        <v>682</v>
      </c>
      <c r="Q129" s="4"/>
      <c r="R129" s="67"/>
      <c r="S129" s="53"/>
    </row>
    <row r="130" spans="1:19">
      <c r="A130" s="57">
        <v>38</v>
      </c>
      <c r="B130" s="57" t="s">
        <v>1257</v>
      </c>
      <c r="C130" s="57">
        <v>927</v>
      </c>
      <c r="D130" s="57">
        <f t="shared" si="14"/>
        <v>66.2142857142857</v>
      </c>
      <c r="E130" s="57">
        <v>877</v>
      </c>
      <c r="F130" s="57">
        <f t="shared" si="15"/>
        <v>58.4666666666667</v>
      </c>
      <c r="G130" s="57"/>
      <c r="J130" s="111" t="s">
        <v>1258</v>
      </c>
      <c r="K130" s="57" t="s">
        <v>1257</v>
      </c>
      <c r="L130" s="68">
        <v>927</v>
      </c>
      <c r="M130" s="68">
        <f t="shared" si="16"/>
        <v>66.2142857142857</v>
      </c>
      <c r="N130" s="68" t="s">
        <v>693</v>
      </c>
      <c r="O130" s="68" t="s">
        <v>693</v>
      </c>
      <c r="P130" s="112" t="s">
        <v>682</v>
      </c>
      <c r="Q130" s="4">
        <v>83</v>
      </c>
      <c r="R130" s="67"/>
      <c r="S130" s="53"/>
    </row>
    <row r="131" spans="1:19">
      <c r="A131" s="57">
        <v>32</v>
      </c>
      <c r="B131" s="57" t="s">
        <v>1259</v>
      </c>
      <c r="C131" s="57">
        <v>1091</v>
      </c>
      <c r="D131" s="57">
        <f t="shared" si="14"/>
        <v>77.9285714285714</v>
      </c>
      <c r="E131" s="57">
        <v>1106</v>
      </c>
      <c r="F131" s="57">
        <f t="shared" si="15"/>
        <v>73.7333333333333</v>
      </c>
      <c r="G131" s="57"/>
      <c r="J131" s="111" t="s">
        <v>1260</v>
      </c>
      <c r="K131" s="57" t="s">
        <v>1259</v>
      </c>
      <c r="L131" s="68">
        <v>1091</v>
      </c>
      <c r="M131" s="68">
        <f t="shared" si="16"/>
        <v>77.9285714285714</v>
      </c>
      <c r="N131" s="68" t="s">
        <v>682</v>
      </c>
      <c r="O131" s="68" t="s">
        <v>681</v>
      </c>
      <c r="P131" s="112" t="s">
        <v>682</v>
      </c>
      <c r="Q131" s="4"/>
      <c r="R131" s="67"/>
      <c r="S131" s="53"/>
    </row>
    <row r="132" spans="1:19">
      <c r="A132" s="57">
        <v>39</v>
      </c>
      <c r="B132" s="57" t="s">
        <v>1261</v>
      </c>
      <c r="C132" s="57">
        <v>782</v>
      </c>
      <c r="D132" s="57">
        <f t="shared" si="14"/>
        <v>55.8571428571429</v>
      </c>
      <c r="E132" s="57">
        <v>884</v>
      </c>
      <c r="F132" s="57">
        <f t="shared" si="15"/>
        <v>58.9333333333333</v>
      </c>
      <c r="G132" s="57"/>
      <c r="J132" s="111" t="s">
        <v>1262</v>
      </c>
      <c r="K132" s="57" t="s">
        <v>1261</v>
      </c>
      <c r="L132" s="68">
        <v>782</v>
      </c>
      <c r="M132" s="68">
        <f t="shared" si="16"/>
        <v>55.8571428571429</v>
      </c>
      <c r="N132" s="68" t="s">
        <v>681</v>
      </c>
      <c r="O132" s="68" t="s">
        <v>693</v>
      </c>
      <c r="P132" s="112" t="s">
        <v>687</v>
      </c>
      <c r="Q132" s="4"/>
      <c r="R132" s="67"/>
      <c r="S132" s="53"/>
    </row>
    <row r="133" spans="1:19">
      <c r="A133" s="57">
        <v>142</v>
      </c>
      <c r="B133" s="57" t="s">
        <v>1263</v>
      </c>
      <c r="C133" s="57"/>
      <c r="D133" s="57"/>
      <c r="E133" s="57"/>
      <c r="F133" s="57"/>
      <c r="G133" s="57"/>
      <c r="J133" s="111" t="s">
        <v>1264</v>
      </c>
      <c r="K133" s="57" t="s">
        <v>1265</v>
      </c>
      <c r="L133" s="68"/>
      <c r="M133" s="68"/>
      <c r="N133" s="68" t="s">
        <v>687</v>
      </c>
      <c r="O133" s="68" t="s">
        <v>693</v>
      </c>
      <c r="P133" s="112" t="s">
        <v>682</v>
      </c>
      <c r="Q133" s="4">
        <v>84</v>
      </c>
      <c r="R133" s="67"/>
      <c r="S133" s="53"/>
    </row>
    <row r="134" spans="1:19">
      <c r="A134" s="57">
        <v>17</v>
      </c>
      <c r="B134" s="57" t="s">
        <v>1266</v>
      </c>
      <c r="C134" s="57">
        <v>985</v>
      </c>
      <c r="D134" s="57">
        <f>(C134/14)</f>
        <v>70.3571428571429</v>
      </c>
      <c r="E134" s="57">
        <v>1020</v>
      </c>
      <c r="F134" s="57">
        <f>(E134/15)</f>
        <v>68</v>
      </c>
      <c r="G134" s="57"/>
      <c r="J134" s="111" t="s">
        <v>1267</v>
      </c>
      <c r="K134" s="57" t="s">
        <v>1266</v>
      </c>
      <c r="L134" s="68">
        <v>985</v>
      </c>
      <c r="M134" s="68">
        <f>(L134/14)</f>
        <v>70.3571428571429</v>
      </c>
      <c r="N134" s="68" t="s">
        <v>682</v>
      </c>
      <c r="O134" s="68" t="s">
        <v>687</v>
      </c>
      <c r="P134" s="112" t="s">
        <v>682</v>
      </c>
      <c r="Q134" s="4">
        <v>85</v>
      </c>
      <c r="R134" s="67"/>
      <c r="S134" s="53"/>
    </row>
    <row r="135" spans="1:19">
      <c r="A135" s="57">
        <v>29</v>
      </c>
      <c r="B135" s="57" t="s">
        <v>1268</v>
      </c>
      <c r="C135" s="57">
        <v>1061</v>
      </c>
      <c r="D135" s="57">
        <f>(C135/14)</f>
        <v>75.7857142857143</v>
      </c>
      <c r="E135" s="57">
        <v>1072</v>
      </c>
      <c r="F135" s="57">
        <f>(E135/15)</f>
        <v>71.4666666666667</v>
      </c>
      <c r="G135" s="57"/>
      <c r="J135" s="111" t="s">
        <v>1269</v>
      </c>
      <c r="K135" s="57" t="s">
        <v>1268</v>
      </c>
      <c r="L135" s="68">
        <v>1061</v>
      </c>
      <c r="M135" s="68">
        <f>(L135/14)</f>
        <v>75.7857142857143</v>
      </c>
      <c r="N135" s="68" t="s">
        <v>682</v>
      </c>
      <c r="O135" s="68" t="s">
        <v>687</v>
      </c>
      <c r="P135" s="112" t="s">
        <v>682</v>
      </c>
      <c r="Q135" s="4">
        <v>86</v>
      </c>
      <c r="R135" s="67"/>
      <c r="S135" s="53"/>
    </row>
    <row r="136" spans="1:19">
      <c r="A136" s="57">
        <v>21</v>
      </c>
      <c r="B136" s="57" t="s">
        <v>1270</v>
      </c>
      <c r="C136" s="57">
        <v>1096</v>
      </c>
      <c r="D136" s="57">
        <f>(C136/14)</f>
        <v>78.2857142857143</v>
      </c>
      <c r="E136" s="57">
        <v>1124</v>
      </c>
      <c r="F136" s="57">
        <f>(E136/15)</f>
        <v>74.9333333333333</v>
      </c>
      <c r="G136" s="57"/>
      <c r="J136" s="111" t="s">
        <v>1271</v>
      </c>
      <c r="K136" s="57" t="s">
        <v>1270</v>
      </c>
      <c r="L136" s="68">
        <v>1096</v>
      </c>
      <c r="M136" s="68">
        <f>(L136/14)</f>
        <v>78.2857142857143</v>
      </c>
      <c r="N136" s="68" t="s">
        <v>682</v>
      </c>
      <c r="O136" s="68" t="s">
        <v>687</v>
      </c>
      <c r="P136" s="112" t="s">
        <v>682</v>
      </c>
      <c r="Q136" s="4">
        <v>87</v>
      </c>
      <c r="R136" s="67"/>
      <c r="S136" s="53"/>
    </row>
    <row r="137" spans="1:19">
      <c r="A137" s="57">
        <v>143</v>
      </c>
      <c r="B137" s="57" t="s">
        <v>1272</v>
      </c>
      <c r="C137" s="57"/>
      <c r="D137" s="57"/>
      <c r="E137" s="57"/>
      <c r="F137" s="57"/>
      <c r="G137" s="57"/>
      <c r="J137" s="111" t="s">
        <v>1273</v>
      </c>
      <c r="K137" s="57" t="s">
        <v>1272</v>
      </c>
      <c r="L137" s="68"/>
      <c r="M137" s="68"/>
      <c r="N137" s="68" t="s">
        <v>687</v>
      </c>
      <c r="O137" s="68" t="s">
        <v>687</v>
      </c>
      <c r="P137" s="112" t="s">
        <v>682</v>
      </c>
      <c r="Q137" s="4">
        <v>88</v>
      </c>
      <c r="R137" s="67"/>
      <c r="S137" s="53"/>
    </row>
    <row r="138" spans="1:19">
      <c r="A138" s="57">
        <v>144</v>
      </c>
      <c r="B138" s="57" t="s">
        <v>1274</v>
      </c>
      <c r="C138" s="57"/>
      <c r="D138" s="57"/>
      <c r="E138" s="57"/>
      <c r="F138" s="57"/>
      <c r="G138" s="57"/>
      <c r="J138" s="111" t="s">
        <v>1275</v>
      </c>
      <c r="K138" s="57" t="s">
        <v>1276</v>
      </c>
      <c r="L138" s="68"/>
      <c r="M138" s="68"/>
      <c r="N138" s="68" t="s">
        <v>681</v>
      </c>
      <c r="O138" s="68" t="s">
        <v>687</v>
      </c>
      <c r="P138" s="112" t="s">
        <v>682</v>
      </c>
      <c r="Q138" s="4"/>
      <c r="R138" s="67"/>
      <c r="S138" s="53"/>
    </row>
    <row r="139" spans="1:19">
      <c r="A139" s="57">
        <v>28</v>
      </c>
      <c r="B139" s="57" t="s">
        <v>1277</v>
      </c>
      <c r="C139" s="57">
        <v>842</v>
      </c>
      <c r="D139" s="57">
        <f t="shared" ref="D139:D145" si="17">(C139/14)</f>
        <v>60.1428571428571</v>
      </c>
      <c r="E139" s="57">
        <v>893</v>
      </c>
      <c r="F139" s="57">
        <f>(E139/15)</f>
        <v>59.5333333333333</v>
      </c>
      <c r="G139" s="57"/>
      <c r="J139" s="111" t="s">
        <v>1278</v>
      </c>
      <c r="K139" s="57" t="s">
        <v>1277</v>
      </c>
      <c r="L139" s="68">
        <v>842</v>
      </c>
      <c r="M139" s="68">
        <f t="shared" ref="M139:M145" si="18">(L139/14)</f>
        <v>60.1428571428571</v>
      </c>
      <c r="N139" s="68" t="s">
        <v>681</v>
      </c>
      <c r="O139" s="68" t="s">
        <v>687</v>
      </c>
      <c r="P139" s="112" t="s">
        <v>687</v>
      </c>
      <c r="Q139" s="4"/>
      <c r="R139" s="67"/>
      <c r="S139" s="53"/>
    </row>
    <row r="140" spans="1:19">
      <c r="A140" s="57">
        <v>45</v>
      </c>
      <c r="B140" s="57" t="s">
        <v>1279</v>
      </c>
      <c r="C140" s="57">
        <v>1191</v>
      </c>
      <c r="D140" s="57">
        <f t="shared" si="17"/>
        <v>85.0714285714286</v>
      </c>
      <c r="E140" s="57">
        <v>1155</v>
      </c>
      <c r="F140" s="57">
        <f>(E140/15)</f>
        <v>77</v>
      </c>
      <c r="G140" s="57"/>
      <c r="J140" s="111" t="s">
        <v>1280</v>
      </c>
      <c r="K140" s="57" t="s">
        <v>1279</v>
      </c>
      <c r="L140" s="68">
        <v>1191</v>
      </c>
      <c r="M140" s="68">
        <f t="shared" si="18"/>
        <v>85.0714285714286</v>
      </c>
      <c r="N140" s="68" t="s">
        <v>682</v>
      </c>
      <c r="O140" s="68" t="s">
        <v>687</v>
      </c>
      <c r="P140" s="112" t="s">
        <v>682</v>
      </c>
      <c r="Q140" s="4">
        <v>89</v>
      </c>
      <c r="R140" s="67"/>
      <c r="S140" s="53"/>
    </row>
    <row r="141" spans="1:19">
      <c r="A141" s="57">
        <v>27</v>
      </c>
      <c r="B141" s="57" t="s">
        <v>1281</v>
      </c>
      <c r="C141" s="57">
        <v>1034</v>
      </c>
      <c r="D141" s="57">
        <f t="shared" si="17"/>
        <v>73.8571428571429</v>
      </c>
      <c r="E141" s="57">
        <v>1035</v>
      </c>
      <c r="F141" s="57">
        <f>(E141/15)</f>
        <v>69</v>
      </c>
      <c r="G141" s="57"/>
      <c r="J141" s="111" t="s">
        <v>1282</v>
      </c>
      <c r="K141" s="57" t="s">
        <v>1281</v>
      </c>
      <c r="L141" s="68">
        <v>1034</v>
      </c>
      <c r="M141" s="68">
        <f t="shared" si="18"/>
        <v>73.8571428571429</v>
      </c>
      <c r="N141" s="68" t="s">
        <v>682</v>
      </c>
      <c r="O141" s="68" t="s">
        <v>681</v>
      </c>
      <c r="P141" s="112" t="s">
        <v>687</v>
      </c>
      <c r="Q141" s="4"/>
      <c r="R141" s="67"/>
      <c r="S141" s="53"/>
    </row>
    <row r="142" spans="1:19">
      <c r="A142" s="57">
        <v>19</v>
      </c>
      <c r="B142" s="57" t="s">
        <v>1283</v>
      </c>
      <c r="C142" s="57">
        <v>986</v>
      </c>
      <c r="D142" s="57">
        <f t="shared" si="17"/>
        <v>70.4285714285714</v>
      </c>
      <c r="E142" s="57">
        <v>830</v>
      </c>
      <c r="F142" s="57">
        <f>(E142/15)</f>
        <v>55.3333333333333</v>
      </c>
      <c r="G142" s="57"/>
      <c r="J142" s="111" t="s">
        <v>1284</v>
      </c>
      <c r="K142" s="57" t="s">
        <v>1283</v>
      </c>
      <c r="L142" s="68">
        <v>986</v>
      </c>
      <c r="M142" s="68">
        <f t="shared" si="18"/>
        <v>70.4285714285714</v>
      </c>
      <c r="N142" s="68" t="s">
        <v>693</v>
      </c>
      <c r="O142" s="68" t="s">
        <v>693</v>
      </c>
      <c r="P142" s="112" t="s">
        <v>682</v>
      </c>
      <c r="Q142" s="4">
        <v>90</v>
      </c>
      <c r="R142" s="67"/>
      <c r="S142" s="53"/>
    </row>
    <row r="143" spans="1:19">
      <c r="A143" s="57">
        <v>15</v>
      </c>
      <c r="B143" s="57" t="s">
        <v>1285</v>
      </c>
      <c r="C143" s="57">
        <v>1134</v>
      </c>
      <c r="D143" s="57">
        <f t="shared" si="17"/>
        <v>81</v>
      </c>
      <c r="E143" s="98" t="s">
        <v>83</v>
      </c>
      <c r="F143" s="98"/>
      <c r="G143" s="98"/>
      <c r="J143" s="111"/>
      <c r="K143" s="57" t="s">
        <v>1285</v>
      </c>
      <c r="L143" s="68">
        <v>1134</v>
      </c>
      <c r="M143" s="68">
        <f t="shared" si="18"/>
        <v>81</v>
      </c>
      <c r="N143" s="74" t="s">
        <v>83</v>
      </c>
      <c r="O143" s="74"/>
      <c r="P143" s="114"/>
      <c r="Q143" s="75"/>
      <c r="R143" s="67"/>
      <c r="S143" s="53">
        <v>6</v>
      </c>
    </row>
    <row r="144" spans="1:19">
      <c r="A144" s="57">
        <v>37</v>
      </c>
      <c r="B144" s="57" t="s">
        <v>1286</v>
      </c>
      <c r="C144" s="57">
        <v>1041</v>
      </c>
      <c r="D144" s="57">
        <f t="shared" si="17"/>
        <v>74.3571428571429</v>
      </c>
      <c r="E144" s="57">
        <v>1021</v>
      </c>
      <c r="F144" s="57">
        <f>(E144/15)</f>
        <v>68.0666666666667</v>
      </c>
      <c r="G144" s="57"/>
      <c r="J144" s="111" t="s">
        <v>1287</v>
      </c>
      <c r="K144" s="57" t="s">
        <v>1286</v>
      </c>
      <c r="L144" s="68">
        <v>1041</v>
      </c>
      <c r="M144" s="68">
        <f t="shared" si="18"/>
        <v>74.3571428571429</v>
      </c>
      <c r="N144" s="68" t="s">
        <v>682</v>
      </c>
      <c r="O144" s="68" t="s">
        <v>682</v>
      </c>
      <c r="P144" s="112" t="s">
        <v>682</v>
      </c>
      <c r="Q144" s="4">
        <v>91</v>
      </c>
      <c r="R144" s="67"/>
      <c r="S144" s="53"/>
    </row>
    <row r="145" spans="1:19">
      <c r="A145" s="57">
        <v>26</v>
      </c>
      <c r="B145" s="57" t="s">
        <v>1288</v>
      </c>
      <c r="C145" s="57">
        <v>1167</v>
      </c>
      <c r="D145" s="57">
        <f t="shared" si="17"/>
        <v>83.3571428571429</v>
      </c>
      <c r="E145" s="98" t="s">
        <v>83</v>
      </c>
      <c r="F145" s="98"/>
      <c r="G145" s="98"/>
      <c r="J145" s="111"/>
      <c r="K145" s="57" t="s">
        <v>1288</v>
      </c>
      <c r="L145" s="68">
        <v>1167</v>
      </c>
      <c r="M145" s="68">
        <f t="shared" si="18"/>
        <v>83.3571428571429</v>
      </c>
      <c r="N145" s="74" t="s">
        <v>83</v>
      </c>
      <c r="O145" s="74"/>
      <c r="P145" s="114"/>
      <c r="Q145" s="75"/>
      <c r="R145" s="67"/>
      <c r="S145" s="53">
        <v>7</v>
      </c>
    </row>
    <row r="146" spans="1:19">
      <c r="A146" s="57">
        <v>156</v>
      </c>
      <c r="B146" s="57" t="s">
        <v>1289</v>
      </c>
      <c r="C146" s="57"/>
      <c r="D146" s="57"/>
      <c r="E146" s="57"/>
      <c r="F146" s="57"/>
      <c r="G146" s="57"/>
      <c r="J146" s="111" t="s">
        <v>1290</v>
      </c>
      <c r="K146" s="57" t="s">
        <v>1289</v>
      </c>
      <c r="L146" s="68"/>
      <c r="M146" s="68"/>
      <c r="N146" s="68" t="s">
        <v>682</v>
      </c>
      <c r="O146" s="68" t="s">
        <v>682</v>
      </c>
      <c r="P146" s="112" t="s">
        <v>682</v>
      </c>
      <c r="Q146" s="4">
        <v>92</v>
      </c>
      <c r="R146" s="67"/>
      <c r="S146" s="53"/>
    </row>
    <row r="147" spans="1:19">
      <c r="A147" s="57">
        <v>25</v>
      </c>
      <c r="B147" s="57" t="s">
        <v>1291</v>
      </c>
      <c r="C147" s="57">
        <v>1128</v>
      </c>
      <c r="D147" s="57">
        <f>(C147/14)</f>
        <v>80.5714285714286</v>
      </c>
      <c r="E147" s="57">
        <v>1163</v>
      </c>
      <c r="F147" s="57">
        <f>(E147/15)</f>
        <v>77.5333333333333</v>
      </c>
      <c r="G147" s="57"/>
      <c r="J147" s="111" t="s">
        <v>1292</v>
      </c>
      <c r="K147" s="57" t="s">
        <v>1291</v>
      </c>
      <c r="L147" s="68">
        <v>1128</v>
      </c>
      <c r="M147" s="68">
        <f>(L147/14)</f>
        <v>80.5714285714286</v>
      </c>
      <c r="N147" s="68" t="s">
        <v>682</v>
      </c>
      <c r="O147" s="68" t="s">
        <v>682</v>
      </c>
      <c r="P147" s="112" t="s">
        <v>682</v>
      </c>
      <c r="Q147" s="4">
        <v>93</v>
      </c>
      <c r="R147" s="67"/>
      <c r="S147" s="53"/>
    </row>
    <row r="148" spans="1:19">
      <c r="A148" s="57">
        <v>145</v>
      </c>
      <c r="B148" s="57" t="s">
        <v>1293</v>
      </c>
      <c r="C148" s="57"/>
      <c r="D148" s="57"/>
      <c r="E148" s="57"/>
      <c r="F148" s="57"/>
      <c r="G148" s="57"/>
      <c r="J148" s="111" t="s">
        <v>1294</v>
      </c>
      <c r="K148" s="57" t="s">
        <v>1295</v>
      </c>
      <c r="L148" s="68"/>
      <c r="M148" s="68"/>
      <c r="N148" s="68" t="s">
        <v>693</v>
      </c>
      <c r="O148" s="68" t="s">
        <v>687</v>
      </c>
      <c r="P148" s="112" t="s">
        <v>682</v>
      </c>
      <c r="Q148" s="4">
        <v>94</v>
      </c>
      <c r="R148" s="67"/>
      <c r="S148" s="53"/>
    </row>
    <row r="149" spans="1:19">
      <c r="A149" s="57">
        <v>16</v>
      </c>
      <c r="B149" s="57" t="s">
        <v>1296</v>
      </c>
      <c r="C149" s="57">
        <v>739</v>
      </c>
      <c r="D149" s="57">
        <f t="shared" ref="D149:D155" si="19">(C149/14)</f>
        <v>52.7857142857143</v>
      </c>
      <c r="E149" s="57">
        <v>717</v>
      </c>
      <c r="F149" s="57">
        <f t="shared" ref="F149:F155" si="20">(E149/15)</f>
        <v>47.8</v>
      </c>
      <c r="G149" s="57"/>
      <c r="J149" s="111" t="s">
        <v>1297</v>
      </c>
      <c r="K149" s="57" t="s">
        <v>1296</v>
      </c>
      <c r="L149" s="68">
        <v>739</v>
      </c>
      <c r="M149" s="68">
        <f t="shared" ref="M149:M155" si="21">(L149/14)</f>
        <v>52.7857142857143</v>
      </c>
      <c r="N149" s="68" t="s">
        <v>681</v>
      </c>
      <c r="O149" s="68" t="s">
        <v>693</v>
      </c>
      <c r="P149" s="112" t="s">
        <v>682</v>
      </c>
      <c r="Q149" s="4"/>
      <c r="R149" s="67"/>
      <c r="S149" s="53"/>
    </row>
    <row r="150" spans="1:19">
      <c r="A150" s="57">
        <v>18</v>
      </c>
      <c r="B150" s="57" t="s">
        <v>1298</v>
      </c>
      <c r="C150" s="57">
        <v>967</v>
      </c>
      <c r="D150" s="57">
        <f t="shared" si="19"/>
        <v>69.0714285714286</v>
      </c>
      <c r="E150" s="57">
        <v>945</v>
      </c>
      <c r="F150" s="57">
        <f t="shared" si="20"/>
        <v>63</v>
      </c>
      <c r="G150" s="57"/>
      <c r="J150" s="111" t="s">
        <v>1299</v>
      </c>
      <c r="K150" s="57" t="s">
        <v>1300</v>
      </c>
      <c r="L150" s="68">
        <v>967</v>
      </c>
      <c r="M150" s="68">
        <f t="shared" si="21"/>
        <v>69.0714285714286</v>
      </c>
      <c r="N150" s="68" t="s">
        <v>687</v>
      </c>
      <c r="O150" s="68" t="s">
        <v>681</v>
      </c>
      <c r="P150" s="112" t="s">
        <v>682</v>
      </c>
      <c r="Q150" s="4"/>
      <c r="R150" s="67"/>
      <c r="S150" s="53"/>
    </row>
    <row r="151" spans="1:19">
      <c r="A151" s="57">
        <v>43</v>
      </c>
      <c r="B151" s="57" t="s">
        <v>1301</v>
      </c>
      <c r="C151" s="57">
        <v>894</v>
      </c>
      <c r="D151" s="57">
        <f t="shared" si="19"/>
        <v>63.8571428571429</v>
      </c>
      <c r="E151" s="57">
        <v>945</v>
      </c>
      <c r="F151" s="57">
        <f t="shared" si="20"/>
        <v>63</v>
      </c>
      <c r="G151" s="57"/>
      <c r="J151" s="111" t="s">
        <v>1302</v>
      </c>
      <c r="K151" s="57" t="s">
        <v>1301</v>
      </c>
      <c r="L151" s="68">
        <v>894</v>
      </c>
      <c r="M151" s="68">
        <f t="shared" si="21"/>
        <v>63.8571428571429</v>
      </c>
      <c r="N151" s="68" t="s">
        <v>687</v>
      </c>
      <c r="O151" s="68" t="s">
        <v>681</v>
      </c>
      <c r="P151" s="112" t="s">
        <v>682</v>
      </c>
      <c r="Q151" s="4"/>
      <c r="R151" s="67"/>
      <c r="S151" s="53"/>
    </row>
    <row r="152" spans="1:19">
      <c r="A152" s="57">
        <v>30</v>
      </c>
      <c r="B152" s="57" t="s">
        <v>1303</v>
      </c>
      <c r="C152" s="57">
        <v>819</v>
      </c>
      <c r="D152" s="57">
        <f t="shared" si="19"/>
        <v>58.5</v>
      </c>
      <c r="E152" s="57">
        <v>871</v>
      </c>
      <c r="F152" s="57">
        <f t="shared" si="20"/>
        <v>58.0666666666667</v>
      </c>
      <c r="G152" s="57"/>
      <c r="J152" s="111" t="s">
        <v>1304</v>
      </c>
      <c r="K152" s="57" t="s">
        <v>1303</v>
      </c>
      <c r="L152" s="68">
        <v>819</v>
      </c>
      <c r="M152" s="68">
        <f t="shared" si="21"/>
        <v>58.5</v>
      </c>
      <c r="N152" s="68" t="s">
        <v>693</v>
      </c>
      <c r="O152" s="119" t="s">
        <v>28</v>
      </c>
      <c r="P152" s="69" t="s">
        <v>28</v>
      </c>
      <c r="Q152" s="130"/>
      <c r="R152" s="67">
        <v>17</v>
      </c>
      <c r="S152" s="53"/>
    </row>
    <row r="153" spans="1:19">
      <c r="A153" s="57">
        <v>23</v>
      </c>
      <c r="B153" s="57" t="s">
        <v>1305</v>
      </c>
      <c r="C153" s="57">
        <v>954</v>
      </c>
      <c r="D153" s="57">
        <f t="shared" si="19"/>
        <v>68.1428571428571</v>
      </c>
      <c r="E153" s="57">
        <v>983</v>
      </c>
      <c r="F153" s="57">
        <f t="shared" si="20"/>
        <v>65.5333333333333</v>
      </c>
      <c r="G153" s="57"/>
      <c r="J153" s="111" t="s">
        <v>1306</v>
      </c>
      <c r="K153" s="57" t="s">
        <v>1305</v>
      </c>
      <c r="L153" s="68">
        <v>954</v>
      </c>
      <c r="M153" s="68">
        <f t="shared" si="21"/>
        <v>68.1428571428571</v>
      </c>
      <c r="N153" s="68" t="s">
        <v>687</v>
      </c>
      <c r="O153" s="68" t="s">
        <v>682</v>
      </c>
      <c r="P153" s="69" t="s">
        <v>28</v>
      </c>
      <c r="Q153" s="70"/>
      <c r="R153" s="67">
        <v>18</v>
      </c>
      <c r="S153" s="53"/>
    </row>
    <row r="154" spans="1:19">
      <c r="A154" s="57">
        <v>20</v>
      </c>
      <c r="B154" s="57" t="s">
        <v>1307</v>
      </c>
      <c r="C154" s="57">
        <v>912</v>
      </c>
      <c r="D154" s="57">
        <f t="shared" si="19"/>
        <v>65.1428571428571</v>
      </c>
      <c r="E154" s="57">
        <v>824</v>
      </c>
      <c r="F154" s="57">
        <f t="shared" si="20"/>
        <v>54.9333333333333</v>
      </c>
      <c r="G154" s="57"/>
      <c r="J154" s="111" t="s">
        <v>1308</v>
      </c>
      <c r="K154" s="57" t="s">
        <v>1307</v>
      </c>
      <c r="L154" s="68">
        <v>912</v>
      </c>
      <c r="M154" s="68">
        <f t="shared" si="21"/>
        <v>65.1428571428571</v>
      </c>
      <c r="N154" s="68" t="s">
        <v>681</v>
      </c>
      <c r="O154" s="69" t="s">
        <v>28</v>
      </c>
      <c r="P154" s="69" t="s">
        <v>28</v>
      </c>
      <c r="Q154" s="70"/>
      <c r="R154" s="67">
        <v>19</v>
      </c>
      <c r="S154" s="53"/>
    </row>
    <row r="155" spans="1:19">
      <c r="A155" s="57">
        <v>36</v>
      </c>
      <c r="B155" s="57" t="s">
        <v>1309</v>
      </c>
      <c r="C155" s="57">
        <v>906</v>
      </c>
      <c r="D155" s="57">
        <f t="shared" si="19"/>
        <v>64.7142857142857</v>
      </c>
      <c r="E155" s="57">
        <v>980</v>
      </c>
      <c r="F155" s="57">
        <f t="shared" si="20"/>
        <v>65.3333333333333</v>
      </c>
      <c r="G155" s="57"/>
      <c r="J155" s="111" t="s">
        <v>1310</v>
      </c>
      <c r="K155" s="57" t="s">
        <v>1309</v>
      </c>
      <c r="L155" s="68">
        <v>906</v>
      </c>
      <c r="M155" s="68">
        <f t="shared" si="21"/>
        <v>64.7142857142857</v>
      </c>
      <c r="N155" s="68" t="s">
        <v>687</v>
      </c>
      <c r="O155" s="68" t="s">
        <v>687</v>
      </c>
      <c r="P155" s="112" t="s">
        <v>682</v>
      </c>
      <c r="Q155" s="4">
        <v>95</v>
      </c>
      <c r="R155" s="67"/>
      <c r="S155" s="53"/>
    </row>
    <row r="156" spans="1:19">
      <c r="A156" s="57">
        <v>157</v>
      </c>
      <c r="B156" s="57" t="s">
        <v>1311</v>
      </c>
      <c r="C156" s="57"/>
      <c r="D156" s="57"/>
      <c r="E156" s="57"/>
      <c r="F156" s="57"/>
      <c r="G156" s="57"/>
      <c r="J156" s="111" t="s">
        <v>1312</v>
      </c>
      <c r="K156" s="57" t="s">
        <v>1311</v>
      </c>
      <c r="L156" s="68"/>
      <c r="M156" s="68"/>
      <c r="N156" s="68" t="s">
        <v>682</v>
      </c>
      <c r="O156" s="68" t="s">
        <v>693</v>
      </c>
      <c r="P156" s="112" t="s">
        <v>682</v>
      </c>
      <c r="Q156" s="4">
        <v>96</v>
      </c>
      <c r="R156" s="67"/>
      <c r="S156" s="53"/>
    </row>
    <row r="157" spans="1:19">
      <c r="A157" s="57">
        <v>33</v>
      </c>
      <c r="B157" s="57" t="s">
        <v>1313</v>
      </c>
      <c r="C157" s="57">
        <v>876</v>
      </c>
      <c r="D157" s="57">
        <f>(C157/14)</f>
        <v>62.5714285714286</v>
      </c>
      <c r="E157" s="57">
        <v>923</v>
      </c>
      <c r="F157" s="57">
        <f>(E157/15)</f>
        <v>61.5333333333333</v>
      </c>
      <c r="G157" s="57"/>
      <c r="J157" s="111" t="s">
        <v>1314</v>
      </c>
      <c r="K157" s="57" t="s">
        <v>1313</v>
      </c>
      <c r="L157" s="68">
        <v>876</v>
      </c>
      <c r="M157" s="68">
        <f>(L157/14)</f>
        <v>62.5714285714286</v>
      </c>
      <c r="N157" s="68" t="s">
        <v>687</v>
      </c>
      <c r="O157" s="68" t="s">
        <v>737</v>
      </c>
      <c r="P157" s="112" t="s">
        <v>682</v>
      </c>
      <c r="Q157" s="4">
        <v>97</v>
      </c>
      <c r="R157" s="67"/>
      <c r="S157" s="53"/>
    </row>
    <row r="158" spans="1:19">
      <c r="A158" s="57">
        <v>44</v>
      </c>
      <c r="B158" s="57" t="s">
        <v>1315</v>
      </c>
      <c r="C158" s="57">
        <v>1102</v>
      </c>
      <c r="D158" s="57">
        <f>(C158/14)</f>
        <v>78.7142857142857</v>
      </c>
      <c r="E158" s="57">
        <v>1112</v>
      </c>
      <c r="F158" s="57">
        <f>(E158/15)</f>
        <v>74.1333333333333</v>
      </c>
      <c r="G158" s="57"/>
      <c r="J158" s="111" t="s">
        <v>1316</v>
      </c>
      <c r="K158" s="57" t="s">
        <v>1315</v>
      </c>
      <c r="L158" s="68">
        <v>1102</v>
      </c>
      <c r="M158" s="68">
        <f>(L158/14)</f>
        <v>78.7142857142857</v>
      </c>
      <c r="N158" s="68" t="s">
        <v>682</v>
      </c>
      <c r="O158" s="68" t="s">
        <v>682</v>
      </c>
      <c r="P158" s="112" t="s">
        <v>682</v>
      </c>
      <c r="Q158" s="4">
        <v>98</v>
      </c>
      <c r="R158" s="67"/>
      <c r="S158" s="53"/>
    </row>
    <row r="159" spans="1:19">
      <c r="A159" s="57">
        <v>158</v>
      </c>
      <c r="B159" s="57" t="s">
        <v>1317</v>
      </c>
      <c r="C159" s="57"/>
      <c r="D159" s="57"/>
      <c r="E159" s="57"/>
      <c r="F159" s="57"/>
      <c r="G159" s="57"/>
      <c r="J159" s="111" t="s">
        <v>1318</v>
      </c>
      <c r="K159" s="57" t="s">
        <v>1317</v>
      </c>
      <c r="L159" s="68"/>
      <c r="M159" s="68"/>
      <c r="N159" s="68" t="s">
        <v>682</v>
      </c>
      <c r="O159" s="68" t="s">
        <v>682</v>
      </c>
      <c r="P159" s="112" t="s">
        <v>682</v>
      </c>
      <c r="Q159" s="4">
        <v>99</v>
      </c>
      <c r="R159" s="67"/>
      <c r="S159" s="53"/>
    </row>
    <row r="160" ht="15.75" spans="1:19">
      <c r="A160" s="57">
        <v>41</v>
      </c>
      <c r="B160" s="57" t="s">
        <v>1319</v>
      </c>
      <c r="C160" s="57">
        <v>929</v>
      </c>
      <c r="D160" s="57">
        <f>(C160/14)</f>
        <v>66.3571428571429</v>
      </c>
      <c r="E160" s="57">
        <v>725</v>
      </c>
      <c r="F160" s="57">
        <f>(E160/15)</f>
        <v>48.3333333333333</v>
      </c>
      <c r="G160" s="57"/>
      <c r="J160" s="120" t="s">
        <v>1320</v>
      </c>
      <c r="K160" s="121" t="s">
        <v>1319</v>
      </c>
      <c r="L160" s="68">
        <v>929</v>
      </c>
      <c r="M160" s="68">
        <f>(L160/14)</f>
        <v>66.3571428571429</v>
      </c>
      <c r="N160" s="122" t="s">
        <v>681</v>
      </c>
      <c r="O160" s="122" t="s">
        <v>681</v>
      </c>
      <c r="P160" s="123" t="s">
        <v>682</v>
      </c>
      <c r="Q160" s="4"/>
      <c r="R160" s="67"/>
      <c r="S160" s="53"/>
    </row>
    <row r="161" spans="1:17">
      <c r="A161" s="111" t="s">
        <v>1321</v>
      </c>
      <c r="B161" s="118" t="s">
        <v>1322</v>
      </c>
      <c r="C161" s="57"/>
      <c r="D161" s="57"/>
      <c r="E161" s="57"/>
      <c r="F161" s="57"/>
      <c r="G161" s="57"/>
      <c r="J161" s="111" t="s">
        <v>1321</v>
      </c>
      <c r="K161" s="118" t="s">
        <v>1322</v>
      </c>
      <c r="L161" s="124"/>
      <c r="M161" s="124"/>
      <c r="N161" s="68" t="s">
        <v>682</v>
      </c>
      <c r="O161" s="68" t="s">
        <v>682</v>
      </c>
      <c r="P161" s="112" t="s">
        <v>682</v>
      </c>
      <c r="Q161" s="4">
        <v>100</v>
      </c>
    </row>
    <row r="162" spans="1:17">
      <c r="A162" s="111" t="s">
        <v>1323</v>
      </c>
      <c r="B162" s="118" t="s">
        <v>1324</v>
      </c>
      <c r="C162" s="57"/>
      <c r="D162" s="57"/>
      <c r="E162" s="57"/>
      <c r="F162" s="57"/>
      <c r="G162" s="57"/>
      <c r="J162" s="111" t="s">
        <v>1323</v>
      </c>
      <c r="K162" s="118" t="s">
        <v>1324</v>
      </c>
      <c r="L162" s="124"/>
      <c r="M162" s="124"/>
      <c r="N162" s="68" t="s">
        <v>687</v>
      </c>
      <c r="O162" s="68" t="s">
        <v>687</v>
      </c>
      <c r="P162" s="112" t="s">
        <v>682</v>
      </c>
      <c r="Q162" s="4">
        <v>101</v>
      </c>
    </row>
    <row r="163" spans="1:17">
      <c r="A163" s="111" t="s">
        <v>1325</v>
      </c>
      <c r="B163" s="118" t="s">
        <v>1326</v>
      </c>
      <c r="C163" s="57"/>
      <c r="D163" s="57"/>
      <c r="E163" s="57"/>
      <c r="F163" s="57"/>
      <c r="G163" s="57"/>
      <c r="J163" s="111" t="s">
        <v>1325</v>
      </c>
      <c r="K163" s="118" t="s">
        <v>1326</v>
      </c>
      <c r="L163" s="124"/>
      <c r="M163" s="124"/>
      <c r="N163" s="68" t="s">
        <v>682</v>
      </c>
      <c r="O163" s="68" t="s">
        <v>682</v>
      </c>
      <c r="P163" s="112" t="s">
        <v>682</v>
      </c>
      <c r="Q163" s="4">
        <v>102</v>
      </c>
    </row>
    <row r="164" spans="1:17">
      <c r="A164" s="111" t="s">
        <v>1327</v>
      </c>
      <c r="B164" s="118" t="s">
        <v>1328</v>
      </c>
      <c r="C164" s="57"/>
      <c r="D164" s="57"/>
      <c r="E164" s="57"/>
      <c r="F164" s="57"/>
      <c r="G164" s="57"/>
      <c r="J164" s="111" t="s">
        <v>1327</v>
      </c>
      <c r="K164" s="118" t="s">
        <v>1328</v>
      </c>
      <c r="L164" s="124"/>
      <c r="M164" s="124"/>
      <c r="N164" s="68" t="s">
        <v>682</v>
      </c>
      <c r="O164" s="68" t="s">
        <v>682</v>
      </c>
      <c r="P164" s="112" t="s">
        <v>682</v>
      </c>
      <c r="Q164" s="4">
        <v>103</v>
      </c>
    </row>
    <row r="165" spans="10:17">
      <c r="J165" s="7"/>
      <c r="K165" s="7"/>
      <c r="L165" s="125"/>
      <c r="M165" s="125"/>
      <c r="N165" s="125"/>
      <c r="O165" s="125"/>
      <c r="P165" s="125"/>
      <c r="Q165" s="4"/>
    </row>
    <row r="166" spans="10:17">
      <c r="J166" s="76" t="s">
        <v>978</v>
      </c>
      <c r="K166" s="126"/>
      <c r="L166" s="127" t="s">
        <v>1329</v>
      </c>
      <c r="M166" s="80">
        <v>116</v>
      </c>
      <c r="N166" s="80">
        <v>123</v>
      </c>
      <c r="O166" s="80">
        <v>104</v>
      </c>
      <c r="P166" s="80">
        <v>103</v>
      </c>
      <c r="Q166" s="4"/>
    </row>
    <row r="167" s="51" customFormat="1" spans="10:19">
      <c r="J167" s="128"/>
      <c r="K167" s="129"/>
      <c r="L167" s="82"/>
      <c r="M167" s="82"/>
      <c r="N167" s="82"/>
      <c r="O167" s="82"/>
      <c r="P167" s="82"/>
      <c r="Q167" s="83"/>
      <c r="R167" s="83"/>
      <c r="S167" s="83"/>
    </row>
    <row r="168" spans="11:16">
      <c r="K168" s="85" t="s">
        <v>980</v>
      </c>
      <c r="L168" s="86"/>
      <c r="M168" s="86">
        <v>116</v>
      </c>
      <c r="N168" s="86">
        <v>144</v>
      </c>
      <c r="O168" s="86">
        <v>138</v>
      </c>
      <c r="P168" s="86">
        <v>134</v>
      </c>
    </row>
    <row r="171" spans="14:16">
      <c r="N171" s="87" t="s">
        <v>981</v>
      </c>
      <c r="O171" s="87"/>
      <c r="P171" s="87"/>
    </row>
    <row r="172" spans="11:17">
      <c r="K172" s="89" t="s">
        <v>657</v>
      </c>
      <c r="L172" s="90">
        <v>161</v>
      </c>
      <c r="N172" s="90" t="s">
        <v>658</v>
      </c>
      <c r="O172" s="90"/>
      <c r="P172" s="90">
        <f>(L176/L172)</f>
        <v>0.838509316770186</v>
      </c>
      <c r="Q172" s="26"/>
    </row>
    <row r="173" spans="11:17">
      <c r="K173" s="25"/>
      <c r="L173" s="91"/>
      <c r="N173" s="91"/>
      <c r="O173" s="91"/>
      <c r="P173" s="91"/>
      <c r="Q173" s="26"/>
    </row>
    <row r="174" spans="11:17">
      <c r="K174" s="92" t="s">
        <v>982</v>
      </c>
      <c r="L174" s="90">
        <v>19</v>
      </c>
      <c r="N174" s="91"/>
      <c r="O174" s="91"/>
      <c r="P174" s="91"/>
      <c r="Q174" s="26"/>
    </row>
    <row r="175" spans="11:17">
      <c r="K175" s="93" t="s">
        <v>660</v>
      </c>
      <c r="L175" s="90">
        <v>7</v>
      </c>
      <c r="N175" s="87" t="s">
        <v>984</v>
      </c>
      <c r="O175" s="87"/>
      <c r="P175" s="87"/>
      <c r="Q175" s="26"/>
    </row>
    <row r="176" spans="11:17">
      <c r="K176" s="89" t="s">
        <v>661</v>
      </c>
      <c r="L176" s="90">
        <f>(L172-L174)-L175</f>
        <v>135</v>
      </c>
      <c r="N176" s="90" t="s">
        <v>658</v>
      </c>
      <c r="O176" s="90"/>
      <c r="P176" s="90">
        <f>(L179/L172)</f>
        <v>0.639751552795031</v>
      </c>
      <c r="Q176" s="26"/>
    </row>
    <row r="179" spans="11:12">
      <c r="K179" s="94" t="s">
        <v>985</v>
      </c>
      <c r="L179" s="95">
        <v>103</v>
      </c>
    </row>
  </sheetData>
  <sortState ref="J3:N150">
    <sortCondition ref="K3:K150"/>
  </sortState>
  <mergeCells count="10">
    <mergeCell ref="J1:P1"/>
    <mergeCell ref="A2:G2"/>
    <mergeCell ref="L2:M2"/>
    <mergeCell ref="J166:K166"/>
    <mergeCell ref="N171:P171"/>
    <mergeCell ref="N172:O172"/>
    <mergeCell ref="N175:P175"/>
    <mergeCell ref="N176:O176"/>
    <mergeCell ref="J2:J3"/>
    <mergeCell ref="K2:K3"/>
  </mergeCells>
  <conditionalFormatting sqref="Q3">
    <cfRule type="containsText" dxfId="0" priority="3" operator="between" text="ATKT">
      <formula>NOT(ISERROR(SEARCH("ATKT",Q3)))</formula>
    </cfRule>
  </conditionalFormatting>
  <conditionalFormatting sqref="N4:P6 N155:P163 N152:O154 N115:P151 N114:O114 N106:P113 N98:P103 N91:P96 N80:P89 N79:O79 N78:P78 N77:O77 N76:P76 N75 N49:P74 N48:O48 N39:P47 N17:P37 N10:P15 N9 N8:P8 N7">
    <cfRule type="containsText" dxfId="0" priority="2" operator="between" text="ATKT">
      <formula>NOT(ISERROR(SEARCH("ATKT",N4)))</formula>
    </cfRule>
  </conditionalFormatting>
  <conditionalFormatting sqref="M166:P167">
    <cfRule type="containsText" dxfId="0" priority="1" operator="between" text="ATKT">
      <formula>NOT(ISERROR(SEARCH("ATKT",M166)))</formula>
    </cfRule>
  </conditionalFormatting>
  <printOptions horizontalCentered="1"/>
  <pageMargins left="0.309722222222222" right="0.309722222222222" top="0.549305555555555" bottom="0.549305555555555" header="0.299305555555556" footer="0.299305555555556"/>
  <pageSetup paperSize="9" orientation="portrait" horizontalDpi="300"/>
  <headerFoot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P176"/>
  <sheetViews>
    <sheetView view="pageBreakPreview" zoomScaleNormal="85" zoomScaleSheetLayoutView="100" topLeftCell="D1" workbookViewId="0">
      <selection activeCell="H1" sqref="H1:M179"/>
    </sheetView>
  </sheetViews>
  <sheetFormatPr defaultColWidth="9" defaultRowHeight="15"/>
  <cols>
    <col min="2" max="2" width="40.2857142857143" customWidth="1"/>
    <col min="3" max="3" width="9" customWidth="1"/>
    <col min="4" max="4" width="39.2857142857143" customWidth="1"/>
    <col min="5" max="5" width="9" customWidth="1"/>
    <col min="6" max="7" width="9.28571428571429" customWidth="1"/>
    <col min="8" max="8" width="14.1428571428571" customWidth="1"/>
    <col min="9" max="9" width="38.2857142857143" customWidth="1"/>
    <col min="10" max="10" width="9.85714285714286" style="52" customWidth="1"/>
    <col min="11" max="11" width="9" style="52"/>
    <col min="12" max="12" width="14.8571428571429" style="52" customWidth="1"/>
    <col min="13" max="13" width="9.28571428571429" style="52" customWidth="1"/>
    <col min="14" max="14" width="17" style="9" customWidth="1"/>
    <col min="15" max="15" width="9.14285714285714" style="9"/>
    <col min="16" max="16" width="9.14285714285714" style="53"/>
  </cols>
  <sheetData>
    <row r="1" ht="21" spans="8:14">
      <c r="H1" s="54" t="s">
        <v>1330</v>
      </c>
      <c r="I1" s="54"/>
      <c r="J1" s="54"/>
      <c r="K1" s="54"/>
      <c r="L1" s="54"/>
      <c r="M1" s="54"/>
      <c r="N1" s="61"/>
    </row>
    <row r="2" ht="18.75" spans="3:13">
      <c r="C2" s="55" t="s">
        <v>1331</v>
      </c>
      <c r="D2" s="55"/>
      <c r="E2" s="55"/>
      <c r="F2" s="55"/>
      <c r="G2" s="55"/>
      <c r="H2" s="56" t="s">
        <v>664</v>
      </c>
      <c r="I2" s="56" t="s">
        <v>665</v>
      </c>
      <c r="J2" s="62" t="s">
        <v>992</v>
      </c>
      <c r="K2" s="63" t="s">
        <v>993</v>
      </c>
      <c r="L2" s="63" t="s">
        <v>994</v>
      </c>
      <c r="M2" s="64" t="s">
        <v>1332</v>
      </c>
    </row>
    <row r="3" spans="3:16">
      <c r="C3" s="57" t="s">
        <v>670</v>
      </c>
      <c r="D3" s="57" t="s">
        <v>665</v>
      </c>
      <c r="E3" s="57" t="s">
        <v>501</v>
      </c>
      <c r="F3" s="57" t="s">
        <v>24</v>
      </c>
      <c r="G3" s="58"/>
      <c r="H3" s="59"/>
      <c r="I3" s="59"/>
      <c r="J3" s="63" t="s">
        <v>996</v>
      </c>
      <c r="K3" s="63" t="s">
        <v>674</v>
      </c>
      <c r="L3" s="63" t="s">
        <v>675</v>
      </c>
      <c r="M3" s="63" t="s">
        <v>676</v>
      </c>
      <c r="N3" s="31" t="s">
        <v>677</v>
      </c>
      <c r="O3" s="9" t="s">
        <v>28</v>
      </c>
      <c r="P3" s="53" t="s">
        <v>1333</v>
      </c>
    </row>
    <row r="4" spans="3:15">
      <c r="C4">
        <v>1</v>
      </c>
      <c r="D4" t="s">
        <v>1334</v>
      </c>
      <c r="H4" s="60" t="s">
        <v>1335</v>
      </c>
      <c r="I4" s="60" t="s">
        <v>1334</v>
      </c>
      <c r="J4" s="65"/>
      <c r="K4" s="65" t="s">
        <v>687</v>
      </c>
      <c r="L4" s="65" t="s">
        <v>682</v>
      </c>
      <c r="M4" s="65" t="s">
        <v>682</v>
      </c>
      <c r="N4" s="66">
        <v>1</v>
      </c>
      <c r="O4" s="67"/>
    </row>
    <row r="5" spans="1:15">
      <c r="A5" t="s">
        <v>682</v>
      </c>
      <c r="B5" t="s">
        <v>1336</v>
      </c>
      <c r="C5">
        <v>3</v>
      </c>
      <c r="D5" t="s">
        <v>1336</v>
      </c>
      <c r="H5" s="60" t="s">
        <v>1337</v>
      </c>
      <c r="I5" s="60" t="s">
        <v>1336</v>
      </c>
      <c r="J5" s="68" t="s">
        <v>682</v>
      </c>
      <c r="K5" s="65" t="s">
        <v>682</v>
      </c>
      <c r="L5" s="65" t="s">
        <v>682</v>
      </c>
      <c r="M5" s="65" t="s">
        <v>682</v>
      </c>
      <c r="N5" s="66">
        <v>2</v>
      </c>
      <c r="O5" s="67"/>
    </row>
    <row r="6" spans="1:15">
      <c r="A6" t="s">
        <v>682</v>
      </c>
      <c r="B6" t="s">
        <v>1338</v>
      </c>
      <c r="C6">
        <v>5</v>
      </c>
      <c r="D6" t="s">
        <v>1338</v>
      </c>
      <c r="H6" s="60" t="s">
        <v>1339</v>
      </c>
      <c r="I6" s="60" t="s">
        <v>1338</v>
      </c>
      <c r="J6" s="68" t="s">
        <v>682</v>
      </c>
      <c r="K6" s="65" t="s">
        <v>693</v>
      </c>
      <c r="L6" s="65" t="s">
        <v>681</v>
      </c>
      <c r="M6" s="65" t="s">
        <v>687</v>
      </c>
      <c r="N6" s="66"/>
      <c r="O6" s="67"/>
    </row>
    <row r="7" spans="1:15">
      <c r="A7" t="s">
        <v>1340</v>
      </c>
      <c r="B7" t="s">
        <v>1341</v>
      </c>
      <c r="C7">
        <v>6</v>
      </c>
      <c r="D7" t="s">
        <v>1341</v>
      </c>
      <c r="H7" s="60" t="s">
        <v>1342</v>
      </c>
      <c r="I7" s="60" t="s">
        <v>1341</v>
      </c>
      <c r="J7" s="68" t="s">
        <v>1340</v>
      </c>
      <c r="K7" s="69" t="s">
        <v>28</v>
      </c>
      <c r="L7" s="69" t="s">
        <v>28</v>
      </c>
      <c r="M7" s="69" t="s">
        <v>28</v>
      </c>
      <c r="N7" s="70"/>
      <c r="O7" s="67">
        <v>1</v>
      </c>
    </row>
    <row r="8" spans="1:15">
      <c r="A8" t="s">
        <v>28</v>
      </c>
      <c r="B8" t="s">
        <v>1343</v>
      </c>
      <c r="C8">
        <v>7</v>
      </c>
      <c r="D8" t="s">
        <v>1343</v>
      </c>
      <c r="H8" s="60"/>
      <c r="I8" s="57" t="s">
        <v>1343</v>
      </c>
      <c r="J8" s="69" t="s">
        <v>28</v>
      </c>
      <c r="K8" s="69" t="s">
        <v>28</v>
      </c>
      <c r="L8" s="69" t="s">
        <v>28</v>
      </c>
      <c r="M8" s="69" t="s">
        <v>28</v>
      </c>
      <c r="N8" s="70"/>
      <c r="O8" s="67">
        <v>2</v>
      </c>
    </row>
    <row r="9" spans="1:15">
      <c r="A9" t="s">
        <v>682</v>
      </c>
      <c r="B9" t="s">
        <v>1344</v>
      </c>
      <c r="C9">
        <v>8</v>
      </c>
      <c r="D9" t="s">
        <v>1344</v>
      </c>
      <c r="H9" s="60" t="s">
        <v>1345</v>
      </c>
      <c r="I9" s="60" t="s">
        <v>1344</v>
      </c>
      <c r="J9" s="68" t="s">
        <v>682</v>
      </c>
      <c r="K9" s="65" t="s">
        <v>682</v>
      </c>
      <c r="L9" s="65" t="s">
        <v>682</v>
      </c>
      <c r="M9" s="65" t="s">
        <v>682</v>
      </c>
      <c r="N9" s="66">
        <v>3</v>
      </c>
      <c r="O9" s="67"/>
    </row>
    <row r="10" spans="1:15">
      <c r="A10" t="s">
        <v>682</v>
      </c>
      <c r="B10" t="s">
        <v>1346</v>
      </c>
      <c r="C10">
        <v>123</v>
      </c>
      <c r="D10" t="s">
        <v>1346</v>
      </c>
      <c r="H10" s="60" t="s">
        <v>1347</v>
      </c>
      <c r="I10" s="60" t="s">
        <v>1346</v>
      </c>
      <c r="J10" s="68" t="s">
        <v>682</v>
      </c>
      <c r="K10" s="65" t="s">
        <v>682</v>
      </c>
      <c r="L10" s="65" t="s">
        <v>682</v>
      </c>
      <c r="M10" s="65" t="s">
        <v>682</v>
      </c>
      <c r="N10" s="66">
        <v>4</v>
      </c>
      <c r="O10" s="67"/>
    </row>
    <row r="11" spans="1:15">
      <c r="A11" t="s">
        <v>682</v>
      </c>
      <c r="B11" t="s">
        <v>1348</v>
      </c>
      <c r="C11">
        <v>9</v>
      </c>
      <c r="D11" t="s">
        <v>1348</v>
      </c>
      <c r="H11" s="60"/>
      <c r="I11" s="57" t="s">
        <v>1348</v>
      </c>
      <c r="J11" s="68" t="s">
        <v>682</v>
      </c>
      <c r="K11" s="69" t="s">
        <v>28</v>
      </c>
      <c r="L11" s="69" t="s">
        <v>28</v>
      </c>
      <c r="M11" s="69" t="s">
        <v>28</v>
      </c>
      <c r="N11" s="70"/>
      <c r="O11" s="67"/>
    </row>
    <row r="12" spans="1:15">
      <c r="A12" t="s">
        <v>1349</v>
      </c>
      <c r="B12" t="s">
        <v>1350</v>
      </c>
      <c r="C12">
        <v>10</v>
      </c>
      <c r="D12" t="s">
        <v>1350</v>
      </c>
      <c r="H12" s="60" t="s">
        <v>1351</v>
      </c>
      <c r="I12" s="60" t="s">
        <v>1350</v>
      </c>
      <c r="J12" s="68" t="s">
        <v>1349</v>
      </c>
      <c r="K12" s="65" t="s">
        <v>687</v>
      </c>
      <c r="L12" s="65" t="s">
        <v>681</v>
      </c>
      <c r="M12" s="65" t="s">
        <v>682</v>
      </c>
      <c r="N12" s="66"/>
      <c r="O12" s="67"/>
    </row>
    <row r="13" spans="1:15">
      <c r="A13" t="s">
        <v>682</v>
      </c>
      <c r="B13" t="s">
        <v>1352</v>
      </c>
      <c r="C13">
        <v>11</v>
      </c>
      <c r="D13" t="s">
        <v>1352</v>
      </c>
      <c r="H13" s="60" t="s">
        <v>1353</v>
      </c>
      <c r="I13" s="60" t="s">
        <v>1352</v>
      </c>
      <c r="J13" s="68" t="s">
        <v>682</v>
      </c>
      <c r="K13" s="65" t="s">
        <v>682</v>
      </c>
      <c r="L13" s="65" t="s">
        <v>682</v>
      </c>
      <c r="M13" s="65" t="s">
        <v>682</v>
      </c>
      <c r="N13" s="66">
        <v>5</v>
      </c>
      <c r="O13" s="67"/>
    </row>
    <row r="14" spans="1:15">
      <c r="A14" t="s">
        <v>682</v>
      </c>
      <c r="B14" t="s">
        <v>1354</v>
      </c>
      <c r="C14">
        <v>12</v>
      </c>
      <c r="D14" t="s">
        <v>1354</v>
      </c>
      <c r="H14" s="60" t="s">
        <v>1355</v>
      </c>
      <c r="I14" s="60" t="s">
        <v>1354</v>
      </c>
      <c r="J14" s="68" t="s">
        <v>682</v>
      </c>
      <c r="K14" s="65" t="s">
        <v>682</v>
      </c>
      <c r="L14" s="65" t="s">
        <v>682</v>
      </c>
      <c r="M14" s="65" t="s">
        <v>682</v>
      </c>
      <c r="N14" s="66">
        <v>6</v>
      </c>
      <c r="O14" s="67"/>
    </row>
    <row r="15" s="50" customFormat="1" spans="1:16">
      <c r="A15" s="50" t="s">
        <v>28</v>
      </c>
      <c r="B15" s="50" t="s">
        <v>1356</v>
      </c>
      <c r="C15" s="50">
        <v>13</v>
      </c>
      <c r="D15" s="50" t="s">
        <v>1356</v>
      </c>
      <c r="H15" s="60"/>
      <c r="I15" s="60" t="s">
        <v>1356</v>
      </c>
      <c r="J15" s="69" t="s">
        <v>28</v>
      </c>
      <c r="K15" s="69" t="s">
        <v>28</v>
      </c>
      <c r="L15" s="69" t="s">
        <v>28</v>
      </c>
      <c r="M15" s="69" t="s">
        <v>28</v>
      </c>
      <c r="N15" s="71"/>
      <c r="O15" s="72">
        <v>3</v>
      </c>
      <c r="P15" s="73"/>
    </row>
    <row r="16" spans="1:15">
      <c r="A16" t="s">
        <v>682</v>
      </c>
      <c r="B16" t="s">
        <v>1357</v>
      </c>
      <c r="C16">
        <v>2</v>
      </c>
      <c r="D16" t="s">
        <v>1357</v>
      </c>
      <c r="H16" s="60" t="s">
        <v>1358</v>
      </c>
      <c r="I16" s="60" t="s">
        <v>1357</v>
      </c>
      <c r="J16" s="68" t="s">
        <v>682</v>
      </c>
      <c r="K16" s="65" t="s">
        <v>682</v>
      </c>
      <c r="L16" s="65" t="s">
        <v>682</v>
      </c>
      <c r="M16" s="65" t="s">
        <v>682</v>
      </c>
      <c r="N16" s="66">
        <v>7</v>
      </c>
      <c r="O16" s="67"/>
    </row>
    <row r="17" spans="1:15">
      <c r="A17" t="s">
        <v>682</v>
      </c>
      <c r="B17" t="s">
        <v>1359</v>
      </c>
      <c r="C17">
        <v>14</v>
      </c>
      <c r="D17" t="s">
        <v>1359</v>
      </c>
      <c r="H17" s="60" t="s">
        <v>1360</v>
      </c>
      <c r="I17" s="60" t="s">
        <v>1359</v>
      </c>
      <c r="J17" s="68" t="s">
        <v>682</v>
      </c>
      <c r="K17" s="65" t="s">
        <v>682</v>
      </c>
      <c r="L17" s="65" t="s">
        <v>682</v>
      </c>
      <c r="M17" s="65" t="s">
        <v>682</v>
      </c>
      <c r="N17" s="66">
        <v>8</v>
      </c>
      <c r="O17" s="67"/>
    </row>
    <row r="18" s="50" customFormat="1" spans="1:16">
      <c r="A18" s="50" t="s">
        <v>28</v>
      </c>
      <c r="B18" s="50" t="s">
        <v>1361</v>
      </c>
      <c r="C18" s="50">
        <v>15</v>
      </c>
      <c r="D18" s="50" t="s">
        <v>1361</v>
      </c>
      <c r="H18" s="60"/>
      <c r="I18" s="60" t="s">
        <v>1361</v>
      </c>
      <c r="J18" s="69" t="s">
        <v>28</v>
      </c>
      <c r="K18" s="69" t="s">
        <v>28</v>
      </c>
      <c r="L18" s="69" t="s">
        <v>28</v>
      </c>
      <c r="M18" s="69" t="s">
        <v>28</v>
      </c>
      <c r="N18" s="71"/>
      <c r="O18" s="72">
        <v>4</v>
      </c>
      <c r="P18" s="73"/>
    </row>
    <row r="19" spans="1:15">
      <c r="A19" t="s">
        <v>682</v>
      </c>
      <c r="B19" t="s">
        <v>1362</v>
      </c>
      <c r="C19">
        <v>16</v>
      </c>
      <c r="D19" t="s">
        <v>1362</v>
      </c>
      <c r="H19" s="60" t="s">
        <v>1363</v>
      </c>
      <c r="I19" s="60" t="s">
        <v>1362</v>
      </c>
      <c r="J19" s="68" t="s">
        <v>682</v>
      </c>
      <c r="K19" s="65" t="s">
        <v>682</v>
      </c>
      <c r="L19" s="65" t="s">
        <v>682</v>
      </c>
      <c r="M19" s="65" t="s">
        <v>682</v>
      </c>
      <c r="N19" s="66">
        <v>9</v>
      </c>
      <c r="O19" s="67"/>
    </row>
    <row r="20" spans="1:15">
      <c r="A20" t="s">
        <v>682</v>
      </c>
      <c r="B20" t="s">
        <v>1364</v>
      </c>
      <c r="C20">
        <v>17</v>
      </c>
      <c r="D20" t="s">
        <v>1364</v>
      </c>
      <c r="H20" s="60" t="s">
        <v>1365</v>
      </c>
      <c r="I20" s="60" t="s">
        <v>1364</v>
      </c>
      <c r="J20" s="68" t="s">
        <v>682</v>
      </c>
      <c r="K20" s="65" t="s">
        <v>682</v>
      </c>
      <c r="L20" s="65" t="s">
        <v>682</v>
      </c>
      <c r="M20" s="65" t="s">
        <v>682</v>
      </c>
      <c r="N20" s="66">
        <v>10</v>
      </c>
      <c r="O20" s="67"/>
    </row>
    <row r="21" spans="1:15">
      <c r="A21" t="s">
        <v>682</v>
      </c>
      <c r="B21" t="s">
        <v>1366</v>
      </c>
      <c r="C21">
        <v>19</v>
      </c>
      <c r="D21" t="s">
        <v>1366</v>
      </c>
      <c r="H21" s="60" t="s">
        <v>1367</v>
      </c>
      <c r="I21" s="60" t="s">
        <v>1366</v>
      </c>
      <c r="J21" s="68" t="s">
        <v>682</v>
      </c>
      <c r="K21" s="65" t="s">
        <v>682</v>
      </c>
      <c r="L21" s="65" t="s">
        <v>682</v>
      </c>
      <c r="M21" s="65" t="s">
        <v>682</v>
      </c>
      <c r="N21" s="66">
        <v>11</v>
      </c>
      <c r="O21" s="67"/>
    </row>
    <row r="22" spans="1:15">
      <c r="A22" t="s">
        <v>682</v>
      </c>
      <c r="B22" t="s">
        <v>1368</v>
      </c>
      <c r="C22">
        <v>20</v>
      </c>
      <c r="D22" t="s">
        <v>1368</v>
      </c>
      <c r="H22" s="60" t="s">
        <v>1369</v>
      </c>
      <c r="I22" s="60" t="s">
        <v>1368</v>
      </c>
      <c r="J22" s="68" t="s">
        <v>682</v>
      </c>
      <c r="K22" s="65" t="s">
        <v>682</v>
      </c>
      <c r="L22" s="65" t="s">
        <v>682</v>
      </c>
      <c r="M22" s="65" t="s">
        <v>682</v>
      </c>
      <c r="N22" s="66">
        <v>12</v>
      </c>
      <c r="O22" s="67"/>
    </row>
    <row r="23" spans="1:16">
      <c r="A23" t="s">
        <v>682</v>
      </c>
      <c r="B23" t="s">
        <v>1370</v>
      </c>
      <c r="C23">
        <v>21</v>
      </c>
      <c r="D23" t="s">
        <v>1370</v>
      </c>
      <c r="H23" s="60"/>
      <c r="I23" s="57" t="s">
        <v>1370</v>
      </c>
      <c r="J23" s="68" t="s">
        <v>682</v>
      </c>
      <c r="K23" s="74" t="s">
        <v>1333</v>
      </c>
      <c r="L23" s="74" t="s">
        <v>1333</v>
      </c>
      <c r="M23" s="74" t="s">
        <v>1333</v>
      </c>
      <c r="N23" s="75"/>
      <c r="O23" s="67"/>
      <c r="P23" s="53">
        <v>1</v>
      </c>
    </row>
    <row r="24" spans="1:15">
      <c r="A24" t="s">
        <v>682</v>
      </c>
      <c r="B24" t="s">
        <v>1371</v>
      </c>
      <c r="C24">
        <v>22</v>
      </c>
      <c r="D24" t="s">
        <v>1371</v>
      </c>
      <c r="H24" s="60" t="s">
        <v>1372</v>
      </c>
      <c r="I24" s="60" t="s">
        <v>1371</v>
      </c>
      <c r="J24" s="68" t="s">
        <v>682</v>
      </c>
      <c r="K24" s="65" t="s">
        <v>682</v>
      </c>
      <c r="L24" s="65" t="s">
        <v>682</v>
      </c>
      <c r="M24" s="65" t="s">
        <v>682</v>
      </c>
      <c r="N24" s="66">
        <v>13</v>
      </c>
      <c r="O24" s="67"/>
    </row>
    <row r="25" spans="1:15">
      <c r="A25" t="s">
        <v>682</v>
      </c>
      <c r="B25" t="s">
        <v>1373</v>
      </c>
      <c r="C25">
        <v>23</v>
      </c>
      <c r="D25" t="s">
        <v>1373</v>
      </c>
      <c r="H25" s="60" t="s">
        <v>1374</v>
      </c>
      <c r="I25" s="60" t="s">
        <v>1373</v>
      </c>
      <c r="J25" s="68" t="s">
        <v>682</v>
      </c>
      <c r="K25" s="65" t="s">
        <v>682</v>
      </c>
      <c r="L25" s="65" t="s">
        <v>682</v>
      </c>
      <c r="M25" s="65" t="s">
        <v>682</v>
      </c>
      <c r="N25" s="66">
        <v>14</v>
      </c>
      <c r="O25" s="67"/>
    </row>
    <row r="26" spans="1:15">
      <c r="A26" t="s">
        <v>682</v>
      </c>
      <c r="B26" t="s">
        <v>1375</v>
      </c>
      <c r="C26">
        <v>112</v>
      </c>
      <c r="D26" t="s">
        <v>1375</v>
      </c>
      <c r="H26" s="60" t="s">
        <v>1376</v>
      </c>
      <c r="I26" s="60" t="s">
        <v>1375</v>
      </c>
      <c r="J26" s="68" t="s">
        <v>682</v>
      </c>
      <c r="K26" s="65" t="s">
        <v>682</v>
      </c>
      <c r="L26" s="65" t="s">
        <v>687</v>
      </c>
      <c r="M26" s="65" t="s">
        <v>682</v>
      </c>
      <c r="N26" s="66">
        <v>15</v>
      </c>
      <c r="O26" s="67"/>
    </row>
    <row r="27" spans="1:15">
      <c r="A27" t="s">
        <v>682</v>
      </c>
      <c r="B27" t="s">
        <v>1377</v>
      </c>
      <c r="C27">
        <v>24</v>
      </c>
      <c r="D27" t="s">
        <v>1377</v>
      </c>
      <c r="H27" s="60" t="s">
        <v>1378</v>
      </c>
      <c r="I27" s="60" t="s">
        <v>1377</v>
      </c>
      <c r="J27" s="68" t="s">
        <v>682</v>
      </c>
      <c r="K27" s="65" t="s">
        <v>687</v>
      </c>
      <c r="L27" s="65" t="s">
        <v>687</v>
      </c>
      <c r="M27" s="65" t="s">
        <v>682</v>
      </c>
      <c r="N27" s="66">
        <v>16</v>
      </c>
      <c r="O27" s="67"/>
    </row>
    <row r="28" spans="1:15">
      <c r="A28" t="s">
        <v>8</v>
      </c>
      <c r="B28" t="s">
        <v>1379</v>
      </c>
      <c r="C28">
        <v>25</v>
      </c>
      <c r="D28" t="s">
        <v>1379</v>
      </c>
      <c r="H28" s="60" t="s">
        <v>1380</v>
      </c>
      <c r="I28" s="60" t="s">
        <v>1379</v>
      </c>
      <c r="J28" s="68" t="s">
        <v>8</v>
      </c>
      <c r="K28" s="65" t="s">
        <v>687</v>
      </c>
      <c r="L28" s="65" t="s">
        <v>687</v>
      </c>
      <c r="M28" s="65" t="s">
        <v>682</v>
      </c>
      <c r="N28" s="66">
        <v>17</v>
      </c>
      <c r="O28" s="67"/>
    </row>
    <row r="29" spans="1:15">
      <c r="A29" t="s">
        <v>682</v>
      </c>
      <c r="B29" t="s">
        <v>1381</v>
      </c>
      <c r="C29">
        <v>26</v>
      </c>
      <c r="D29" t="s">
        <v>1381</v>
      </c>
      <c r="H29" s="60" t="s">
        <v>1382</v>
      </c>
      <c r="I29" s="60" t="s">
        <v>1381</v>
      </c>
      <c r="J29" s="68" t="s">
        <v>682</v>
      </c>
      <c r="K29" s="65" t="s">
        <v>682</v>
      </c>
      <c r="L29" s="65" t="s">
        <v>682</v>
      </c>
      <c r="M29" s="65" t="s">
        <v>682</v>
      </c>
      <c r="N29" s="66">
        <v>18</v>
      </c>
      <c r="O29" s="67"/>
    </row>
    <row r="30" spans="1:15">
      <c r="A30" t="s">
        <v>682</v>
      </c>
      <c r="B30" t="s">
        <v>1383</v>
      </c>
      <c r="C30">
        <v>27</v>
      </c>
      <c r="D30" t="s">
        <v>1383</v>
      </c>
      <c r="H30" s="60" t="s">
        <v>1384</v>
      </c>
      <c r="I30" s="60" t="s">
        <v>1383</v>
      </c>
      <c r="J30" s="68" t="s">
        <v>682</v>
      </c>
      <c r="K30" s="65" t="s">
        <v>682</v>
      </c>
      <c r="L30" s="65" t="s">
        <v>682</v>
      </c>
      <c r="M30" s="65" t="s">
        <v>682</v>
      </c>
      <c r="N30" s="66">
        <v>19</v>
      </c>
      <c r="O30" s="67"/>
    </row>
    <row r="31" spans="1:15">
      <c r="A31" t="s">
        <v>682</v>
      </c>
      <c r="B31" t="s">
        <v>1385</v>
      </c>
      <c r="C31">
        <v>28</v>
      </c>
      <c r="D31" t="s">
        <v>1385</v>
      </c>
      <c r="H31" s="60" t="s">
        <v>1386</v>
      </c>
      <c r="I31" s="60" t="s">
        <v>1385</v>
      </c>
      <c r="J31" s="68" t="s">
        <v>682</v>
      </c>
      <c r="K31" s="65" t="s">
        <v>687</v>
      </c>
      <c r="L31" s="69" t="s">
        <v>28</v>
      </c>
      <c r="M31" s="69" t="s">
        <v>28</v>
      </c>
      <c r="N31" s="71"/>
      <c r="O31" s="67">
        <v>5</v>
      </c>
    </row>
    <row r="32" spans="1:15">
      <c r="A32" t="s">
        <v>682</v>
      </c>
      <c r="B32" t="s">
        <v>1387</v>
      </c>
      <c r="C32">
        <v>151</v>
      </c>
      <c r="D32" t="s">
        <v>1388</v>
      </c>
      <c r="H32" s="60" t="s">
        <v>1389</v>
      </c>
      <c r="I32" s="60" t="s">
        <v>1387</v>
      </c>
      <c r="J32" s="68" t="s">
        <v>682</v>
      </c>
      <c r="K32" s="65" t="s">
        <v>682</v>
      </c>
      <c r="L32" s="65" t="s">
        <v>682</v>
      </c>
      <c r="M32" s="65" t="s">
        <v>682</v>
      </c>
      <c r="N32" s="66">
        <v>20</v>
      </c>
      <c r="O32" s="67"/>
    </row>
    <row r="33" spans="1:15">
      <c r="A33" t="s">
        <v>682</v>
      </c>
      <c r="B33" t="s">
        <v>1390</v>
      </c>
      <c r="C33">
        <v>29</v>
      </c>
      <c r="D33" t="s">
        <v>1387</v>
      </c>
      <c r="H33" s="60" t="s">
        <v>1391</v>
      </c>
      <c r="I33" s="60" t="s">
        <v>1390</v>
      </c>
      <c r="J33" s="68" t="s">
        <v>682</v>
      </c>
      <c r="K33" s="65" t="s">
        <v>682</v>
      </c>
      <c r="L33" s="65" t="s">
        <v>682</v>
      </c>
      <c r="M33" s="65" t="s">
        <v>682</v>
      </c>
      <c r="N33" s="66">
        <v>21</v>
      </c>
      <c r="O33" s="67"/>
    </row>
    <row r="34" spans="1:15">
      <c r="A34" t="s">
        <v>682</v>
      </c>
      <c r="B34" t="s">
        <v>1392</v>
      </c>
      <c r="C34">
        <v>30</v>
      </c>
      <c r="D34" t="s">
        <v>1390</v>
      </c>
      <c r="H34" s="60" t="s">
        <v>1393</v>
      </c>
      <c r="I34" s="60" t="s">
        <v>1392</v>
      </c>
      <c r="J34" s="68" t="s">
        <v>682</v>
      </c>
      <c r="K34" s="65" t="s">
        <v>682</v>
      </c>
      <c r="L34" s="65" t="s">
        <v>682</v>
      </c>
      <c r="M34" s="65" t="s">
        <v>682</v>
      </c>
      <c r="N34" s="66">
        <v>22</v>
      </c>
      <c r="O34" s="67"/>
    </row>
    <row r="35" spans="1:15">
      <c r="A35" t="s">
        <v>682</v>
      </c>
      <c r="B35" t="s">
        <v>1394</v>
      </c>
      <c r="C35">
        <v>156</v>
      </c>
      <c r="D35" t="s">
        <v>1395</v>
      </c>
      <c r="H35" s="60" t="s">
        <v>1396</v>
      </c>
      <c r="I35" s="60" t="s">
        <v>1394</v>
      </c>
      <c r="J35" s="68" t="s">
        <v>682</v>
      </c>
      <c r="K35" s="65" t="s">
        <v>687</v>
      </c>
      <c r="L35" s="65" t="s">
        <v>687</v>
      </c>
      <c r="M35" s="65" t="s">
        <v>682</v>
      </c>
      <c r="N35" s="66">
        <v>23</v>
      </c>
      <c r="O35" s="67"/>
    </row>
    <row r="36" spans="1:16">
      <c r="A36" t="s">
        <v>682</v>
      </c>
      <c r="B36" t="s">
        <v>1397</v>
      </c>
      <c r="C36">
        <v>31</v>
      </c>
      <c r="D36" t="s">
        <v>1392</v>
      </c>
      <c r="H36" s="60"/>
      <c r="I36" s="57" t="s">
        <v>1397</v>
      </c>
      <c r="J36" s="68" t="s">
        <v>682</v>
      </c>
      <c r="K36" s="74" t="s">
        <v>1333</v>
      </c>
      <c r="L36" s="74" t="s">
        <v>1333</v>
      </c>
      <c r="M36" s="74" t="s">
        <v>1333</v>
      </c>
      <c r="N36" s="75"/>
      <c r="O36" s="67"/>
      <c r="P36" s="53">
        <v>2</v>
      </c>
    </row>
    <row r="37" spans="1:15">
      <c r="A37" t="s">
        <v>682</v>
      </c>
      <c r="B37" t="s">
        <v>1398</v>
      </c>
      <c r="C37">
        <v>113</v>
      </c>
      <c r="D37" t="s">
        <v>1394</v>
      </c>
      <c r="H37" s="60" t="s">
        <v>1399</v>
      </c>
      <c r="I37" s="60" t="s">
        <v>1398</v>
      </c>
      <c r="J37" s="68" t="s">
        <v>682</v>
      </c>
      <c r="K37" s="65" t="s">
        <v>682</v>
      </c>
      <c r="L37" s="65" t="s">
        <v>682</v>
      </c>
      <c r="M37" s="65" t="s">
        <v>682</v>
      </c>
      <c r="N37" s="66">
        <v>24</v>
      </c>
      <c r="O37" s="67"/>
    </row>
    <row r="38" spans="1:15">
      <c r="A38" t="s">
        <v>682</v>
      </c>
      <c r="B38" t="s">
        <v>1400</v>
      </c>
      <c r="C38">
        <v>32</v>
      </c>
      <c r="D38" t="s">
        <v>1397</v>
      </c>
      <c r="H38" s="60" t="s">
        <v>1401</v>
      </c>
      <c r="I38" s="60" t="s">
        <v>1400</v>
      </c>
      <c r="J38" s="68" t="s">
        <v>682</v>
      </c>
      <c r="K38" s="65" t="s">
        <v>682</v>
      </c>
      <c r="L38" s="65" t="s">
        <v>682</v>
      </c>
      <c r="M38" s="65" t="s">
        <v>682</v>
      </c>
      <c r="N38" s="66">
        <v>25</v>
      </c>
      <c r="O38" s="67"/>
    </row>
    <row r="39" spans="1:15">
      <c r="A39" t="s">
        <v>682</v>
      </c>
      <c r="B39" t="s">
        <v>1402</v>
      </c>
      <c r="C39">
        <v>33</v>
      </c>
      <c r="D39" t="s">
        <v>1398</v>
      </c>
      <c r="H39" s="60" t="s">
        <v>1403</v>
      </c>
      <c r="I39" s="60" t="s">
        <v>1402</v>
      </c>
      <c r="J39" s="68" t="s">
        <v>682</v>
      </c>
      <c r="K39" s="65" t="s">
        <v>682</v>
      </c>
      <c r="L39" s="65" t="s">
        <v>682</v>
      </c>
      <c r="M39" s="65" t="s">
        <v>682</v>
      </c>
      <c r="N39" s="66">
        <v>26</v>
      </c>
      <c r="O39" s="67"/>
    </row>
    <row r="40" spans="1:15">
      <c r="A40" t="s">
        <v>1349</v>
      </c>
      <c r="B40" t="s">
        <v>1404</v>
      </c>
      <c r="C40">
        <v>153</v>
      </c>
      <c r="D40" t="s">
        <v>1405</v>
      </c>
      <c r="H40" s="60" t="s">
        <v>1406</v>
      </c>
      <c r="I40" s="60" t="s">
        <v>1404</v>
      </c>
      <c r="J40" s="68" t="s">
        <v>1349</v>
      </c>
      <c r="K40" s="65" t="s">
        <v>687</v>
      </c>
      <c r="L40" s="65" t="s">
        <v>687</v>
      </c>
      <c r="M40" s="65" t="s">
        <v>682</v>
      </c>
      <c r="N40" s="66">
        <v>27</v>
      </c>
      <c r="O40" s="67"/>
    </row>
    <row r="41" spans="1:15">
      <c r="A41" t="s">
        <v>8</v>
      </c>
      <c r="B41" t="s">
        <v>1407</v>
      </c>
      <c r="C41">
        <v>34</v>
      </c>
      <c r="D41" t="s">
        <v>1400</v>
      </c>
      <c r="H41" s="60" t="s">
        <v>1408</v>
      </c>
      <c r="I41" s="60" t="s">
        <v>1407</v>
      </c>
      <c r="J41" s="68" t="s">
        <v>8</v>
      </c>
      <c r="K41" s="69" t="s">
        <v>28</v>
      </c>
      <c r="L41" s="69" t="s">
        <v>28</v>
      </c>
      <c r="M41" s="69" t="s">
        <v>28</v>
      </c>
      <c r="N41" s="70"/>
      <c r="O41" s="67">
        <v>6</v>
      </c>
    </row>
    <row r="42" spans="1:15">
      <c r="A42" t="s">
        <v>1349</v>
      </c>
      <c r="B42" t="s">
        <v>1409</v>
      </c>
      <c r="C42">
        <v>138</v>
      </c>
      <c r="D42" t="s">
        <v>1410</v>
      </c>
      <c r="H42" s="60" t="s">
        <v>1411</v>
      </c>
      <c r="I42" s="60" t="s">
        <v>1409</v>
      </c>
      <c r="J42" s="68" t="s">
        <v>1349</v>
      </c>
      <c r="K42" s="65" t="s">
        <v>693</v>
      </c>
      <c r="L42" s="65" t="s">
        <v>682</v>
      </c>
      <c r="M42" s="65" t="s">
        <v>682</v>
      </c>
      <c r="N42" s="66">
        <v>28</v>
      </c>
      <c r="O42" s="67"/>
    </row>
    <row r="43" spans="1:15">
      <c r="A43" t="s">
        <v>8</v>
      </c>
      <c r="B43" t="s">
        <v>1412</v>
      </c>
      <c r="C43">
        <v>35</v>
      </c>
      <c r="D43" t="s">
        <v>1402</v>
      </c>
      <c r="H43" s="60" t="s">
        <v>1413</v>
      </c>
      <c r="I43" s="60" t="s">
        <v>1412</v>
      </c>
      <c r="J43" s="68" t="s">
        <v>8</v>
      </c>
      <c r="K43" s="65" t="s">
        <v>681</v>
      </c>
      <c r="L43" s="65" t="s">
        <v>693</v>
      </c>
      <c r="M43" s="69" t="s">
        <v>28</v>
      </c>
      <c r="N43" s="70"/>
      <c r="O43" s="67">
        <v>7</v>
      </c>
    </row>
    <row r="44" spans="1:15">
      <c r="A44" t="s">
        <v>8</v>
      </c>
      <c r="B44" t="s">
        <v>1414</v>
      </c>
      <c r="C44">
        <v>36</v>
      </c>
      <c r="D44" t="s">
        <v>1404</v>
      </c>
      <c r="H44" s="60" t="s">
        <v>1415</v>
      </c>
      <c r="I44" s="60" t="s">
        <v>1414</v>
      </c>
      <c r="J44" s="68" t="s">
        <v>8</v>
      </c>
      <c r="K44" s="65" t="s">
        <v>693</v>
      </c>
      <c r="L44" s="65" t="s">
        <v>687</v>
      </c>
      <c r="M44" s="65" t="s">
        <v>682</v>
      </c>
      <c r="N44" s="66">
        <v>29</v>
      </c>
      <c r="O44" s="67"/>
    </row>
    <row r="45" spans="1:15">
      <c r="A45" t="s">
        <v>682</v>
      </c>
      <c r="B45" t="s">
        <v>1416</v>
      </c>
      <c r="C45">
        <v>152</v>
      </c>
      <c r="D45" t="s">
        <v>1417</v>
      </c>
      <c r="H45" s="60" t="s">
        <v>1418</v>
      </c>
      <c r="I45" s="60" t="s">
        <v>1416</v>
      </c>
      <c r="J45" s="68" t="s">
        <v>682</v>
      </c>
      <c r="K45" s="65" t="s">
        <v>682</v>
      </c>
      <c r="L45" s="65" t="s">
        <v>682</v>
      </c>
      <c r="M45" s="65" t="s">
        <v>682</v>
      </c>
      <c r="N45" s="66">
        <v>30</v>
      </c>
      <c r="O45" s="67"/>
    </row>
    <row r="46" spans="1:15">
      <c r="A46" t="s">
        <v>682</v>
      </c>
      <c r="B46" t="s">
        <v>1419</v>
      </c>
      <c r="C46">
        <v>137</v>
      </c>
      <c r="D46" t="s">
        <v>1420</v>
      </c>
      <c r="H46" s="60" t="s">
        <v>1421</v>
      </c>
      <c r="I46" s="60" t="s">
        <v>1419</v>
      </c>
      <c r="J46" s="68" t="s">
        <v>682</v>
      </c>
      <c r="K46" s="65" t="s">
        <v>687</v>
      </c>
      <c r="L46" s="65" t="s">
        <v>687</v>
      </c>
      <c r="M46" s="65" t="s">
        <v>682</v>
      </c>
      <c r="N46" s="66">
        <v>31</v>
      </c>
      <c r="O46" s="67"/>
    </row>
    <row r="47" spans="1:15">
      <c r="A47" t="s">
        <v>8</v>
      </c>
      <c r="B47" t="s">
        <v>1422</v>
      </c>
      <c r="C47">
        <v>37</v>
      </c>
      <c r="D47" t="s">
        <v>1407</v>
      </c>
      <c r="H47" s="60" t="s">
        <v>1423</v>
      </c>
      <c r="I47" s="60" t="s">
        <v>1422</v>
      </c>
      <c r="J47" s="68" t="s">
        <v>8</v>
      </c>
      <c r="K47" s="65" t="s">
        <v>687</v>
      </c>
      <c r="L47" s="65" t="s">
        <v>682</v>
      </c>
      <c r="M47" s="65" t="s">
        <v>682</v>
      </c>
      <c r="N47" s="66">
        <v>32</v>
      </c>
      <c r="O47" s="67"/>
    </row>
    <row r="48" spans="1:15">
      <c r="A48" t="s">
        <v>682</v>
      </c>
      <c r="B48" t="s">
        <v>1424</v>
      </c>
      <c r="C48">
        <v>38</v>
      </c>
      <c r="D48" t="s">
        <v>1409</v>
      </c>
      <c r="H48" s="60" t="s">
        <v>1425</v>
      </c>
      <c r="I48" s="60" t="s">
        <v>1424</v>
      </c>
      <c r="J48" s="68" t="s">
        <v>682</v>
      </c>
      <c r="K48" s="65" t="s">
        <v>687</v>
      </c>
      <c r="L48" s="65" t="s">
        <v>687</v>
      </c>
      <c r="M48" s="65" t="s">
        <v>682</v>
      </c>
      <c r="N48" s="66">
        <v>33</v>
      </c>
      <c r="O48" s="67"/>
    </row>
    <row r="49" s="50" customFormat="1" spans="1:16">
      <c r="A49" s="50" t="s">
        <v>1426</v>
      </c>
      <c r="B49" s="50" t="s">
        <v>1427</v>
      </c>
      <c r="C49" s="50">
        <v>140</v>
      </c>
      <c r="D49" s="50" t="s">
        <v>1428</v>
      </c>
      <c r="H49" s="60" t="s">
        <v>1429</v>
      </c>
      <c r="I49" s="60" t="s">
        <v>1427</v>
      </c>
      <c r="J49" s="65" t="s">
        <v>1426</v>
      </c>
      <c r="K49" s="65" t="s">
        <v>737</v>
      </c>
      <c r="L49" s="65" t="s">
        <v>693</v>
      </c>
      <c r="M49" s="65" t="s">
        <v>682</v>
      </c>
      <c r="N49" s="66">
        <v>34</v>
      </c>
      <c r="O49" s="72"/>
      <c r="P49" s="73"/>
    </row>
    <row r="50" spans="1:15">
      <c r="A50" t="s">
        <v>682</v>
      </c>
      <c r="B50" t="s">
        <v>1430</v>
      </c>
      <c r="C50">
        <v>39</v>
      </c>
      <c r="D50" t="s">
        <v>1412</v>
      </c>
      <c r="H50" s="60" t="s">
        <v>1431</v>
      </c>
      <c r="I50" s="60" t="s">
        <v>1430</v>
      </c>
      <c r="J50" s="68" t="s">
        <v>682</v>
      </c>
      <c r="K50" s="65" t="s">
        <v>681</v>
      </c>
      <c r="L50" s="65" t="s">
        <v>693</v>
      </c>
      <c r="M50" s="69" t="s">
        <v>28</v>
      </c>
      <c r="N50" s="70"/>
      <c r="O50" s="67">
        <v>8</v>
      </c>
    </row>
    <row r="51" spans="1:15">
      <c r="A51" t="s">
        <v>1349</v>
      </c>
      <c r="B51" t="s">
        <v>1432</v>
      </c>
      <c r="C51">
        <v>40</v>
      </c>
      <c r="D51" t="s">
        <v>1414</v>
      </c>
      <c r="H51" s="60" t="s">
        <v>1433</v>
      </c>
      <c r="I51" s="60" t="s">
        <v>1432</v>
      </c>
      <c r="J51" s="68" t="s">
        <v>1349</v>
      </c>
      <c r="K51" s="65" t="s">
        <v>682</v>
      </c>
      <c r="L51" s="65" t="s">
        <v>682</v>
      </c>
      <c r="M51" s="65" t="s">
        <v>682</v>
      </c>
      <c r="N51" s="66">
        <v>35</v>
      </c>
      <c r="O51" s="67"/>
    </row>
    <row r="52" spans="1:15">
      <c r="A52" t="s">
        <v>682</v>
      </c>
      <c r="B52" t="s">
        <v>1434</v>
      </c>
      <c r="C52">
        <v>41</v>
      </c>
      <c r="D52" t="s">
        <v>1416</v>
      </c>
      <c r="H52" s="60" t="s">
        <v>1435</v>
      </c>
      <c r="I52" s="60" t="s">
        <v>1434</v>
      </c>
      <c r="J52" s="68" t="s">
        <v>682</v>
      </c>
      <c r="K52" s="65" t="s">
        <v>682</v>
      </c>
      <c r="L52" s="65" t="s">
        <v>682</v>
      </c>
      <c r="M52" s="65" t="s">
        <v>682</v>
      </c>
      <c r="N52" s="66">
        <v>36</v>
      </c>
      <c r="O52" s="67"/>
    </row>
    <row r="53" spans="1:15">
      <c r="A53" t="s">
        <v>682</v>
      </c>
      <c r="B53" t="s">
        <v>1436</v>
      </c>
      <c r="C53">
        <v>42</v>
      </c>
      <c r="D53" t="s">
        <v>1419</v>
      </c>
      <c r="H53" s="60" t="s">
        <v>1437</v>
      </c>
      <c r="I53" s="60" t="s">
        <v>1436</v>
      </c>
      <c r="J53" s="68" t="s">
        <v>682</v>
      </c>
      <c r="K53" s="65" t="s">
        <v>682</v>
      </c>
      <c r="L53" s="65" t="s">
        <v>682</v>
      </c>
      <c r="M53" s="65" t="s">
        <v>682</v>
      </c>
      <c r="N53" s="66">
        <v>37</v>
      </c>
      <c r="O53" s="67"/>
    </row>
    <row r="54" spans="1:15">
      <c r="A54" t="s">
        <v>682</v>
      </c>
      <c r="B54" t="s">
        <v>1438</v>
      </c>
      <c r="C54">
        <v>155</v>
      </c>
      <c r="D54" t="s">
        <v>1439</v>
      </c>
      <c r="H54" s="60" t="s">
        <v>1440</v>
      </c>
      <c r="I54" s="60" t="s">
        <v>1438</v>
      </c>
      <c r="J54" s="68" t="s">
        <v>682</v>
      </c>
      <c r="K54" s="65" t="s">
        <v>682</v>
      </c>
      <c r="L54" s="65" t="s">
        <v>682</v>
      </c>
      <c r="M54" s="65" t="s">
        <v>682</v>
      </c>
      <c r="N54" s="66">
        <v>38</v>
      </c>
      <c r="O54" s="67"/>
    </row>
    <row r="55" spans="1:15">
      <c r="A55" t="s">
        <v>682</v>
      </c>
      <c r="B55" t="s">
        <v>1441</v>
      </c>
      <c r="C55">
        <v>44</v>
      </c>
      <c r="D55" t="s">
        <v>1422</v>
      </c>
      <c r="H55" s="60" t="s">
        <v>1442</v>
      </c>
      <c r="I55" s="60" t="s">
        <v>1441</v>
      </c>
      <c r="J55" s="68" t="s">
        <v>682</v>
      </c>
      <c r="K55" s="65" t="s">
        <v>682</v>
      </c>
      <c r="L55" s="65" t="s">
        <v>682</v>
      </c>
      <c r="M55" s="65" t="s">
        <v>682</v>
      </c>
      <c r="N55" s="66">
        <v>39</v>
      </c>
      <c r="O55" s="67"/>
    </row>
    <row r="56" spans="1:15">
      <c r="A56" t="s">
        <v>682</v>
      </c>
      <c r="B56" t="s">
        <v>1443</v>
      </c>
      <c r="C56">
        <v>149</v>
      </c>
      <c r="D56" t="s">
        <v>1444</v>
      </c>
      <c r="H56" s="60" t="s">
        <v>1445</v>
      </c>
      <c r="I56" s="60" t="s">
        <v>1443</v>
      </c>
      <c r="J56" s="68" t="s">
        <v>682</v>
      </c>
      <c r="K56" s="65" t="s">
        <v>682</v>
      </c>
      <c r="L56" s="65" t="s">
        <v>682</v>
      </c>
      <c r="M56" s="65" t="s">
        <v>682</v>
      </c>
      <c r="N56" s="66">
        <v>40</v>
      </c>
      <c r="O56" s="67"/>
    </row>
    <row r="57" spans="1:15">
      <c r="A57" t="s">
        <v>682</v>
      </c>
      <c r="B57" t="s">
        <v>1446</v>
      </c>
      <c r="C57">
        <v>46</v>
      </c>
      <c r="D57" t="s">
        <v>1424</v>
      </c>
      <c r="H57" s="60" t="s">
        <v>1447</v>
      </c>
      <c r="I57" s="60" t="s">
        <v>1446</v>
      </c>
      <c r="J57" s="68" t="s">
        <v>682</v>
      </c>
      <c r="K57" s="65" t="s">
        <v>682</v>
      </c>
      <c r="L57" s="65" t="s">
        <v>682</v>
      </c>
      <c r="M57" s="65" t="s">
        <v>682</v>
      </c>
      <c r="N57" s="66">
        <v>41</v>
      </c>
      <c r="O57" s="67"/>
    </row>
    <row r="58" spans="1:15">
      <c r="A58" t="s">
        <v>682</v>
      </c>
      <c r="B58" t="s">
        <v>1448</v>
      </c>
      <c r="C58">
        <v>47</v>
      </c>
      <c r="D58" t="s">
        <v>1427</v>
      </c>
      <c r="H58" s="60" t="s">
        <v>1449</v>
      </c>
      <c r="I58" s="60" t="s">
        <v>1448</v>
      </c>
      <c r="J58" s="68" t="s">
        <v>682</v>
      </c>
      <c r="K58" s="65" t="s">
        <v>682</v>
      </c>
      <c r="L58" s="65" t="s">
        <v>682</v>
      </c>
      <c r="M58" s="65" t="s">
        <v>682</v>
      </c>
      <c r="N58" s="66">
        <v>42</v>
      </c>
      <c r="O58" s="67"/>
    </row>
    <row r="59" spans="1:15">
      <c r="A59" t="s">
        <v>682</v>
      </c>
      <c r="B59" t="s">
        <v>1450</v>
      </c>
      <c r="C59">
        <v>48</v>
      </c>
      <c r="D59" t="s">
        <v>1430</v>
      </c>
      <c r="H59" s="60" t="s">
        <v>1451</v>
      </c>
      <c r="I59" s="60" t="s">
        <v>1450</v>
      </c>
      <c r="J59" s="68" t="s">
        <v>682</v>
      </c>
      <c r="K59" s="65" t="s">
        <v>682</v>
      </c>
      <c r="L59" s="65" t="s">
        <v>682</v>
      </c>
      <c r="M59" s="65" t="s">
        <v>682</v>
      </c>
      <c r="N59" s="66">
        <v>43</v>
      </c>
      <c r="O59" s="67"/>
    </row>
    <row r="60" spans="1:15">
      <c r="A60" t="s">
        <v>1349</v>
      </c>
      <c r="B60" t="s">
        <v>1452</v>
      </c>
      <c r="C60">
        <v>49</v>
      </c>
      <c r="D60" t="s">
        <v>1432</v>
      </c>
      <c r="H60" s="60" t="s">
        <v>1453</v>
      </c>
      <c r="I60" s="60" t="s">
        <v>1452</v>
      </c>
      <c r="J60" s="68" t="s">
        <v>1349</v>
      </c>
      <c r="K60" s="65" t="s">
        <v>681</v>
      </c>
      <c r="L60" s="65" t="s">
        <v>682</v>
      </c>
      <c r="M60" s="65" t="s">
        <v>682</v>
      </c>
      <c r="N60" s="66"/>
      <c r="O60" s="67"/>
    </row>
    <row r="61" spans="1:15">
      <c r="A61" t="s">
        <v>682</v>
      </c>
      <c r="B61" t="s">
        <v>1454</v>
      </c>
      <c r="C61">
        <v>50</v>
      </c>
      <c r="D61" t="s">
        <v>1434</v>
      </c>
      <c r="H61" s="60" t="s">
        <v>1455</v>
      </c>
      <c r="I61" s="60" t="s">
        <v>1454</v>
      </c>
      <c r="J61" s="68" t="s">
        <v>682</v>
      </c>
      <c r="K61" s="65" t="s">
        <v>682</v>
      </c>
      <c r="L61" s="65" t="s">
        <v>682</v>
      </c>
      <c r="M61" s="65" t="s">
        <v>682</v>
      </c>
      <c r="N61" s="66">
        <v>44</v>
      </c>
      <c r="O61" s="67"/>
    </row>
    <row r="62" spans="1:15">
      <c r="A62" t="s">
        <v>682</v>
      </c>
      <c r="B62" t="s">
        <v>1456</v>
      </c>
      <c r="C62">
        <v>101</v>
      </c>
      <c r="D62" t="s">
        <v>1436</v>
      </c>
      <c r="H62" s="60" t="s">
        <v>1457</v>
      </c>
      <c r="I62" s="60" t="s">
        <v>1456</v>
      </c>
      <c r="J62" s="68" t="s">
        <v>682</v>
      </c>
      <c r="K62" s="65" t="s">
        <v>682</v>
      </c>
      <c r="L62" s="65" t="s">
        <v>682</v>
      </c>
      <c r="M62" s="65" t="s">
        <v>682</v>
      </c>
      <c r="N62" s="66">
        <v>45</v>
      </c>
      <c r="O62" s="67"/>
    </row>
    <row r="63" spans="1:15">
      <c r="A63" t="s">
        <v>682</v>
      </c>
      <c r="B63" t="s">
        <v>1458</v>
      </c>
      <c r="C63">
        <v>141</v>
      </c>
      <c r="D63" t="s">
        <v>1459</v>
      </c>
      <c r="H63" s="60" t="s">
        <v>1460</v>
      </c>
      <c r="I63" s="60" t="s">
        <v>1458</v>
      </c>
      <c r="J63" s="68" t="s">
        <v>682</v>
      </c>
      <c r="K63" s="65" t="s">
        <v>687</v>
      </c>
      <c r="L63" s="65" t="s">
        <v>682</v>
      </c>
      <c r="M63" s="65" t="s">
        <v>682</v>
      </c>
      <c r="N63" s="66">
        <v>46</v>
      </c>
      <c r="O63" s="67"/>
    </row>
    <row r="64" spans="1:15">
      <c r="A64" t="s">
        <v>682</v>
      </c>
      <c r="B64" t="s">
        <v>1461</v>
      </c>
      <c r="C64">
        <v>52</v>
      </c>
      <c r="D64" t="s">
        <v>1438</v>
      </c>
      <c r="H64" s="60" t="s">
        <v>1462</v>
      </c>
      <c r="I64" s="60" t="s">
        <v>1461</v>
      </c>
      <c r="J64" s="68" t="s">
        <v>682</v>
      </c>
      <c r="K64" s="65" t="s">
        <v>682</v>
      </c>
      <c r="L64" s="65" t="s">
        <v>682</v>
      </c>
      <c r="M64" s="65" t="s">
        <v>682</v>
      </c>
      <c r="N64" s="66">
        <v>47</v>
      </c>
      <c r="O64" s="67"/>
    </row>
    <row r="65" spans="1:15">
      <c r="A65" t="s">
        <v>682</v>
      </c>
      <c r="B65" t="s">
        <v>1463</v>
      </c>
      <c r="C65">
        <v>142</v>
      </c>
      <c r="D65" t="s">
        <v>1464</v>
      </c>
      <c r="H65" s="60" t="s">
        <v>1465</v>
      </c>
      <c r="I65" s="60" t="s">
        <v>1463</v>
      </c>
      <c r="J65" s="68" t="s">
        <v>682</v>
      </c>
      <c r="K65" s="65" t="s">
        <v>682</v>
      </c>
      <c r="L65" s="65" t="s">
        <v>682</v>
      </c>
      <c r="M65" s="65" t="s">
        <v>682</v>
      </c>
      <c r="N65" s="66">
        <v>48</v>
      </c>
      <c r="O65" s="67"/>
    </row>
    <row r="66" spans="1:15">
      <c r="A66" t="s">
        <v>682</v>
      </c>
      <c r="B66" t="s">
        <v>1466</v>
      </c>
      <c r="C66">
        <v>53</v>
      </c>
      <c r="D66" t="s">
        <v>1441</v>
      </c>
      <c r="H66" s="60" t="s">
        <v>1467</v>
      </c>
      <c r="I66" s="60" t="s">
        <v>1466</v>
      </c>
      <c r="J66" s="68" t="s">
        <v>682</v>
      </c>
      <c r="K66" s="65" t="s">
        <v>681</v>
      </c>
      <c r="L66" s="69" t="s">
        <v>28</v>
      </c>
      <c r="M66" s="69" t="s">
        <v>28</v>
      </c>
      <c r="N66" s="70"/>
      <c r="O66" s="67">
        <v>9</v>
      </c>
    </row>
    <row r="67" spans="1:15">
      <c r="A67" t="s">
        <v>682</v>
      </c>
      <c r="B67" t="s">
        <v>1468</v>
      </c>
      <c r="C67">
        <v>61</v>
      </c>
      <c r="D67" t="s">
        <v>1443</v>
      </c>
      <c r="H67" s="60" t="s">
        <v>1469</v>
      </c>
      <c r="I67" s="60" t="s">
        <v>1468</v>
      </c>
      <c r="J67" s="68" t="s">
        <v>682</v>
      </c>
      <c r="K67" s="65" t="s">
        <v>682</v>
      </c>
      <c r="L67" s="65" t="s">
        <v>682</v>
      </c>
      <c r="M67" s="65" t="s">
        <v>682</v>
      </c>
      <c r="N67" s="66">
        <v>49</v>
      </c>
      <c r="O67" s="67"/>
    </row>
    <row r="68" spans="1:15">
      <c r="A68" t="s">
        <v>682</v>
      </c>
      <c r="B68" t="s">
        <v>1470</v>
      </c>
      <c r="C68">
        <v>54</v>
      </c>
      <c r="D68" t="s">
        <v>1446</v>
      </c>
      <c r="H68" s="60" t="s">
        <v>1471</v>
      </c>
      <c r="I68" s="60" t="s">
        <v>1470</v>
      </c>
      <c r="J68" s="68" t="s">
        <v>682</v>
      </c>
      <c r="K68" s="65" t="s">
        <v>687</v>
      </c>
      <c r="L68" s="65" t="s">
        <v>682</v>
      </c>
      <c r="M68" s="65" t="s">
        <v>682</v>
      </c>
      <c r="N68" s="66">
        <v>50</v>
      </c>
      <c r="O68" s="67"/>
    </row>
    <row r="69" spans="1:15">
      <c r="A69" t="s">
        <v>682</v>
      </c>
      <c r="B69" t="s">
        <v>1472</v>
      </c>
      <c r="C69">
        <v>55</v>
      </c>
      <c r="D69" t="s">
        <v>1448</v>
      </c>
      <c r="H69" s="60" t="s">
        <v>1473</v>
      </c>
      <c r="I69" s="60" t="s">
        <v>1472</v>
      </c>
      <c r="J69" s="68" t="s">
        <v>682</v>
      </c>
      <c r="K69" s="65" t="s">
        <v>682</v>
      </c>
      <c r="L69" s="65" t="s">
        <v>682</v>
      </c>
      <c r="M69" s="65" t="s">
        <v>682</v>
      </c>
      <c r="N69" s="66">
        <v>51</v>
      </c>
      <c r="O69" s="67"/>
    </row>
    <row r="70" spans="1:15">
      <c r="A70" t="s">
        <v>1474</v>
      </c>
      <c r="B70" t="s">
        <v>1475</v>
      </c>
      <c r="C70">
        <v>56</v>
      </c>
      <c r="D70" t="s">
        <v>1450</v>
      </c>
      <c r="H70" s="60" t="s">
        <v>1476</v>
      </c>
      <c r="I70" s="60" t="s">
        <v>1475</v>
      </c>
      <c r="J70" s="68" t="s">
        <v>1474</v>
      </c>
      <c r="K70" s="65" t="s">
        <v>687</v>
      </c>
      <c r="L70" s="65" t="s">
        <v>682</v>
      </c>
      <c r="M70" s="65" t="s">
        <v>682</v>
      </c>
      <c r="N70" s="66">
        <v>52</v>
      </c>
      <c r="O70" s="67"/>
    </row>
    <row r="71" spans="1:15">
      <c r="A71" t="s">
        <v>682</v>
      </c>
      <c r="B71" t="s">
        <v>1477</v>
      </c>
      <c r="C71">
        <v>57</v>
      </c>
      <c r="D71" t="s">
        <v>1452</v>
      </c>
      <c r="H71" s="60" t="s">
        <v>1478</v>
      </c>
      <c r="I71" s="60" t="s">
        <v>1477</v>
      </c>
      <c r="J71" s="68" t="s">
        <v>682</v>
      </c>
      <c r="K71" s="65" t="s">
        <v>682</v>
      </c>
      <c r="L71" s="65" t="s">
        <v>682</v>
      </c>
      <c r="M71" s="65" t="s">
        <v>682</v>
      </c>
      <c r="N71" s="66">
        <v>53</v>
      </c>
      <c r="O71" s="67"/>
    </row>
    <row r="72" spans="1:15">
      <c r="A72" t="s">
        <v>682</v>
      </c>
      <c r="B72" t="s">
        <v>1479</v>
      </c>
      <c r="C72">
        <v>58</v>
      </c>
      <c r="D72" t="s">
        <v>1454</v>
      </c>
      <c r="H72" s="60" t="s">
        <v>1480</v>
      </c>
      <c r="I72" s="60" t="s">
        <v>1479</v>
      </c>
      <c r="J72" s="68" t="s">
        <v>682</v>
      </c>
      <c r="K72" s="65" t="s">
        <v>682</v>
      </c>
      <c r="L72" s="65" t="s">
        <v>682</v>
      </c>
      <c r="M72" s="65" t="s">
        <v>682</v>
      </c>
      <c r="N72" s="66">
        <v>54</v>
      </c>
      <c r="O72" s="67"/>
    </row>
    <row r="73" spans="1:15">
      <c r="A73" t="s">
        <v>682</v>
      </c>
      <c r="B73" t="s">
        <v>1481</v>
      </c>
      <c r="C73">
        <v>59</v>
      </c>
      <c r="D73" t="s">
        <v>1456</v>
      </c>
      <c r="H73" s="60" t="s">
        <v>1482</v>
      </c>
      <c r="I73" s="60" t="s">
        <v>1481</v>
      </c>
      <c r="J73" s="68" t="s">
        <v>682</v>
      </c>
      <c r="K73" s="65" t="s">
        <v>682</v>
      </c>
      <c r="L73" s="65" t="s">
        <v>682</v>
      </c>
      <c r="M73" s="65" t="s">
        <v>682</v>
      </c>
      <c r="N73" s="66">
        <v>55</v>
      </c>
      <c r="O73" s="67"/>
    </row>
    <row r="74" spans="1:15">
      <c r="A74" t="s">
        <v>1349</v>
      </c>
      <c r="B74" t="s">
        <v>1483</v>
      </c>
      <c r="C74">
        <v>60</v>
      </c>
      <c r="D74" t="s">
        <v>1458</v>
      </c>
      <c r="H74" s="60" t="s">
        <v>1484</v>
      </c>
      <c r="I74" s="60" t="s">
        <v>1483</v>
      </c>
      <c r="J74" s="68" t="s">
        <v>1349</v>
      </c>
      <c r="K74" s="65" t="s">
        <v>682</v>
      </c>
      <c r="L74" s="65" t="s">
        <v>682</v>
      </c>
      <c r="M74" s="65" t="s">
        <v>682</v>
      </c>
      <c r="N74" s="66">
        <v>56</v>
      </c>
      <c r="O74" s="67"/>
    </row>
    <row r="75" spans="1:15">
      <c r="A75" t="s">
        <v>682</v>
      </c>
      <c r="B75" t="s">
        <v>1485</v>
      </c>
      <c r="C75">
        <v>62</v>
      </c>
      <c r="D75" t="s">
        <v>1461</v>
      </c>
      <c r="H75" s="60" t="s">
        <v>1486</v>
      </c>
      <c r="I75" s="60" t="s">
        <v>1485</v>
      </c>
      <c r="J75" s="68" t="s">
        <v>682</v>
      </c>
      <c r="K75" s="65" t="s">
        <v>682</v>
      </c>
      <c r="L75" s="65" t="s">
        <v>687</v>
      </c>
      <c r="M75" s="65" t="s">
        <v>682</v>
      </c>
      <c r="N75" s="66">
        <v>57</v>
      </c>
      <c r="O75" s="67"/>
    </row>
    <row r="76" spans="1:15">
      <c r="A76" t="s">
        <v>682</v>
      </c>
      <c r="B76" t="s">
        <v>1487</v>
      </c>
      <c r="C76">
        <v>98</v>
      </c>
      <c r="D76" t="s">
        <v>1463</v>
      </c>
      <c r="H76" s="60" t="s">
        <v>1488</v>
      </c>
      <c r="I76" s="60" t="s">
        <v>1487</v>
      </c>
      <c r="J76" s="68" t="s">
        <v>682</v>
      </c>
      <c r="K76" s="65" t="s">
        <v>682</v>
      </c>
      <c r="L76" s="65" t="s">
        <v>682</v>
      </c>
      <c r="M76" s="65" t="s">
        <v>682</v>
      </c>
      <c r="N76" s="66">
        <v>58</v>
      </c>
      <c r="O76" s="67"/>
    </row>
    <row r="77" spans="1:15">
      <c r="A77" t="s">
        <v>682</v>
      </c>
      <c r="B77" t="s">
        <v>1489</v>
      </c>
      <c r="C77">
        <v>63</v>
      </c>
      <c r="D77" t="s">
        <v>1466</v>
      </c>
      <c r="H77" s="60" t="s">
        <v>1490</v>
      </c>
      <c r="I77" s="60" t="s">
        <v>1489</v>
      </c>
      <c r="J77" s="68" t="s">
        <v>682</v>
      </c>
      <c r="K77" s="65" t="s">
        <v>687</v>
      </c>
      <c r="L77" s="65" t="s">
        <v>687</v>
      </c>
      <c r="M77" s="65" t="s">
        <v>682</v>
      </c>
      <c r="N77" s="66">
        <v>59</v>
      </c>
      <c r="O77" s="67"/>
    </row>
    <row r="78" spans="1:15">
      <c r="A78" t="s">
        <v>682</v>
      </c>
      <c r="B78" t="s">
        <v>1491</v>
      </c>
      <c r="C78">
        <v>64</v>
      </c>
      <c r="D78" t="s">
        <v>1468</v>
      </c>
      <c r="H78" s="60" t="s">
        <v>1492</v>
      </c>
      <c r="I78" s="60" t="s">
        <v>1491</v>
      </c>
      <c r="J78" s="68" t="s">
        <v>682</v>
      </c>
      <c r="K78" s="65" t="s">
        <v>682</v>
      </c>
      <c r="L78" s="65" t="s">
        <v>682</v>
      </c>
      <c r="M78" s="65" t="s">
        <v>682</v>
      </c>
      <c r="N78" s="66">
        <v>60</v>
      </c>
      <c r="O78" s="67"/>
    </row>
    <row r="79" spans="1:15">
      <c r="A79" t="s">
        <v>682</v>
      </c>
      <c r="B79" t="s">
        <v>1493</v>
      </c>
      <c r="C79">
        <v>150</v>
      </c>
      <c r="D79" t="s">
        <v>1494</v>
      </c>
      <c r="H79" s="60" t="s">
        <v>1495</v>
      </c>
      <c r="I79" s="60" t="s">
        <v>1493</v>
      </c>
      <c r="J79" s="68" t="s">
        <v>682</v>
      </c>
      <c r="K79" s="65" t="s">
        <v>682</v>
      </c>
      <c r="L79" s="65" t="s">
        <v>682</v>
      </c>
      <c r="M79" s="65" t="s">
        <v>682</v>
      </c>
      <c r="N79" s="66">
        <v>61</v>
      </c>
      <c r="O79" s="67"/>
    </row>
    <row r="80" spans="1:15">
      <c r="A80" t="s">
        <v>682</v>
      </c>
      <c r="B80" t="s">
        <v>1496</v>
      </c>
      <c r="C80">
        <v>51</v>
      </c>
      <c r="D80" t="s">
        <v>1470</v>
      </c>
      <c r="H80" s="60" t="s">
        <v>1497</v>
      </c>
      <c r="I80" s="60" t="s">
        <v>1496</v>
      </c>
      <c r="J80" s="68" t="s">
        <v>682</v>
      </c>
      <c r="K80" s="65" t="s">
        <v>682</v>
      </c>
      <c r="L80" s="65" t="s">
        <v>682</v>
      </c>
      <c r="M80" s="65" t="s">
        <v>682</v>
      </c>
      <c r="N80" s="66">
        <v>62</v>
      </c>
      <c r="O80" s="67"/>
    </row>
    <row r="81" spans="1:15">
      <c r="A81" t="s">
        <v>682</v>
      </c>
      <c r="B81" t="s">
        <v>1498</v>
      </c>
      <c r="C81">
        <v>45</v>
      </c>
      <c r="D81" t="s">
        <v>1472</v>
      </c>
      <c r="H81" s="60" t="s">
        <v>1499</v>
      </c>
      <c r="I81" s="60" t="s">
        <v>1498</v>
      </c>
      <c r="J81" s="68" t="s">
        <v>682</v>
      </c>
      <c r="K81" s="65" t="s">
        <v>682</v>
      </c>
      <c r="L81" s="65" t="s">
        <v>682</v>
      </c>
      <c r="M81" s="65" t="s">
        <v>682</v>
      </c>
      <c r="N81" s="66">
        <v>63</v>
      </c>
      <c r="O81" s="67"/>
    </row>
    <row r="82" spans="1:15">
      <c r="A82" t="s">
        <v>1349</v>
      </c>
      <c r="B82" t="s">
        <v>1500</v>
      </c>
      <c r="C82">
        <v>66</v>
      </c>
      <c r="D82" t="s">
        <v>1475</v>
      </c>
      <c r="H82" s="60" t="s">
        <v>1501</v>
      </c>
      <c r="I82" s="60" t="s">
        <v>1500</v>
      </c>
      <c r="J82" s="68" t="s">
        <v>1349</v>
      </c>
      <c r="K82" s="65" t="s">
        <v>687</v>
      </c>
      <c r="L82" s="65" t="s">
        <v>687</v>
      </c>
      <c r="M82" s="65" t="s">
        <v>682</v>
      </c>
      <c r="N82" s="66">
        <v>64</v>
      </c>
      <c r="O82" s="67"/>
    </row>
    <row r="83" spans="1:15">
      <c r="A83" t="s">
        <v>1349</v>
      </c>
      <c r="B83" t="s">
        <v>1502</v>
      </c>
      <c r="C83">
        <v>143</v>
      </c>
      <c r="D83" t="s">
        <v>1503</v>
      </c>
      <c r="H83" s="60" t="s">
        <v>1504</v>
      </c>
      <c r="I83" s="60" t="s">
        <v>1502</v>
      </c>
      <c r="J83" s="68" t="s">
        <v>1349</v>
      </c>
      <c r="K83" s="65" t="s">
        <v>687</v>
      </c>
      <c r="L83" s="65" t="s">
        <v>682</v>
      </c>
      <c r="M83" s="65" t="s">
        <v>682</v>
      </c>
      <c r="N83" s="66">
        <v>65</v>
      </c>
      <c r="O83" s="67"/>
    </row>
    <row r="84" spans="1:15">
      <c r="A84" t="s">
        <v>682</v>
      </c>
      <c r="B84" t="s">
        <v>1505</v>
      </c>
      <c r="C84">
        <v>67</v>
      </c>
      <c r="D84" t="s">
        <v>1477</v>
      </c>
      <c r="H84" s="60" t="s">
        <v>1506</v>
      </c>
      <c r="I84" s="60" t="s">
        <v>1505</v>
      </c>
      <c r="J84" s="68" t="s">
        <v>682</v>
      </c>
      <c r="K84" s="65" t="s">
        <v>682</v>
      </c>
      <c r="L84" s="65" t="s">
        <v>682</v>
      </c>
      <c r="M84" s="65" t="s">
        <v>682</v>
      </c>
      <c r="N84" s="66">
        <v>66</v>
      </c>
      <c r="O84" s="67"/>
    </row>
    <row r="85" spans="1:15">
      <c r="A85" t="s">
        <v>682</v>
      </c>
      <c r="B85" t="s">
        <v>1507</v>
      </c>
      <c r="C85">
        <v>154</v>
      </c>
      <c r="D85" t="s">
        <v>1508</v>
      </c>
      <c r="H85" s="60" t="s">
        <v>1509</v>
      </c>
      <c r="I85" s="60" t="s">
        <v>1507</v>
      </c>
      <c r="J85" s="68" t="s">
        <v>682</v>
      </c>
      <c r="K85" s="65" t="s">
        <v>682</v>
      </c>
      <c r="L85" s="65" t="s">
        <v>682</v>
      </c>
      <c r="M85" s="65" t="s">
        <v>682</v>
      </c>
      <c r="N85" s="66">
        <v>67</v>
      </c>
      <c r="O85" s="67"/>
    </row>
    <row r="86" spans="1:15">
      <c r="A86" t="s">
        <v>682</v>
      </c>
      <c r="B86" t="s">
        <v>1510</v>
      </c>
      <c r="C86">
        <v>68</v>
      </c>
      <c r="D86" t="s">
        <v>1479</v>
      </c>
      <c r="H86" s="60" t="s">
        <v>1511</v>
      </c>
      <c r="I86" s="60" t="s">
        <v>1510</v>
      </c>
      <c r="J86" s="68" t="s">
        <v>682</v>
      </c>
      <c r="K86" s="65" t="s">
        <v>682</v>
      </c>
      <c r="L86" s="65" t="s">
        <v>682</v>
      </c>
      <c r="M86" s="65" t="s">
        <v>682</v>
      </c>
      <c r="N86" s="66">
        <v>68</v>
      </c>
      <c r="O86" s="67"/>
    </row>
    <row r="87" spans="1:15">
      <c r="A87" t="s">
        <v>8</v>
      </c>
      <c r="B87" t="s">
        <v>1512</v>
      </c>
      <c r="C87">
        <v>69</v>
      </c>
      <c r="D87" t="s">
        <v>1481</v>
      </c>
      <c r="H87" s="60" t="s">
        <v>1513</v>
      </c>
      <c r="I87" s="60" t="s">
        <v>1512</v>
      </c>
      <c r="J87" s="68" t="s">
        <v>8</v>
      </c>
      <c r="K87" s="65" t="s">
        <v>681</v>
      </c>
      <c r="L87" s="65" t="s">
        <v>682</v>
      </c>
      <c r="M87" s="65" t="s">
        <v>682</v>
      </c>
      <c r="N87" s="66"/>
      <c r="O87" s="67"/>
    </row>
    <row r="88" spans="1:15">
      <c r="A88" t="s">
        <v>8</v>
      </c>
      <c r="B88" t="s">
        <v>1514</v>
      </c>
      <c r="C88">
        <v>70</v>
      </c>
      <c r="D88" t="s">
        <v>1483</v>
      </c>
      <c r="H88" s="60" t="s">
        <v>1515</v>
      </c>
      <c r="I88" s="60" t="s">
        <v>1514</v>
      </c>
      <c r="J88" s="68" t="s">
        <v>8</v>
      </c>
      <c r="K88" s="65" t="s">
        <v>681</v>
      </c>
      <c r="L88" s="69" t="s">
        <v>28</v>
      </c>
      <c r="M88" s="69" t="s">
        <v>28</v>
      </c>
      <c r="N88" s="70"/>
      <c r="O88" s="67">
        <v>10</v>
      </c>
    </row>
    <row r="89" spans="1:15">
      <c r="A89" t="s">
        <v>682</v>
      </c>
      <c r="B89" t="s">
        <v>1516</v>
      </c>
      <c r="C89">
        <v>71</v>
      </c>
      <c r="D89" t="s">
        <v>1485</v>
      </c>
      <c r="H89" s="60" t="s">
        <v>1517</v>
      </c>
      <c r="I89" s="60" t="s">
        <v>1516</v>
      </c>
      <c r="J89" s="68" t="s">
        <v>682</v>
      </c>
      <c r="K89" s="65" t="s">
        <v>682</v>
      </c>
      <c r="L89" s="65" t="s">
        <v>682</v>
      </c>
      <c r="M89" s="65" t="s">
        <v>682</v>
      </c>
      <c r="N89" s="66">
        <v>69</v>
      </c>
      <c r="O89" s="67"/>
    </row>
    <row r="90" spans="1:15">
      <c r="A90" t="s">
        <v>682</v>
      </c>
      <c r="B90" t="s">
        <v>1518</v>
      </c>
      <c r="C90">
        <v>72</v>
      </c>
      <c r="D90" t="s">
        <v>1487</v>
      </c>
      <c r="H90" s="60" t="s">
        <v>1519</v>
      </c>
      <c r="I90" s="60" t="s">
        <v>1518</v>
      </c>
      <c r="J90" s="68" t="s">
        <v>682</v>
      </c>
      <c r="K90" s="65" t="s">
        <v>687</v>
      </c>
      <c r="L90" s="65" t="s">
        <v>693</v>
      </c>
      <c r="M90" s="65" t="s">
        <v>682</v>
      </c>
      <c r="N90" s="66">
        <v>70</v>
      </c>
      <c r="O90" s="67"/>
    </row>
    <row r="91" spans="1:15">
      <c r="A91" t="s">
        <v>682</v>
      </c>
      <c r="B91" t="s">
        <v>1520</v>
      </c>
      <c r="C91">
        <v>73</v>
      </c>
      <c r="D91" t="s">
        <v>1489</v>
      </c>
      <c r="H91" s="60" t="s">
        <v>1521</v>
      </c>
      <c r="I91" s="60" t="s">
        <v>1520</v>
      </c>
      <c r="J91" s="68" t="s">
        <v>682</v>
      </c>
      <c r="K91" s="65" t="s">
        <v>682</v>
      </c>
      <c r="L91" s="65" t="s">
        <v>682</v>
      </c>
      <c r="M91" s="65" t="s">
        <v>682</v>
      </c>
      <c r="N91" s="66">
        <v>71</v>
      </c>
      <c r="O91" s="67"/>
    </row>
    <row r="92" spans="1:15">
      <c r="A92" t="s">
        <v>682</v>
      </c>
      <c r="B92" t="s">
        <v>1522</v>
      </c>
      <c r="C92">
        <v>74</v>
      </c>
      <c r="D92" t="s">
        <v>1491</v>
      </c>
      <c r="H92" s="60" t="s">
        <v>1523</v>
      </c>
      <c r="I92" s="60" t="s">
        <v>1522</v>
      </c>
      <c r="J92" s="68" t="s">
        <v>682</v>
      </c>
      <c r="K92" s="65" t="s">
        <v>687</v>
      </c>
      <c r="L92" s="65" t="s">
        <v>687</v>
      </c>
      <c r="M92" s="69" t="s">
        <v>28</v>
      </c>
      <c r="N92" s="70"/>
      <c r="O92" s="67">
        <v>11</v>
      </c>
    </row>
    <row r="93" spans="1:15">
      <c r="A93" t="s">
        <v>682</v>
      </c>
      <c r="B93" t="s">
        <v>1524</v>
      </c>
      <c r="C93">
        <v>75</v>
      </c>
      <c r="D93" t="s">
        <v>1493</v>
      </c>
      <c r="H93" s="60" t="s">
        <v>1525</v>
      </c>
      <c r="I93" s="60" t="s">
        <v>1524</v>
      </c>
      <c r="J93" s="68" t="s">
        <v>682</v>
      </c>
      <c r="K93" s="65" t="s">
        <v>682</v>
      </c>
      <c r="L93" s="65" t="s">
        <v>682</v>
      </c>
      <c r="M93" s="65" t="s">
        <v>682</v>
      </c>
      <c r="N93" s="66">
        <v>72</v>
      </c>
      <c r="O93" s="67"/>
    </row>
    <row r="94" spans="1:15">
      <c r="A94" t="s">
        <v>682</v>
      </c>
      <c r="B94" t="s">
        <v>1526</v>
      </c>
      <c r="C94">
        <v>134</v>
      </c>
      <c r="D94" t="s">
        <v>1527</v>
      </c>
      <c r="H94" s="60" t="s">
        <v>1528</v>
      </c>
      <c r="I94" s="60" t="s">
        <v>1526</v>
      </c>
      <c r="J94" s="68" t="s">
        <v>682</v>
      </c>
      <c r="K94" s="65" t="s">
        <v>682</v>
      </c>
      <c r="L94" s="65" t="s">
        <v>682</v>
      </c>
      <c r="M94" s="65" t="s">
        <v>682</v>
      </c>
      <c r="N94" s="66">
        <v>73</v>
      </c>
      <c r="O94" s="67"/>
    </row>
    <row r="95" s="50" customFormat="1" spans="1:16">
      <c r="A95" s="50" t="s">
        <v>28</v>
      </c>
      <c r="B95" s="50" t="s">
        <v>1529</v>
      </c>
      <c r="C95" s="50">
        <v>76</v>
      </c>
      <c r="D95" s="50" t="s">
        <v>1496</v>
      </c>
      <c r="H95" s="60"/>
      <c r="I95" s="60" t="s">
        <v>1529</v>
      </c>
      <c r="J95" s="69" t="s">
        <v>28</v>
      </c>
      <c r="K95" s="69" t="s">
        <v>28</v>
      </c>
      <c r="L95" s="69" t="s">
        <v>28</v>
      </c>
      <c r="M95" s="69" t="s">
        <v>28</v>
      </c>
      <c r="N95" s="71"/>
      <c r="O95" s="72">
        <v>12</v>
      </c>
      <c r="P95" s="73"/>
    </row>
    <row r="96" spans="1:15">
      <c r="A96" t="s">
        <v>682</v>
      </c>
      <c r="B96" t="s">
        <v>1530</v>
      </c>
      <c r="C96">
        <v>136</v>
      </c>
      <c r="D96" t="s">
        <v>1531</v>
      </c>
      <c r="H96" s="60" t="s">
        <v>1532</v>
      </c>
      <c r="I96" s="60" t="s">
        <v>1530</v>
      </c>
      <c r="J96" s="68" t="s">
        <v>682</v>
      </c>
      <c r="K96" s="65" t="s">
        <v>681</v>
      </c>
      <c r="L96" s="65" t="s">
        <v>687</v>
      </c>
      <c r="M96" s="65" t="s">
        <v>682</v>
      </c>
      <c r="N96" s="66"/>
      <c r="O96" s="67"/>
    </row>
    <row r="97" spans="1:15">
      <c r="A97" t="s">
        <v>682</v>
      </c>
      <c r="B97" t="s">
        <v>1533</v>
      </c>
      <c r="C97">
        <v>132</v>
      </c>
      <c r="D97" t="s">
        <v>1534</v>
      </c>
      <c r="H97" s="60" t="s">
        <v>1535</v>
      </c>
      <c r="I97" s="60" t="s">
        <v>1533</v>
      </c>
      <c r="J97" s="68" t="s">
        <v>682</v>
      </c>
      <c r="K97" s="65" t="s">
        <v>682</v>
      </c>
      <c r="L97" s="65" t="s">
        <v>682</v>
      </c>
      <c r="M97" s="65" t="s">
        <v>682</v>
      </c>
      <c r="N97" s="66">
        <v>74</v>
      </c>
      <c r="O97" s="67"/>
    </row>
    <row r="98" spans="1:15">
      <c r="A98" t="s">
        <v>1349</v>
      </c>
      <c r="B98" t="s">
        <v>1536</v>
      </c>
      <c r="C98">
        <v>144</v>
      </c>
      <c r="D98" t="s">
        <v>1537</v>
      </c>
      <c r="H98" s="60" t="s">
        <v>1538</v>
      </c>
      <c r="I98" s="60" t="s">
        <v>1536</v>
      </c>
      <c r="J98" s="68" t="s">
        <v>1349</v>
      </c>
      <c r="K98" s="65" t="s">
        <v>682</v>
      </c>
      <c r="L98" s="65" t="s">
        <v>682</v>
      </c>
      <c r="M98" s="65" t="s">
        <v>682</v>
      </c>
      <c r="N98" s="66">
        <v>75</v>
      </c>
      <c r="O98" s="67"/>
    </row>
    <row r="99" s="50" customFormat="1" spans="1:16">
      <c r="A99" s="50" t="s">
        <v>28</v>
      </c>
      <c r="B99" s="50" t="s">
        <v>1539</v>
      </c>
      <c r="C99" s="50">
        <v>77</v>
      </c>
      <c r="D99" s="50" t="s">
        <v>1498</v>
      </c>
      <c r="H99" s="60"/>
      <c r="I99" s="60" t="s">
        <v>1539</v>
      </c>
      <c r="J99" s="69" t="s">
        <v>28</v>
      </c>
      <c r="K99" s="69" t="s">
        <v>28</v>
      </c>
      <c r="L99" s="69" t="s">
        <v>28</v>
      </c>
      <c r="M99" s="69" t="s">
        <v>28</v>
      </c>
      <c r="N99" s="71"/>
      <c r="O99" s="72">
        <v>13</v>
      </c>
      <c r="P99" s="73"/>
    </row>
    <row r="100" spans="1:15">
      <c r="A100" t="s">
        <v>1349</v>
      </c>
      <c r="B100" t="s">
        <v>1540</v>
      </c>
      <c r="C100">
        <v>78</v>
      </c>
      <c r="D100" t="s">
        <v>1500</v>
      </c>
      <c r="H100" s="60" t="s">
        <v>1541</v>
      </c>
      <c r="I100" s="60" t="s">
        <v>1540</v>
      </c>
      <c r="J100" s="68" t="s">
        <v>1349</v>
      </c>
      <c r="K100" s="65" t="s">
        <v>681</v>
      </c>
      <c r="L100" s="65" t="s">
        <v>681</v>
      </c>
      <c r="M100" s="69" t="s">
        <v>28</v>
      </c>
      <c r="N100" s="70"/>
      <c r="O100" s="67">
        <v>14</v>
      </c>
    </row>
    <row r="101" spans="1:15">
      <c r="A101" t="s">
        <v>682</v>
      </c>
      <c r="B101" t="s">
        <v>1542</v>
      </c>
      <c r="C101">
        <v>79</v>
      </c>
      <c r="D101" t="s">
        <v>1502</v>
      </c>
      <c r="H101" s="60" t="s">
        <v>1543</v>
      </c>
      <c r="I101" s="60" t="s">
        <v>1542</v>
      </c>
      <c r="J101" s="68" t="s">
        <v>682</v>
      </c>
      <c r="K101" s="65" t="s">
        <v>687</v>
      </c>
      <c r="L101" s="65" t="s">
        <v>693</v>
      </c>
      <c r="M101" s="65" t="s">
        <v>682</v>
      </c>
      <c r="N101" s="66">
        <v>76</v>
      </c>
      <c r="O101" s="67"/>
    </row>
    <row r="102" spans="1:15">
      <c r="A102" t="s">
        <v>682</v>
      </c>
      <c r="B102" t="s">
        <v>1544</v>
      </c>
      <c r="C102">
        <v>80</v>
      </c>
      <c r="D102" t="s">
        <v>1505</v>
      </c>
      <c r="H102" s="60" t="s">
        <v>1545</v>
      </c>
      <c r="I102" s="60" t="s">
        <v>1544</v>
      </c>
      <c r="J102" s="68" t="s">
        <v>682</v>
      </c>
      <c r="K102" s="65" t="s">
        <v>687</v>
      </c>
      <c r="L102" s="65" t="s">
        <v>682</v>
      </c>
      <c r="M102" s="65" t="s">
        <v>682</v>
      </c>
      <c r="N102" s="66">
        <v>77</v>
      </c>
      <c r="O102" s="67"/>
    </row>
    <row r="103" spans="1:15">
      <c r="A103" t="s">
        <v>682</v>
      </c>
      <c r="B103" t="s">
        <v>1546</v>
      </c>
      <c r="C103">
        <v>139</v>
      </c>
      <c r="D103" t="s">
        <v>1547</v>
      </c>
      <c r="H103" s="60" t="s">
        <v>1548</v>
      </c>
      <c r="I103" s="60" t="s">
        <v>1546</v>
      </c>
      <c r="J103" s="68" t="s">
        <v>682</v>
      </c>
      <c r="K103" s="65" t="s">
        <v>687</v>
      </c>
      <c r="L103" s="65" t="s">
        <v>682</v>
      </c>
      <c r="M103" s="65" t="s">
        <v>682</v>
      </c>
      <c r="N103" s="66">
        <v>78</v>
      </c>
      <c r="O103" s="67"/>
    </row>
    <row r="104" spans="1:15">
      <c r="A104" t="s">
        <v>682</v>
      </c>
      <c r="B104" t="s">
        <v>1549</v>
      </c>
      <c r="C104">
        <v>81</v>
      </c>
      <c r="D104" t="s">
        <v>1507</v>
      </c>
      <c r="H104" s="60" t="s">
        <v>1550</v>
      </c>
      <c r="I104" s="60" t="s">
        <v>1549</v>
      </c>
      <c r="J104" s="68" t="s">
        <v>682</v>
      </c>
      <c r="K104" s="65" t="s">
        <v>682</v>
      </c>
      <c r="L104" s="65" t="s">
        <v>682</v>
      </c>
      <c r="M104" s="65" t="s">
        <v>682</v>
      </c>
      <c r="N104" s="66">
        <v>79</v>
      </c>
      <c r="O104" s="67"/>
    </row>
    <row r="105" spans="1:15">
      <c r="A105" t="s">
        <v>8</v>
      </c>
      <c r="B105" t="s">
        <v>1551</v>
      </c>
      <c r="C105">
        <v>82</v>
      </c>
      <c r="D105" t="s">
        <v>1510</v>
      </c>
      <c r="H105" s="60" t="s">
        <v>1552</v>
      </c>
      <c r="I105" s="60" t="s">
        <v>1551</v>
      </c>
      <c r="J105" s="68" t="s">
        <v>8</v>
      </c>
      <c r="K105" s="69" t="s">
        <v>28</v>
      </c>
      <c r="L105" s="69" t="s">
        <v>28</v>
      </c>
      <c r="M105" s="69" t="s">
        <v>28</v>
      </c>
      <c r="N105" s="70"/>
      <c r="O105" s="67">
        <v>15</v>
      </c>
    </row>
    <row r="106" spans="1:15">
      <c r="A106" t="s">
        <v>682</v>
      </c>
      <c r="B106" t="s">
        <v>1553</v>
      </c>
      <c r="C106">
        <v>83</v>
      </c>
      <c r="D106" t="s">
        <v>1512</v>
      </c>
      <c r="H106" s="60" t="s">
        <v>1554</v>
      </c>
      <c r="I106" s="60" t="s">
        <v>1553</v>
      </c>
      <c r="J106" s="68" t="s">
        <v>682</v>
      </c>
      <c r="K106" s="65" t="s">
        <v>682</v>
      </c>
      <c r="L106" s="65" t="s">
        <v>682</v>
      </c>
      <c r="M106" s="65" t="s">
        <v>682</v>
      </c>
      <c r="N106" s="66">
        <v>80</v>
      </c>
      <c r="O106" s="67"/>
    </row>
    <row r="107" spans="1:15">
      <c r="A107" t="s">
        <v>1474</v>
      </c>
      <c r="B107" t="s">
        <v>1555</v>
      </c>
      <c r="C107">
        <v>84</v>
      </c>
      <c r="D107" t="s">
        <v>1514</v>
      </c>
      <c r="H107" s="60" t="s">
        <v>1556</v>
      </c>
      <c r="I107" s="60" t="s">
        <v>1555</v>
      </c>
      <c r="J107" s="68" t="s">
        <v>1474</v>
      </c>
      <c r="K107" s="69" t="s">
        <v>28</v>
      </c>
      <c r="L107" s="69" t="s">
        <v>28</v>
      </c>
      <c r="M107" s="69" t="s">
        <v>28</v>
      </c>
      <c r="N107" s="70"/>
      <c r="O107" s="67">
        <v>16</v>
      </c>
    </row>
    <row r="108" spans="1:15">
      <c r="A108" t="s">
        <v>8</v>
      </c>
      <c r="B108" t="s">
        <v>1557</v>
      </c>
      <c r="C108">
        <v>85</v>
      </c>
      <c r="D108" t="s">
        <v>1516</v>
      </c>
      <c r="H108" s="60" t="s">
        <v>1558</v>
      </c>
      <c r="I108" s="60" t="s">
        <v>1557</v>
      </c>
      <c r="J108" s="68" t="s">
        <v>8</v>
      </c>
      <c r="K108" s="65" t="s">
        <v>687</v>
      </c>
      <c r="L108" s="65" t="s">
        <v>687</v>
      </c>
      <c r="M108" s="65" t="s">
        <v>682</v>
      </c>
      <c r="N108" s="66">
        <v>81</v>
      </c>
      <c r="O108" s="67"/>
    </row>
    <row r="109" spans="1:15">
      <c r="A109" t="s">
        <v>682</v>
      </c>
      <c r="B109" t="s">
        <v>1559</v>
      </c>
      <c r="C109">
        <v>99</v>
      </c>
      <c r="D109" t="s">
        <v>1518</v>
      </c>
      <c r="H109" s="60" t="s">
        <v>1560</v>
      </c>
      <c r="I109" s="60" t="s">
        <v>1559</v>
      </c>
      <c r="J109" s="68" t="s">
        <v>682</v>
      </c>
      <c r="K109" s="65" t="s">
        <v>681</v>
      </c>
      <c r="L109" s="65" t="s">
        <v>682</v>
      </c>
      <c r="M109" s="65" t="s">
        <v>682</v>
      </c>
      <c r="N109" s="66"/>
      <c r="O109" s="67"/>
    </row>
    <row r="110" spans="1:15">
      <c r="A110" t="s">
        <v>682</v>
      </c>
      <c r="B110" t="s">
        <v>1561</v>
      </c>
      <c r="C110">
        <v>86</v>
      </c>
      <c r="D110" t="s">
        <v>1520</v>
      </c>
      <c r="H110" s="60" t="s">
        <v>1562</v>
      </c>
      <c r="I110" s="60" t="s">
        <v>1561</v>
      </c>
      <c r="J110" s="68" t="s">
        <v>682</v>
      </c>
      <c r="K110" s="65" t="s">
        <v>682</v>
      </c>
      <c r="L110" s="65" t="s">
        <v>682</v>
      </c>
      <c r="M110" s="65" t="s">
        <v>682</v>
      </c>
      <c r="N110" s="66">
        <v>82</v>
      </c>
      <c r="O110" s="67"/>
    </row>
    <row r="111" spans="1:15">
      <c r="A111" t="s">
        <v>1349</v>
      </c>
      <c r="B111" t="s">
        <v>1563</v>
      </c>
      <c r="C111">
        <v>87</v>
      </c>
      <c r="D111" t="s">
        <v>1522</v>
      </c>
      <c r="H111" s="60" t="s">
        <v>1564</v>
      </c>
      <c r="I111" s="60" t="s">
        <v>1563</v>
      </c>
      <c r="J111" s="68" t="s">
        <v>1349</v>
      </c>
      <c r="K111" s="65" t="s">
        <v>681</v>
      </c>
      <c r="L111" s="65" t="s">
        <v>693</v>
      </c>
      <c r="M111" s="65" t="s">
        <v>682</v>
      </c>
      <c r="N111" s="66"/>
      <c r="O111" s="67"/>
    </row>
    <row r="112" spans="1:15">
      <c r="A112" t="s">
        <v>1349</v>
      </c>
      <c r="B112" t="s">
        <v>1565</v>
      </c>
      <c r="C112">
        <v>145</v>
      </c>
      <c r="D112" t="s">
        <v>1566</v>
      </c>
      <c r="H112" s="60" t="s">
        <v>1567</v>
      </c>
      <c r="I112" s="60" t="s">
        <v>1565</v>
      </c>
      <c r="J112" s="68" t="s">
        <v>1349</v>
      </c>
      <c r="K112" s="65" t="s">
        <v>682</v>
      </c>
      <c r="L112" s="65" t="s">
        <v>682</v>
      </c>
      <c r="M112" s="65" t="s">
        <v>682</v>
      </c>
      <c r="N112" s="66">
        <v>83</v>
      </c>
      <c r="O112" s="67"/>
    </row>
    <row r="113" spans="1:15">
      <c r="A113" t="s">
        <v>682</v>
      </c>
      <c r="B113" t="s">
        <v>1568</v>
      </c>
      <c r="C113">
        <v>88</v>
      </c>
      <c r="D113" t="s">
        <v>1524</v>
      </c>
      <c r="H113" s="60" t="s">
        <v>1569</v>
      </c>
      <c r="I113" s="60" t="s">
        <v>1568</v>
      </c>
      <c r="J113" s="68" t="s">
        <v>682</v>
      </c>
      <c r="K113" s="65" t="s">
        <v>682</v>
      </c>
      <c r="L113" s="65" t="s">
        <v>682</v>
      </c>
      <c r="M113" s="65" t="s">
        <v>682</v>
      </c>
      <c r="N113" s="66">
        <v>84</v>
      </c>
      <c r="O113" s="67"/>
    </row>
    <row r="114" spans="1:15">
      <c r="A114" t="s">
        <v>682</v>
      </c>
      <c r="B114" t="s">
        <v>1570</v>
      </c>
      <c r="C114">
        <v>89</v>
      </c>
      <c r="D114" t="s">
        <v>1526</v>
      </c>
      <c r="H114" s="60" t="s">
        <v>1571</v>
      </c>
      <c r="I114" s="60" t="s">
        <v>1570</v>
      </c>
      <c r="J114" s="68" t="s">
        <v>682</v>
      </c>
      <c r="K114" s="65" t="s">
        <v>682</v>
      </c>
      <c r="L114" s="65" t="s">
        <v>682</v>
      </c>
      <c r="M114" s="65" t="s">
        <v>682</v>
      </c>
      <c r="N114" s="66">
        <v>85</v>
      </c>
      <c r="O114" s="67"/>
    </row>
    <row r="115" spans="1:15">
      <c r="A115" t="s">
        <v>1474</v>
      </c>
      <c r="B115" t="s">
        <v>1572</v>
      </c>
      <c r="C115">
        <v>90</v>
      </c>
      <c r="D115" t="s">
        <v>1529</v>
      </c>
      <c r="H115" s="60" t="s">
        <v>1573</v>
      </c>
      <c r="I115" s="60" t="s">
        <v>1572</v>
      </c>
      <c r="J115" s="68" t="s">
        <v>1474</v>
      </c>
      <c r="K115" s="65" t="s">
        <v>693</v>
      </c>
      <c r="L115" s="65" t="s">
        <v>687</v>
      </c>
      <c r="M115" s="65" t="s">
        <v>682</v>
      </c>
      <c r="N115" s="66">
        <v>86</v>
      </c>
      <c r="O115" s="67"/>
    </row>
    <row r="116" spans="1:15">
      <c r="A116" t="s">
        <v>682</v>
      </c>
      <c r="B116" t="s">
        <v>1574</v>
      </c>
      <c r="C116">
        <v>91</v>
      </c>
      <c r="D116" t="s">
        <v>1530</v>
      </c>
      <c r="H116" s="60" t="s">
        <v>1575</v>
      </c>
      <c r="I116" s="60" t="s">
        <v>1574</v>
      </c>
      <c r="J116" s="68" t="s">
        <v>682</v>
      </c>
      <c r="K116" s="65" t="s">
        <v>682</v>
      </c>
      <c r="L116" s="65" t="s">
        <v>687</v>
      </c>
      <c r="M116" s="65" t="s">
        <v>682</v>
      </c>
      <c r="N116" s="66">
        <v>87</v>
      </c>
      <c r="O116" s="67"/>
    </row>
    <row r="117" spans="1:15">
      <c r="A117" t="s">
        <v>682</v>
      </c>
      <c r="B117" t="s">
        <v>1576</v>
      </c>
      <c r="C117">
        <v>92</v>
      </c>
      <c r="D117" t="s">
        <v>1533</v>
      </c>
      <c r="H117" s="60" t="s">
        <v>1577</v>
      </c>
      <c r="I117" s="60" t="s">
        <v>1576</v>
      </c>
      <c r="J117" s="68" t="s">
        <v>682</v>
      </c>
      <c r="K117" s="65" t="s">
        <v>682</v>
      </c>
      <c r="L117" s="65" t="s">
        <v>682</v>
      </c>
      <c r="M117" s="65" t="s">
        <v>682</v>
      </c>
      <c r="N117" s="66">
        <v>88</v>
      </c>
      <c r="O117" s="67"/>
    </row>
    <row r="118" spans="1:15">
      <c r="A118" t="s">
        <v>682</v>
      </c>
      <c r="B118" t="s">
        <v>1578</v>
      </c>
      <c r="C118">
        <v>93</v>
      </c>
      <c r="D118" t="s">
        <v>1536</v>
      </c>
      <c r="H118" s="60" t="s">
        <v>1579</v>
      </c>
      <c r="I118" s="60" t="s">
        <v>1578</v>
      </c>
      <c r="J118" s="68" t="s">
        <v>682</v>
      </c>
      <c r="K118" s="65" t="s">
        <v>682</v>
      </c>
      <c r="L118" s="65" t="s">
        <v>682</v>
      </c>
      <c r="M118" s="65" t="s">
        <v>682</v>
      </c>
      <c r="N118" s="66">
        <v>89</v>
      </c>
      <c r="O118" s="67"/>
    </row>
    <row r="119" spans="1:15">
      <c r="A119" t="s">
        <v>28</v>
      </c>
      <c r="B119" t="s">
        <v>1580</v>
      </c>
      <c r="C119">
        <v>94</v>
      </c>
      <c r="D119" t="s">
        <v>1539</v>
      </c>
      <c r="H119" s="60"/>
      <c r="I119" s="57" t="s">
        <v>1580</v>
      </c>
      <c r="J119" s="69" t="s">
        <v>28</v>
      </c>
      <c r="K119" s="69" t="s">
        <v>28</v>
      </c>
      <c r="L119" s="69" t="s">
        <v>28</v>
      </c>
      <c r="M119" s="69" t="s">
        <v>28</v>
      </c>
      <c r="N119" s="70"/>
      <c r="O119" s="67">
        <v>17</v>
      </c>
    </row>
    <row r="120" spans="1:15">
      <c r="A120" t="s">
        <v>682</v>
      </c>
      <c r="B120" t="s">
        <v>1581</v>
      </c>
      <c r="C120">
        <v>95</v>
      </c>
      <c r="D120" t="s">
        <v>1540</v>
      </c>
      <c r="H120" s="60" t="s">
        <v>1582</v>
      </c>
      <c r="I120" s="60" t="s">
        <v>1581</v>
      </c>
      <c r="J120" s="68" t="s">
        <v>682</v>
      </c>
      <c r="K120" s="65" t="s">
        <v>682</v>
      </c>
      <c r="L120" s="65" t="s">
        <v>682</v>
      </c>
      <c r="M120" s="65" t="s">
        <v>682</v>
      </c>
      <c r="N120" s="9">
        <v>90</v>
      </c>
      <c r="O120" s="67"/>
    </row>
    <row r="121" spans="1:15">
      <c r="A121" t="s">
        <v>682</v>
      </c>
      <c r="B121" t="s">
        <v>1583</v>
      </c>
      <c r="C121">
        <v>108</v>
      </c>
      <c r="D121" t="s">
        <v>1542</v>
      </c>
      <c r="H121" s="60" t="s">
        <v>1584</v>
      </c>
      <c r="I121" s="60" t="s">
        <v>1583</v>
      </c>
      <c r="J121" s="68" t="s">
        <v>682</v>
      </c>
      <c r="K121" s="65" t="s">
        <v>682</v>
      </c>
      <c r="L121" s="65" t="s">
        <v>687</v>
      </c>
      <c r="M121" s="65" t="s">
        <v>682</v>
      </c>
      <c r="N121" s="66">
        <v>91</v>
      </c>
      <c r="O121" s="67"/>
    </row>
    <row r="122" spans="1:15">
      <c r="A122" t="s">
        <v>682</v>
      </c>
      <c r="B122" t="s">
        <v>1585</v>
      </c>
      <c r="C122">
        <v>96</v>
      </c>
      <c r="D122" t="s">
        <v>1544</v>
      </c>
      <c r="H122" s="60" t="s">
        <v>1586</v>
      </c>
      <c r="I122" s="60" t="s">
        <v>1585</v>
      </c>
      <c r="J122" s="68" t="s">
        <v>682</v>
      </c>
      <c r="K122" s="65" t="s">
        <v>682</v>
      </c>
      <c r="L122" s="65" t="s">
        <v>682</v>
      </c>
      <c r="M122" s="65" t="s">
        <v>682</v>
      </c>
      <c r="N122" s="66">
        <v>92</v>
      </c>
      <c r="O122" s="67"/>
    </row>
    <row r="123" spans="1:15">
      <c r="A123" t="s">
        <v>682</v>
      </c>
      <c r="B123" t="s">
        <v>1587</v>
      </c>
      <c r="C123">
        <v>97</v>
      </c>
      <c r="D123" t="s">
        <v>1546</v>
      </c>
      <c r="H123" s="60" t="s">
        <v>1588</v>
      </c>
      <c r="I123" s="60" t="s">
        <v>1587</v>
      </c>
      <c r="J123" s="68" t="s">
        <v>682</v>
      </c>
      <c r="K123" s="65" t="s">
        <v>682</v>
      </c>
      <c r="L123" s="65" t="s">
        <v>682</v>
      </c>
      <c r="M123" s="65" t="s">
        <v>682</v>
      </c>
      <c r="N123" s="66">
        <v>93</v>
      </c>
      <c r="O123" s="67"/>
    </row>
    <row r="124" spans="1:15">
      <c r="A124" t="s">
        <v>682</v>
      </c>
      <c r="B124" t="s">
        <v>1589</v>
      </c>
      <c r="C124">
        <v>100</v>
      </c>
      <c r="D124" t="s">
        <v>1549</v>
      </c>
      <c r="H124" s="60" t="s">
        <v>1590</v>
      </c>
      <c r="I124" s="60" t="s">
        <v>1589</v>
      </c>
      <c r="J124" s="68" t="s">
        <v>682</v>
      </c>
      <c r="K124" s="65" t="s">
        <v>682</v>
      </c>
      <c r="L124" s="65" t="s">
        <v>682</v>
      </c>
      <c r="M124" s="65" t="s">
        <v>682</v>
      </c>
      <c r="N124" s="66">
        <v>94</v>
      </c>
      <c r="O124" s="67"/>
    </row>
    <row r="125" spans="1:15">
      <c r="A125" t="s">
        <v>682</v>
      </c>
      <c r="B125" t="s">
        <v>1591</v>
      </c>
      <c r="C125">
        <v>102</v>
      </c>
      <c r="D125" t="s">
        <v>1551</v>
      </c>
      <c r="H125" s="60" t="s">
        <v>1592</v>
      </c>
      <c r="I125" s="60" t="s">
        <v>1591</v>
      </c>
      <c r="J125" s="68" t="s">
        <v>682</v>
      </c>
      <c r="K125" s="65" t="s">
        <v>682</v>
      </c>
      <c r="L125" s="65" t="s">
        <v>682</v>
      </c>
      <c r="M125" s="65" t="s">
        <v>682</v>
      </c>
      <c r="N125" s="66">
        <v>95</v>
      </c>
      <c r="O125" s="67"/>
    </row>
    <row r="126" spans="1:15">
      <c r="A126" t="s">
        <v>682</v>
      </c>
      <c r="B126" t="s">
        <v>1593</v>
      </c>
      <c r="C126">
        <v>103</v>
      </c>
      <c r="D126" t="s">
        <v>1553</v>
      </c>
      <c r="H126" s="60" t="s">
        <v>1594</v>
      </c>
      <c r="I126" s="60" t="s">
        <v>1593</v>
      </c>
      <c r="J126" s="68" t="s">
        <v>682</v>
      </c>
      <c r="K126" s="65" t="s">
        <v>687</v>
      </c>
      <c r="L126" s="65" t="s">
        <v>682</v>
      </c>
      <c r="M126" s="65" t="s">
        <v>682</v>
      </c>
      <c r="N126" s="66">
        <v>96</v>
      </c>
      <c r="O126" s="67"/>
    </row>
    <row r="127" spans="1:15">
      <c r="A127" t="s">
        <v>682</v>
      </c>
      <c r="B127" t="s">
        <v>1595</v>
      </c>
      <c r="C127">
        <v>105</v>
      </c>
      <c r="D127" t="s">
        <v>1555</v>
      </c>
      <c r="H127" s="60" t="s">
        <v>1596</v>
      </c>
      <c r="I127" s="60" t="s">
        <v>1595</v>
      </c>
      <c r="J127" s="68" t="s">
        <v>682</v>
      </c>
      <c r="K127" s="65" t="s">
        <v>693</v>
      </c>
      <c r="L127" s="65" t="s">
        <v>687</v>
      </c>
      <c r="M127" s="65" t="s">
        <v>687</v>
      </c>
      <c r="N127" s="66">
        <v>97</v>
      </c>
      <c r="O127" s="67"/>
    </row>
    <row r="128" spans="1:15">
      <c r="A128" t="s">
        <v>682</v>
      </c>
      <c r="B128" t="s">
        <v>1597</v>
      </c>
      <c r="C128">
        <v>65</v>
      </c>
      <c r="D128" t="s">
        <v>1557</v>
      </c>
      <c r="H128" s="60" t="s">
        <v>1598</v>
      </c>
      <c r="I128" s="60" t="s">
        <v>1597</v>
      </c>
      <c r="J128" s="68" t="s">
        <v>682</v>
      </c>
      <c r="K128" s="65" t="s">
        <v>682</v>
      </c>
      <c r="L128" s="65" t="s">
        <v>682</v>
      </c>
      <c r="M128" s="65" t="s">
        <v>682</v>
      </c>
      <c r="N128" s="66">
        <v>98</v>
      </c>
      <c r="O128" s="67"/>
    </row>
    <row r="129" spans="1:15">
      <c r="A129" t="s">
        <v>682</v>
      </c>
      <c r="B129" t="s">
        <v>1599</v>
      </c>
      <c r="C129">
        <v>106</v>
      </c>
      <c r="D129" t="s">
        <v>1559</v>
      </c>
      <c r="H129" s="57"/>
      <c r="I129" s="57" t="s">
        <v>1599</v>
      </c>
      <c r="J129" s="68" t="s">
        <v>682</v>
      </c>
      <c r="K129" s="69" t="s">
        <v>28</v>
      </c>
      <c r="L129" s="69" t="s">
        <v>28</v>
      </c>
      <c r="M129" s="69" t="s">
        <v>28</v>
      </c>
      <c r="O129" s="67">
        <v>18</v>
      </c>
    </row>
    <row r="130" spans="1:15">
      <c r="A130" t="s">
        <v>682</v>
      </c>
      <c r="B130" t="s">
        <v>1600</v>
      </c>
      <c r="C130">
        <v>148</v>
      </c>
      <c r="D130" t="s">
        <v>1601</v>
      </c>
      <c r="H130" s="60" t="s">
        <v>1602</v>
      </c>
      <c r="I130" s="60" t="s">
        <v>1600</v>
      </c>
      <c r="J130" s="68" t="s">
        <v>682</v>
      </c>
      <c r="K130" s="65" t="s">
        <v>682</v>
      </c>
      <c r="L130" s="65" t="s">
        <v>682</v>
      </c>
      <c r="M130" s="65" t="s">
        <v>682</v>
      </c>
      <c r="N130" s="66">
        <v>99</v>
      </c>
      <c r="O130" s="67"/>
    </row>
    <row r="131" spans="1:15">
      <c r="A131" t="s">
        <v>682</v>
      </c>
      <c r="B131" t="s">
        <v>1603</v>
      </c>
      <c r="C131">
        <v>107</v>
      </c>
      <c r="D131" t="s">
        <v>1561</v>
      </c>
      <c r="H131" s="60" t="s">
        <v>1604</v>
      </c>
      <c r="I131" s="60" t="s">
        <v>1603</v>
      </c>
      <c r="J131" s="68" t="s">
        <v>682</v>
      </c>
      <c r="K131" s="65" t="s">
        <v>687</v>
      </c>
      <c r="L131" s="65" t="s">
        <v>682</v>
      </c>
      <c r="M131" s="65" t="s">
        <v>682</v>
      </c>
      <c r="N131" s="66">
        <v>100</v>
      </c>
      <c r="O131" s="67"/>
    </row>
    <row r="132" spans="1:15">
      <c r="A132" t="s">
        <v>1349</v>
      </c>
      <c r="B132" t="s">
        <v>1605</v>
      </c>
      <c r="C132">
        <v>109</v>
      </c>
      <c r="D132" t="s">
        <v>1563</v>
      </c>
      <c r="H132" s="60" t="s">
        <v>1606</v>
      </c>
      <c r="I132" s="60" t="s">
        <v>1605</v>
      </c>
      <c r="J132" s="68" t="s">
        <v>1349</v>
      </c>
      <c r="K132" s="65" t="s">
        <v>687</v>
      </c>
      <c r="L132" s="65" t="s">
        <v>687</v>
      </c>
      <c r="M132" s="65" t="s">
        <v>682</v>
      </c>
      <c r="N132" s="66">
        <v>101</v>
      </c>
      <c r="O132" s="67"/>
    </row>
    <row r="133" spans="3:15">
      <c r="C133">
        <v>110</v>
      </c>
      <c r="D133" t="s">
        <v>1565</v>
      </c>
      <c r="H133" s="60" t="s">
        <v>1607</v>
      </c>
      <c r="I133" s="60" t="s">
        <v>1608</v>
      </c>
      <c r="J133" s="68"/>
      <c r="K133" s="65" t="s">
        <v>681</v>
      </c>
      <c r="L133" s="65" t="s">
        <v>693</v>
      </c>
      <c r="M133" s="65" t="s">
        <v>682</v>
      </c>
      <c r="O133" s="67"/>
    </row>
    <row r="134" spans="3:15">
      <c r="C134">
        <v>111</v>
      </c>
      <c r="D134" t="s">
        <v>1568</v>
      </c>
      <c r="H134" s="60" t="s">
        <v>1609</v>
      </c>
      <c r="I134" s="60" t="s">
        <v>1601</v>
      </c>
      <c r="J134" s="68"/>
      <c r="K134" s="65" t="s">
        <v>682</v>
      </c>
      <c r="L134" s="65" t="s">
        <v>682</v>
      </c>
      <c r="M134" s="65" t="s">
        <v>682</v>
      </c>
      <c r="N134" s="66">
        <v>102</v>
      </c>
      <c r="O134" s="67"/>
    </row>
    <row r="135" spans="3:15">
      <c r="C135">
        <v>135</v>
      </c>
      <c r="D135" t="s">
        <v>1610</v>
      </c>
      <c r="H135" s="60" t="s">
        <v>1611</v>
      </c>
      <c r="I135" s="60" t="s">
        <v>1175</v>
      </c>
      <c r="J135" s="68"/>
      <c r="K135" s="69" t="s">
        <v>28</v>
      </c>
      <c r="L135" s="69" t="s">
        <v>28</v>
      </c>
      <c r="M135" s="69" t="s">
        <v>28</v>
      </c>
      <c r="O135" s="67">
        <v>19</v>
      </c>
    </row>
    <row r="136" spans="3:15">
      <c r="C136">
        <v>43</v>
      </c>
      <c r="D136" t="s">
        <v>1570</v>
      </c>
      <c r="H136" s="60" t="s">
        <v>1612</v>
      </c>
      <c r="I136" s="60" t="s">
        <v>1494</v>
      </c>
      <c r="J136" s="68"/>
      <c r="K136" s="65" t="s">
        <v>682</v>
      </c>
      <c r="L136" s="65" t="s">
        <v>682</v>
      </c>
      <c r="M136" s="65" t="s">
        <v>682</v>
      </c>
      <c r="N136" s="66">
        <v>103</v>
      </c>
      <c r="O136" s="67"/>
    </row>
    <row r="137" spans="3:15">
      <c r="C137">
        <v>114</v>
      </c>
      <c r="D137" t="s">
        <v>1572</v>
      </c>
      <c r="H137" s="60" t="s">
        <v>1613</v>
      </c>
      <c r="I137" s="60" t="s">
        <v>1464</v>
      </c>
      <c r="J137" s="68"/>
      <c r="K137" s="65" t="s">
        <v>681</v>
      </c>
      <c r="L137" s="65" t="s">
        <v>681</v>
      </c>
      <c r="M137" s="65" t="s">
        <v>682</v>
      </c>
      <c r="O137" s="67"/>
    </row>
    <row r="138" spans="3:15">
      <c r="C138">
        <v>115</v>
      </c>
      <c r="D138" t="s">
        <v>1574</v>
      </c>
      <c r="H138" s="60" t="s">
        <v>1614</v>
      </c>
      <c r="I138" s="60" t="s">
        <v>1021</v>
      </c>
      <c r="J138" s="68"/>
      <c r="K138" s="65" t="s">
        <v>681</v>
      </c>
      <c r="L138" s="65" t="s">
        <v>681</v>
      </c>
      <c r="M138" s="65" t="s">
        <v>682</v>
      </c>
      <c r="O138" s="67"/>
    </row>
    <row r="139" spans="3:15">
      <c r="C139">
        <v>116</v>
      </c>
      <c r="D139" t="s">
        <v>1576</v>
      </c>
      <c r="H139" s="60" t="s">
        <v>1615</v>
      </c>
      <c r="I139" s="60" t="s">
        <v>1616</v>
      </c>
      <c r="J139" s="68"/>
      <c r="K139" s="65" t="s">
        <v>682</v>
      </c>
      <c r="L139" s="65" t="s">
        <v>682</v>
      </c>
      <c r="M139" s="65" t="s">
        <v>682</v>
      </c>
      <c r="N139" s="66">
        <v>104</v>
      </c>
      <c r="O139" s="67"/>
    </row>
    <row r="140" spans="3:15">
      <c r="C140">
        <v>117</v>
      </c>
      <c r="D140" t="s">
        <v>1578</v>
      </c>
      <c r="H140" s="60" t="s">
        <v>1617</v>
      </c>
      <c r="I140" s="60" t="s">
        <v>1388</v>
      </c>
      <c r="J140" s="68"/>
      <c r="K140" s="69" t="s">
        <v>28</v>
      </c>
      <c r="L140" s="69" t="s">
        <v>28</v>
      </c>
      <c r="M140" s="69" t="s">
        <v>28</v>
      </c>
      <c r="O140" s="67">
        <v>20</v>
      </c>
    </row>
    <row r="141" spans="3:15">
      <c r="C141">
        <v>118</v>
      </c>
      <c r="D141" t="s">
        <v>1580</v>
      </c>
      <c r="H141" s="60" t="s">
        <v>1618</v>
      </c>
      <c r="I141" s="60" t="s">
        <v>1395</v>
      </c>
      <c r="J141" s="68"/>
      <c r="K141" s="65" t="s">
        <v>681</v>
      </c>
      <c r="L141" s="65" t="s">
        <v>681</v>
      </c>
      <c r="M141" s="65" t="s">
        <v>682</v>
      </c>
      <c r="O141" s="67"/>
    </row>
    <row r="142" spans="3:15">
      <c r="C142">
        <v>119</v>
      </c>
      <c r="D142" t="s">
        <v>1581</v>
      </c>
      <c r="H142" s="60" t="s">
        <v>1619</v>
      </c>
      <c r="I142" s="60" t="s">
        <v>1066</v>
      </c>
      <c r="J142" s="68"/>
      <c r="K142" s="65" t="s">
        <v>681</v>
      </c>
      <c r="L142" s="69" t="s">
        <v>28</v>
      </c>
      <c r="M142" s="69" t="s">
        <v>28</v>
      </c>
      <c r="N142" s="70"/>
      <c r="O142" s="67">
        <v>21</v>
      </c>
    </row>
    <row r="143" spans="3:15">
      <c r="C143">
        <v>120</v>
      </c>
      <c r="D143" t="s">
        <v>1583</v>
      </c>
      <c r="H143" s="60" t="s">
        <v>1620</v>
      </c>
      <c r="I143" s="60" t="s">
        <v>1428</v>
      </c>
      <c r="J143" s="68"/>
      <c r="K143" s="65" t="s">
        <v>681</v>
      </c>
      <c r="L143" s="65" t="s">
        <v>687</v>
      </c>
      <c r="M143" s="65" t="s">
        <v>682</v>
      </c>
      <c r="O143" s="67"/>
    </row>
    <row r="144" spans="3:15">
      <c r="C144">
        <v>130</v>
      </c>
      <c r="D144" t="s">
        <v>1621</v>
      </c>
      <c r="H144" s="60" t="s">
        <v>1622</v>
      </c>
      <c r="I144" s="60" t="s">
        <v>1405</v>
      </c>
      <c r="J144" s="68"/>
      <c r="K144" s="65" t="s">
        <v>682</v>
      </c>
      <c r="L144" s="65" t="s">
        <v>682</v>
      </c>
      <c r="M144" s="65" t="s">
        <v>682</v>
      </c>
      <c r="N144" s="66">
        <v>105</v>
      </c>
      <c r="O144" s="67"/>
    </row>
    <row r="145" spans="3:15">
      <c r="C145">
        <v>121</v>
      </c>
      <c r="D145" t="s">
        <v>1585</v>
      </c>
      <c r="H145" s="60" t="s">
        <v>1623</v>
      </c>
      <c r="I145" s="60" t="s">
        <v>1508</v>
      </c>
      <c r="J145" s="68"/>
      <c r="K145" s="65" t="s">
        <v>682</v>
      </c>
      <c r="L145" s="65" t="s">
        <v>682</v>
      </c>
      <c r="M145" s="65" t="s">
        <v>682</v>
      </c>
      <c r="N145" s="66">
        <v>106</v>
      </c>
      <c r="O145" s="67"/>
    </row>
    <row r="146" spans="3:15">
      <c r="C146">
        <v>122</v>
      </c>
      <c r="D146" t="s">
        <v>1587</v>
      </c>
      <c r="H146" s="60" t="s">
        <v>1624</v>
      </c>
      <c r="I146" s="60" t="s">
        <v>1410</v>
      </c>
      <c r="J146" s="68"/>
      <c r="K146" s="65" t="s">
        <v>693</v>
      </c>
      <c r="L146" s="65" t="s">
        <v>681</v>
      </c>
      <c r="M146" s="65" t="s">
        <v>682</v>
      </c>
      <c r="O146" s="67"/>
    </row>
    <row r="147" spans="3:15">
      <c r="C147">
        <v>18</v>
      </c>
      <c r="D147" t="s">
        <v>1589</v>
      </c>
      <c r="H147" s="60" t="s">
        <v>1625</v>
      </c>
      <c r="I147" s="60" t="s">
        <v>1527</v>
      </c>
      <c r="J147" s="68"/>
      <c r="K147" s="65" t="s">
        <v>687</v>
      </c>
      <c r="L147" s="65" t="s">
        <v>687</v>
      </c>
      <c r="M147" s="65" t="s">
        <v>682</v>
      </c>
      <c r="N147" s="66">
        <v>107</v>
      </c>
      <c r="O147" s="67"/>
    </row>
    <row r="148" spans="3:15">
      <c r="C148">
        <v>131</v>
      </c>
      <c r="D148" t="s">
        <v>1626</v>
      </c>
      <c r="H148" s="60" t="s">
        <v>1627</v>
      </c>
      <c r="I148" s="60" t="s">
        <v>1503</v>
      </c>
      <c r="J148" s="68"/>
      <c r="K148" s="65" t="s">
        <v>693</v>
      </c>
      <c r="L148" s="65" t="s">
        <v>682</v>
      </c>
      <c r="M148" s="65" t="s">
        <v>682</v>
      </c>
      <c r="N148" s="66">
        <v>108</v>
      </c>
      <c r="O148" s="67"/>
    </row>
    <row r="149" spans="3:15">
      <c r="C149">
        <v>133</v>
      </c>
      <c r="D149" t="s">
        <v>1628</v>
      </c>
      <c r="H149" s="60" t="s">
        <v>1629</v>
      </c>
      <c r="I149" s="60" t="s">
        <v>1417</v>
      </c>
      <c r="J149" s="68"/>
      <c r="K149" s="65" t="s">
        <v>681</v>
      </c>
      <c r="L149" s="69" t="s">
        <v>28</v>
      </c>
      <c r="M149" s="69" t="s">
        <v>28</v>
      </c>
      <c r="O149" s="67">
        <v>22</v>
      </c>
    </row>
    <row r="150" spans="3:15">
      <c r="C150">
        <v>124</v>
      </c>
      <c r="D150" t="s">
        <v>1591</v>
      </c>
      <c r="H150" s="60" t="s">
        <v>1630</v>
      </c>
      <c r="I150" s="60" t="s">
        <v>1420</v>
      </c>
      <c r="J150" s="68"/>
      <c r="K150" s="65" t="s">
        <v>682</v>
      </c>
      <c r="L150" s="65" t="s">
        <v>682</v>
      </c>
      <c r="M150" s="65" t="s">
        <v>682</v>
      </c>
      <c r="N150" s="66">
        <v>109</v>
      </c>
      <c r="O150" s="67"/>
    </row>
    <row r="151" spans="3:15">
      <c r="C151">
        <v>125</v>
      </c>
      <c r="D151" t="s">
        <v>1593</v>
      </c>
      <c r="H151" s="60" t="s">
        <v>1631</v>
      </c>
      <c r="I151" s="60" t="s">
        <v>1439</v>
      </c>
      <c r="J151" s="68"/>
      <c r="K151" s="65" t="s">
        <v>681</v>
      </c>
      <c r="L151" s="69" t="s">
        <v>28</v>
      </c>
      <c r="M151" s="69"/>
      <c r="N151" s="70"/>
      <c r="O151" s="67">
        <v>23</v>
      </c>
    </row>
    <row r="152" spans="3:15">
      <c r="C152">
        <v>4</v>
      </c>
      <c r="D152" t="s">
        <v>1595</v>
      </c>
      <c r="H152" s="60" t="s">
        <v>1632</v>
      </c>
      <c r="I152" s="60" t="s">
        <v>1459</v>
      </c>
      <c r="J152" s="68"/>
      <c r="K152" s="69" t="s">
        <v>28</v>
      </c>
      <c r="L152" s="69" t="s">
        <v>28</v>
      </c>
      <c r="M152" s="69" t="s">
        <v>28</v>
      </c>
      <c r="N152" s="70"/>
      <c r="O152" s="67">
        <v>24</v>
      </c>
    </row>
    <row r="153" spans="3:15">
      <c r="C153">
        <v>126</v>
      </c>
      <c r="D153" t="s">
        <v>1597</v>
      </c>
      <c r="H153" s="60" t="s">
        <v>1633</v>
      </c>
      <c r="I153" s="60" t="s">
        <v>1444</v>
      </c>
      <c r="J153" s="68"/>
      <c r="K153" s="65" t="s">
        <v>682</v>
      </c>
      <c r="L153" s="65" t="s">
        <v>682</v>
      </c>
      <c r="M153" s="65" t="s">
        <v>682</v>
      </c>
      <c r="N153" s="66">
        <v>110</v>
      </c>
      <c r="O153" s="67"/>
    </row>
    <row r="154" spans="3:15">
      <c r="C154">
        <v>104</v>
      </c>
      <c r="D154" t="s">
        <v>1599</v>
      </c>
      <c r="H154" s="60" t="s">
        <v>1634</v>
      </c>
      <c r="I154" s="60" t="s">
        <v>1531</v>
      </c>
      <c r="J154" s="68"/>
      <c r="K154" s="65" t="s">
        <v>682</v>
      </c>
      <c r="L154" s="65" t="s">
        <v>682</v>
      </c>
      <c r="M154" s="65" t="s">
        <v>682</v>
      </c>
      <c r="N154" s="66">
        <v>111</v>
      </c>
      <c r="O154" s="67"/>
    </row>
    <row r="155" spans="3:15">
      <c r="C155">
        <v>146</v>
      </c>
      <c r="D155" t="s">
        <v>1635</v>
      </c>
      <c r="H155" s="60" t="s">
        <v>1636</v>
      </c>
      <c r="I155" s="60" t="s">
        <v>1534</v>
      </c>
      <c r="J155" s="68"/>
      <c r="K155" s="65" t="s">
        <v>682</v>
      </c>
      <c r="L155" s="65" t="s">
        <v>682</v>
      </c>
      <c r="M155" s="65" t="s">
        <v>682</v>
      </c>
      <c r="N155" s="66">
        <v>112</v>
      </c>
      <c r="O155" s="67"/>
    </row>
    <row r="156" spans="3:15">
      <c r="C156">
        <v>127</v>
      </c>
      <c r="D156" t="s">
        <v>1600</v>
      </c>
      <c r="H156" s="60" t="s">
        <v>1637</v>
      </c>
      <c r="I156" s="60" t="s">
        <v>1537</v>
      </c>
      <c r="J156" s="68"/>
      <c r="K156" s="65" t="s">
        <v>687</v>
      </c>
      <c r="L156" s="65" t="s">
        <v>682</v>
      </c>
      <c r="M156" s="65" t="s">
        <v>682</v>
      </c>
      <c r="N156" s="66">
        <v>113</v>
      </c>
      <c r="O156" s="67"/>
    </row>
    <row r="157" spans="3:15">
      <c r="C157">
        <v>128</v>
      </c>
      <c r="D157" t="s">
        <v>1603</v>
      </c>
      <c r="H157" s="60" t="s">
        <v>1638</v>
      </c>
      <c r="I157" s="60" t="s">
        <v>1547</v>
      </c>
      <c r="J157" s="68"/>
      <c r="K157" s="65" t="s">
        <v>687</v>
      </c>
      <c r="L157" s="65" t="s">
        <v>687</v>
      </c>
      <c r="M157" s="65" t="s">
        <v>682</v>
      </c>
      <c r="N157" s="66">
        <v>114</v>
      </c>
      <c r="O157" s="67"/>
    </row>
    <row r="158" spans="3:15">
      <c r="C158">
        <v>129</v>
      </c>
      <c r="D158" t="s">
        <v>1605</v>
      </c>
      <c r="H158" s="60" t="s">
        <v>1639</v>
      </c>
      <c r="I158" s="60" t="s">
        <v>1566</v>
      </c>
      <c r="J158" s="68"/>
      <c r="K158" s="65" t="s">
        <v>682</v>
      </c>
      <c r="L158" s="65" t="s">
        <v>682</v>
      </c>
      <c r="M158" s="65" t="s">
        <v>682</v>
      </c>
      <c r="N158" s="66">
        <v>115</v>
      </c>
      <c r="O158" s="67"/>
    </row>
    <row r="159" spans="3:15">
      <c r="C159">
        <v>147</v>
      </c>
      <c r="D159" t="s">
        <v>1608</v>
      </c>
      <c r="H159" s="60" t="s">
        <v>1640</v>
      </c>
      <c r="I159" s="60" t="s">
        <v>1610</v>
      </c>
      <c r="J159" s="68"/>
      <c r="K159" s="65" t="s">
        <v>682</v>
      </c>
      <c r="L159" s="65" t="s">
        <v>682</v>
      </c>
      <c r="M159" s="65" t="s">
        <v>682</v>
      </c>
      <c r="N159" s="66">
        <v>116</v>
      </c>
      <c r="O159" s="67"/>
    </row>
    <row r="160" spans="8:15">
      <c r="H160" s="60" t="s">
        <v>1641</v>
      </c>
      <c r="I160" s="60" t="s">
        <v>1626</v>
      </c>
      <c r="J160" s="68"/>
      <c r="K160" s="65" t="s">
        <v>682</v>
      </c>
      <c r="L160" s="78" t="s">
        <v>682</v>
      </c>
      <c r="M160" s="78" t="s">
        <v>682</v>
      </c>
      <c r="N160" s="66">
        <v>117</v>
      </c>
      <c r="O160" s="67"/>
    </row>
    <row r="161" spans="8:15">
      <c r="H161" s="60" t="s">
        <v>1642</v>
      </c>
      <c r="I161" s="60" t="s">
        <v>1628</v>
      </c>
      <c r="J161" s="68"/>
      <c r="K161" s="65" t="s">
        <v>687</v>
      </c>
      <c r="L161" s="65" t="s">
        <v>682</v>
      </c>
      <c r="M161" s="65" t="s">
        <v>682</v>
      </c>
      <c r="N161" s="66">
        <v>118</v>
      </c>
      <c r="O161" s="67"/>
    </row>
    <row r="162" spans="8:15">
      <c r="H162" s="60" t="s">
        <v>1643</v>
      </c>
      <c r="I162" s="60" t="s">
        <v>1635</v>
      </c>
      <c r="J162" s="68"/>
      <c r="K162" s="65" t="s">
        <v>682</v>
      </c>
      <c r="L162" s="65" t="s">
        <v>682</v>
      </c>
      <c r="M162" s="65" t="s">
        <v>682</v>
      </c>
      <c r="N162" s="66">
        <v>119</v>
      </c>
      <c r="O162" s="67"/>
    </row>
    <row r="163" spans="8:15">
      <c r="H163" s="60" t="s">
        <v>1644</v>
      </c>
      <c r="I163" s="60" t="s">
        <v>1645</v>
      </c>
      <c r="J163" s="68"/>
      <c r="K163" s="65" t="s">
        <v>682</v>
      </c>
      <c r="L163" s="65" t="s">
        <v>682</v>
      </c>
      <c r="M163" s="65" t="s">
        <v>682</v>
      </c>
      <c r="N163" s="66">
        <v>120</v>
      </c>
      <c r="O163" s="67"/>
    </row>
    <row r="165" spans="8:13">
      <c r="H165" s="76" t="s">
        <v>1646</v>
      </c>
      <c r="I165" s="79"/>
      <c r="J165" s="80">
        <v>122</v>
      </c>
      <c r="K165" s="80">
        <v>125</v>
      </c>
      <c r="L165" s="80">
        <v>121</v>
      </c>
      <c r="M165" s="80">
        <v>120</v>
      </c>
    </row>
    <row r="166" s="51" customFormat="1" spans="8:16">
      <c r="H166" s="77"/>
      <c r="I166" s="81"/>
      <c r="J166" s="82"/>
      <c r="K166" s="82"/>
      <c r="L166" s="82"/>
      <c r="M166" s="82"/>
      <c r="N166" s="83"/>
      <c r="O166" s="83"/>
      <c r="P166" s="84"/>
    </row>
    <row r="167" spans="9:14">
      <c r="I167" s="85" t="s">
        <v>980</v>
      </c>
      <c r="J167" s="86"/>
      <c r="K167" s="86">
        <v>143</v>
      </c>
      <c r="L167" s="86">
        <v>137</v>
      </c>
      <c r="M167" s="86">
        <v>133</v>
      </c>
      <c r="N167" s="26"/>
    </row>
    <row r="168" spans="14:14">
      <c r="N168" s="26"/>
    </row>
    <row r="169" spans="12:14">
      <c r="L169" s="87" t="s">
        <v>981</v>
      </c>
      <c r="M169" s="87"/>
      <c r="N169" s="88"/>
    </row>
    <row r="170" spans="9:14">
      <c r="I170" s="89" t="s">
        <v>657</v>
      </c>
      <c r="J170" s="90">
        <v>160</v>
      </c>
      <c r="L170" s="90" t="s">
        <v>658</v>
      </c>
      <c r="M170" s="90">
        <f>(J176/J170)</f>
        <v>0.75</v>
      </c>
      <c r="N170" s="26"/>
    </row>
    <row r="171" spans="9:14">
      <c r="I171" s="25"/>
      <c r="J171" s="91"/>
      <c r="K171" s="91"/>
      <c r="L171" s="91"/>
      <c r="M171" s="91"/>
      <c r="N171" s="26"/>
    </row>
    <row r="172" spans="9:14">
      <c r="I172" s="92" t="s">
        <v>982</v>
      </c>
      <c r="J172" s="90">
        <v>24</v>
      </c>
      <c r="K172" s="91"/>
      <c r="L172" s="91"/>
      <c r="M172" s="91"/>
      <c r="N172" s="26"/>
    </row>
    <row r="173" spans="9:14">
      <c r="I173" s="93" t="s">
        <v>660</v>
      </c>
      <c r="J173" s="90">
        <v>2</v>
      </c>
      <c r="L173" s="87" t="s">
        <v>984</v>
      </c>
      <c r="M173" s="87"/>
      <c r="N173" s="88"/>
    </row>
    <row r="174" spans="9:14">
      <c r="I174" s="89" t="s">
        <v>661</v>
      </c>
      <c r="J174" s="90">
        <f>(J170-J172)-J173</f>
        <v>134</v>
      </c>
      <c r="K174" s="91"/>
      <c r="L174" s="90" t="s">
        <v>658</v>
      </c>
      <c r="M174" s="90">
        <f>(J174/J170)</f>
        <v>0.8375</v>
      </c>
      <c r="N174" s="26"/>
    </row>
    <row r="175" spans="12:13">
      <c r="L175" s="91"/>
      <c r="M175" s="91"/>
    </row>
    <row r="176" spans="9:10">
      <c r="I176" s="94" t="s">
        <v>985</v>
      </c>
      <c r="J176" s="95">
        <v>120</v>
      </c>
    </row>
  </sheetData>
  <mergeCells count="7">
    <mergeCell ref="H1:M1"/>
    <mergeCell ref="C2:F2"/>
    <mergeCell ref="H165:I165"/>
    <mergeCell ref="L169:M169"/>
    <mergeCell ref="L173:M173"/>
    <mergeCell ref="H2:H3"/>
    <mergeCell ref="I2:I3"/>
  </mergeCells>
  <conditionalFormatting sqref="J165:M166 K4:M163">
    <cfRule type="containsText" dxfId="0" priority="1" operator="between" text="ATKT">
      <formula>NOT(ISERROR(SEARCH("ATKT",J4)))</formula>
    </cfRule>
  </conditionalFormatting>
  <printOptions horizontalCentered="1"/>
  <pageMargins left="0.196527777777778" right="0.156944444444444" top="0.509722222222222" bottom="0.549305555555555" header="0.299305555555556" footer="0.299305555555556"/>
  <pageSetup paperSize="9" orientation="portrait" horizontalDpi="600"/>
  <headerFoot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N178"/>
  <sheetViews>
    <sheetView zoomScale="85" zoomScaleNormal="85" topLeftCell="D1" workbookViewId="0">
      <selection activeCell="L21" sqref="L21"/>
    </sheetView>
  </sheetViews>
  <sheetFormatPr defaultColWidth="9" defaultRowHeight="15"/>
  <cols>
    <col min="1" max="1" width="15.4285714285714" customWidth="1"/>
    <col min="2" max="2" width="43.5714285714286" customWidth="1"/>
    <col min="3" max="3" width="8.06666666666667" customWidth="1"/>
    <col min="4" max="4" width="6.39047619047619" style="10" customWidth="1"/>
    <col min="5" max="5" width="6.57142857142857" hidden="1" customWidth="1"/>
    <col min="6" max="6" width="11.8571428571429" customWidth="1"/>
    <col min="7" max="7" width="8.14285714285714" hidden="1" customWidth="1"/>
    <col min="8" max="8" width="11.8571428571429" style="10" customWidth="1"/>
    <col min="9" max="9" width="46.8571428571429" customWidth="1"/>
    <col min="10" max="10" width="8.14285714285714" customWidth="1"/>
    <col min="11" max="11" width="11.7142857142857" customWidth="1"/>
    <col min="12" max="13" width="6.14285714285714" customWidth="1"/>
    <col min="14" max="14" width="9" style="9"/>
  </cols>
  <sheetData>
    <row r="1" spans="3:14">
      <c r="C1" s="30" t="s">
        <v>1647</v>
      </c>
      <c r="D1" s="11"/>
      <c r="E1" s="2" t="s">
        <v>1648</v>
      </c>
      <c r="F1" s="2" t="s">
        <v>1649</v>
      </c>
      <c r="G1" s="1" t="s">
        <v>1650</v>
      </c>
      <c r="H1" s="1" t="s">
        <v>1651</v>
      </c>
      <c r="K1" s="1" t="s">
        <v>1652</v>
      </c>
      <c r="N1"/>
    </row>
    <row r="2" spans="1:14">
      <c r="A2" t="s">
        <v>1653</v>
      </c>
      <c r="B2" t="s">
        <v>1654</v>
      </c>
      <c r="C2" t="s">
        <v>1655</v>
      </c>
      <c r="D2" s="11" t="s">
        <v>1656</v>
      </c>
      <c r="E2" s="31"/>
      <c r="F2" s="31" t="s">
        <v>1657</v>
      </c>
      <c r="G2" s="4"/>
      <c r="H2" s="1" t="s">
        <v>1658</v>
      </c>
      <c r="K2" s="9"/>
      <c r="N2"/>
    </row>
    <row r="3" spans="1:14">
      <c r="A3" s="32"/>
      <c r="B3" s="32" t="s">
        <v>1659</v>
      </c>
      <c r="C3" s="32">
        <v>8.16</v>
      </c>
      <c r="D3" s="33" t="s">
        <v>8</v>
      </c>
      <c r="E3" s="34"/>
      <c r="F3" s="35" t="s">
        <v>9</v>
      </c>
      <c r="G3" s="36"/>
      <c r="H3" s="37" t="s">
        <v>9</v>
      </c>
      <c r="I3" s="36"/>
      <c r="J3" s="36"/>
      <c r="K3" s="9"/>
      <c r="N3"/>
    </row>
    <row r="4" spans="1:14">
      <c r="A4" s="32"/>
      <c r="B4" s="32" t="s">
        <v>1660</v>
      </c>
      <c r="C4" s="32">
        <v>0</v>
      </c>
      <c r="D4" s="33" t="s">
        <v>8</v>
      </c>
      <c r="E4" s="34"/>
      <c r="F4" s="35" t="s">
        <v>9</v>
      </c>
      <c r="G4" s="36"/>
      <c r="H4" s="37" t="s">
        <v>9</v>
      </c>
      <c r="I4" s="36"/>
      <c r="J4" s="36"/>
      <c r="K4" s="9"/>
      <c r="N4"/>
    </row>
    <row r="5" spans="1:14">
      <c r="A5" s="32"/>
      <c r="B5" s="32" t="s">
        <v>1661</v>
      </c>
      <c r="C5" s="32">
        <v>0</v>
      </c>
      <c r="D5" s="33" t="s">
        <v>9</v>
      </c>
      <c r="E5" s="34"/>
      <c r="F5" s="35" t="s">
        <v>9</v>
      </c>
      <c r="G5" s="36"/>
      <c r="H5" s="37" t="s">
        <v>9</v>
      </c>
      <c r="I5" s="36"/>
      <c r="J5" s="36"/>
      <c r="K5" s="9"/>
      <c r="N5"/>
    </row>
    <row r="6" spans="1:14">
      <c r="A6" s="32"/>
      <c r="B6" s="32" t="s">
        <v>1662</v>
      </c>
      <c r="C6" s="32">
        <v>9.04</v>
      </c>
      <c r="D6" s="33" t="s">
        <v>8</v>
      </c>
      <c r="E6" s="34"/>
      <c r="F6" s="35" t="s">
        <v>9</v>
      </c>
      <c r="G6" s="36"/>
      <c r="H6" s="37" t="s">
        <v>9</v>
      </c>
      <c r="I6" s="36"/>
      <c r="J6" s="36"/>
      <c r="K6" s="9"/>
      <c r="N6"/>
    </row>
    <row r="7" spans="1:14">
      <c r="A7" s="32"/>
      <c r="B7" s="32" t="s">
        <v>1663</v>
      </c>
      <c r="C7" s="32">
        <v>0</v>
      </c>
      <c r="D7" s="33" t="s">
        <v>8</v>
      </c>
      <c r="E7" s="7"/>
      <c r="F7" s="35" t="s">
        <v>9</v>
      </c>
      <c r="G7" s="36"/>
      <c r="H7" s="37" t="s">
        <v>9</v>
      </c>
      <c r="I7" s="36"/>
      <c r="J7" s="36"/>
      <c r="K7" s="9"/>
      <c r="N7"/>
    </row>
    <row r="8" spans="1:14">
      <c r="A8" s="32" t="s">
        <v>1664</v>
      </c>
      <c r="B8" s="32" t="s">
        <v>1665</v>
      </c>
      <c r="C8" s="32">
        <v>9.76</v>
      </c>
      <c r="D8" s="33" t="s">
        <v>682</v>
      </c>
      <c r="E8" s="7"/>
      <c r="F8" s="35" t="s">
        <v>1666</v>
      </c>
      <c r="G8" s="36"/>
      <c r="H8" s="37" t="s">
        <v>1666</v>
      </c>
      <c r="I8" s="36"/>
      <c r="J8" s="36"/>
      <c r="K8" s="9"/>
      <c r="N8"/>
    </row>
    <row r="9" spans="1:14">
      <c r="A9" s="32" t="s">
        <v>1667</v>
      </c>
      <c r="B9" s="32" t="s">
        <v>1668</v>
      </c>
      <c r="C9" s="32"/>
      <c r="D9" s="33"/>
      <c r="E9" s="34">
        <v>48</v>
      </c>
      <c r="F9" s="35" t="str">
        <f>IF(E9&lt;50,"ATKT","")</f>
        <v>ATKT</v>
      </c>
      <c r="G9" s="38">
        <v>46</v>
      </c>
      <c r="H9" s="37" t="s">
        <v>682</v>
      </c>
      <c r="I9" s="36"/>
      <c r="J9" s="36"/>
      <c r="K9" s="9"/>
      <c r="N9"/>
    </row>
    <row r="10" spans="1:14">
      <c r="A10" s="32"/>
      <c r="B10" s="32" t="s">
        <v>1669</v>
      </c>
      <c r="C10" s="32">
        <v>9.16</v>
      </c>
      <c r="D10" s="33" t="s">
        <v>682</v>
      </c>
      <c r="E10" s="34">
        <v>50</v>
      </c>
      <c r="F10" s="35" t="s">
        <v>682</v>
      </c>
      <c r="G10" s="38">
        <v>46</v>
      </c>
      <c r="H10" s="37" t="s">
        <v>682</v>
      </c>
      <c r="I10" s="36"/>
      <c r="J10" s="36"/>
      <c r="K10" s="9"/>
      <c r="N10"/>
    </row>
    <row r="11" spans="1:14">
      <c r="A11" s="32"/>
      <c r="B11" s="32" t="s">
        <v>1670</v>
      </c>
      <c r="C11" s="32">
        <v>8.76</v>
      </c>
      <c r="D11" s="33" t="s">
        <v>682</v>
      </c>
      <c r="E11" s="34">
        <v>50</v>
      </c>
      <c r="F11" s="35" t="s">
        <v>682</v>
      </c>
      <c r="G11" s="38">
        <v>46</v>
      </c>
      <c r="H11" s="37" t="s">
        <v>1349</v>
      </c>
      <c r="I11" s="36"/>
      <c r="J11" s="36"/>
      <c r="K11" s="9"/>
      <c r="N11"/>
    </row>
    <row r="12" spans="1:14">
      <c r="A12" s="32" t="s">
        <v>1671</v>
      </c>
      <c r="B12" s="32" t="s">
        <v>1672</v>
      </c>
      <c r="C12" s="32"/>
      <c r="D12" s="33"/>
      <c r="E12" s="34">
        <v>50</v>
      </c>
      <c r="F12" s="35" t="s">
        <v>682</v>
      </c>
      <c r="G12" s="38">
        <v>46</v>
      </c>
      <c r="H12" s="37" t="s">
        <v>682</v>
      </c>
      <c r="I12" s="36"/>
      <c r="J12" s="36"/>
      <c r="K12" s="9"/>
      <c r="N12"/>
    </row>
    <row r="13" spans="1:14">
      <c r="A13" s="32"/>
      <c r="B13" s="32" t="s">
        <v>1673</v>
      </c>
      <c r="C13" s="32">
        <v>7.2</v>
      </c>
      <c r="D13" s="33" t="s">
        <v>8</v>
      </c>
      <c r="E13" s="34">
        <v>50</v>
      </c>
      <c r="F13" s="35" t="s">
        <v>682</v>
      </c>
      <c r="G13" s="38">
        <v>46</v>
      </c>
      <c r="H13" s="37" t="s">
        <v>1349</v>
      </c>
      <c r="I13" s="36"/>
      <c r="J13" s="36"/>
      <c r="K13" s="9"/>
      <c r="N13"/>
    </row>
    <row r="14" spans="1:14">
      <c r="A14" s="32"/>
      <c r="B14" s="32" t="s">
        <v>1674</v>
      </c>
      <c r="C14" s="32">
        <v>8.68</v>
      </c>
      <c r="D14" s="33" t="s">
        <v>682</v>
      </c>
      <c r="E14" s="34">
        <v>46</v>
      </c>
      <c r="F14" s="35" t="str">
        <f>IF(E14&lt;50,"ATKT","")</f>
        <v>ATKT</v>
      </c>
      <c r="G14" s="38">
        <v>46</v>
      </c>
      <c r="H14" s="37" t="s">
        <v>682</v>
      </c>
      <c r="I14" s="36"/>
      <c r="J14" s="36"/>
      <c r="K14" s="9"/>
      <c r="N14"/>
    </row>
    <row r="15" spans="1:14">
      <c r="A15" s="32"/>
      <c r="B15" s="32" t="s">
        <v>1675</v>
      </c>
      <c r="C15" s="32">
        <v>8.76</v>
      </c>
      <c r="D15" s="33" t="s">
        <v>682</v>
      </c>
      <c r="E15" s="34">
        <v>50</v>
      </c>
      <c r="F15" s="35" t="s">
        <v>682</v>
      </c>
      <c r="G15" s="38">
        <v>46</v>
      </c>
      <c r="H15" s="37" t="s">
        <v>682</v>
      </c>
      <c r="I15" s="36"/>
      <c r="J15" s="36"/>
      <c r="K15" s="9"/>
      <c r="N15"/>
    </row>
    <row r="16" spans="1:14">
      <c r="A16" s="32"/>
      <c r="B16" s="32" t="s">
        <v>1676</v>
      </c>
      <c r="C16" s="32">
        <v>7.76</v>
      </c>
      <c r="D16" s="33" t="s">
        <v>1474</v>
      </c>
      <c r="E16" s="34">
        <v>50</v>
      </c>
      <c r="F16" s="35" t="s">
        <v>682</v>
      </c>
      <c r="G16" s="38">
        <v>46</v>
      </c>
      <c r="H16" s="37" t="s">
        <v>682</v>
      </c>
      <c r="I16" s="36"/>
      <c r="J16" s="36"/>
      <c r="K16" s="9"/>
      <c r="N16"/>
    </row>
    <row r="17" spans="1:14">
      <c r="A17" s="32"/>
      <c r="B17" s="32" t="s">
        <v>1677</v>
      </c>
      <c r="C17" s="32">
        <v>8.72</v>
      </c>
      <c r="D17" s="33" t="s">
        <v>8</v>
      </c>
      <c r="E17" s="34">
        <v>50</v>
      </c>
      <c r="F17" s="35" t="s">
        <v>682</v>
      </c>
      <c r="G17" s="38">
        <v>46</v>
      </c>
      <c r="H17" s="37" t="s">
        <v>682</v>
      </c>
      <c r="I17" s="36"/>
      <c r="J17" s="36"/>
      <c r="K17" s="9"/>
      <c r="N17"/>
    </row>
    <row r="18" spans="1:14">
      <c r="A18" s="32"/>
      <c r="B18" s="32" t="s">
        <v>1678</v>
      </c>
      <c r="C18" s="32">
        <v>9.2</v>
      </c>
      <c r="D18" s="33" t="s">
        <v>682</v>
      </c>
      <c r="E18" s="34">
        <v>50</v>
      </c>
      <c r="F18" s="35" t="s">
        <v>682</v>
      </c>
      <c r="G18" s="38">
        <v>46</v>
      </c>
      <c r="H18" s="37" t="s">
        <v>682</v>
      </c>
      <c r="I18" s="36"/>
      <c r="J18" s="36"/>
      <c r="K18" s="9"/>
      <c r="N18"/>
    </row>
    <row r="19" spans="1:14">
      <c r="A19" s="32"/>
      <c r="B19" s="32" t="s">
        <v>1679</v>
      </c>
      <c r="C19" s="32">
        <v>8.64</v>
      </c>
      <c r="D19" s="33" t="s">
        <v>682</v>
      </c>
      <c r="E19" s="34">
        <v>50</v>
      </c>
      <c r="F19" s="35" t="s">
        <v>682</v>
      </c>
      <c r="G19" s="38">
        <v>46</v>
      </c>
      <c r="H19" s="37" t="s">
        <v>682</v>
      </c>
      <c r="I19" s="36"/>
      <c r="J19" s="36"/>
      <c r="K19" s="9"/>
      <c r="N19"/>
    </row>
    <row r="20" spans="1:14">
      <c r="A20" s="32"/>
      <c r="B20" s="32" t="s">
        <v>1680</v>
      </c>
      <c r="C20" s="32">
        <v>9.08</v>
      </c>
      <c r="D20" s="33" t="s">
        <v>8</v>
      </c>
      <c r="E20" s="34">
        <v>42</v>
      </c>
      <c r="F20" s="35" t="str">
        <f>IF(E20&lt;50,"ATKT","")</f>
        <v>ATKT</v>
      </c>
      <c r="G20" s="38">
        <v>46</v>
      </c>
      <c r="H20" s="37" t="s">
        <v>682</v>
      </c>
      <c r="I20" s="36"/>
      <c r="J20" s="36"/>
      <c r="K20" s="9"/>
      <c r="N20"/>
    </row>
    <row r="21" spans="1:14">
      <c r="A21" s="32"/>
      <c r="B21" s="32" t="s">
        <v>1681</v>
      </c>
      <c r="C21" s="32">
        <v>9.52</v>
      </c>
      <c r="D21" s="33" t="s">
        <v>682</v>
      </c>
      <c r="E21" s="34">
        <v>50</v>
      </c>
      <c r="F21" s="35" t="s">
        <v>682</v>
      </c>
      <c r="G21" s="38">
        <v>46</v>
      </c>
      <c r="H21" s="37" t="s">
        <v>682</v>
      </c>
      <c r="I21" s="36"/>
      <c r="J21" s="36"/>
      <c r="K21" s="9"/>
      <c r="N21"/>
    </row>
    <row r="22" spans="1:14">
      <c r="A22" s="32"/>
      <c r="B22" s="32" t="s">
        <v>1682</v>
      </c>
      <c r="C22" s="32">
        <v>9</v>
      </c>
      <c r="D22" s="33" t="s">
        <v>682</v>
      </c>
      <c r="E22" s="34">
        <v>48</v>
      </c>
      <c r="F22" s="35" t="str">
        <f>IF(E22&lt;50,"ATKT","")</f>
        <v>ATKT</v>
      </c>
      <c r="G22" s="38">
        <v>46</v>
      </c>
      <c r="H22" s="37" t="s">
        <v>682</v>
      </c>
      <c r="I22" s="36"/>
      <c r="J22" s="36"/>
      <c r="K22" s="9"/>
      <c r="N22"/>
    </row>
    <row r="23" spans="1:14">
      <c r="A23" s="32"/>
      <c r="B23" s="32" t="s">
        <v>1683</v>
      </c>
      <c r="C23" s="32">
        <v>9.48</v>
      </c>
      <c r="D23" s="33" t="s">
        <v>682</v>
      </c>
      <c r="E23" s="34">
        <v>46</v>
      </c>
      <c r="F23" s="35" t="str">
        <f>IF(E23&lt;50,"ATKT","")</f>
        <v>ATKT</v>
      </c>
      <c r="G23" s="38">
        <v>46</v>
      </c>
      <c r="H23" s="37" t="s">
        <v>682</v>
      </c>
      <c r="I23" s="36"/>
      <c r="J23" s="36"/>
      <c r="K23" s="9"/>
      <c r="N23"/>
    </row>
    <row r="24" spans="1:14">
      <c r="A24" s="32"/>
      <c r="B24" s="32" t="s">
        <v>1684</v>
      </c>
      <c r="C24" s="32">
        <v>10</v>
      </c>
      <c r="D24" s="33" t="s">
        <v>682</v>
      </c>
      <c r="E24" s="34">
        <v>50</v>
      </c>
      <c r="F24" s="35" t="s">
        <v>682</v>
      </c>
      <c r="G24" s="38">
        <v>46</v>
      </c>
      <c r="H24" s="37" t="s">
        <v>682</v>
      </c>
      <c r="I24" s="36"/>
      <c r="J24" s="36"/>
      <c r="K24" s="9"/>
      <c r="N24"/>
    </row>
    <row r="25" spans="1:14">
      <c r="A25" s="32"/>
      <c r="B25" s="32" t="s">
        <v>1685</v>
      </c>
      <c r="C25" s="32">
        <v>9.64</v>
      </c>
      <c r="D25" s="33" t="s">
        <v>682</v>
      </c>
      <c r="E25" s="34">
        <v>42</v>
      </c>
      <c r="F25" s="35" t="str">
        <f>IF(E25&lt;50,"ATKT","")</f>
        <v>ATKT</v>
      </c>
      <c r="G25" s="38">
        <v>46</v>
      </c>
      <c r="H25" s="37" t="s">
        <v>682</v>
      </c>
      <c r="I25" s="36"/>
      <c r="J25" s="36"/>
      <c r="K25" s="9"/>
      <c r="N25"/>
    </row>
    <row r="26" spans="1:14">
      <c r="A26" s="32"/>
      <c r="B26" s="32" t="s">
        <v>1686</v>
      </c>
      <c r="C26" s="32">
        <v>8.76</v>
      </c>
      <c r="D26" s="33" t="s">
        <v>682</v>
      </c>
      <c r="E26" s="34">
        <v>16</v>
      </c>
      <c r="F26" s="35" t="str">
        <f>IF(E26&lt;25,"FAIL","")</f>
        <v>FAIL</v>
      </c>
      <c r="G26" s="38">
        <v>46</v>
      </c>
      <c r="H26" s="37" t="s">
        <v>682</v>
      </c>
      <c r="I26" s="36"/>
      <c r="J26" s="36"/>
      <c r="K26" s="9"/>
      <c r="N26"/>
    </row>
    <row r="27" spans="1:14">
      <c r="A27" s="32" t="s">
        <v>1671</v>
      </c>
      <c r="B27" s="32" t="s">
        <v>1687</v>
      </c>
      <c r="C27" s="32"/>
      <c r="D27" s="33"/>
      <c r="E27" s="34">
        <v>50</v>
      </c>
      <c r="F27" s="35" t="s">
        <v>682</v>
      </c>
      <c r="G27" s="38">
        <v>46</v>
      </c>
      <c r="H27" s="37" t="s">
        <v>682</v>
      </c>
      <c r="I27" s="36"/>
      <c r="J27" s="36"/>
      <c r="K27" s="9"/>
      <c r="N27"/>
    </row>
    <row r="28" spans="1:14">
      <c r="A28" s="32"/>
      <c r="B28" s="32" t="s">
        <v>1688</v>
      </c>
      <c r="C28" s="32">
        <v>9.36</v>
      </c>
      <c r="D28" s="33" t="s">
        <v>682</v>
      </c>
      <c r="E28" s="34">
        <v>26</v>
      </c>
      <c r="F28" s="35" t="str">
        <f>IF(E28&lt;50,"ATKT","")</f>
        <v>ATKT</v>
      </c>
      <c r="G28" s="38">
        <v>46</v>
      </c>
      <c r="H28" s="37" t="s">
        <v>682</v>
      </c>
      <c r="I28" s="36"/>
      <c r="J28" s="36"/>
      <c r="K28" s="9"/>
      <c r="N28"/>
    </row>
    <row r="29" spans="1:14">
      <c r="A29" s="32" t="s">
        <v>1667</v>
      </c>
      <c r="B29" s="32" t="s">
        <v>1689</v>
      </c>
      <c r="C29" s="32"/>
      <c r="D29" s="33"/>
      <c r="E29" s="34">
        <v>50</v>
      </c>
      <c r="F29" s="35" t="s">
        <v>682</v>
      </c>
      <c r="G29" s="38">
        <v>46</v>
      </c>
      <c r="H29" s="37" t="s">
        <v>1349</v>
      </c>
      <c r="I29" s="36"/>
      <c r="J29" s="36"/>
      <c r="K29" s="9"/>
      <c r="N29"/>
    </row>
    <row r="30" spans="1:14">
      <c r="A30" s="32"/>
      <c r="B30" s="32" t="s">
        <v>1690</v>
      </c>
      <c r="C30" s="32">
        <v>9.44</v>
      </c>
      <c r="D30" s="33" t="s">
        <v>682</v>
      </c>
      <c r="E30" s="34">
        <v>46</v>
      </c>
      <c r="F30" s="35" t="str">
        <f>IF(E30&lt;50,"ATKT","")</f>
        <v>ATKT</v>
      </c>
      <c r="G30" s="38">
        <v>46</v>
      </c>
      <c r="H30" s="37" t="s">
        <v>682</v>
      </c>
      <c r="I30" s="36"/>
      <c r="J30" s="36"/>
      <c r="K30" s="9"/>
      <c r="N30"/>
    </row>
    <row r="31" spans="1:14">
      <c r="A31" s="32"/>
      <c r="B31" s="32" t="s">
        <v>1691</v>
      </c>
      <c r="C31" s="32">
        <v>9.48</v>
      </c>
      <c r="D31" s="33" t="s">
        <v>682</v>
      </c>
      <c r="E31" s="34">
        <v>50</v>
      </c>
      <c r="F31" s="35" t="s">
        <v>687</v>
      </c>
      <c r="G31" s="38">
        <v>46</v>
      </c>
      <c r="H31" s="37" t="s">
        <v>682</v>
      </c>
      <c r="I31" s="36"/>
      <c r="J31" s="36"/>
      <c r="K31" s="9"/>
      <c r="N31"/>
    </row>
    <row r="32" spans="1:14">
      <c r="A32" s="32"/>
      <c r="B32" s="32" t="s">
        <v>1692</v>
      </c>
      <c r="C32" s="32">
        <v>8.64</v>
      </c>
      <c r="D32" s="33" t="s">
        <v>682</v>
      </c>
      <c r="E32" s="34">
        <v>50</v>
      </c>
      <c r="F32" s="35" t="s">
        <v>687</v>
      </c>
      <c r="G32" s="38">
        <v>46</v>
      </c>
      <c r="H32" s="37" t="s">
        <v>682</v>
      </c>
      <c r="I32" s="36"/>
      <c r="J32" s="36"/>
      <c r="K32" s="9"/>
      <c r="N32"/>
    </row>
    <row r="33" spans="1:14">
      <c r="A33" s="32"/>
      <c r="B33" s="32" t="s">
        <v>1693</v>
      </c>
      <c r="C33" s="32">
        <v>8.96</v>
      </c>
      <c r="D33" s="33" t="s">
        <v>682</v>
      </c>
      <c r="E33" s="34">
        <v>50</v>
      </c>
      <c r="F33" s="35" t="s">
        <v>682</v>
      </c>
      <c r="G33" s="38">
        <v>46</v>
      </c>
      <c r="H33" s="37" t="s">
        <v>682</v>
      </c>
      <c r="I33" s="36"/>
      <c r="J33" s="36"/>
      <c r="K33" s="9"/>
      <c r="N33"/>
    </row>
    <row r="34" spans="1:14">
      <c r="A34" s="32"/>
      <c r="B34" s="32" t="s">
        <v>1694</v>
      </c>
      <c r="C34" s="32">
        <v>9.32</v>
      </c>
      <c r="D34" s="33" t="s">
        <v>682</v>
      </c>
      <c r="E34" s="34">
        <v>50</v>
      </c>
      <c r="F34" s="35" t="s">
        <v>682</v>
      </c>
      <c r="G34" s="38">
        <v>46</v>
      </c>
      <c r="H34" s="37" t="s">
        <v>682</v>
      </c>
      <c r="I34" s="36"/>
      <c r="J34" s="36"/>
      <c r="K34" s="9"/>
      <c r="N34"/>
    </row>
    <row r="35" spans="1:14">
      <c r="A35" s="32"/>
      <c r="B35" s="32" t="s">
        <v>1695</v>
      </c>
      <c r="C35" s="32">
        <v>8.52</v>
      </c>
      <c r="D35" s="33" t="s">
        <v>8</v>
      </c>
      <c r="E35" s="34">
        <v>50</v>
      </c>
      <c r="F35" s="35" t="s">
        <v>682</v>
      </c>
      <c r="G35" s="38">
        <v>46</v>
      </c>
      <c r="H35" s="37" t="s">
        <v>682</v>
      </c>
      <c r="I35" s="36"/>
      <c r="J35" s="36"/>
      <c r="K35" s="9"/>
      <c r="N35"/>
    </row>
    <row r="36" spans="1:14">
      <c r="A36" s="32"/>
      <c r="B36" s="32" t="s">
        <v>1696</v>
      </c>
      <c r="C36" s="32">
        <v>9.48</v>
      </c>
      <c r="D36" s="33" t="s">
        <v>682</v>
      </c>
      <c r="E36" s="34">
        <v>50</v>
      </c>
      <c r="F36" s="35" t="s">
        <v>682</v>
      </c>
      <c r="G36" s="38">
        <v>44</v>
      </c>
      <c r="H36" s="37" t="s">
        <v>681</v>
      </c>
      <c r="I36" s="36"/>
      <c r="J36" s="36"/>
      <c r="K36" s="9"/>
      <c r="N36"/>
    </row>
    <row r="37" spans="1:14">
      <c r="A37" s="32" t="s">
        <v>1667</v>
      </c>
      <c r="B37" s="32" t="s">
        <v>1697</v>
      </c>
      <c r="C37" s="32"/>
      <c r="D37" s="33"/>
      <c r="E37" s="34">
        <v>50</v>
      </c>
      <c r="F37" s="35" t="s">
        <v>682</v>
      </c>
      <c r="G37" s="38">
        <v>46</v>
      </c>
      <c r="H37" s="37" t="s">
        <v>682</v>
      </c>
      <c r="I37" s="36"/>
      <c r="J37" s="36"/>
      <c r="K37" s="9"/>
      <c r="N37"/>
    </row>
    <row r="38" spans="1:14">
      <c r="A38" s="32"/>
      <c r="B38" s="32" t="s">
        <v>1698</v>
      </c>
      <c r="C38" s="32">
        <v>9.68</v>
      </c>
      <c r="D38" s="33" t="s">
        <v>682</v>
      </c>
      <c r="E38" s="34">
        <v>50</v>
      </c>
      <c r="F38" s="35" t="s">
        <v>682</v>
      </c>
      <c r="G38" s="38">
        <v>44</v>
      </c>
      <c r="H38" s="37" t="s">
        <v>681</v>
      </c>
      <c r="I38" s="36"/>
      <c r="J38" s="36"/>
      <c r="K38" s="9"/>
      <c r="N38"/>
    </row>
    <row r="39" spans="1:14">
      <c r="A39" s="32"/>
      <c r="B39" s="32" t="s">
        <v>1699</v>
      </c>
      <c r="C39" s="32">
        <v>9.04</v>
      </c>
      <c r="D39" s="33" t="s">
        <v>682</v>
      </c>
      <c r="E39" s="34">
        <v>50</v>
      </c>
      <c r="F39" s="35" t="s">
        <v>682</v>
      </c>
      <c r="G39" s="38">
        <v>46</v>
      </c>
      <c r="H39" s="37" t="s">
        <v>681</v>
      </c>
      <c r="I39" s="36"/>
      <c r="J39" s="36"/>
      <c r="K39" s="9"/>
      <c r="N39"/>
    </row>
    <row r="40" spans="1:14">
      <c r="A40" s="32" t="s">
        <v>1667</v>
      </c>
      <c r="B40" s="32" t="s">
        <v>1700</v>
      </c>
      <c r="C40" s="32"/>
      <c r="D40" s="33"/>
      <c r="E40" s="34">
        <v>50</v>
      </c>
      <c r="F40" s="35" t="s">
        <v>682</v>
      </c>
      <c r="G40" s="38">
        <v>46</v>
      </c>
      <c r="H40" s="37" t="s">
        <v>682</v>
      </c>
      <c r="I40" s="36"/>
      <c r="J40" s="36"/>
      <c r="K40" s="9"/>
      <c r="N40"/>
    </row>
    <row r="41" spans="1:14">
      <c r="A41" s="32"/>
      <c r="B41" s="32" t="s">
        <v>1701</v>
      </c>
      <c r="C41" s="32">
        <v>0</v>
      </c>
      <c r="D41" s="33" t="s">
        <v>8</v>
      </c>
      <c r="E41" s="34">
        <v>50</v>
      </c>
      <c r="F41" s="35" t="s">
        <v>682</v>
      </c>
      <c r="G41" s="38">
        <v>46</v>
      </c>
      <c r="H41" s="37" t="s">
        <v>682</v>
      </c>
      <c r="I41" s="36"/>
      <c r="J41" s="36"/>
      <c r="K41" s="9"/>
      <c r="N41"/>
    </row>
    <row r="42" spans="1:14">
      <c r="A42" s="32"/>
      <c r="B42" s="32" t="s">
        <v>1702</v>
      </c>
      <c r="C42" s="32">
        <v>0</v>
      </c>
      <c r="D42" s="33" t="s">
        <v>682</v>
      </c>
      <c r="E42" s="34">
        <v>44</v>
      </c>
      <c r="F42" s="35" t="str">
        <f>IF(E42&lt;50,"ATKT","")</f>
        <v>ATKT</v>
      </c>
      <c r="G42" s="38">
        <v>46</v>
      </c>
      <c r="H42" s="37" t="s">
        <v>682</v>
      </c>
      <c r="I42" s="36"/>
      <c r="J42" s="36"/>
      <c r="K42" s="9"/>
      <c r="N42"/>
    </row>
    <row r="43" spans="1:14">
      <c r="A43" s="32" t="s">
        <v>1667</v>
      </c>
      <c r="B43" s="32" t="s">
        <v>1703</v>
      </c>
      <c r="C43" s="32"/>
      <c r="D43" s="33"/>
      <c r="E43" s="34">
        <v>50</v>
      </c>
      <c r="F43" s="35" t="s">
        <v>682</v>
      </c>
      <c r="G43" s="38">
        <v>46</v>
      </c>
      <c r="H43" s="37" t="s">
        <v>682</v>
      </c>
      <c r="I43" s="36"/>
      <c r="J43" s="36"/>
      <c r="K43" s="9"/>
      <c r="N43"/>
    </row>
    <row r="44" spans="1:14">
      <c r="A44" s="32"/>
      <c r="B44" s="32" t="s">
        <v>1704</v>
      </c>
      <c r="C44" s="32">
        <v>9.92</v>
      </c>
      <c r="D44" s="33" t="s">
        <v>682</v>
      </c>
      <c r="E44" s="34">
        <v>50</v>
      </c>
      <c r="F44" s="35" t="s">
        <v>682</v>
      </c>
      <c r="G44" s="38">
        <v>46</v>
      </c>
      <c r="H44" s="37" t="s">
        <v>682</v>
      </c>
      <c r="I44" s="36"/>
      <c r="J44" s="36"/>
      <c r="K44" s="9"/>
      <c r="N44"/>
    </row>
    <row r="45" spans="1:14">
      <c r="A45" s="32"/>
      <c r="B45" s="32" t="s">
        <v>1705</v>
      </c>
      <c r="C45" s="32">
        <v>9.64</v>
      </c>
      <c r="D45" s="33" t="s">
        <v>8</v>
      </c>
      <c r="E45" s="34">
        <v>50</v>
      </c>
      <c r="F45" s="35" t="s">
        <v>682</v>
      </c>
      <c r="G45" s="38">
        <v>46</v>
      </c>
      <c r="H45" s="37" t="s">
        <v>682</v>
      </c>
      <c r="I45" s="36"/>
      <c r="J45" s="36"/>
      <c r="K45" s="9"/>
      <c r="N45"/>
    </row>
    <row r="46" spans="1:14">
      <c r="A46" s="32"/>
      <c r="B46" s="32" t="s">
        <v>1706</v>
      </c>
      <c r="C46" s="32">
        <v>8.68</v>
      </c>
      <c r="D46" s="33" t="s">
        <v>682</v>
      </c>
      <c r="E46" s="34">
        <v>46</v>
      </c>
      <c r="F46" s="35" t="str">
        <f>IF(E46&lt;50,"ATKT","")</f>
        <v>ATKT</v>
      </c>
      <c r="G46" s="38">
        <v>46</v>
      </c>
      <c r="H46" s="37" t="s">
        <v>1349</v>
      </c>
      <c r="I46" s="36"/>
      <c r="J46" s="36"/>
      <c r="K46" s="9"/>
      <c r="N46"/>
    </row>
    <row r="47" spans="1:14">
      <c r="A47" s="32"/>
      <c r="B47" s="32" t="s">
        <v>1707</v>
      </c>
      <c r="C47" s="32">
        <v>6.12</v>
      </c>
      <c r="D47" s="33" t="s">
        <v>8</v>
      </c>
      <c r="E47" s="34">
        <v>50</v>
      </c>
      <c r="F47" s="35" t="s">
        <v>682</v>
      </c>
      <c r="G47" s="38">
        <v>25</v>
      </c>
      <c r="H47" s="37" t="s">
        <v>681</v>
      </c>
      <c r="I47" s="36"/>
      <c r="J47" s="36"/>
      <c r="K47" s="9"/>
      <c r="N47"/>
    </row>
    <row r="48" spans="1:14">
      <c r="A48" s="32"/>
      <c r="B48" s="32" t="s">
        <v>1708</v>
      </c>
      <c r="C48" s="32">
        <v>0</v>
      </c>
      <c r="D48" s="33" t="s">
        <v>8</v>
      </c>
      <c r="E48" s="34">
        <v>48</v>
      </c>
      <c r="F48" s="35" t="str">
        <f>IF(E48&lt;50,"ATKT","")</f>
        <v>ATKT</v>
      </c>
      <c r="G48" s="38">
        <v>18</v>
      </c>
      <c r="H48" s="37" t="s">
        <v>9</v>
      </c>
      <c r="I48" s="36"/>
      <c r="J48" s="36"/>
      <c r="K48" s="9"/>
      <c r="N48"/>
    </row>
    <row r="49" spans="1:14">
      <c r="A49" s="32" t="s">
        <v>1667</v>
      </c>
      <c r="B49" s="32" t="s">
        <v>1709</v>
      </c>
      <c r="C49" s="32"/>
      <c r="D49" s="33"/>
      <c r="E49" s="34">
        <v>48</v>
      </c>
      <c r="F49" s="35" t="str">
        <f>IF(E49&lt;50,"ATKT","")</f>
        <v>ATKT</v>
      </c>
      <c r="G49" s="38">
        <v>46</v>
      </c>
      <c r="H49" s="37" t="s">
        <v>682</v>
      </c>
      <c r="I49" s="36"/>
      <c r="J49" s="36"/>
      <c r="K49" s="9"/>
      <c r="N49"/>
    </row>
    <row r="50" spans="1:14">
      <c r="A50" s="32" t="s">
        <v>1667</v>
      </c>
      <c r="B50" s="32" t="s">
        <v>1710</v>
      </c>
      <c r="C50" s="32"/>
      <c r="D50" s="33"/>
      <c r="E50" s="34">
        <v>50</v>
      </c>
      <c r="F50" s="35" t="s">
        <v>682</v>
      </c>
      <c r="G50" s="38">
        <v>46</v>
      </c>
      <c r="H50" s="37" t="s">
        <v>682</v>
      </c>
      <c r="I50" s="36"/>
      <c r="J50" s="36"/>
      <c r="K50" s="9"/>
      <c r="N50"/>
    </row>
    <row r="51" spans="1:14">
      <c r="A51" s="32"/>
      <c r="B51" s="32" t="s">
        <v>1711</v>
      </c>
      <c r="C51" s="32">
        <v>9.16</v>
      </c>
      <c r="D51" s="33" t="s">
        <v>682</v>
      </c>
      <c r="E51" s="34">
        <v>42</v>
      </c>
      <c r="F51" s="35" t="str">
        <f>IF(E51&lt;50,"ATKT","")</f>
        <v>ATKT</v>
      </c>
      <c r="G51" s="38">
        <v>46</v>
      </c>
      <c r="H51" s="37" t="s">
        <v>682</v>
      </c>
      <c r="I51" s="36"/>
      <c r="J51" s="36"/>
      <c r="K51" s="9"/>
      <c r="N51"/>
    </row>
    <row r="52" spans="1:14">
      <c r="A52" s="32"/>
      <c r="B52" s="32" t="s">
        <v>1712</v>
      </c>
      <c r="C52" s="32">
        <v>8.32</v>
      </c>
      <c r="D52" s="33" t="s">
        <v>682</v>
      </c>
      <c r="E52" s="34">
        <v>42</v>
      </c>
      <c r="F52" s="35" t="str">
        <f>IF(E52&lt;50,"ATKT","")</f>
        <v>ATKT</v>
      </c>
      <c r="G52" s="38">
        <v>46</v>
      </c>
      <c r="H52" s="37" t="s">
        <v>682</v>
      </c>
      <c r="I52" s="36"/>
      <c r="J52" s="36"/>
      <c r="K52" s="9"/>
      <c r="N52"/>
    </row>
    <row r="53" spans="1:14">
      <c r="A53" s="32"/>
      <c r="B53" s="32" t="s">
        <v>1713</v>
      </c>
      <c r="C53" s="32">
        <v>9.76</v>
      </c>
      <c r="D53" s="33" t="s">
        <v>682</v>
      </c>
      <c r="E53" s="34">
        <v>50</v>
      </c>
      <c r="F53" s="35" t="s">
        <v>682</v>
      </c>
      <c r="G53" s="38">
        <v>46</v>
      </c>
      <c r="H53" s="37" t="s">
        <v>682</v>
      </c>
      <c r="I53" s="36"/>
      <c r="J53" s="36"/>
      <c r="K53" s="9"/>
      <c r="N53"/>
    </row>
    <row r="54" spans="1:14">
      <c r="A54" s="32" t="s">
        <v>1671</v>
      </c>
      <c r="B54" s="32" t="s">
        <v>1714</v>
      </c>
      <c r="C54" s="32"/>
      <c r="D54" s="33"/>
      <c r="E54" s="34">
        <v>50</v>
      </c>
      <c r="F54" s="35" t="s">
        <v>682</v>
      </c>
      <c r="G54" s="38">
        <v>46</v>
      </c>
      <c r="H54" s="37" t="s">
        <v>682</v>
      </c>
      <c r="I54" s="36"/>
      <c r="J54" s="36"/>
      <c r="K54" s="9"/>
      <c r="N54"/>
    </row>
    <row r="55" spans="1:14">
      <c r="A55" s="32" t="s">
        <v>1667</v>
      </c>
      <c r="B55" s="32" t="s">
        <v>1715</v>
      </c>
      <c r="C55" s="32"/>
      <c r="D55" s="33"/>
      <c r="E55" s="34">
        <v>32</v>
      </c>
      <c r="F55" s="35" t="str">
        <f>IF(E55&lt;50,"ATKT","")</f>
        <v>ATKT</v>
      </c>
      <c r="G55" s="38">
        <v>46</v>
      </c>
      <c r="H55" s="37" t="s">
        <v>682</v>
      </c>
      <c r="I55" s="36"/>
      <c r="J55" s="36"/>
      <c r="K55" s="9"/>
      <c r="N55"/>
    </row>
    <row r="56" spans="1:14">
      <c r="A56" s="32" t="s">
        <v>1667</v>
      </c>
      <c r="B56" s="32" t="s">
        <v>1716</v>
      </c>
      <c r="C56" s="32"/>
      <c r="D56" s="33"/>
      <c r="E56" s="34">
        <v>48</v>
      </c>
      <c r="F56" s="35" t="str">
        <f>IF(E56&lt;50,"ATKT","")</f>
        <v>ATKT</v>
      </c>
      <c r="G56" s="38">
        <v>46</v>
      </c>
      <c r="H56" s="37" t="s">
        <v>693</v>
      </c>
      <c r="I56" s="36"/>
      <c r="J56" s="36"/>
      <c r="K56" s="9"/>
      <c r="N56"/>
    </row>
    <row r="57" spans="1:14">
      <c r="A57" s="32"/>
      <c r="B57" s="32" t="s">
        <v>1717</v>
      </c>
      <c r="C57" s="32">
        <v>9.64</v>
      </c>
      <c r="D57" s="33" t="s">
        <v>682</v>
      </c>
      <c r="E57" s="34">
        <v>50</v>
      </c>
      <c r="F57" s="35" t="s">
        <v>687</v>
      </c>
      <c r="G57" s="38">
        <v>46</v>
      </c>
      <c r="H57" s="37" t="s">
        <v>682</v>
      </c>
      <c r="I57" s="36"/>
      <c r="J57" s="36"/>
      <c r="K57" s="9"/>
      <c r="N57"/>
    </row>
    <row r="58" spans="1:14">
      <c r="A58" s="32"/>
      <c r="B58" s="32" t="s">
        <v>1718</v>
      </c>
      <c r="C58" s="32">
        <v>9.52</v>
      </c>
      <c r="D58" s="33" t="s">
        <v>682</v>
      </c>
      <c r="E58" s="34">
        <v>50</v>
      </c>
      <c r="F58" s="35" t="s">
        <v>682</v>
      </c>
      <c r="G58" s="38"/>
      <c r="H58" s="37" t="s">
        <v>681</v>
      </c>
      <c r="I58" s="36"/>
      <c r="J58" s="36"/>
      <c r="K58" s="9"/>
      <c r="N58"/>
    </row>
    <row r="59" spans="1:14">
      <c r="A59" s="32"/>
      <c r="B59" s="32" t="s">
        <v>1719</v>
      </c>
      <c r="C59" s="32">
        <v>8.72</v>
      </c>
      <c r="D59" s="33" t="s">
        <v>682</v>
      </c>
      <c r="E59" s="34">
        <v>50</v>
      </c>
      <c r="F59" s="35" t="s">
        <v>682</v>
      </c>
      <c r="G59" s="38">
        <v>46</v>
      </c>
      <c r="H59" s="37" t="s">
        <v>682</v>
      </c>
      <c r="I59" s="36"/>
      <c r="J59" s="36"/>
      <c r="K59" s="9"/>
      <c r="N59"/>
    </row>
    <row r="60" spans="1:14">
      <c r="A60" s="32"/>
      <c r="B60" s="32" t="s">
        <v>1720</v>
      </c>
      <c r="C60" s="32">
        <v>9.04</v>
      </c>
      <c r="D60" s="33" t="s">
        <v>682</v>
      </c>
      <c r="E60" s="34">
        <v>50</v>
      </c>
      <c r="F60" s="35" t="s">
        <v>682</v>
      </c>
      <c r="G60" s="38">
        <v>46</v>
      </c>
      <c r="H60" s="37" t="s">
        <v>682</v>
      </c>
      <c r="I60" s="36"/>
      <c r="J60" s="36"/>
      <c r="K60" s="9"/>
      <c r="N60"/>
    </row>
    <row r="61" spans="1:14">
      <c r="A61" s="32"/>
      <c r="B61" s="32" t="s">
        <v>1721</v>
      </c>
      <c r="C61" s="32">
        <v>8.8</v>
      </c>
      <c r="D61" s="33" t="s">
        <v>682</v>
      </c>
      <c r="E61" s="34">
        <v>25</v>
      </c>
      <c r="F61" s="35" t="str">
        <f>IF(E61&lt;50,"ATKT","")</f>
        <v>ATKT</v>
      </c>
      <c r="G61" s="38">
        <v>46</v>
      </c>
      <c r="H61" s="37" t="s">
        <v>682</v>
      </c>
      <c r="I61" s="36"/>
      <c r="J61" s="36"/>
      <c r="K61" s="9"/>
      <c r="N61"/>
    </row>
    <row r="62" spans="1:14">
      <c r="A62" s="32"/>
      <c r="B62" s="32" t="s">
        <v>1722</v>
      </c>
      <c r="C62" s="32">
        <v>0</v>
      </c>
      <c r="D62" s="33" t="s">
        <v>8</v>
      </c>
      <c r="E62" s="34">
        <v>20</v>
      </c>
      <c r="F62" s="35" t="str">
        <f>IF(E62&lt;25,"FAIL","")</f>
        <v>FAIL</v>
      </c>
      <c r="G62" s="38">
        <v>46</v>
      </c>
      <c r="H62" s="37" t="s">
        <v>1349</v>
      </c>
      <c r="I62" s="36"/>
      <c r="J62" s="36"/>
      <c r="K62" s="9"/>
      <c r="N62"/>
    </row>
    <row r="63" spans="1:14">
      <c r="A63" s="32"/>
      <c r="B63" s="32" t="s">
        <v>1723</v>
      </c>
      <c r="C63" s="32">
        <v>9.4</v>
      </c>
      <c r="D63" s="33" t="s">
        <v>682</v>
      </c>
      <c r="E63" s="34">
        <v>50</v>
      </c>
      <c r="F63" s="35" t="s">
        <v>682</v>
      </c>
      <c r="G63" s="38">
        <v>46</v>
      </c>
      <c r="H63" s="37" t="s">
        <v>682</v>
      </c>
      <c r="I63" s="36"/>
      <c r="J63" s="36"/>
      <c r="K63" s="9"/>
      <c r="N63"/>
    </row>
    <row r="64" spans="1:14">
      <c r="A64" s="32"/>
      <c r="B64" s="32" t="s">
        <v>1724</v>
      </c>
      <c r="C64" s="32">
        <v>8.24</v>
      </c>
      <c r="D64" s="33" t="s">
        <v>682</v>
      </c>
      <c r="E64" s="34">
        <v>48</v>
      </c>
      <c r="F64" s="35" t="str">
        <f>IF(E64&lt;50,"ATKT","")</f>
        <v>ATKT</v>
      </c>
      <c r="G64" s="38">
        <v>46</v>
      </c>
      <c r="H64" s="37" t="s">
        <v>1349</v>
      </c>
      <c r="I64" s="36"/>
      <c r="J64" s="36"/>
      <c r="K64" s="9"/>
      <c r="N64"/>
    </row>
    <row r="65" spans="1:14">
      <c r="A65" s="32"/>
      <c r="B65" s="32" t="s">
        <v>1725</v>
      </c>
      <c r="C65" s="32">
        <v>0</v>
      </c>
      <c r="D65" s="33" t="s">
        <v>1349</v>
      </c>
      <c r="E65" s="34">
        <v>50</v>
      </c>
      <c r="F65" s="35" t="s">
        <v>682</v>
      </c>
      <c r="G65" s="38">
        <v>39</v>
      </c>
      <c r="H65" s="37" t="s">
        <v>681</v>
      </c>
      <c r="I65" s="36"/>
      <c r="J65" s="36"/>
      <c r="K65" s="9"/>
      <c r="N65"/>
    </row>
    <row r="66" spans="1:14">
      <c r="A66" s="32"/>
      <c r="B66" s="32" t="s">
        <v>1726</v>
      </c>
      <c r="C66" s="32">
        <v>8</v>
      </c>
      <c r="D66" s="33" t="s">
        <v>682</v>
      </c>
      <c r="E66" s="34">
        <v>50</v>
      </c>
      <c r="F66" s="35" t="s">
        <v>682</v>
      </c>
      <c r="G66" s="38">
        <v>46</v>
      </c>
      <c r="H66" s="37" t="s">
        <v>682</v>
      </c>
      <c r="I66" s="36"/>
      <c r="J66" s="36"/>
      <c r="K66" s="9"/>
      <c r="N66"/>
    </row>
    <row r="67" spans="1:14">
      <c r="A67" s="32" t="s">
        <v>1667</v>
      </c>
      <c r="B67" s="32" t="s">
        <v>1727</v>
      </c>
      <c r="C67" s="32"/>
      <c r="D67" s="33"/>
      <c r="E67" s="34">
        <v>40</v>
      </c>
      <c r="F67" s="35" t="str">
        <f>IF(E67&lt;50,"ATKT","")</f>
        <v>ATKT</v>
      </c>
      <c r="G67" s="38">
        <v>46</v>
      </c>
      <c r="H67" s="37" t="s">
        <v>1349</v>
      </c>
      <c r="I67" s="36"/>
      <c r="J67" s="36"/>
      <c r="K67" s="9"/>
      <c r="N67"/>
    </row>
    <row r="68" spans="1:14">
      <c r="A68" s="32" t="s">
        <v>1671</v>
      </c>
      <c r="B68" s="32" t="s">
        <v>1728</v>
      </c>
      <c r="C68" s="32"/>
      <c r="D68" s="33"/>
      <c r="E68" s="34">
        <v>50</v>
      </c>
      <c r="F68" s="35" t="s">
        <v>682</v>
      </c>
      <c r="G68" s="38">
        <v>46</v>
      </c>
      <c r="H68" s="37" t="s">
        <v>682</v>
      </c>
      <c r="I68" s="36"/>
      <c r="J68" s="36"/>
      <c r="K68" s="9"/>
      <c r="N68"/>
    </row>
    <row r="69" spans="1:14">
      <c r="A69" s="32" t="s">
        <v>1667</v>
      </c>
      <c r="B69" s="32" t="s">
        <v>1729</v>
      </c>
      <c r="C69" s="32"/>
      <c r="D69" s="33"/>
      <c r="E69" s="34">
        <v>50</v>
      </c>
      <c r="F69" s="35" t="s">
        <v>682</v>
      </c>
      <c r="G69" s="38">
        <v>46</v>
      </c>
      <c r="H69" s="37" t="s">
        <v>682</v>
      </c>
      <c r="I69" s="36"/>
      <c r="J69" s="36"/>
      <c r="K69" s="9"/>
      <c r="N69"/>
    </row>
    <row r="70" spans="1:14">
      <c r="A70" s="32"/>
      <c r="B70" s="32" t="s">
        <v>1730</v>
      </c>
      <c r="C70" s="32">
        <v>9.28</v>
      </c>
      <c r="D70" s="33" t="s">
        <v>682</v>
      </c>
      <c r="E70" s="34">
        <v>50</v>
      </c>
      <c r="F70" s="35" t="s">
        <v>682</v>
      </c>
      <c r="G70" s="38">
        <v>46</v>
      </c>
      <c r="H70" s="37" t="s">
        <v>682</v>
      </c>
      <c r="I70" s="36"/>
      <c r="J70" s="36"/>
      <c r="K70" s="9"/>
      <c r="N70"/>
    </row>
    <row r="71" spans="1:14">
      <c r="A71" s="32"/>
      <c r="B71" s="32" t="s">
        <v>1731</v>
      </c>
      <c r="C71" s="32">
        <v>9.32</v>
      </c>
      <c r="D71" s="33" t="s">
        <v>682</v>
      </c>
      <c r="E71" s="34">
        <v>50</v>
      </c>
      <c r="F71" s="35" t="s">
        <v>682</v>
      </c>
      <c r="G71" s="38">
        <v>46</v>
      </c>
      <c r="H71" s="37" t="s">
        <v>1349</v>
      </c>
      <c r="I71" s="36"/>
      <c r="J71" s="36"/>
      <c r="K71" s="9"/>
      <c r="N71"/>
    </row>
    <row r="72" spans="1:14">
      <c r="A72" s="32"/>
      <c r="B72" s="32" t="s">
        <v>1732</v>
      </c>
      <c r="C72" s="32">
        <v>8.16</v>
      </c>
      <c r="D72" s="33" t="s">
        <v>8</v>
      </c>
      <c r="E72" s="34">
        <v>50</v>
      </c>
      <c r="F72" s="35" t="s">
        <v>682</v>
      </c>
      <c r="G72" s="38">
        <v>46</v>
      </c>
      <c r="H72" s="37" t="s">
        <v>1349</v>
      </c>
      <c r="I72" s="36"/>
      <c r="J72" s="36"/>
      <c r="K72" s="9"/>
      <c r="N72"/>
    </row>
    <row r="73" spans="1:14">
      <c r="A73" s="32"/>
      <c r="B73" s="32" t="s">
        <v>1733</v>
      </c>
      <c r="C73" s="32">
        <v>9.16</v>
      </c>
      <c r="D73" s="33" t="s">
        <v>682</v>
      </c>
      <c r="E73" s="34">
        <v>50</v>
      </c>
      <c r="F73" s="35" t="s">
        <v>682</v>
      </c>
      <c r="G73" s="38">
        <v>46</v>
      </c>
      <c r="H73" s="37" t="s">
        <v>682</v>
      </c>
      <c r="I73" s="36"/>
      <c r="J73" s="36"/>
      <c r="K73" s="9"/>
      <c r="N73"/>
    </row>
    <row r="74" spans="1:14">
      <c r="A74" s="32" t="s">
        <v>1667</v>
      </c>
      <c r="B74" s="32" t="s">
        <v>1734</v>
      </c>
      <c r="C74" s="32"/>
      <c r="D74" s="33"/>
      <c r="E74" s="34">
        <v>44</v>
      </c>
      <c r="F74" s="35" t="str">
        <f>IF(E74&lt;50,"ATKT","")</f>
        <v>ATKT</v>
      </c>
      <c r="G74" s="38">
        <v>46</v>
      </c>
      <c r="H74" s="37" t="s">
        <v>682</v>
      </c>
      <c r="I74" s="36"/>
      <c r="J74" s="36"/>
      <c r="K74" s="9"/>
      <c r="N74"/>
    </row>
    <row r="75" spans="1:14">
      <c r="A75" s="32"/>
      <c r="B75" s="32" t="s">
        <v>1735</v>
      </c>
      <c r="C75" s="32">
        <v>0</v>
      </c>
      <c r="D75" s="33" t="s">
        <v>8</v>
      </c>
      <c r="E75" s="34">
        <v>50</v>
      </c>
      <c r="F75" s="35" t="s">
        <v>682</v>
      </c>
      <c r="G75" s="38">
        <v>46</v>
      </c>
      <c r="H75" s="37" t="s">
        <v>681</v>
      </c>
      <c r="I75" s="36"/>
      <c r="J75" s="36"/>
      <c r="K75" s="9"/>
      <c r="N75"/>
    </row>
    <row r="76" spans="1:14">
      <c r="A76" s="32"/>
      <c r="B76" s="32" t="s">
        <v>1736</v>
      </c>
      <c r="C76" s="32">
        <v>0</v>
      </c>
      <c r="D76" s="33" t="s">
        <v>8</v>
      </c>
      <c r="E76" s="34">
        <v>50</v>
      </c>
      <c r="F76" s="35" t="s">
        <v>682</v>
      </c>
      <c r="G76" s="38"/>
      <c r="H76" s="37" t="s">
        <v>9</v>
      </c>
      <c r="I76" s="36"/>
      <c r="J76" s="36"/>
      <c r="K76" s="9"/>
      <c r="N76"/>
    </row>
    <row r="77" spans="1:14">
      <c r="A77" s="32"/>
      <c r="B77" s="32" t="s">
        <v>1737</v>
      </c>
      <c r="C77" s="32">
        <v>0</v>
      </c>
      <c r="D77" s="33" t="s">
        <v>8</v>
      </c>
      <c r="E77" s="34">
        <v>50</v>
      </c>
      <c r="F77" s="35" t="s">
        <v>682</v>
      </c>
      <c r="H77" s="37" t="s">
        <v>9</v>
      </c>
      <c r="I77" s="36"/>
      <c r="J77" s="36"/>
      <c r="K77" s="9"/>
      <c r="N77"/>
    </row>
    <row r="78" spans="1:14">
      <c r="A78" s="32"/>
      <c r="B78" s="32" t="s">
        <v>1738</v>
      </c>
      <c r="C78" s="32">
        <v>9.84</v>
      </c>
      <c r="D78" s="33" t="s">
        <v>682</v>
      </c>
      <c r="E78" s="34">
        <v>50</v>
      </c>
      <c r="F78" s="35" t="s">
        <v>682</v>
      </c>
      <c r="G78" s="38">
        <v>46</v>
      </c>
      <c r="H78" s="37" t="s">
        <v>682</v>
      </c>
      <c r="I78" s="36"/>
      <c r="J78" s="36"/>
      <c r="K78" s="9"/>
      <c r="N78"/>
    </row>
    <row r="79" spans="1:14">
      <c r="A79" s="32" t="s">
        <v>1667</v>
      </c>
      <c r="B79" s="32" t="s">
        <v>1739</v>
      </c>
      <c r="C79" s="32"/>
      <c r="D79" s="33"/>
      <c r="E79" s="34">
        <v>41</v>
      </c>
      <c r="F79" s="35" t="str">
        <f>IF(E79&lt;50,"ATKT","")</f>
        <v>ATKT</v>
      </c>
      <c r="G79" s="38">
        <v>46</v>
      </c>
      <c r="H79" s="37" t="s">
        <v>682</v>
      </c>
      <c r="I79" s="36"/>
      <c r="J79" s="36"/>
      <c r="K79" s="9"/>
      <c r="N79"/>
    </row>
    <row r="80" spans="1:14">
      <c r="A80" s="32"/>
      <c r="B80" s="32" t="s">
        <v>1740</v>
      </c>
      <c r="C80" s="32">
        <v>8.68</v>
      </c>
      <c r="D80" s="33" t="s">
        <v>8</v>
      </c>
      <c r="E80" s="34">
        <v>50</v>
      </c>
      <c r="F80" s="35" t="s">
        <v>682</v>
      </c>
      <c r="G80" s="38">
        <v>46</v>
      </c>
      <c r="H80" s="37" t="s">
        <v>682</v>
      </c>
      <c r="I80" s="36"/>
      <c r="J80" s="36"/>
      <c r="K80" s="9"/>
      <c r="N80"/>
    </row>
    <row r="81" spans="1:14">
      <c r="A81" s="32"/>
      <c r="B81" s="32" t="s">
        <v>1741</v>
      </c>
      <c r="C81" s="32">
        <v>9.16</v>
      </c>
      <c r="D81" s="33" t="s">
        <v>682</v>
      </c>
      <c r="E81" s="36">
        <v>46</v>
      </c>
      <c r="F81" s="35" t="str">
        <f>IF(E81&lt;50,"ATKT","")</f>
        <v>ATKT</v>
      </c>
      <c r="G81" s="38">
        <v>46</v>
      </c>
      <c r="H81" s="37" t="s">
        <v>682</v>
      </c>
      <c r="K81" s="9"/>
      <c r="N81"/>
    </row>
    <row r="82" spans="1:14">
      <c r="A82" s="32"/>
      <c r="B82" s="32" t="s">
        <v>1742</v>
      </c>
      <c r="C82" s="32">
        <v>9</v>
      </c>
      <c r="D82" s="33" t="s">
        <v>682</v>
      </c>
      <c r="E82" s="34">
        <v>44</v>
      </c>
      <c r="F82" s="35" t="str">
        <f>IF(E82&lt;50,"ATKT","")</f>
        <v>ATKT</v>
      </c>
      <c r="G82" s="38">
        <v>46</v>
      </c>
      <c r="H82" s="37" t="s">
        <v>682</v>
      </c>
      <c r="I82" s="36"/>
      <c r="J82" s="36"/>
      <c r="K82" s="9"/>
      <c r="N82"/>
    </row>
    <row r="83" spans="1:14">
      <c r="A83" s="32"/>
      <c r="B83" s="32" t="s">
        <v>1743</v>
      </c>
      <c r="C83" s="32">
        <v>8</v>
      </c>
      <c r="D83" s="33" t="s">
        <v>8</v>
      </c>
      <c r="E83" s="34">
        <v>50</v>
      </c>
      <c r="F83" s="35" t="s">
        <v>682</v>
      </c>
      <c r="G83" s="38">
        <v>40</v>
      </c>
      <c r="H83" s="37" t="s">
        <v>681</v>
      </c>
      <c r="I83" s="36"/>
      <c r="J83" s="36"/>
      <c r="K83" s="9"/>
      <c r="N83"/>
    </row>
    <row r="84" spans="1:14">
      <c r="A84" s="32"/>
      <c r="B84" s="32" t="s">
        <v>1744</v>
      </c>
      <c r="C84" s="32">
        <v>8.4</v>
      </c>
      <c r="D84" s="33" t="s">
        <v>682</v>
      </c>
      <c r="E84" s="34">
        <v>50</v>
      </c>
      <c r="F84" s="35" t="s">
        <v>687</v>
      </c>
      <c r="G84" s="38">
        <v>46</v>
      </c>
      <c r="H84" s="37" t="s">
        <v>682</v>
      </c>
      <c r="I84" s="36"/>
      <c r="J84" s="36"/>
      <c r="K84" s="9"/>
      <c r="N84"/>
    </row>
    <row r="85" spans="1:14">
      <c r="A85" s="32" t="s">
        <v>1667</v>
      </c>
      <c r="B85" s="32" t="s">
        <v>1745</v>
      </c>
      <c r="C85" s="32"/>
      <c r="D85" s="33"/>
      <c r="E85" s="34">
        <v>50</v>
      </c>
      <c r="F85" s="35" t="s">
        <v>682</v>
      </c>
      <c r="G85" s="38">
        <v>46</v>
      </c>
      <c r="H85" s="37" t="s">
        <v>682</v>
      </c>
      <c r="I85" s="36"/>
      <c r="J85" s="36"/>
      <c r="K85" s="9"/>
      <c r="N85"/>
    </row>
    <row r="86" spans="1:14">
      <c r="A86" s="32"/>
      <c r="B86" s="32" t="s">
        <v>1746</v>
      </c>
      <c r="C86" s="32">
        <v>8.12</v>
      </c>
      <c r="D86" s="33" t="s">
        <v>1349</v>
      </c>
      <c r="E86" s="34">
        <v>50</v>
      </c>
      <c r="F86" s="35" t="s">
        <v>682</v>
      </c>
      <c r="G86" s="38"/>
      <c r="H86" s="37" t="s">
        <v>9</v>
      </c>
      <c r="I86" s="36"/>
      <c r="J86" s="36"/>
      <c r="K86" s="9"/>
      <c r="N86"/>
    </row>
    <row r="87" spans="1:14">
      <c r="A87" s="32"/>
      <c r="B87" s="32" t="s">
        <v>1747</v>
      </c>
      <c r="C87" s="32">
        <v>0</v>
      </c>
      <c r="D87" s="33" t="s">
        <v>1474</v>
      </c>
      <c r="E87" s="34">
        <v>50</v>
      </c>
      <c r="F87" s="35" t="s">
        <v>682</v>
      </c>
      <c r="G87" s="38">
        <v>46</v>
      </c>
      <c r="H87" s="37" t="s">
        <v>682</v>
      </c>
      <c r="I87" s="36"/>
      <c r="J87" s="36"/>
      <c r="K87" s="9"/>
      <c r="N87"/>
    </row>
    <row r="88" spans="1:14">
      <c r="A88" s="32" t="s">
        <v>1671</v>
      </c>
      <c r="B88" s="32" t="s">
        <v>1748</v>
      </c>
      <c r="C88" s="32"/>
      <c r="D88" s="33"/>
      <c r="E88" s="34">
        <v>50</v>
      </c>
      <c r="F88" s="35" t="s">
        <v>682</v>
      </c>
      <c r="G88" s="38">
        <v>46</v>
      </c>
      <c r="H88" s="37" t="s">
        <v>682</v>
      </c>
      <c r="I88" s="36"/>
      <c r="J88" s="36"/>
      <c r="K88" s="9"/>
      <c r="N88"/>
    </row>
    <row r="89" spans="1:14">
      <c r="A89" s="32"/>
      <c r="B89" s="32" t="s">
        <v>1749</v>
      </c>
      <c r="C89" s="32">
        <v>9.16</v>
      </c>
      <c r="D89" s="33" t="s">
        <v>682</v>
      </c>
      <c r="E89" s="34">
        <v>50</v>
      </c>
      <c r="F89" s="35" t="s">
        <v>682</v>
      </c>
      <c r="G89" s="38">
        <v>46</v>
      </c>
      <c r="H89" s="37" t="s">
        <v>682</v>
      </c>
      <c r="I89" s="36"/>
      <c r="J89" s="36"/>
      <c r="K89" s="9"/>
      <c r="N89"/>
    </row>
    <row r="90" spans="1:14">
      <c r="A90" s="32"/>
      <c r="B90" s="32" t="s">
        <v>1750</v>
      </c>
      <c r="C90" s="32">
        <v>8.56</v>
      </c>
      <c r="D90" s="33" t="s">
        <v>682</v>
      </c>
      <c r="E90" s="34">
        <v>50</v>
      </c>
      <c r="F90" s="35" t="s">
        <v>682</v>
      </c>
      <c r="G90" s="38">
        <v>46</v>
      </c>
      <c r="H90" s="37" t="s">
        <v>682</v>
      </c>
      <c r="I90" s="36"/>
      <c r="J90" s="36"/>
      <c r="K90" s="9"/>
      <c r="N90"/>
    </row>
    <row r="91" spans="1:14">
      <c r="A91" s="32"/>
      <c r="B91" s="32" t="s">
        <v>1751</v>
      </c>
      <c r="C91" s="32">
        <v>8.8</v>
      </c>
      <c r="D91" s="33" t="s">
        <v>682</v>
      </c>
      <c r="E91" s="34">
        <v>48</v>
      </c>
      <c r="F91" s="35" t="str">
        <f>IF(E91&lt;50,"ATKT","")</f>
        <v>ATKT</v>
      </c>
      <c r="G91" s="38">
        <v>46</v>
      </c>
      <c r="H91" s="37" t="s">
        <v>1349</v>
      </c>
      <c r="I91" s="36"/>
      <c r="J91" s="36"/>
      <c r="K91" s="9"/>
      <c r="N91"/>
    </row>
    <row r="92" spans="1:14">
      <c r="A92" s="32"/>
      <c r="B92" s="32" t="s">
        <v>1752</v>
      </c>
      <c r="C92" s="32">
        <v>8</v>
      </c>
      <c r="D92" s="33" t="s">
        <v>8</v>
      </c>
      <c r="E92" s="34">
        <v>50</v>
      </c>
      <c r="F92" s="35" t="s">
        <v>682</v>
      </c>
      <c r="G92" s="38">
        <v>46</v>
      </c>
      <c r="H92" s="37" t="s">
        <v>1349</v>
      </c>
      <c r="I92" s="36"/>
      <c r="J92" s="36"/>
      <c r="K92" s="9"/>
      <c r="N92"/>
    </row>
    <row r="93" spans="1:14">
      <c r="A93" s="32"/>
      <c r="B93" s="32" t="s">
        <v>1753</v>
      </c>
      <c r="C93" s="32">
        <v>9.68</v>
      </c>
      <c r="D93" s="33" t="s">
        <v>682</v>
      </c>
      <c r="E93" s="34">
        <v>50</v>
      </c>
      <c r="F93" s="35" t="s">
        <v>682</v>
      </c>
      <c r="G93" s="38">
        <v>46</v>
      </c>
      <c r="H93" s="37" t="s">
        <v>682</v>
      </c>
      <c r="I93" s="36"/>
      <c r="J93" s="36"/>
      <c r="K93" s="9"/>
      <c r="N93"/>
    </row>
    <row r="94" spans="1:14">
      <c r="A94" s="32"/>
      <c r="B94" s="32" t="s">
        <v>1754</v>
      </c>
      <c r="C94" s="32">
        <v>8.08</v>
      </c>
      <c r="D94" s="33" t="s">
        <v>682</v>
      </c>
      <c r="E94" s="34">
        <v>50</v>
      </c>
      <c r="F94" s="35" t="s">
        <v>682</v>
      </c>
      <c r="G94" s="38">
        <v>46</v>
      </c>
      <c r="H94" s="37" t="s">
        <v>1349</v>
      </c>
      <c r="I94" s="36"/>
      <c r="J94" s="36"/>
      <c r="K94" s="9"/>
      <c r="N94"/>
    </row>
    <row r="95" spans="1:14">
      <c r="A95" s="32" t="s">
        <v>1667</v>
      </c>
      <c r="B95" s="32" t="s">
        <v>1755</v>
      </c>
      <c r="C95" s="32"/>
      <c r="D95" s="33"/>
      <c r="E95" s="34">
        <v>50</v>
      </c>
      <c r="F95" s="35" t="s">
        <v>682</v>
      </c>
      <c r="G95" s="38">
        <v>46</v>
      </c>
      <c r="H95" s="37" t="s">
        <v>682</v>
      </c>
      <c r="I95" s="36"/>
      <c r="J95" s="36"/>
      <c r="K95" s="9"/>
      <c r="N95"/>
    </row>
    <row r="96" spans="1:14">
      <c r="A96" s="32"/>
      <c r="B96" s="32" t="s">
        <v>1756</v>
      </c>
      <c r="C96" s="32">
        <v>9.24</v>
      </c>
      <c r="D96" s="33" t="s">
        <v>682</v>
      </c>
      <c r="E96" s="34">
        <v>48</v>
      </c>
      <c r="F96" s="35" t="str">
        <f>IF(E96&lt;50,"ATKT","")</f>
        <v>ATKT</v>
      </c>
      <c r="G96" s="38">
        <v>46</v>
      </c>
      <c r="H96" s="37" t="s">
        <v>682</v>
      </c>
      <c r="I96" s="36"/>
      <c r="J96" s="36"/>
      <c r="K96" s="9"/>
      <c r="N96"/>
    </row>
    <row r="97" spans="1:14">
      <c r="A97" s="32"/>
      <c r="B97" s="32" t="s">
        <v>1757</v>
      </c>
      <c r="C97" s="32">
        <v>8.64</v>
      </c>
      <c r="D97" s="33" t="s">
        <v>8</v>
      </c>
      <c r="E97" s="36">
        <v>50</v>
      </c>
      <c r="F97" s="35" t="s">
        <v>682</v>
      </c>
      <c r="G97" s="38">
        <v>45</v>
      </c>
      <c r="H97" s="37" t="s">
        <v>681</v>
      </c>
      <c r="K97" s="9"/>
      <c r="N97"/>
    </row>
    <row r="98" spans="1:14">
      <c r="A98" s="32"/>
      <c r="B98" s="32" t="s">
        <v>1758</v>
      </c>
      <c r="C98" s="32">
        <v>9.72</v>
      </c>
      <c r="D98" s="33" t="s">
        <v>682</v>
      </c>
      <c r="E98" s="34">
        <v>50</v>
      </c>
      <c r="F98" s="35" t="s">
        <v>682</v>
      </c>
      <c r="G98" s="38">
        <v>46</v>
      </c>
      <c r="H98" s="37" t="s">
        <v>682</v>
      </c>
      <c r="I98" s="36"/>
      <c r="J98" s="36"/>
      <c r="K98" s="9"/>
      <c r="N98"/>
    </row>
    <row r="99" spans="1:14">
      <c r="A99" s="32"/>
      <c r="B99" s="32" t="s">
        <v>1759</v>
      </c>
      <c r="C99" s="32">
        <v>8.88</v>
      </c>
      <c r="D99" s="33" t="s">
        <v>682</v>
      </c>
      <c r="E99" s="34">
        <v>50</v>
      </c>
      <c r="F99" s="35" t="s">
        <v>682</v>
      </c>
      <c r="G99" s="38">
        <v>46</v>
      </c>
      <c r="H99" s="37" t="s">
        <v>682</v>
      </c>
      <c r="I99" s="36"/>
      <c r="J99" s="36"/>
      <c r="K99" s="9"/>
      <c r="N99"/>
    </row>
    <row r="100" spans="1:14">
      <c r="A100" s="32"/>
      <c r="B100" s="32" t="s">
        <v>1760</v>
      </c>
      <c r="C100" s="32">
        <v>8.92</v>
      </c>
      <c r="D100" s="33" t="s">
        <v>682</v>
      </c>
      <c r="E100" s="34">
        <v>48</v>
      </c>
      <c r="F100" s="35" t="str">
        <f>IF(E100&lt;50,"ATKT","")</f>
        <v>ATKT</v>
      </c>
      <c r="G100" s="38">
        <v>46</v>
      </c>
      <c r="H100" s="37" t="s">
        <v>682</v>
      </c>
      <c r="I100" s="36"/>
      <c r="J100" s="36"/>
      <c r="K100" s="9"/>
      <c r="N100"/>
    </row>
    <row r="101" spans="1:14">
      <c r="A101" s="32"/>
      <c r="B101" s="32" t="s">
        <v>1761</v>
      </c>
      <c r="C101" s="32">
        <v>8.72</v>
      </c>
      <c r="D101" s="33" t="s">
        <v>682</v>
      </c>
      <c r="E101" s="34">
        <v>50</v>
      </c>
      <c r="F101" s="35" t="s">
        <v>682</v>
      </c>
      <c r="G101" s="38">
        <v>46</v>
      </c>
      <c r="H101" s="37" t="s">
        <v>1349</v>
      </c>
      <c r="I101" s="36"/>
      <c r="J101" s="36"/>
      <c r="K101" s="9"/>
      <c r="N101"/>
    </row>
    <row r="102" spans="1:14">
      <c r="A102" s="32"/>
      <c r="B102" s="32" t="s">
        <v>1762</v>
      </c>
      <c r="C102" s="32">
        <v>9.84</v>
      </c>
      <c r="D102" s="33" t="s">
        <v>682</v>
      </c>
      <c r="E102" s="34">
        <v>50</v>
      </c>
      <c r="F102" s="35" t="s">
        <v>682</v>
      </c>
      <c r="G102" s="38">
        <v>46</v>
      </c>
      <c r="H102" s="37" t="s">
        <v>682</v>
      </c>
      <c r="I102" s="36"/>
      <c r="J102" s="36"/>
      <c r="K102" s="9"/>
      <c r="N102"/>
    </row>
    <row r="103" spans="1:14">
      <c r="A103" s="32"/>
      <c r="B103" s="32" t="s">
        <v>1763</v>
      </c>
      <c r="C103" s="32">
        <v>9.52</v>
      </c>
      <c r="D103" s="33" t="s">
        <v>682</v>
      </c>
      <c r="E103" s="34">
        <v>40</v>
      </c>
      <c r="F103" s="35" t="str">
        <f>IF(E103&lt;50,"ATKT","")</f>
        <v>ATKT</v>
      </c>
      <c r="G103" s="38">
        <v>46</v>
      </c>
      <c r="H103" s="37" t="s">
        <v>682</v>
      </c>
      <c r="I103" s="36"/>
      <c r="J103" s="36"/>
      <c r="K103" s="9"/>
      <c r="N103"/>
    </row>
    <row r="104" spans="1:14">
      <c r="A104" s="32"/>
      <c r="B104" s="32" t="s">
        <v>1764</v>
      </c>
      <c r="C104" s="32">
        <v>8.72</v>
      </c>
      <c r="D104" s="33" t="s">
        <v>8</v>
      </c>
      <c r="E104" s="34">
        <v>32</v>
      </c>
      <c r="F104" s="35" t="str">
        <f>IF(E104&lt;50,"ATKT","")</f>
        <v>ATKT</v>
      </c>
      <c r="G104" s="38">
        <v>46</v>
      </c>
      <c r="H104" s="37" t="s">
        <v>682</v>
      </c>
      <c r="I104" s="36"/>
      <c r="J104" s="36"/>
      <c r="K104" s="9"/>
      <c r="N104"/>
    </row>
    <row r="105" spans="1:14">
      <c r="A105" s="32" t="s">
        <v>1667</v>
      </c>
      <c r="B105" s="32" t="s">
        <v>1765</v>
      </c>
      <c r="C105" s="32"/>
      <c r="D105" s="33"/>
      <c r="E105" s="34">
        <v>50</v>
      </c>
      <c r="F105" s="35" t="s">
        <v>682</v>
      </c>
      <c r="G105" s="39">
        <v>36</v>
      </c>
      <c r="H105" s="40" t="s">
        <v>681</v>
      </c>
      <c r="I105" s="36"/>
      <c r="J105" s="36"/>
      <c r="K105" s="9"/>
      <c r="N105"/>
    </row>
    <row r="106" spans="1:14">
      <c r="A106" s="32"/>
      <c r="B106" s="32" t="s">
        <v>1766</v>
      </c>
      <c r="C106" s="32">
        <v>8.96</v>
      </c>
      <c r="D106" s="33" t="s">
        <v>8</v>
      </c>
      <c r="E106" s="34">
        <v>50</v>
      </c>
      <c r="F106" s="35" t="s">
        <v>682</v>
      </c>
      <c r="G106" s="38">
        <v>46</v>
      </c>
      <c r="H106" s="37" t="s">
        <v>682</v>
      </c>
      <c r="I106" s="36"/>
      <c r="J106" s="36"/>
      <c r="K106" s="9"/>
      <c r="N106"/>
    </row>
    <row r="107" spans="1:14">
      <c r="A107" s="32"/>
      <c r="B107" s="32" t="s">
        <v>1767</v>
      </c>
      <c r="C107" s="32">
        <v>8.52</v>
      </c>
      <c r="D107" s="33" t="s">
        <v>682</v>
      </c>
      <c r="E107" s="34">
        <v>50</v>
      </c>
      <c r="F107" s="35" t="s">
        <v>682</v>
      </c>
      <c r="G107" s="38">
        <v>46</v>
      </c>
      <c r="H107" s="41" t="s">
        <v>682</v>
      </c>
      <c r="I107" s="36"/>
      <c r="J107" s="36"/>
      <c r="K107" s="9"/>
      <c r="N107"/>
    </row>
    <row r="108" spans="1:14">
      <c r="A108" s="32"/>
      <c r="B108" s="32" t="s">
        <v>1768</v>
      </c>
      <c r="C108" s="32">
        <v>0</v>
      </c>
      <c r="D108" s="33" t="s">
        <v>8</v>
      </c>
      <c r="E108" s="34">
        <v>50</v>
      </c>
      <c r="F108" s="35" t="s">
        <v>687</v>
      </c>
      <c r="G108" s="38"/>
      <c r="H108" s="41" t="s">
        <v>9</v>
      </c>
      <c r="I108" s="36"/>
      <c r="J108" s="36"/>
      <c r="K108" s="9"/>
      <c r="N108"/>
    </row>
    <row r="109" spans="1:14">
      <c r="A109" s="32"/>
      <c r="B109" s="32" t="s">
        <v>1769</v>
      </c>
      <c r="C109" s="32">
        <v>8.64</v>
      </c>
      <c r="D109" s="33" t="s">
        <v>682</v>
      </c>
      <c r="E109" s="34">
        <v>50</v>
      </c>
      <c r="F109" s="35" t="s">
        <v>682</v>
      </c>
      <c r="G109" s="38">
        <v>46</v>
      </c>
      <c r="H109" s="37" t="s">
        <v>682</v>
      </c>
      <c r="I109" s="36"/>
      <c r="J109" s="36"/>
      <c r="K109" s="9"/>
      <c r="N109"/>
    </row>
    <row r="110" spans="1:14">
      <c r="A110" s="32"/>
      <c r="B110" s="32" t="s">
        <v>1770</v>
      </c>
      <c r="C110" s="32">
        <v>8.24</v>
      </c>
      <c r="D110" s="33" t="s">
        <v>682</v>
      </c>
      <c r="E110" s="34">
        <v>48</v>
      </c>
      <c r="F110" s="35" t="str">
        <f>IF(E110&lt;50,"ATKT","")</f>
        <v>ATKT</v>
      </c>
      <c r="G110" s="38">
        <v>46</v>
      </c>
      <c r="H110" s="37" t="s">
        <v>682</v>
      </c>
      <c r="I110" s="36"/>
      <c r="J110" s="36"/>
      <c r="K110" s="9"/>
      <c r="N110"/>
    </row>
    <row r="111" spans="1:14">
      <c r="A111" s="32"/>
      <c r="B111" s="32" t="s">
        <v>1771</v>
      </c>
      <c r="C111" s="32">
        <v>9.04</v>
      </c>
      <c r="D111" s="33" t="s">
        <v>682</v>
      </c>
      <c r="E111" s="34">
        <v>50</v>
      </c>
      <c r="F111" s="35" t="s">
        <v>682</v>
      </c>
      <c r="G111" s="38">
        <v>46</v>
      </c>
      <c r="H111" s="37" t="s">
        <v>682</v>
      </c>
      <c r="I111" s="36"/>
      <c r="J111" s="36"/>
      <c r="K111" s="9"/>
      <c r="N111"/>
    </row>
    <row r="112" spans="1:14">
      <c r="A112" s="32"/>
      <c r="B112" s="32" t="s">
        <v>1772</v>
      </c>
      <c r="C112" s="32">
        <v>9.52</v>
      </c>
      <c r="D112" s="33" t="s">
        <v>682</v>
      </c>
      <c r="E112" s="34">
        <v>50</v>
      </c>
      <c r="F112" s="35" t="s">
        <v>682</v>
      </c>
      <c r="G112" s="38">
        <v>46</v>
      </c>
      <c r="H112" s="37" t="s">
        <v>682</v>
      </c>
      <c r="I112" s="36"/>
      <c r="J112" s="36"/>
      <c r="K112" s="9"/>
      <c r="N112"/>
    </row>
    <row r="113" spans="1:14">
      <c r="A113" s="32"/>
      <c r="B113" s="32" t="s">
        <v>1773</v>
      </c>
      <c r="C113" s="32">
        <v>9.44</v>
      </c>
      <c r="D113" s="33" t="s">
        <v>682</v>
      </c>
      <c r="E113" s="34">
        <v>50</v>
      </c>
      <c r="F113" s="35" t="s">
        <v>687</v>
      </c>
      <c r="G113" s="38">
        <v>46</v>
      </c>
      <c r="H113" s="37" t="s">
        <v>682</v>
      </c>
      <c r="I113" s="36"/>
      <c r="J113" s="36"/>
      <c r="K113" s="9"/>
      <c r="N113"/>
    </row>
    <row r="114" spans="1:14">
      <c r="A114" s="32"/>
      <c r="B114" s="32" t="s">
        <v>1774</v>
      </c>
      <c r="C114" s="32">
        <v>8.88</v>
      </c>
      <c r="D114" s="33" t="s">
        <v>682</v>
      </c>
      <c r="E114" s="34">
        <v>44</v>
      </c>
      <c r="F114" s="35" t="str">
        <f>IF(E114&lt;50,"ATKT","")</f>
        <v>ATKT</v>
      </c>
      <c r="G114" s="38">
        <v>46</v>
      </c>
      <c r="H114" s="37" t="s">
        <v>682</v>
      </c>
      <c r="I114" s="36"/>
      <c r="J114" s="36"/>
      <c r="K114" s="9"/>
      <c r="N114"/>
    </row>
    <row r="115" spans="1:14">
      <c r="A115" s="32"/>
      <c r="B115" s="32" t="s">
        <v>1775</v>
      </c>
      <c r="C115" s="32">
        <v>9.76</v>
      </c>
      <c r="D115" s="33" t="s">
        <v>682</v>
      </c>
      <c r="E115" s="34">
        <v>8</v>
      </c>
      <c r="F115" s="35" t="str">
        <f>IF(E115&lt;25,"FAIL","")</f>
        <v>FAIL</v>
      </c>
      <c r="G115" s="38">
        <v>46</v>
      </c>
      <c r="H115" s="37" t="s">
        <v>682</v>
      </c>
      <c r="I115" s="36"/>
      <c r="J115" s="36"/>
      <c r="K115" s="9"/>
      <c r="N115"/>
    </row>
    <row r="116" spans="1:14">
      <c r="A116" s="32"/>
      <c r="B116" s="32" t="s">
        <v>1776</v>
      </c>
      <c r="C116" s="32">
        <v>9.28</v>
      </c>
      <c r="D116" s="33" t="s">
        <v>8</v>
      </c>
      <c r="E116" s="34">
        <v>50</v>
      </c>
      <c r="F116" s="35" t="s">
        <v>682</v>
      </c>
      <c r="G116" s="38">
        <v>46</v>
      </c>
      <c r="H116" s="37" t="s">
        <v>682</v>
      </c>
      <c r="I116" s="36"/>
      <c r="J116" s="36"/>
      <c r="K116" s="9"/>
      <c r="N116"/>
    </row>
    <row r="117" spans="1:14">
      <c r="A117" s="32"/>
      <c r="B117" s="32" t="s">
        <v>1777</v>
      </c>
      <c r="C117" s="32">
        <v>9.76</v>
      </c>
      <c r="D117" s="33" t="s">
        <v>682</v>
      </c>
      <c r="E117" s="34">
        <v>50</v>
      </c>
      <c r="F117" s="35" t="s">
        <v>682</v>
      </c>
      <c r="G117" s="38">
        <v>46</v>
      </c>
      <c r="H117" s="37" t="s">
        <v>682</v>
      </c>
      <c r="I117" s="36"/>
      <c r="J117" s="36"/>
      <c r="K117" s="9"/>
      <c r="N117"/>
    </row>
    <row r="118" spans="1:14">
      <c r="A118" s="32" t="s">
        <v>1667</v>
      </c>
      <c r="B118" s="32" t="s">
        <v>1778</v>
      </c>
      <c r="C118" s="32"/>
      <c r="D118" s="33"/>
      <c r="E118" s="34">
        <v>50</v>
      </c>
      <c r="F118" s="35" t="s">
        <v>682</v>
      </c>
      <c r="G118" s="38">
        <v>46</v>
      </c>
      <c r="H118" s="37" t="s">
        <v>682</v>
      </c>
      <c r="I118" s="36"/>
      <c r="J118" s="36"/>
      <c r="K118" s="9"/>
      <c r="N118"/>
    </row>
    <row r="119" spans="1:14">
      <c r="A119" s="32"/>
      <c r="B119" s="32" t="s">
        <v>1779</v>
      </c>
      <c r="C119" s="32">
        <v>9.56</v>
      </c>
      <c r="D119" s="33" t="s">
        <v>682</v>
      </c>
      <c r="E119" s="34">
        <v>50</v>
      </c>
      <c r="F119" s="35" t="s">
        <v>682</v>
      </c>
      <c r="G119" s="38">
        <v>44</v>
      </c>
      <c r="H119" s="37" t="s">
        <v>681</v>
      </c>
      <c r="I119" s="36"/>
      <c r="J119" s="36"/>
      <c r="K119" s="9"/>
      <c r="N119"/>
    </row>
    <row r="120" spans="1:14">
      <c r="A120" s="32"/>
      <c r="B120" s="32" t="s">
        <v>1780</v>
      </c>
      <c r="C120" s="32">
        <v>8.76</v>
      </c>
      <c r="D120" s="33" t="s">
        <v>682</v>
      </c>
      <c r="E120" s="34">
        <v>50</v>
      </c>
      <c r="F120" s="35" t="s">
        <v>682</v>
      </c>
      <c r="G120" s="38">
        <v>46</v>
      </c>
      <c r="H120" s="37" t="s">
        <v>682</v>
      </c>
      <c r="I120" s="36"/>
      <c r="J120" s="36"/>
      <c r="K120" s="9"/>
      <c r="N120"/>
    </row>
    <row r="121" spans="1:14">
      <c r="A121" s="32"/>
      <c r="B121" s="32" t="s">
        <v>1781</v>
      </c>
      <c r="C121" s="32">
        <v>9.6</v>
      </c>
      <c r="D121" s="33" t="s">
        <v>682</v>
      </c>
      <c r="E121" s="34">
        <v>50</v>
      </c>
      <c r="F121" s="35" t="s">
        <v>682</v>
      </c>
      <c r="G121" s="38">
        <v>46</v>
      </c>
      <c r="H121" s="37" t="s">
        <v>682</v>
      </c>
      <c r="I121" s="36"/>
      <c r="J121" s="36"/>
      <c r="K121" s="9"/>
      <c r="N121"/>
    </row>
    <row r="122" spans="1:14">
      <c r="A122" s="32" t="s">
        <v>1667</v>
      </c>
      <c r="B122" s="32" t="s">
        <v>1782</v>
      </c>
      <c r="C122" s="32"/>
      <c r="D122" s="33"/>
      <c r="E122" s="34">
        <v>50</v>
      </c>
      <c r="F122" s="35" t="s">
        <v>682</v>
      </c>
      <c r="G122" s="38">
        <v>46</v>
      </c>
      <c r="H122" s="37" t="s">
        <v>1349</v>
      </c>
      <c r="I122" s="36"/>
      <c r="J122" s="36"/>
      <c r="K122" s="9"/>
      <c r="N122"/>
    </row>
    <row r="123" spans="1:14">
      <c r="A123" s="32" t="s">
        <v>1667</v>
      </c>
      <c r="B123" s="32" t="s">
        <v>1783</v>
      </c>
      <c r="C123" s="32"/>
      <c r="D123" s="33"/>
      <c r="E123" s="34">
        <v>50</v>
      </c>
      <c r="F123" s="35" t="s">
        <v>682</v>
      </c>
      <c r="G123" s="38">
        <v>46</v>
      </c>
      <c r="H123" s="37" t="s">
        <v>682</v>
      </c>
      <c r="I123" s="36"/>
      <c r="J123" s="36"/>
      <c r="K123" s="9"/>
      <c r="N123"/>
    </row>
    <row r="124" spans="1:14">
      <c r="A124" s="32"/>
      <c r="B124" s="32" t="s">
        <v>1784</v>
      </c>
      <c r="C124" s="32">
        <v>0</v>
      </c>
      <c r="D124" s="33" t="s">
        <v>682</v>
      </c>
      <c r="E124" s="34">
        <v>50</v>
      </c>
      <c r="F124" s="35" t="s">
        <v>682</v>
      </c>
      <c r="G124" s="38">
        <v>43</v>
      </c>
      <c r="H124" s="37" t="s">
        <v>681</v>
      </c>
      <c r="I124" s="36"/>
      <c r="J124" s="36"/>
      <c r="K124" s="9"/>
      <c r="N124"/>
    </row>
    <row r="125" spans="1:14">
      <c r="A125" s="32" t="s">
        <v>1667</v>
      </c>
      <c r="B125" s="32" t="s">
        <v>1785</v>
      </c>
      <c r="C125" s="32"/>
      <c r="D125" s="33"/>
      <c r="E125" s="34">
        <v>50</v>
      </c>
      <c r="F125" s="35" t="s">
        <v>682</v>
      </c>
      <c r="G125" s="38">
        <v>46</v>
      </c>
      <c r="H125" s="37" t="s">
        <v>682</v>
      </c>
      <c r="I125" s="36"/>
      <c r="J125" s="36"/>
      <c r="K125" s="9"/>
      <c r="N125"/>
    </row>
    <row r="126" spans="1:14">
      <c r="A126" s="32"/>
      <c r="B126" s="32" t="s">
        <v>1786</v>
      </c>
      <c r="C126" s="32">
        <v>9.32</v>
      </c>
      <c r="D126" s="33" t="s">
        <v>682</v>
      </c>
      <c r="E126" s="34">
        <v>39</v>
      </c>
      <c r="F126" s="35" t="str">
        <f>IF(E126&lt;50,"ATKT","")</f>
        <v>ATKT</v>
      </c>
      <c r="G126" s="38">
        <v>46</v>
      </c>
      <c r="H126" s="37" t="s">
        <v>1349</v>
      </c>
      <c r="I126" s="36"/>
      <c r="J126" s="36"/>
      <c r="K126" s="9"/>
      <c r="N126"/>
    </row>
    <row r="127" spans="1:14">
      <c r="A127" s="32" t="s">
        <v>1667</v>
      </c>
      <c r="B127" s="32" t="s">
        <v>1787</v>
      </c>
      <c r="C127" s="32"/>
      <c r="D127" s="33"/>
      <c r="E127" s="34">
        <v>50</v>
      </c>
      <c r="F127" s="35" t="s">
        <v>682</v>
      </c>
      <c r="G127" s="38">
        <v>46</v>
      </c>
      <c r="H127" s="37" t="s">
        <v>1349</v>
      </c>
      <c r="I127" s="36"/>
      <c r="J127" s="36"/>
      <c r="K127" s="9"/>
      <c r="N127"/>
    </row>
    <row r="128" spans="1:14">
      <c r="A128" s="32"/>
      <c r="B128" s="32" t="s">
        <v>1788</v>
      </c>
      <c r="C128" s="32">
        <v>9.4</v>
      </c>
      <c r="D128" s="33" t="s">
        <v>682</v>
      </c>
      <c r="E128" s="34">
        <v>50</v>
      </c>
      <c r="F128" s="35" t="s">
        <v>682</v>
      </c>
      <c r="G128" s="38">
        <v>46</v>
      </c>
      <c r="H128" s="37" t="s">
        <v>682</v>
      </c>
      <c r="I128" s="36"/>
      <c r="J128" s="36"/>
      <c r="K128" s="9"/>
      <c r="N128"/>
    </row>
    <row r="129" spans="1:14">
      <c r="A129" s="32"/>
      <c r="B129" s="32" t="s">
        <v>1789</v>
      </c>
      <c r="C129" s="32">
        <v>8.6</v>
      </c>
      <c r="D129" s="33" t="s">
        <v>8</v>
      </c>
      <c r="E129" s="34">
        <v>50</v>
      </c>
      <c r="F129" s="35" t="s">
        <v>682</v>
      </c>
      <c r="G129" s="38">
        <v>46</v>
      </c>
      <c r="H129" s="37" t="s">
        <v>682</v>
      </c>
      <c r="I129" s="36"/>
      <c r="J129" s="36"/>
      <c r="K129" s="9"/>
      <c r="N129"/>
    </row>
    <row r="130" spans="1:14">
      <c r="A130" s="32"/>
      <c r="B130" s="32" t="s">
        <v>1790</v>
      </c>
      <c r="C130" s="32">
        <v>9.32</v>
      </c>
      <c r="D130" s="33" t="s">
        <v>8</v>
      </c>
      <c r="E130" s="34">
        <v>46</v>
      </c>
      <c r="F130" s="35" t="str">
        <f>IF(E130&lt;50,"ATKT","")</f>
        <v>ATKT</v>
      </c>
      <c r="G130" s="38">
        <v>46</v>
      </c>
      <c r="H130" s="37" t="s">
        <v>682</v>
      </c>
      <c r="I130" s="36"/>
      <c r="J130" s="36"/>
      <c r="K130" s="9"/>
      <c r="N130"/>
    </row>
    <row r="131" spans="1:14">
      <c r="A131" s="32" t="s">
        <v>1667</v>
      </c>
      <c r="B131" s="32" t="s">
        <v>1791</v>
      </c>
      <c r="C131" s="32"/>
      <c r="D131" s="33"/>
      <c r="E131" s="34">
        <v>50</v>
      </c>
      <c r="F131" s="35" t="s">
        <v>682</v>
      </c>
      <c r="G131" s="38">
        <v>46</v>
      </c>
      <c r="H131" s="37" t="s">
        <v>682</v>
      </c>
      <c r="I131" s="36"/>
      <c r="J131" s="36"/>
      <c r="K131" s="9"/>
      <c r="N131"/>
    </row>
    <row r="132" spans="1:14">
      <c r="A132" s="32"/>
      <c r="B132" s="32" t="s">
        <v>1792</v>
      </c>
      <c r="C132" s="32">
        <v>0</v>
      </c>
      <c r="D132" s="33" t="s">
        <v>8</v>
      </c>
      <c r="E132" s="34">
        <v>50</v>
      </c>
      <c r="F132" s="35" t="s">
        <v>682</v>
      </c>
      <c r="G132" s="38"/>
      <c r="H132" s="37" t="s">
        <v>9</v>
      </c>
      <c r="I132" s="36"/>
      <c r="J132" s="36"/>
      <c r="K132" s="9"/>
      <c r="N132"/>
    </row>
    <row r="133" spans="1:14">
      <c r="A133" s="32"/>
      <c r="B133" s="32" t="s">
        <v>1793</v>
      </c>
      <c r="C133" s="32">
        <v>8.72</v>
      </c>
      <c r="D133" s="33" t="s">
        <v>682</v>
      </c>
      <c r="E133" s="34">
        <v>50</v>
      </c>
      <c r="F133" s="35" t="s">
        <v>1349</v>
      </c>
      <c r="G133" s="38">
        <v>46</v>
      </c>
      <c r="H133" s="37" t="s">
        <v>682</v>
      </c>
      <c r="I133" s="36"/>
      <c r="J133" s="36"/>
      <c r="K133" s="9"/>
      <c r="N133"/>
    </row>
    <row r="134" spans="1:14">
      <c r="A134" s="32"/>
      <c r="B134" s="32" t="s">
        <v>1794</v>
      </c>
      <c r="C134" s="32">
        <v>9.36</v>
      </c>
      <c r="D134" s="33" t="s">
        <v>682</v>
      </c>
      <c r="E134" s="34">
        <v>50</v>
      </c>
      <c r="F134" s="35" t="s">
        <v>682</v>
      </c>
      <c r="G134" s="38">
        <v>46</v>
      </c>
      <c r="H134" s="37" t="s">
        <v>682</v>
      </c>
      <c r="I134" s="36"/>
      <c r="J134" s="36"/>
      <c r="K134" s="9"/>
      <c r="N134"/>
    </row>
    <row r="135" spans="1:14">
      <c r="A135" s="32"/>
      <c r="B135" s="32" t="s">
        <v>1795</v>
      </c>
      <c r="C135" s="32">
        <v>9</v>
      </c>
      <c r="D135" s="33" t="s">
        <v>682</v>
      </c>
      <c r="E135" s="34">
        <v>50</v>
      </c>
      <c r="F135" s="35" t="s">
        <v>682</v>
      </c>
      <c r="G135" s="38">
        <v>46</v>
      </c>
      <c r="H135" s="37" t="s">
        <v>682</v>
      </c>
      <c r="I135" s="36"/>
      <c r="J135" s="36"/>
      <c r="K135" s="9"/>
      <c r="N135"/>
    </row>
    <row r="136" spans="1:14">
      <c r="A136" s="32"/>
      <c r="B136" s="32" t="s">
        <v>1796</v>
      </c>
      <c r="C136" s="32">
        <v>7.8</v>
      </c>
      <c r="D136" s="33" t="s">
        <v>8</v>
      </c>
      <c r="E136" s="34">
        <v>50</v>
      </c>
      <c r="F136" s="35" t="s">
        <v>682</v>
      </c>
      <c r="G136" s="38">
        <v>46</v>
      </c>
      <c r="H136" s="37" t="s">
        <v>1349</v>
      </c>
      <c r="I136" s="36"/>
      <c r="J136" s="36"/>
      <c r="K136" s="9"/>
      <c r="N136"/>
    </row>
    <row r="137" spans="1:14">
      <c r="A137" s="32"/>
      <c r="B137" s="32" t="s">
        <v>1797</v>
      </c>
      <c r="C137" s="32">
        <v>9.12</v>
      </c>
      <c r="D137" s="33" t="s">
        <v>682</v>
      </c>
      <c r="E137" s="34">
        <v>50</v>
      </c>
      <c r="F137" s="35" t="s">
        <v>682</v>
      </c>
      <c r="G137" s="38">
        <v>46</v>
      </c>
      <c r="H137" s="37" t="s">
        <v>682</v>
      </c>
      <c r="I137" s="36"/>
      <c r="J137" s="36"/>
      <c r="K137" s="9"/>
      <c r="N137"/>
    </row>
    <row r="138" spans="1:14">
      <c r="A138" s="32"/>
      <c r="B138" s="32" t="s">
        <v>1798</v>
      </c>
      <c r="C138" s="32">
        <v>9.52</v>
      </c>
      <c r="D138" s="33" t="s">
        <v>682</v>
      </c>
      <c r="E138" s="34">
        <v>50</v>
      </c>
      <c r="F138" s="35" t="s">
        <v>682</v>
      </c>
      <c r="G138" s="38">
        <v>46</v>
      </c>
      <c r="H138" s="37" t="s">
        <v>682</v>
      </c>
      <c r="I138" s="36"/>
      <c r="J138" s="36"/>
      <c r="K138" s="9"/>
      <c r="N138"/>
    </row>
    <row r="139" spans="1:14">
      <c r="A139" s="32"/>
      <c r="B139" s="32" t="s">
        <v>1799</v>
      </c>
      <c r="C139" s="32">
        <v>8.76</v>
      </c>
      <c r="D139" s="33" t="s">
        <v>682</v>
      </c>
      <c r="E139" s="34">
        <v>50</v>
      </c>
      <c r="F139" s="35" t="s">
        <v>687</v>
      </c>
      <c r="G139" s="38">
        <v>46</v>
      </c>
      <c r="H139" s="37" t="s">
        <v>682</v>
      </c>
      <c r="I139" s="36"/>
      <c r="J139" s="36"/>
      <c r="K139" s="9"/>
      <c r="N139"/>
    </row>
    <row r="140" spans="1:14">
      <c r="A140" s="32"/>
      <c r="B140" s="32" t="s">
        <v>1800</v>
      </c>
      <c r="C140" s="32">
        <v>0</v>
      </c>
      <c r="D140" s="33" t="s">
        <v>8</v>
      </c>
      <c r="E140" s="34">
        <v>50</v>
      </c>
      <c r="F140" s="35" t="s">
        <v>682</v>
      </c>
      <c r="G140" s="38"/>
      <c r="H140" s="37" t="s">
        <v>9</v>
      </c>
      <c r="I140" s="36"/>
      <c r="J140" s="36"/>
      <c r="K140" s="9"/>
      <c r="N140"/>
    </row>
    <row r="141" spans="1:14">
      <c r="A141" s="32"/>
      <c r="B141" s="32" t="s">
        <v>1801</v>
      </c>
      <c r="C141" s="32">
        <v>8.68</v>
      </c>
      <c r="D141" s="33" t="s">
        <v>682</v>
      </c>
      <c r="E141" s="34">
        <v>50</v>
      </c>
      <c r="F141" s="35" t="s">
        <v>682</v>
      </c>
      <c r="G141" s="38">
        <v>46</v>
      </c>
      <c r="H141" s="37" t="s">
        <v>682</v>
      </c>
      <c r="I141" s="36"/>
      <c r="J141" s="36"/>
      <c r="K141" s="9"/>
      <c r="N141"/>
    </row>
    <row r="142" spans="1:14">
      <c r="A142" s="32"/>
      <c r="B142" s="32" t="s">
        <v>1802</v>
      </c>
      <c r="C142" s="32">
        <v>8.28</v>
      </c>
      <c r="D142" s="33" t="s">
        <v>1349</v>
      </c>
      <c r="E142" s="34">
        <v>50</v>
      </c>
      <c r="F142" s="35" t="s">
        <v>682</v>
      </c>
      <c r="G142" s="38">
        <v>46</v>
      </c>
      <c r="H142" s="37" t="s">
        <v>682</v>
      </c>
      <c r="I142" s="36"/>
      <c r="J142" s="36"/>
      <c r="K142" s="9"/>
      <c r="N142"/>
    </row>
    <row r="143" spans="1:14">
      <c r="A143" s="32"/>
      <c r="B143" s="32" t="s">
        <v>1803</v>
      </c>
      <c r="C143" s="32">
        <v>9.56</v>
      </c>
      <c r="D143" s="33" t="s">
        <v>682</v>
      </c>
      <c r="E143" s="34">
        <v>50</v>
      </c>
      <c r="F143" s="35" t="s">
        <v>682</v>
      </c>
      <c r="G143" s="38">
        <v>46</v>
      </c>
      <c r="H143" s="37" t="s">
        <v>682</v>
      </c>
      <c r="I143" s="36"/>
      <c r="J143" s="36"/>
      <c r="K143" s="9"/>
      <c r="N143"/>
    </row>
    <row r="144" spans="1:14">
      <c r="A144" s="32"/>
      <c r="B144" s="32" t="s">
        <v>1804</v>
      </c>
      <c r="C144" s="32">
        <v>0</v>
      </c>
      <c r="D144" s="33" t="s">
        <v>8</v>
      </c>
      <c r="E144" s="34">
        <v>50</v>
      </c>
      <c r="F144" s="35" t="s">
        <v>682</v>
      </c>
      <c r="G144" s="38">
        <v>46</v>
      </c>
      <c r="H144" s="37" t="s">
        <v>1349</v>
      </c>
      <c r="I144" s="36"/>
      <c r="J144" s="36"/>
      <c r="K144" s="9"/>
      <c r="N144"/>
    </row>
    <row r="145" spans="1:14">
      <c r="A145" s="32"/>
      <c r="B145" s="32" t="s">
        <v>1805</v>
      </c>
      <c r="C145" s="32">
        <v>0</v>
      </c>
      <c r="D145" s="33" t="s">
        <v>8</v>
      </c>
      <c r="E145" s="34">
        <v>50</v>
      </c>
      <c r="F145" s="35" t="s">
        <v>682</v>
      </c>
      <c r="G145" s="38"/>
      <c r="H145" s="37" t="s">
        <v>9</v>
      </c>
      <c r="I145" s="36"/>
      <c r="J145" s="36"/>
      <c r="K145" s="9"/>
      <c r="N145"/>
    </row>
    <row r="146" spans="1:14">
      <c r="A146" s="32"/>
      <c r="B146" s="32" t="s">
        <v>1806</v>
      </c>
      <c r="C146" s="32">
        <v>9.84</v>
      </c>
      <c r="D146" s="33" t="s">
        <v>682</v>
      </c>
      <c r="E146" s="34">
        <v>50</v>
      </c>
      <c r="F146" s="35" t="s">
        <v>682</v>
      </c>
      <c r="G146" s="38">
        <v>46</v>
      </c>
      <c r="H146" s="37" t="s">
        <v>682</v>
      </c>
      <c r="I146" s="36"/>
      <c r="J146" s="36"/>
      <c r="K146" s="9"/>
      <c r="N146"/>
    </row>
    <row r="147" spans="1:14">
      <c r="A147" s="32"/>
      <c r="B147" s="32" t="s">
        <v>1807</v>
      </c>
      <c r="C147" s="32">
        <v>8.32</v>
      </c>
      <c r="D147" s="33" t="s">
        <v>8</v>
      </c>
      <c r="E147" s="34">
        <v>35</v>
      </c>
      <c r="F147" s="35" t="str">
        <f>IF(E147&lt;50,"ATKT","")</f>
        <v>ATKT</v>
      </c>
      <c r="G147" s="38">
        <v>46</v>
      </c>
      <c r="H147" s="37" t="s">
        <v>682</v>
      </c>
      <c r="I147" s="36"/>
      <c r="J147" s="36"/>
      <c r="K147" s="9"/>
      <c r="N147"/>
    </row>
    <row r="148" spans="1:14">
      <c r="A148" s="32"/>
      <c r="B148" s="32" t="s">
        <v>1808</v>
      </c>
      <c r="C148" s="32">
        <v>0</v>
      </c>
      <c r="D148" s="33" t="s">
        <v>682</v>
      </c>
      <c r="E148" s="34">
        <v>50</v>
      </c>
      <c r="F148" s="35" t="s">
        <v>682</v>
      </c>
      <c r="G148" s="38">
        <v>46</v>
      </c>
      <c r="H148" s="37" t="s">
        <v>1349</v>
      </c>
      <c r="I148" s="36"/>
      <c r="J148" s="36"/>
      <c r="K148" s="9"/>
      <c r="N148"/>
    </row>
    <row r="149" spans="1:14">
      <c r="A149" s="32" t="s">
        <v>1667</v>
      </c>
      <c r="B149" s="32" t="s">
        <v>1809</v>
      </c>
      <c r="C149" s="32"/>
      <c r="D149" s="33"/>
      <c r="E149" s="34">
        <v>50</v>
      </c>
      <c r="F149" s="35" t="s">
        <v>682</v>
      </c>
      <c r="G149" s="38">
        <v>46</v>
      </c>
      <c r="H149" s="37" t="s">
        <v>682</v>
      </c>
      <c r="I149" s="36"/>
      <c r="J149" s="36"/>
      <c r="K149" s="9"/>
      <c r="N149"/>
    </row>
    <row r="150" spans="1:14">
      <c r="A150" s="32"/>
      <c r="B150" s="32" t="s">
        <v>1810</v>
      </c>
      <c r="C150" s="32">
        <v>8.68</v>
      </c>
      <c r="D150" s="33" t="s">
        <v>682</v>
      </c>
      <c r="E150" s="34">
        <v>50</v>
      </c>
      <c r="F150" s="35" t="s">
        <v>682</v>
      </c>
      <c r="G150" s="38">
        <v>46</v>
      </c>
      <c r="H150" s="37" t="s">
        <v>1349</v>
      </c>
      <c r="I150" s="36"/>
      <c r="J150" s="36"/>
      <c r="K150" s="9"/>
      <c r="N150"/>
    </row>
    <row r="151" spans="1:14">
      <c r="A151" s="32" t="s">
        <v>1667</v>
      </c>
      <c r="B151" s="32" t="s">
        <v>1811</v>
      </c>
      <c r="C151" s="32"/>
      <c r="D151" s="33"/>
      <c r="E151" s="34">
        <v>50</v>
      </c>
      <c r="F151" s="35" t="s">
        <v>682</v>
      </c>
      <c r="G151" s="38">
        <v>46</v>
      </c>
      <c r="H151" s="37" t="s">
        <v>682</v>
      </c>
      <c r="I151" s="36"/>
      <c r="J151" s="36"/>
      <c r="K151" s="9"/>
      <c r="N151"/>
    </row>
    <row r="152" spans="1:14">
      <c r="A152" s="32"/>
      <c r="B152" s="32" t="s">
        <v>1812</v>
      </c>
      <c r="C152" s="32">
        <v>9.24</v>
      </c>
      <c r="D152" s="33" t="s">
        <v>682</v>
      </c>
      <c r="E152" s="34">
        <v>50</v>
      </c>
      <c r="F152" s="35" t="s">
        <v>682</v>
      </c>
      <c r="G152" s="38">
        <v>46</v>
      </c>
      <c r="H152" s="42" t="s">
        <v>682</v>
      </c>
      <c r="I152" s="36"/>
      <c r="J152" s="36"/>
      <c r="K152" s="9"/>
      <c r="N152"/>
    </row>
    <row r="154" spans="1:8">
      <c r="A154" s="43" t="s">
        <v>1813</v>
      </c>
      <c r="B154" s="43" t="s">
        <v>1814</v>
      </c>
      <c r="C154" s="43"/>
      <c r="D154" s="44">
        <v>87</v>
      </c>
      <c r="F154" s="43">
        <v>108</v>
      </c>
      <c r="H154" s="44">
        <v>89</v>
      </c>
    </row>
    <row r="155" spans="1:8">
      <c r="A155" s="45" t="s">
        <v>1815</v>
      </c>
      <c r="B155" s="45" t="s">
        <v>1814</v>
      </c>
      <c r="C155" s="45"/>
      <c r="D155" s="46">
        <v>116</v>
      </c>
      <c r="F155" s="45">
        <v>141</v>
      </c>
      <c r="H155" s="46">
        <v>133</v>
      </c>
    </row>
    <row r="157" spans="2:4">
      <c r="B157" s="8" t="s">
        <v>1816</v>
      </c>
      <c r="C157" s="8"/>
      <c r="D157" s="27">
        <v>121</v>
      </c>
    </row>
    <row r="158" spans="2:4">
      <c r="B158" s="8" t="s">
        <v>1817</v>
      </c>
      <c r="C158" s="8"/>
      <c r="D158" s="27">
        <v>87</v>
      </c>
    </row>
    <row r="159" spans="2:4">
      <c r="B159" s="8" t="s">
        <v>1818</v>
      </c>
      <c r="C159" s="8"/>
      <c r="D159" s="27">
        <v>33</v>
      </c>
    </row>
    <row r="160" spans="2:4">
      <c r="B160" s="8" t="s">
        <v>1819</v>
      </c>
      <c r="C160" s="8"/>
      <c r="D160" s="27">
        <v>1</v>
      </c>
    </row>
    <row r="162" spans="2:2">
      <c r="B162" s="25" t="s">
        <v>1820</v>
      </c>
    </row>
    <row r="163" spans="1:4">
      <c r="A163" s="32"/>
      <c r="B163" s="32" t="s">
        <v>1529</v>
      </c>
      <c r="C163" s="34">
        <v>50</v>
      </c>
      <c r="D163" s="47" t="s">
        <v>682</v>
      </c>
    </row>
    <row r="164" spans="1:4">
      <c r="A164" s="32"/>
      <c r="B164" s="32" t="s">
        <v>1356</v>
      </c>
      <c r="C164" s="34">
        <v>50</v>
      </c>
      <c r="D164" s="47" t="s">
        <v>682</v>
      </c>
    </row>
    <row r="165" spans="1:4">
      <c r="A165" s="32"/>
      <c r="B165" s="32" t="s">
        <v>1821</v>
      </c>
      <c r="C165" s="34">
        <v>50</v>
      </c>
      <c r="D165" s="47" t="s">
        <v>682</v>
      </c>
    </row>
    <row r="167" spans="1:2">
      <c r="A167" t="s">
        <v>1822</v>
      </c>
      <c r="B167" t="s">
        <v>1823</v>
      </c>
    </row>
    <row r="168" spans="1:4">
      <c r="A168" t="s">
        <v>992</v>
      </c>
      <c r="B168" s="48" t="s">
        <v>1824</v>
      </c>
      <c r="C168" s="40">
        <v>42</v>
      </c>
      <c r="D168" s="40" t="s">
        <v>681</v>
      </c>
    </row>
    <row r="169" spans="2:4">
      <c r="B169" s="48" t="s">
        <v>1825</v>
      </c>
      <c r="C169" s="40">
        <v>46</v>
      </c>
      <c r="D169" s="40" t="s">
        <v>1349</v>
      </c>
    </row>
    <row r="170" spans="1:4">
      <c r="A170" t="s">
        <v>992</v>
      </c>
      <c r="B170" s="32" t="s">
        <v>1407</v>
      </c>
      <c r="C170" s="37">
        <v>10</v>
      </c>
      <c r="D170" s="37" t="s">
        <v>9</v>
      </c>
    </row>
    <row r="171" spans="2:4">
      <c r="B171" s="48" t="s">
        <v>1826</v>
      </c>
      <c r="C171" s="40">
        <v>46</v>
      </c>
      <c r="D171" s="40" t="s">
        <v>682</v>
      </c>
    </row>
    <row r="172" spans="2:4">
      <c r="B172" s="48" t="s">
        <v>1145</v>
      </c>
      <c r="C172" s="49">
        <v>28</v>
      </c>
      <c r="D172" s="40" t="s">
        <v>681</v>
      </c>
    </row>
    <row r="173" spans="2:4">
      <c r="B173" s="48" t="s">
        <v>1459</v>
      </c>
      <c r="C173" s="49">
        <v>41</v>
      </c>
      <c r="D173" s="40" t="s">
        <v>681</v>
      </c>
    </row>
    <row r="174" spans="2:4">
      <c r="B174" s="32" t="s">
        <v>1827</v>
      </c>
      <c r="C174" s="37">
        <v>46</v>
      </c>
      <c r="D174" s="37" t="s">
        <v>682</v>
      </c>
    </row>
    <row r="175" spans="2:4">
      <c r="B175" s="48" t="s">
        <v>1175</v>
      </c>
      <c r="C175" s="40">
        <v>37</v>
      </c>
      <c r="D175" s="40" t="s">
        <v>681</v>
      </c>
    </row>
    <row r="176" spans="2:4">
      <c r="B176" s="48" t="s">
        <v>1207</v>
      </c>
      <c r="C176" s="40">
        <v>30</v>
      </c>
      <c r="D176" s="40" t="s">
        <v>681</v>
      </c>
    </row>
    <row r="177" spans="2:4">
      <c r="B177" s="48" t="s">
        <v>1828</v>
      </c>
      <c r="C177" s="40">
        <v>24</v>
      </c>
      <c r="D177" s="40" t="s">
        <v>681</v>
      </c>
    </row>
    <row r="178" spans="2:4">
      <c r="B178" s="32" t="s">
        <v>1829</v>
      </c>
      <c r="C178" s="37">
        <v>45</v>
      </c>
      <c r="D178" s="37" t="s">
        <v>681</v>
      </c>
    </row>
  </sheetData>
  <conditionalFormatting sqref="F1:H152 H153:K154 B168:D178 I159:K1048576 D163:D165 H155:H1048576">
    <cfRule type="cellIs" dxfId="1" priority="1" operator="equal">
      <formula>"BRCHG"</formula>
    </cfRule>
  </conditionalFormatting>
  <conditionalFormatting sqref="E3:E80 E98:E152 E82:E96 C163:C165">
    <cfRule type="cellIs" dxfId="2" priority="6" operator="between">
      <formula>24</formula>
      <formula>0</formula>
    </cfRule>
    <cfRule type="cellIs" dxfId="3" priority="7" operator="between">
      <formula>49</formula>
      <formula>25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PICT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2008-2012</vt:lpstr>
      <vt:lpstr>2009-2013</vt:lpstr>
      <vt:lpstr>2010-2014</vt:lpstr>
      <vt:lpstr>2011-2015</vt:lpstr>
      <vt:lpstr>2012-2016</vt:lpstr>
      <vt:lpstr>2013-2017</vt:lpstr>
      <vt:lpstr>2014-2018</vt:lpstr>
      <vt:lpstr>2015-2019</vt:lpstr>
      <vt:lpstr>2016-2020</vt:lpstr>
      <vt:lpstr>2017-2021</vt:lpstr>
      <vt:lpstr>2018-2022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Shree-Sai</cp:lastModifiedBy>
  <dcterms:created xsi:type="dcterms:W3CDTF">2012-04-09T09:15:00Z</dcterms:created>
  <cp:lastPrinted>2013-01-17T04:09:00Z</cp:lastPrinted>
  <dcterms:modified xsi:type="dcterms:W3CDTF">2019-02-11T07:34:31Z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