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20-21\Toppers\"/>
    </mc:Choice>
  </mc:AlternateContent>
  <xr:revisionPtr revIDLastSave="0" documentId="13_ncr:1_{52392048-2427-4615-B6E0-652F63EEFD62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E TOP-25" sheetId="6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Z11" i="6" l="1"/>
  <c r="AY11" i="6" s="1"/>
  <c r="AV11" i="6"/>
  <c r="AU11" i="6"/>
  <c r="AX11" i="6" s="1"/>
  <c r="AT11" i="6"/>
  <c r="AS11" i="6"/>
  <c r="AC11" i="6"/>
  <c r="AB11" i="6"/>
  <c r="AA11" i="6"/>
  <c r="Z11" i="6"/>
  <c r="Y11" i="6"/>
  <c r="X11" i="6"/>
  <c r="AZ10" i="6"/>
  <c r="AY10" i="6" s="1"/>
  <c r="AV10" i="6"/>
  <c r="AU10" i="6"/>
  <c r="AX10" i="6" s="1"/>
  <c r="AT10" i="6"/>
  <c r="AS10" i="6"/>
  <c r="AW10" i="6" s="1"/>
  <c r="AC10" i="6"/>
  <c r="AB10" i="6"/>
  <c r="AA10" i="6"/>
  <c r="Z10" i="6"/>
  <c r="Y10" i="6"/>
  <c r="X10" i="6"/>
  <c r="AZ6" i="6"/>
  <c r="AY6" i="6" s="1"/>
  <c r="AV6" i="6"/>
  <c r="AU6" i="6"/>
  <c r="AT6" i="6"/>
  <c r="AS6" i="6"/>
  <c r="AC6" i="6"/>
  <c r="AB6" i="6"/>
  <c r="AA6" i="6"/>
  <c r="Z6" i="6"/>
  <c r="Y6" i="6"/>
  <c r="X6" i="6"/>
  <c r="AZ9" i="6"/>
  <c r="AY9" i="6"/>
  <c r="AV9" i="6"/>
  <c r="AU9" i="6"/>
  <c r="AT9" i="6"/>
  <c r="AS9" i="6"/>
  <c r="AC9" i="6"/>
  <c r="AB9" i="6"/>
  <c r="AA9" i="6"/>
  <c r="Z9" i="6"/>
  <c r="Y9" i="6"/>
  <c r="X9" i="6"/>
  <c r="AZ5" i="6"/>
  <c r="AY5" i="6" s="1"/>
  <c r="AV5" i="6"/>
  <c r="AU5" i="6"/>
  <c r="AT5" i="6"/>
  <c r="AS5" i="6"/>
  <c r="AC5" i="6"/>
  <c r="AB5" i="6"/>
  <c r="AA5" i="6"/>
  <c r="Z5" i="6"/>
  <c r="Y5" i="6"/>
  <c r="X5" i="6"/>
  <c r="AZ4" i="6"/>
  <c r="AY4" i="6" s="1"/>
  <c r="AV4" i="6"/>
  <c r="AU4" i="6"/>
  <c r="AT4" i="6"/>
  <c r="AS4" i="6"/>
  <c r="AC4" i="6"/>
  <c r="AB4" i="6"/>
  <c r="AA4" i="6"/>
  <c r="Z4" i="6"/>
  <c r="Y4" i="6"/>
  <c r="X4" i="6"/>
  <c r="AZ8" i="6"/>
  <c r="AY8" i="6" s="1"/>
  <c r="AV8" i="6"/>
  <c r="AU8" i="6"/>
  <c r="AT8" i="6"/>
  <c r="AS8" i="6"/>
  <c r="AC8" i="6"/>
  <c r="AB8" i="6"/>
  <c r="AA8" i="6"/>
  <c r="Z8" i="6"/>
  <c r="Y8" i="6"/>
  <c r="X8" i="6"/>
  <c r="AZ7" i="6"/>
  <c r="AY7" i="6" s="1"/>
  <c r="AV7" i="6"/>
  <c r="AU7" i="6"/>
  <c r="AX7" i="6" s="1"/>
  <c r="AT7" i="6"/>
  <c r="AS7" i="6"/>
  <c r="AC7" i="6"/>
  <c r="AB7" i="6"/>
  <c r="AA7" i="6"/>
  <c r="Z7" i="6"/>
  <c r="Y7" i="6"/>
  <c r="X7" i="6"/>
  <c r="AZ13" i="6"/>
  <c r="AY13" i="6"/>
  <c r="AV13" i="6"/>
  <c r="AU13" i="6"/>
  <c r="AX13" i="6" s="1"/>
  <c r="AT13" i="6"/>
  <c r="AS13" i="6"/>
  <c r="AC13" i="6"/>
  <c r="AB13" i="6"/>
  <c r="AA13" i="6"/>
  <c r="Z13" i="6"/>
  <c r="Y13" i="6"/>
  <c r="X13" i="6"/>
  <c r="AZ12" i="6"/>
  <c r="AY12" i="6" s="1"/>
  <c r="AV12" i="6"/>
  <c r="AU12" i="6"/>
  <c r="AT12" i="6"/>
  <c r="AS12" i="6"/>
  <c r="AW12" i="6" s="1"/>
  <c r="AC12" i="6"/>
  <c r="AB12" i="6"/>
  <c r="AA12" i="6"/>
  <c r="Z12" i="6"/>
  <c r="Y12" i="6"/>
  <c r="X12" i="6"/>
  <c r="AX6" i="6" l="1"/>
  <c r="AX4" i="6"/>
  <c r="AW13" i="6"/>
  <c r="AW11" i="6"/>
  <c r="AW4" i="6"/>
  <c r="AW5" i="6"/>
  <c r="AX12" i="6"/>
  <c r="AW8" i="6"/>
  <c r="AX8" i="6"/>
  <c r="AX5" i="6"/>
  <c r="AW9" i="6"/>
  <c r="AW7" i="6"/>
  <c r="AX9" i="6"/>
  <c r="AW6" i="6"/>
</calcChain>
</file>

<file path=xl/sharedStrings.xml><?xml version="1.0" encoding="utf-8"?>
<sst xmlns="http://schemas.openxmlformats.org/spreadsheetml/2006/main" count="120" uniqueCount="111">
  <si>
    <t>SE RESULT ANALYSIS DEC-20 (SEM-1)</t>
  </si>
  <si>
    <t>SE RESULT ANALYSIS MAY-21 (SEM-2)</t>
  </si>
  <si>
    <t>Type</t>
  </si>
  <si>
    <t>ROll No</t>
  </si>
  <si>
    <t>Seat No</t>
  </si>
  <si>
    <t>PRN</t>
  </si>
  <si>
    <t>Name</t>
  </si>
  <si>
    <t>MIS No</t>
  </si>
  <si>
    <t>214441 TW</t>
  </si>
  <si>
    <t>214446 TW</t>
  </si>
  <si>
    <t>214446 PR</t>
  </si>
  <si>
    <t>214447 TW</t>
  </si>
  <si>
    <t>214447 PR</t>
  </si>
  <si>
    <t>214448 TW</t>
  </si>
  <si>
    <t>214448 PR</t>
  </si>
  <si>
    <t>214449 TW</t>
  </si>
  <si>
    <t>SGPA-1</t>
  </si>
  <si>
    <t>Credit-1</t>
  </si>
  <si>
    <t>207003 TW</t>
  </si>
  <si>
    <t>214455 TW</t>
  </si>
  <si>
    <t>214455 PR</t>
  </si>
  <si>
    <t>214456 TW</t>
  </si>
  <si>
    <t>214456 PR</t>
  </si>
  <si>
    <t>214457 PR</t>
  </si>
  <si>
    <t>214458 TW</t>
  </si>
  <si>
    <t>SGPA-2</t>
  </si>
  <si>
    <t>Credit-2</t>
  </si>
  <si>
    <t>THEORY BACKLOG</t>
  </si>
  <si>
    <t>PRACTICAL BACKLOG</t>
  </si>
  <si>
    <t>AT LEAST ONE FAIL</t>
  </si>
  <si>
    <t>ALL CLEAR</t>
  </si>
  <si>
    <t>CLASS</t>
  </si>
  <si>
    <t>DM-TH</t>
  </si>
  <si>
    <t>LDCO-TH</t>
  </si>
  <si>
    <t>DSA-TH</t>
  </si>
  <si>
    <t>OOP-TH</t>
  </si>
  <si>
    <t>BCN-TH</t>
  </si>
  <si>
    <t>DM-TW(10)</t>
  </si>
  <si>
    <t>LDCO-TW(10)</t>
  </si>
  <si>
    <t>LDCO-PR(10)</t>
  </si>
  <si>
    <t>DSAL-TW(10)</t>
  </si>
  <si>
    <t>DSAL-PR(10)</t>
  </si>
  <si>
    <t>OOPL-TW10)</t>
  </si>
  <si>
    <t>OOPL-PR(10)</t>
  </si>
  <si>
    <t>SSL-TW(10)</t>
  </si>
  <si>
    <t>EM3-TH(40)</t>
  </si>
  <si>
    <t>PA-TH(40)</t>
  </si>
  <si>
    <t>DMS-TH(40)</t>
  </si>
  <si>
    <t>CG-TH(40)</t>
  </si>
  <si>
    <t>SE-TH(40)</t>
  </si>
  <si>
    <t>EM3-TW(10)</t>
  </si>
  <si>
    <t>PSDL-TW(10)</t>
  </si>
  <si>
    <t>PSDL-PR(10)</t>
  </si>
  <si>
    <t>DMSL-TW(10)</t>
  </si>
  <si>
    <t>DMSL-PR(10)</t>
  </si>
  <si>
    <t>CGL-PR(10)</t>
  </si>
  <si>
    <t>PBL-TW(20)</t>
  </si>
  <si>
    <t>SEM-1</t>
  </si>
  <si>
    <t>SEM-2</t>
  </si>
  <si>
    <t>THEORY</t>
  </si>
  <si>
    <t>PRACTICAL</t>
  </si>
  <si>
    <t>R-092</t>
  </si>
  <si>
    <t>S190058532</t>
  </si>
  <si>
    <t>72016726E</t>
  </si>
  <si>
    <t>CHAVAN DISHA SANDEEP</t>
  </si>
  <si>
    <t>I2K19102697</t>
  </si>
  <si>
    <t>R-096</t>
  </si>
  <si>
    <t>S190058542</t>
  </si>
  <si>
    <t>72016757E</t>
  </si>
  <si>
    <t>DAKWALA KRISHIV SHREYANS</t>
  </si>
  <si>
    <t>I2K19102675</t>
  </si>
  <si>
    <t>R-165</t>
  </si>
  <si>
    <t>S190058553</t>
  </si>
  <si>
    <t>72016780K</t>
  </si>
  <si>
    <t>DESHPANDE KSHITIJ DINESH</t>
  </si>
  <si>
    <t>I2K19102822</t>
  </si>
  <si>
    <t>BIN-02</t>
  </si>
  <si>
    <t>S190058555</t>
  </si>
  <si>
    <t>72016785L</t>
  </si>
  <si>
    <t>DESHPANDE VEDANT YOGESH</t>
  </si>
  <si>
    <t>E2K19103680</t>
  </si>
  <si>
    <t>R-040</t>
  </si>
  <si>
    <t>S190058615</t>
  </si>
  <si>
    <t>72016973K</t>
  </si>
  <si>
    <t>KOLTE JANHAVI JITENDRA</t>
  </si>
  <si>
    <t>I2K19102858</t>
  </si>
  <si>
    <t>R-045</t>
  </si>
  <si>
    <t>S190058631</t>
  </si>
  <si>
    <t>72017032L</t>
  </si>
  <si>
    <t>MANGALVEDHEKAR SUDEEP MILIND</t>
  </si>
  <si>
    <t>I2K19102682</t>
  </si>
  <si>
    <t>R-190</t>
  </si>
  <si>
    <t>S190058666</t>
  </si>
  <si>
    <t>72017134C</t>
  </si>
  <si>
    <t>PATIL NANDINI SANJIV</t>
  </si>
  <si>
    <t>I2K19102763</t>
  </si>
  <si>
    <t>R-063</t>
  </si>
  <si>
    <t>S190058692</t>
  </si>
  <si>
    <t>72017206D</t>
  </si>
  <si>
    <t>RUTURAJ KIRAN PATIL</t>
  </si>
  <si>
    <t>I2K19102892</t>
  </si>
  <si>
    <t>R-064</t>
  </si>
  <si>
    <t>S190058696</t>
  </si>
  <si>
    <t>72017219F</t>
  </si>
  <si>
    <t>SANCHIT KALSI</t>
  </si>
  <si>
    <t>I2K19102691</t>
  </si>
  <si>
    <t>R-203</t>
  </si>
  <si>
    <t>S190058707</t>
  </si>
  <si>
    <t>72017241B</t>
  </si>
  <si>
    <t>SAYED AAGAAZ ALI AIJAZ ALI</t>
  </si>
  <si>
    <t>I2K19102842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</si>
</sst>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2D050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F4B183"/>
        <bgColor rgb="FFF8CBAD"/>
      </patternFill>
    </fill>
    <fill>
      <patternFill patternType="solid">
        <fgColor rgb="FFBDD7EE"/>
        <bgColor rgb="FF9DC3E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2" borderId="0" xfId="0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4B183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3"/>
  <sheetViews>
    <sheetView tabSelected="1" zoomScale="85" zoomScaleNormal="85" workbookViewId="0">
      <pane xSplit="3" topLeftCell="AF1" activePane="topRight" state="frozen"/>
      <selection activeCell="A130" sqref="A130"/>
      <selection pane="topRight" activeCell="A14" sqref="A14:XFD28"/>
    </sheetView>
  </sheetViews>
  <sheetFormatPr defaultRowHeight="14.4" x14ac:dyDescent="0.3"/>
  <cols>
    <col min="1" max="1" width="6.88671875" style="1" customWidth="1"/>
    <col min="2" max="2" width="10.109375" style="1" customWidth="1"/>
    <col min="3" max="3" width="14.109375" style="1" customWidth="1"/>
    <col min="4" max="4" width="31.6640625" style="1" customWidth="1"/>
    <col min="5" max="5" width="36.5546875" customWidth="1"/>
    <col min="6" max="6" width="21.5546875" style="1" customWidth="1"/>
    <col min="7" max="7" width="7.6640625" style="1" customWidth="1"/>
    <col min="8" max="8" width="8.6640625" style="1" customWidth="1"/>
    <col min="9" max="9" width="8.33203125" style="1" customWidth="1"/>
    <col min="10" max="10" width="7.88671875" style="1" customWidth="1"/>
    <col min="11" max="11" width="10" style="1" customWidth="1"/>
    <col min="12" max="12" width="1.33203125" style="1" customWidth="1"/>
    <col min="13" max="13" width="11.109375" style="1" customWidth="1"/>
    <col min="14" max="14" width="12.6640625" style="1" customWidth="1"/>
    <col min="15" max="15" width="12.33203125" style="1" customWidth="1"/>
    <col min="16" max="16" width="12.44140625" style="1" customWidth="1"/>
    <col min="17" max="17" width="13" style="1" customWidth="1"/>
    <col min="18" max="19" width="12.33203125" style="1" customWidth="1"/>
    <col min="20" max="20" width="11.109375" style="1" customWidth="1"/>
    <col min="21" max="21" width="9.33203125" style="1" customWidth="1"/>
    <col min="22" max="22" width="8.33203125" style="1" customWidth="1"/>
    <col min="23" max="23" width="1.6640625" style="2" customWidth="1"/>
    <col min="24" max="25" width="6.88671875" style="1" hidden="1" customWidth="1"/>
    <col min="26" max="26" width="13.5546875" style="1" hidden="1" customWidth="1"/>
    <col min="27" max="27" width="34.109375" style="1" hidden="1" customWidth="1"/>
    <col min="28" max="28" width="37.109375" style="3" hidden="1" customWidth="1"/>
    <col min="29" max="29" width="22.5546875" style="1" hidden="1" customWidth="1"/>
    <col min="30" max="30" width="11.88671875" style="1" customWidth="1"/>
    <col min="31" max="31" width="10.44140625" style="1" customWidth="1"/>
    <col min="32" max="32" width="11.109375" style="1" customWidth="1"/>
    <col min="33" max="33" width="8.88671875" style="1"/>
    <col min="34" max="34" width="13" style="1" customWidth="1"/>
    <col min="35" max="35" width="0.88671875" style="1" customWidth="1"/>
    <col min="36" max="36" width="14" style="1" customWidth="1"/>
    <col min="37" max="37" width="14.44140625" style="1" customWidth="1"/>
    <col min="38" max="38" width="13.88671875" style="1" customWidth="1"/>
    <col min="39" max="39" width="13" style="1" customWidth="1"/>
    <col min="40" max="40" width="13.33203125" style="1" customWidth="1"/>
    <col min="41" max="41" width="13.109375" style="1" customWidth="1"/>
    <col min="42" max="42" width="8.88671875" style="1"/>
    <col min="43" max="43" width="9.33203125" style="1" customWidth="1"/>
    <col min="44" max="44" width="8.33203125" style="1" customWidth="1"/>
    <col min="45" max="45" width="15.5546875" customWidth="1"/>
    <col min="46" max="46" width="12.6640625" customWidth="1"/>
    <col min="47" max="47" width="8.88671875" customWidth="1"/>
    <col min="48" max="50" width="10.44140625" customWidth="1"/>
    <col min="51" max="51" width="12.109375" customWidth="1"/>
    <col min="52" max="201" width="10.44140625" customWidth="1"/>
    <col min="202" max="1025" width="10.33203125" customWidth="1"/>
  </cols>
  <sheetData>
    <row r="1" spans="1:52" ht="23.4" x14ac:dyDescent="0.3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4"/>
      <c r="V1" s="4"/>
      <c r="X1" s="28" t="s">
        <v>1</v>
      </c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</row>
    <row r="2" spans="1:52" s="14" customFormat="1" ht="26.4" x14ac:dyDescent="0.3">
      <c r="A2" s="5" t="s">
        <v>2</v>
      </c>
      <c r="B2" s="5" t="s">
        <v>3</v>
      </c>
      <c r="C2" s="5" t="s">
        <v>4</v>
      </c>
      <c r="D2" s="5" t="s">
        <v>5</v>
      </c>
      <c r="E2" s="6" t="s">
        <v>6</v>
      </c>
      <c r="F2" s="7" t="s">
        <v>7</v>
      </c>
      <c r="G2" s="7">
        <v>214441</v>
      </c>
      <c r="H2" s="7">
        <v>214442</v>
      </c>
      <c r="I2" s="7">
        <v>214443</v>
      </c>
      <c r="J2" s="7">
        <v>214444</v>
      </c>
      <c r="K2" s="7">
        <v>214445</v>
      </c>
      <c r="L2" s="8"/>
      <c r="M2" s="7" t="s">
        <v>8</v>
      </c>
      <c r="N2" s="7" t="s">
        <v>9</v>
      </c>
      <c r="O2" s="7" t="s">
        <v>10</v>
      </c>
      <c r="P2" s="7" t="s">
        <v>11</v>
      </c>
      <c r="Q2" s="7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17</v>
      </c>
      <c r="W2" s="9"/>
      <c r="X2" s="7" t="s">
        <v>2</v>
      </c>
      <c r="Y2" s="7" t="s">
        <v>3</v>
      </c>
      <c r="Z2" s="7" t="s">
        <v>4</v>
      </c>
      <c r="AA2" s="7" t="s">
        <v>5</v>
      </c>
      <c r="AB2" s="10" t="s">
        <v>6</v>
      </c>
      <c r="AC2" s="7" t="s">
        <v>7</v>
      </c>
      <c r="AD2" s="7">
        <v>207003</v>
      </c>
      <c r="AE2" s="7">
        <v>214451</v>
      </c>
      <c r="AF2" s="7">
        <v>214452</v>
      </c>
      <c r="AG2" s="7">
        <v>214453</v>
      </c>
      <c r="AH2" s="7">
        <v>214454</v>
      </c>
      <c r="AI2" s="8"/>
      <c r="AJ2" s="7" t="s">
        <v>18</v>
      </c>
      <c r="AK2" s="7" t="s">
        <v>19</v>
      </c>
      <c r="AL2" s="7" t="s">
        <v>20</v>
      </c>
      <c r="AM2" s="7" t="s">
        <v>21</v>
      </c>
      <c r="AN2" s="7" t="s">
        <v>22</v>
      </c>
      <c r="AO2" s="7" t="s">
        <v>23</v>
      </c>
      <c r="AP2" s="7" t="s">
        <v>24</v>
      </c>
      <c r="AQ2" s="7" t="s">
        <v>25</v>
      </c>
      <c r="AR2" s="7" t="s">
        <v>26</v>
      </c>
      <c r="AS2" s="29" t="s">
        <v>27</v>
      </c>
      <c r="AT2" s="29"/>
      <c r="AU2" s="30" t="s">
        <v>28</v>
      </c>
      <c r="AV2" s="30"/>
      <c r="AW2" s="11" t="s">
        <v>29</v>
      </c>
      <c r="AX2" s="11" t="s">
        <v>29</v>
      </c>
      <c r="AY2" s="12" t="s">
        <v>30</v>
      </c>
      <c r="AZ2" s="13" t="s">
        <v>31</v>
      </c>
    </row>
    <row r="3" spans="1:52" s="14" customFormat="1" x14ac:dyDescent="0.3">
      <c r="A3" s="5"/>
      <c r="B3" s="5"/>
      <c r="C3" s="5"/>
      <c r="D3" s="5"/>
      <c r="E3" s="6"/>
      <c r="F3" s="7"/>
      <c r="G3" s="7" t="s">
        <v>32</v>
      </c>
      <c r="H3" s="7" t="s">
        <v>33</v>
      </c>
      <c r="I3" s="7" t="s">
        <v>34</v>
      </c>
      <c r="J3" s="7" t="s">
        <v>35</v>
      </c>
      <c r="K3" s="7" t="s">
        <v>36</v>
      </c>
      <c r="L3" s="8"/>
      <c r="M3" s="7" t="s">
        <v>37</v>
      </c>
      <c r="N3" s="7" t="s">
        <v>38</v>
      </c>
      <c r="O3" s="7" t="s">
        <v>39</v>
      </c>
      <c r="P3" s="7" t="s">
        <v>40</v>
      </c>
      <c r="Q3" s="7" t="s">
        <v>41</v>
      </c>
      <c r="R3" s="7" t="s">
        <v>42</v>
      </c>
      <c r="S3" s="7" t="s">
        <v>43</v>
      </c>
      <c r="T3" s="7" t="s">
        <v>44</v>
      </c>
      <c r="U3" s="7"/>
      <c r="V3" s="7"/>
      <c r="W3" s="9"/>
      <c r="X3" s="7"/>
      <c r="Y3" s="7"/>
      <c r="Z3" s="7"/>
      <c r="AA3" s="7"/>
      <c r="AB3" s="10"/>
      <c r="AC3" s="7"/>
      <c r="AD3" s="7" t="s">
        <v>45</v>
      </c>
      <c r="AE3" s="7" t="s">
        <v>46</v>
      </c>
      <c r="AF3" s="7" t="s">
        <v>47</v>
      </c>
      <c r="AG3" s="7" t="s">
        <v>48</v>
      </c>
      <c r="AH3" s="7" t="s">
        <v>49</v>
      </c>
      <c r="AI3" s="8"/>
      <c r="AJ3" s="7" t="s">
        <v>50</v>
      </c>
      <c r="AK3" s="7" t="s">
        <v>51</v>
      </c>
      <c r="AL3" s="7" t="s">
        <v>52</v>
      </c>
      <c r="AM3" s="7" t="s">
        <v>53</v>
      </c>
      <c r="AN3" s="7" t="s">
        <v>54</v>
      </c>
      <c r="AO3" s="7" t="s">
        <v>55</v>
      </c>
      <c r="AP3" s="7" t="s">
        <v>56</v>
      </c>
      <c r="AQ3" s="7"/>
      <c r="AR3" s="7"/>
      <c r="AS3" s="15" t="s">
        <v>57</v>
      </c>
      <c r="AT3" s="15" t="s">
        <v>58</v>
      </c>
      <c r="AU3" s="16" t="s">
        <v>57</v>
      </c>
      <c r="AV3" s="16" t="s">
        <v>58</v>
      </c>
      <c r="AW3" s="7" t="s">
        <v>59</v>
      </c>
      <c r="AX3" s="7" t="s">
        <v>60</v>
      </c>
      <c r="AY3" s="7"/>
      <c r="AZ3" s="7"/>
    </row>
    <row r="4" spans="1:52" x14ac:dyDescent="0.3">
      <c r="A4" s="17" t="s">
        <v>61</v>
      </c>
      <c r="B4" s="17">
        <v>23212</v>
      </c>
      <c r="C4" s="17" t="s">
        <v>62</v>
      </c>
      <c r="D4" s="17" t="s">
        <v>63</v>
      </c>
      <c r="E4" s="18" t="s">
        <v>64</v>
      </c>
      <c r="F4" s="17" t="s">
        <v>65</v>
      </c>
      <c r="G4" s="19">
        <v>92</v>
      </c>
      <c r="H4" s="19">
        <v>97</v>
      </c>
      <c r="I4" s="19">
        <v>100</v>
      </c>
      <c r="J4" s="19">
        <v>99</v>
      </c>
      <c r="K4" s="19">
        <v>100</v>
      </c>
      <c r="L4" s="20"/>
      <c r="M4" s="19">
        <v>25</v>
      </c>
      <c r="N4" s="19">
        <v>23</v>
      </c>
      <c r="O4" s="19">
        <v>24</v>
      </c>
      <c r="P4" s="19">
        <v>24</v>
      </c>
      <c r="Q4" s="19">
        <v>22</v>
      </c>
      <c r="R4" s="19">
        <v>23</v>
      </c>
      <c r="S4" s="19">
        <v>23</v>
      </c>
      <c r="T4" s="19">
        <v>23</v>
      </c>
      <c r="U4" s="17">
        <v>10</v>
      </c>
      <c r="V4" s="17">
        <v>22</v>
      </c>
      <c r="W4" s="21"/>
      <c r="X4" s="17" t="str">
        <f t="shared" ref="X4:X13" si="0">A4</f>
        <v>R-092</v>
      </c>
      <c r="Y4" s="17">
        <f t="shared" ref="Y4:Y13" si="1">B4</f>
        <v>23212</v>
      </c>
      <c r="Z4" s="17" t="str">
        <f t="shared" ref="Z4:Z13" si="2">C4</f>
        <v>S190058532</v>
      </c>
      <c r="AA4" s="17" t="str">
        <f t="shared" ref="AA4:AA13" si="3">D4</f>
        <v>72016726E</v>
      </c>
      <c r="AB4" s="22" t="str">
        <f t="shared" ref="AB4:AB13" si="4">E4</f>
        <v>CHAVAN DISHA SANDEEP</v>
      </c>
      <c r="AC4" s="17" t="str">
        <f t="shared" ref="AC4:AC13" si="5">F4</f>
        <v>I2K19102697</v>
      </c>
      <c r="AD4" s="19">
        <v>93</v>
      </c>
      <c r="AE4" s="19">
        <v>100</v>
      </c>
      <c r="AF4" s="19">
        <v>100</v>
      </c>
      <c r="AG4" s="19">
        <v>100</v>
      </c>
      <c r="AH4" s="19">
        <v>92</v>
      </c>
      <c r="AI4" s="20"/>
      <c r="AJ4" s="19">
        <v>24</v>
      </c>
      <c r="AK4" s="19">
        <v>23</v>
      </c>
      <c r="AL4" s="19">
        <v>20</v>
      </c>
      <c r="AM4" s="19">
        <v>24</v>
      </c>
      <c r="AN4" s="19">
        <v>23</v>
      </c>
      <c r="AO4" s="19">
        <v>24</v>
      </c>
      <c r="AP4" s="19">
        <v>48</v>
      </c>
      <c r="AQ4" s="17">
        <v>9.98</v>
      </c>
      <c r="AR4" s="17">
        <v>44</v>
      </c>
      <c r="AS4" s="23" t="str">
        <f t="shared" ref="AS4:AS13" si="6">IF(COUNTIF(G4:K4,"FF"),"FAIL",IF(COUNTIF(G4:K4,"AB"),"FAIL","PASS"))</f>
        <v>PASS</v>
      </c>
      <c r="AT4" s="23" t="str">
        <f t="shared" ref="AT4:AT13" si="7">IF(COUNTIF(AD4:AH4,"FF"),"FAIL",IF(COUNTIF(AD4:AH4,"AB"),"FAIL","PASS"))</f>
        <v>PASS</v>
      </c>
      <c r="AU4" s="24" t="str">
        <f t="shared" ref="AU4:AU13" si="8">IF(COUNTIF(M4:T4,"FF"),"FAIL",IF(COUNTIF(M4:T4,"AB"),"FAIL","PASS"))</f>
        <v>PASS</v>
      </c>
      <c r="AV4" s="24" t="str">
        <f t="shared" ref="AV4:AV13" si="9">IF(COUNTIF(AJ4:AP4,"FF"),"FAIL",IF(COUNTIF(AJ4:AP4,"AB"),"FAIL","PASS"))</f>
        <v>PASS</v>
      </c>
      <c r="AW4" s="25" t="str">
        <f t="shared" ref="AW4:AW13" si="10">IF(AND(AS4="PASS",AT4="PASS"),"PASS","FAIL")</f>
        <v>PASS</v>
      </c>
      <c r="AX4" s="25" t="str">
        <f t="shared" ref="AX4:AX13" si="11">IF(AND(AU4="PASS",AV4="PASS"),"PASS","FAIL")</f>
        <v>PASS</v>
      </c>
      <c r="AY4" s="26" t="str">
        <f t="shared" ref="AY4:AY13" si="12">IF(AZ4="ATKT","NO",IF(AZ4="FAIL","NO","YES"))</f>
        <v>YES</v>
      </c>
      <c r="AZ4" s="27" t="str">
        <f t="shared" ref="AZ4:AZ13" si="13">IF(AR4=44,IF(AQ4&gt;=7.75,"DIST",IF(AQ4&gt;=6.75,"FIRST",IF(AQ4&gt;=6.25,"HSC",IF(AQ4&gt;=5.5,"SC","FAIL")))),IF(AR4&gt;=22,"ATKT","FAIL"))</f>
        <v>DIST</v>
      </c>
    </row>
    <row r="5" spans="1:52" x14ac:dyDescent="0.3">
      <c r="A5" s="17" t="s">
        <v>66</v>
      </c>
      <c r="B5" s="17">
        <v>23216</v>
      </c>
      <c r="C5" s="17" t="s">
        <v>67</v>
      </c>
      <c r="D5" s="17" t="s">
        <v>68</v>
      </c>
      <c r="E5" s="18" t="s">
        <v>69</v>
      </c>
      <c r="F5" s="17" t="s">
        <v>70</v>
      </c>
      <c r="G5" s="19">
        <v>94</v>
      </c>
      <c r="H5" s="19">
        <v>97</v>
      </c>
      <c r="I5" s="19">
        <v>100</v>
      </c>
      <c r="J5" s="19">
        <v>97</v>
      </c>
      <c r="K5" s="19">
        <v>100</v>
      </c>
      <c r="L5" s="20"/>
      <c r="M5" s="19">
        <v>24</v>
      </c>
      <c r="N5" s="19">
        <v>23</v>
      </c>
      <c r="O5" s="19">
        <v>23</v>
      </c>
      <c r="P5" s="19">
        <v>24</v>
      </c>
      <c r="Q5" s="19">
        <v>23</v>
      </c>
      <c r="R5" s="19">
        <v>23</v>
      </c>
      <c r="S5" s="19">
        <v>23</v>
      </c>
      <c r="T5" s="19">
        <v>23</v>
      </c>
      <c r="U5" s="17">
        <v>10</v>
      </c>
      <c r="V5" s="17">
        <v>22</v>
      </c>
      <c r="W5" s="21"/>
      <c r="X5" s="17" t="str">
        <f t="shared" si="0"/>
        <v>R-096</v>
      </c>
      <c r="Y5" s="17">
        <f t="shared" si="1"/>
        <v>23216</v>
      </c>
      <c r="Z5" s="17" t="str">
        <f t="shared" si="2"/>
        <v>S190058542</v>
      </c>
      <c r="AA5" s="17" t="str">
        <f t="shared" si="3"/>
        <v>72016757E</v>
      </c>
      <c r="AB5" s="22" t="str">
        <f t="shared" si="4"/>
        <v>DAKWALA KRISHIV SHREYANS</v>
      </c>
      <c r="AC5" s="17" t="str">
        <f t="shared" si="5"/>
        <v>I2K19102675</v>
      </c>
      <c r="AD5" s="19">
        <v>94</v>
      </c>
      <c r="AE5" s="19">
        <v>100</v>
      </c>
      <c r="AF5" s="19">
        <v>100</v>
      </c>
      <c r="AG5" s="19">
        <v>100</v>
      </c>
      <c r="AH5" s="19">
        <v>98</v>
      </c>
      <c r="AI5" s="20"/>
      <c r="AJ5" s="19">
        <v>24</v>
      </c>
      <c r="AK5" s="19">
        <v>23</v>
      </c>
      <c r="AL5" s="19">
        <v>23</v>
      </c>
      <c r="AM5" s="19">
        <v>23</v>
      </c>
      <c r="AN5" s="19">
        <v>24</v>
      </c>
      <c r="AO5" s="19">
        <v>21</v>
      </c>
      <c r="AP5" s="19">
        <v>48</v>
      </c>
      <c r="AQ5" s="17">
        <v>9.98</v>
      </c>
      <c r="AR5" s="17">
        <v>44</v>
      </c>
      <c r="AS5" s="23" t="str">
        <f t="shared" si="6"/>
        <v>PASS</v>
      </c>
      <c r="AT5" s="23" t="str">
        <f t="shared" si="7"/>
        <v>PASS</v>
      </c>
      <c r="AU5" s="24" t="str">
        <f t="shared" si="8"/>
        <v>PASS</v>
      </c>
      <c r="AV5" s="24" t="str">
        <f t="shared" si="9"/>
        <v>PASS</v>
      </c>
      <c r="AW5" s="25" t="str">
        <f t="shared" si="10"/>
        <v>PASS</v>
      </c>
      <c r="AX5" s="25" t="str">
        <f t="shared" si="11"/>
        <v>PASS</v>
      </c>
      <c r="AY5" s="26" t="str">
        <f t="shared" si="12"/>
        <v>YES</v>
      </c>
      <c r="AZ5" s="27" t="str">
        <f t="shared" si="13"/>
        <v>DIST</v>
      </c>
    </row>
    <row r="6" spans="1:52" x14ac:dyDescent="0.3">
      <c r="A6" s="17" t="s">
        <v>91</v>
      </c>
      <c r="B6" s="17">
        <v>23330</v>
      </c>
      <c r="C6" s="17" t="s">
        <v>92</v>
      </c>
      <c r="D6" s="17" t="s">
        <v>93</v>
      </c>
      <c r="E6" s="18" t="s">
        <v>94</v>
      </c>
      <c r="F6" s="17" t="s">
        <v>95</v>
      </c>
      <c r="G6" s="19">
        <v>90</v>
      </c>
      <c r="H6" s="19">
        <v>97</v>
      </c>
      <c r="I6" s="19">
        <v>100</v>
      </c>
      <c r="J6" s="19">
        <v>98</v>
      </c>
      <c r="K6" s="19">
        <v>97</v>
      </c>
      <c r="L6" s="20"/>
      <c r="M6" s="19">
        <v>24</v>
      </c>
      <c r="N6" s="19">
        <v>21</v>
      </c>
      <c r="O6" s="19">
        <v>24</v>
      </c>
      <c r="P6" s="19">
        <v>24</v>
      </c>
      <c r="Q6" s="19">
        <v>23</v>
      </c>
      <c r="R6" s="19">
        <v>25</v>
      </c>
      <c r="S6" s="19">
        <v>24</v>
      </c>
      <c r="T6" s="19">
        <v>24</v>
      </c>
      <c r="U6" s="17">
        <v>10</v>
      </c>
      <c r="V6" s="17">
        <v>22</v>
      </c>
      <c r="W6" s="21"/>
      <c r="X6" s="17" t="str">
        <f t="shared" si="0"/>
        <v>R-190</v>
      </c>
      <c r="Y6" s="17">
        <f t="shared" si="1"/>
        <v>23330</v>
      </c>
      <c r="Z6" s="17" t="str">
        <f t="shared" si="2"/>
        <v>S190058666</v>
      </c>
      <c r="AA6" s="17" t="str">
        <f t="shared" si="3"/>
        <v>72017134C</v>
      </c>
      <c r="AB6" s="22" t="str">
        <f t="shared" si="4"/>
        <v>PATIL NANDINI SANJIV</v>
      </c>
      <c r="AC6" s="17" t="str">
        <f t="shared" si="5"/>
        <v>I2K19102763</v>
      </c>
      <c r="AD6" s="19">
        <v>94</v>
      </c>
      <c r="AE6" s="19">
        <v>96</v>
      </c>
      <c r="AF6" s="19">
        <v>100</v>
      </c>
      <c r="AG6" s="19">
        <v>100</v>
      </c>
      <c r="AH6" s="19">
        <v>96</v>
      </c>
      <c r="AI6" s="20"/>
      <c r="AJ6" s="19">
        <v>23</v>
      </c>
      <c r="AK6" s="19">
        <v>23</v>
      </c>
      <c r="AL6" s="19">
        <v>20</v>
      </c>
      <c r="AM6" s="19">
        <v>24</v>
      </c>
      <c r="AN6" s="19">
        <v>24</v>
      </c>
      <c r="AO6" s="19">
        <v>23</v>
      </c>
      <c r="AP6" s="19">
        <v>45</v>
      </c>
      <c r="AQ6" s="17">
        <v>9.98</v>
      </c>
      <c r="AR6" s="17">
        <v>44</v>
      </c>
      <c r="AS6" s="23" t="str">
        <f t="shared" si="6"/>
        <v>PASS</v>
      </c>
      <c r="AT6" s="23" t="str">
        <f t="shared" si="7"/>
        <v>PASS</v>
      </c>
      <c r="AU6" s="24" t="str">
        <f t="shared" si="8"/>
        <v>PASS</v>
      </c>
      <c r="AV6" s="24" t="str">
        <f t="shared" si="9"/>
        <v>PASS</v>
      </c>
      <c r="AW6" s="25" t="str">
        <f t="shared" si="10"/>
        <v>PASS</v>
      </c>
      <c r="AX6" s="25" t="str">
        <f t="shared" si="11"/>
        <v>PASS</v>
      </c>
      <c r="AY6" s="26" t="str">
        <f t="shared" si="12"/>
        <v>YES</v>
      </c>
      <c r="AZ6" s="27" t="str">
        <f t="shared" si="13"/>
        <v>DIST</v>
      </c>
    </row>
    <row r="7" spans="1:52" x14ac:dyDescent="0.3">
      <c r="A7" s="17" t="s">
        <v>96</v>
      </c>
      <c r="B7" s="17">
        <v>23163</v>
      </c>
      <c r="C7" s="17" t="s">
        <v>97</v>
      </c>
      <c r="D7" s="17" t="s">
        <v>98</v>
      </c>
      <c r="E7" s="18" t="s">
        <v>99</v>
      </c>
      <c r="F7" s="17" t="s">
        <v>100</v>
      </c>
      <c r="G7" s="19">
        <v>93</v>
      </c>
      <c r="H7" s="19">
        <v>99</v>
      </c>
      <c r="I7" s="19">
        <v>97</v>
      </c>
      <c r="J7" s="19">
        <v>100</v>
      </c>
      <c r="K7" s="19">
        <v>100</v>
      </c>
      <c r="L7" s="20"/>
      <c r="M7" s="19">
        <v>24</v>
      </c>
      <c r="N7" s="19">
        <v>24</v>
      </c>
      <c r="O7" s="19">
        <v>24</v>
      </c>
      <c r="P7" s="19">
        <v>24</v>
      </c>
      <c r="Q7" s="19">
        <v>24</v>
      </c>
      <c r="R7" s="19">
        <v>23</v>
      </c>
      <c r="S7" s="19">
        <v>24</v>
      </c>
      <c r="T7" s="19">
        <v>24</v>
      </c>
      <c r="U7" s="17">
        <v>10</v>
      </c>
      <c r="V7" s="17">
        <v>22</v>
      </c>
      <c r="W7" s="21"/>
      <c r="X7" s="17" t="str">
        <f t="shared" si="0"/>
        <v>R-063</v>
      </c>
      <c r="Y7" s="17">
        <f t="shared" si="1"/>
        <v>23163</v>
      </c>
      <c r="Z7" s="17" t="str">
        <f t="shared" si="2"/>
        <v>S190058692</v>
      </c>
      <c r="AA7" s="17" t="str">
        <f t="shared" si="3"/>
        <v>72017206D</v>
      </c>
      <c r="AB7" s="22" t="str">
        <f t="shared" si="4"/>
        <v>RUTURAJ KIRAN PATIL</v>
      </c>
      <c r="AC7" s="17" t="str">
        <f t="shared" si="5"/>
        <v>I2K19102892</v>
      </c>
      <c r="AD7" s="19">
        <v>98</v>
      </c>
      <c r="AE7" s="19">
        <v>100</v>
      </c>
      <c r="AF7" s="19">
        <v>100</v>
      </c>
      <c r="AG7" s="19">
        <v>100</v>
      </c>
      <c r="AH7" s="19">
        <v>97</v>
      </c>
      <c r="AI7" s="20"/>
      <c r="AJ7" s="19">
        <v>25</v>
      </c>
      <c r="AK7" s="19">
        <v>23</v>
      </c>
      <c r="AL7" s="19">
        <v>17</v>
      </c>
      <c r="AM7" s="19">
        <v>25</v>
      </c>
      <c r="AN7" s="19">
        <v>22</v>
      </c>
      <c r="AO7" s="19">
        <v>22</v>
      </c>
      <c r="AP7" s="19">
        <v>48</v>
      </c>
      <c r="AQ7" s="17">
        <v>9.9499999999999993</v>
      </c>
      <c r="AR7" s="17">
        <v>44</v>
      </c>
      <c r="AS7" s="23" t="str">
        <f t="shared" si="6"/>
        <v>PASS</v>
      </c>
      <c r="AT7" s="23" t="str">
        <f t="shared" si="7"/>
        <v>PASS</v>
      </c>
      <c r="AU7" s="24" t="str">
        <f t="shared" si="8"/>
        <v>PASS</v>
      </c>
      <c r="AV7" s="24" t="str">
        <f t="shared" si="9"/>
        <v>PASS</v>
      </c>
      <c r="AW7" s="25" t="str">
        <f t="shared" si="10"/>
        <v>PASS</v>
      </c>
      <c r="AX7" s="25" t="str">
        <f t="shared" si="11"/>
        <v>PASS</v>
      </c>
      <c r="AY7" s="26" t="str">
        <f t="shared" si="12"/>
        <v>YES</v>
      </c>
      <c r="AZ7" s="27" t="str">
        <f t="shared" si="13"/>
        <v>DIST</v>
      </c>
    </row>
    <row r="8" spans="1:52" x14ac:dyDescent="0.3">
      <c r="A8" s="17" t="s">
        <v>101</v>
      </c>
      <c r="B8" s="17">
        <v>23164</v>
      </c>
      <c r="C8" s="17" t="s">
        <v>102</v>
      </c>
      <c r="D8" s="17" t="s">
        <v>103</v>
      </c>
      <c r="E8" s="18" t="s">
        <v>104</v>
      </c>
      <c r="F8" s="17" t="s">
        <v>105</v>
      </c>
      <c r="G8" s="19">
        <v>100</v>
      </c>
      <c r="H8" s="19">
        <v>100</v>
      </c>
      <c r="I8" s="19">
        <v>100</v>
      </c>
      <c r="J8" s="19">
        <v>100</v>
      </c>
      <c r="K8" s="19">
        <v>100</v>
      </c>
      <c r="L8" s="20"/>
      <c r="M8" s="19">
        <v>25</v>
      </c>
      <c r="N8" s="19">
        <v>23</v>
      </c>
      <c r="O8" s="19">
        <v>22</v>
      </c>
      <c r="P8" s="19">
        <v>24</v>
      </c>
      <c r="Q8" s="19">
        <v>23</v>
      </c>
      <c r="R8" s="19">
        <v>23</v>
      </c>
      <c r="S8" s="19">
        <v>22</v>
      </c>
      <c r="T8" s="19">
        <v>25</v>
      </c>
      <c r="U8" s="17">
        <v>10</v>
      </c>
      <c r="V8" s="17">
        <v>22</v>
      </c>
      <c r="W8" s="21"/>
      <c r="X8" s="17" t="str">
        <f t="shared" si="0"/>
        <v>R-064</v>
      </c>
      <c r="Y8" s="17">
        <f t="shared" si="1"/>
        <v>23164</v>
      </c>
      <c r="Z8" s="17" t="str">
        <f t="shared" si="2"/>
        <v>S190058696</v>
      </c>
      <c r="AA8" s="17" t="str">
        <f t="shared" si="3"/>
        <v>72017219F</v>
      </c>
      <c r="AB8" s="22" t="str">
        <f t="shared" si="4"/>
        <v>SANCHIT KALSI</v>
      </c>
      <c r="AC8" s="17" t="str">
        <f t="shared" si="5"/>
        <v>I2K19102691</v>
      </c>
      <c r="AD8" s="19">
        <v>94</v>
      </c>
      <c r="AE8" s="19">
        <v>100</v>
      </c>
      <c r="AF8" s="19">
        <v>100</v>
      </c>
      <c r="AG8" s="19">
        <v>100</v>
      </c>
      <c r="AH8" s="19">
        <v>95</v>
      </c>
      <c r="AI8" s="20"/>
      <c r="AJ8" s="19">
        <v>23</v>
      </c>
      <c r="AK8" s="19">
        <v>24</v>
      </c>
      <c r="AL8" s="19">
        <v>19</v>
      </c>
      <c r="AM8" s="19">
        <v>24</v>
      </c>
      <c r="AN8" s="19">
        <v>22</v>
      </c>
      <c r="AO8" s="19">
        <v>22</v>
      </c>
      <c r="AP8" s="19">
        <v>48</v>
      </c>
      <c r="AQ8" s="17">
        <v>9.9499999999999993</v>
      </c>
      <c r="AR8" s="17">
        <v>44</v>
      </c>
      <c r="AS8" s="23" t="str">
        <f t="shared" si="6"/>
        <v>PASS</v>
      </c>
      <c r="AT8" s="23" t="str">
        <f t="shared" si="7"/>
        <v>PASS</v>
      </c>
      <c r="AU8" s="24" t="str">
        <f t="shared" si="8"/>
        <v>PASS</v>
      </c>
      <c r="AV8" s="24" t="str">
        <f t="shared" si="9"/>
        <v>PASS</v>
      </c>
      <c r="AW8" s="25" t="str">
        <f t="shared" si="10"/>
        <v>PASS</v>
      </c>
      <c r="AX8" s="25" t="str">
        <f t="shared" si="11"/>
        <v>PASS</v>
      </c>
      <c r="AY8" s="26" t="str">
        <f t="shared" si="12"/>
        <v>YES</v>
      </c>
      <c r="AZ8" s="27" t="str">
        <f t="shared" si="13"/>
        <v>DIST</v>
      </c>
    </row>
    <row r="9" spans="1:52" x14ac:dyDescent="0.3">
      <c r="A9" s="17" t="s">
        <v>71</v>
      </c>
      <c r="B9" s="17">
        <v>23305</v>
      </c>
      <c r="C9" s="17" t="s">
        <v>72</v>
      </c>
      <c r="D9" s="17" t="s">
        <v>73</v>
      </c>
      <c r="E9" s="18" t="s">
        <v>74</v>
      </c>
      <c r="F9" s="17" t="s">
        <v>75</v>
      </c>
      <c r="G9" s="19">
        <v>99</v>
      </c>
      <c r="H9" s="19">
        <v>100</v>
      </c>
      <c r="I9" s="19">
        <v>100</v>
      </c>
      <c r="J9" s="19">
        <v>99</v>
      </c>
      <c r="K9" s="19">
        <v>100</v>
      </c>
      <c r="L9" s="20"/>
      <c r="M9" s="19">
        <v>25</v>
      </c>
      <c r="N9" s="19">
        <v>24</v>
      </c>
      <c r="O9" s="19">
        <v>24</v>
      </c>
      <c r="P9" s="19">
        <v>24</v>
      </c>
      <c r="Q9" s="19">
        <v>23</v>
      </c>
      <c r="R9" s="19">
        <v>24</v>
      </c>
      <c r="S9" s="19">
        <v>19</v>
      </c>
      <c r="T9" s="19">
        <v>23</v>
      </c>
      <c r="U9" s="17">
        <v>9.91</v>
      </c>
      <c r="V9" s="17">
        <v>22</v>
      </c>
      <c r="W9" s="21"/>
      <c r="X9" s="17" t="str">
        <f t="shared" si="0"/>
        <v>R-165</v>
      </c>
      <c r="Y9" s="17">
        <f t="shared" si="1"/>
        <v>23305</v>
      </c>
      <c r="Z9" s="17" t="str">
        <f t="shared" si="2"/>
        <v>S190058553</v>
      </c>
      <c r="AA9" s="17" t="str">
        <f t="shared" si="3"/>
        <v>72016780K</v>
      </c>
      <c r="AB9" s="22" t="str">
        <f t="shared" si="4"/>
        <v>DESHPANDE KSHITIJ DINESH</v>
      </c>
      <c r="AC9" s="17" t="str">
        <f t="shared" si="5"/>
        <v>I2K19102822</v>
      </c>
      <c r="AD9" s="19">
        <v>94</v>
      </c>
      <c r="AE9" s="19">
        <v>92</v>
      </c>
      <c r="AF9" s="19">
        <v>100</v>
      </c>
      <c r="AG9" s="19">
        <v>100</v>
      </c>
      <c r="AH9" s="19">
        <v>91</v>
      </c>
      <c r="AI9" s="20"/>
      <c r="AJ9" s="19">
        <v>23</v>
      </c>
      <c r="AK9" s="19">
        <v>24</v>
      </c>
      <c r="AL9" s="19">
        <v>23</v>
      </c>
      <c r="AM9" s="19">
        <v>24</v>
      </c>
      <c r="AN9" s="19">
        <v>23</v>
      </c>
      <c r="AO9" s="19">
        <v>23</v>
      </c>
      <c r="AP9" s="19">
        <v>49</v>
      </c>
      <c r="AQ9" s="17">
        <v>9.9499999999999993</v>
      </c>
      <c r="AR9" s="17">
        <v>44</v>
      </c>
      <c r="AS9" s="23" t="str">
        <f t="shared" si="6"/>
        <v>PASS</v>
      </c>
      <c r="AT9" s="23" t="str">
        <f t="shared" si="7"/>
        <v>PASS</v>
      </c>
      <c r="AU9" s="24" t="str">
        <f t="shared" si="8"/>
        <v>PASS</v>
      </c>
      <c r="AV9" s="24" t="str">
        <f t="shared" si="9"/>
        <v>PASS</v>
      </c>
      <c r="AW9" s="25" t="str">
        <f t="shared" si="10"/>
        <v>PASS</v>
      </c>
      <c r="AX9" s="25" t="str">
        <f t="shared" si="11"/>
        <v>PASS</v>
      </c>
      <c r="AY9" s="26" t="str">
        <f t="shared" si="12"/>
        <v>YES</v>
      </c>
      <c r="AZ9" s="27" t="str">
        <f t="shared" si="13"/>
        <v>DIST</v>
      </c>
    </row>
    <row r="10" spans="1:52" x14ac:dyDescent="0.3">
      <c r="A10" s="17" t="s">
        <v>106</v>
      </c>
      <c r="B10" s="17">
        <v>23343</v>
      </c>
      <c r="C10" s="17" t="s">
        <v>107</v>
      </c>
      <c r="D10" s="17" t="s">
        <v>108</v>
      </c>
      <c r="E10" s="18" t="s">
        <v>109</v>
      </c>
      <c r="F10" s="17" t="s">
        <v>110</v>
      </c>
      <c r="G10" s="19">
        <v>93</v>
      </c>
      <c r="H10" s="19">
        <v>94</v>
      </c>
      <c r="I10" s="19">
        <v>100</v>
      </c>
      <c r="J10" s="19">
        <v>99</v>
      </c>
      <c r="K10" s="19">
        <v>100</v>
      </c>
      <c r="L10" s="20"/>
      <c r="M10" s="19">
        <v>23</v>
      </c>
      <c r="N10" s="19">
        <v>24</v>
      </c>
      <c r="O10" s="19">
        <v>20</v>
      </c>
      <c r="P10" s="19">
        <v>24</v>
      </c>
      <c r="Q10" s="19">
        <v>21</v>
      </c>
      <c r="R10" s="19">
        <v>25</v>
      </c>
      <c r="S10" s="19">
        <v>24</v>
      </c>
      <c r="T10" s="19">
        <v>25</v>
      </c>
      <c r="U10" s="17">
        <v>9.9499999999999993</v>
      </c>
      <c r="V10" s="17">
        <v>22</v>
      </c>
      <c r="W10" s="21"/>
      <c r="X10" s="17" t="str">
        <f t="shared" si="0"/>
        <v>R-203</v>
      </c>
      <c r="Y10" s="17">
        <f t="shared" si="1"/>
        <v>23343</v>
      </c>
      <c r="Z10" s="17" t="str">
        <f t="shared" si="2"/>
        <v>S190058707</v>
      </c>
      <c r="AA10" s="17" t="str">
        <f t="shared" si="3"/>
        <v>72017241B</v>
      </c>
      <c r="AB10" s="22" t="str">
        <f t="shared" si="4"/>
        <v>SAYED AAGAAZ ALI AIJAZ ALI</v>
      </c>
      <c r="AC10" s="17" t="str">
        <f t="shared" si="5"/>
        <v>I2K19102842</v>
      </c>
      <c r="AD10" s="19">
        <v>90</v>
      </c>
      <c r="AE10" s="19">
        <v>100</v>
      </c>
      <c r="AF10" s="19">
        <v>100</v>
      </c>
      <c r="AG10" s="19">
        <v>100</v>
      </c>
      <c r="AH10" s="19">
        <v>95</v>
      </c>
      <c r="AI10" s="20"/>
      <c r="AJ10" s="19">
        <v>23</v>
      </c>
      <c r="AK10" s="19">
        <v>24</v>
      </c>
      <c r="AL10" s="19">
        <v>21</v>
      </c>
      <c r="AM10" s="19">
        <v>24</v>
      </c>
      <c r="AN10" s="19">
        <v>22</v>
      </c>
      <c r="AO10" s="19">
        <v>20</v>
      </c>
      <c r="AP10" s="19">
        <v>45</v>
      </c>
      <c r="AQ10" s="17">
        <v>9.9499999999999993</v>
      </c>
      <c r="AR10" s="17">
        <v>44</v>
      </c>
      <c r="AS10" s="23" t="str">
        <f t="shared" si="6"/>
        <v>PASS</v>
      </c>
      <c r="AT10" s="23" t="str">
        <f t="shared" si="7"/>
        <v>PASS</v>
      </c>
      <c r="AU10" s="24" t="str">
        <f t="shared" si="8"/>
        <v>PASS</v>
      </c>
      <c r="AV10" s="24" t="str">
        <f t="shared" si="9"/>
        <v>PASS</v>
      </c>
      <c r="AW10" s="25" t="str">
        <f t="shared" si="10"/>
        <v>PASS</v>
      </c>
      <c r="AX10" s="25" t="str">
        <f t="shared" si="11"/>
        <v>PASS</v>
      </c>
      <c r="AY10" s="26" t="str">
        <f t="shared" si="12"/>
        <v>YES</v>
      </c>
      <c r="AZ10" s="27" t="str">
        <f t="shared" si="13"/>
        <v>DIST</v>
      </c>
    </row>
    <row r="11" spans="1:52" x14ac:dyDescent="0.3">
      <c r="A11" s="17" t="s">
        <v>76</v>
      </c>
      <c r="B11" s="17">
        <v>23362</v>
      </c>
      <c r="C11" s="17" t="s">
        <v>77</v>
      </c>
      <c r="D11" s="17" t="s">
        <v>78</v>
      </c>
      <c r="E11" s="18" t="s">
        <v>79</v>
      </c>
      <c r="F11" s="17" t="s">
        <v>80</v>
      </c>
      <c r="G11" s="19">
        <v>90</v>
      </c>
      <c r="H11" s="19">
        <v>100</v>
      </c>
      <c r="I11" s="19">
        <v>100</v>
      </c>
      <c r="J11" s="19">
        <v>99</v>
      </c>
      <c r="K11" s="19">
        <v>100</v>
      </c>
      <c r="L11" s="20"/>
      <c r="M11" s="19">
        <v>21</v>
      </c>
      <c r="N11" s="19">
        <v>24</v>
      </c>
      <c r="O11" s="19">
        <v>24</v>
      </c>
      <c r="P11" s="19">
        <v>24</v>
      </c>
      <c r="Q11" s="19">
        <v>22</v>
      </c>
      <c r="R11" s="19">
        <v>24</v>
      </c>
      <c r="S11" s="19">
        <v>25</v>
      </c>
      <c r="T11" s="19">
        <v>24</v>
      </c>
      <c r="U11" s="17">
        <v>9.9499999999999993</v>
      </c>
      <c r="V11" s="17">
        <v>22</v>
      </c>
      <c r="W11" s="21"/>
      <c r="X11" s="17" t="str">
        <f t="shared" si="0"/>
        <v>BIN-02</v>
      </c>
      <c r="Y11" s="17">
        <f t="shared" si="1"/>
        <v>23362</v>
      </c>
      <c r="Z11" s="17" t="str">
        <f t="shared" si="2"/>
        <v>S190058555</v>
      </c>
      <c r="AA11" s="17" t="str">
        <f t="shared" si="3"/>
        <v>72016785L</v>
      </c>
      <c r="AB11" s="22" t="str">
        <f t="shared" si="4"/>
        <v>DESHPANDE VEDANT YOGESH</v>
      </c>
      <c r="AC11" s="17" t="str">
        <f t="shared" si="5"/>
        <v>E2K19103680</v>
      </c>
      <c r="AD11" s="19">
        <v>99</v>
      </c>
      <c r="AE11" s="19">
        <v>100</v>
      </c>
      <c r="AF11" s="19">
        <v>100</v>
      </c>
      <c r="AG11" s="19">
        <v>100</v>
      </c>
      <c r="AH11" s="19">
        <v>99</v>
      </c>
      <c r="AI11" s="20"/>
      <c r="AJ11" s="19">
        <v>24</v>
      </c>
      <c r="AK11" s="19">
        <v>24</v>
      </c>
      <c r="AL11" s="19">
        <v>23</v>
      </c>
      <c r="AM11" s="19">
        <v>24</v>
      </c>
      <c r="AN11" s="19">
        <v>23</v>
      </c>
      <c r="AO11" s="19">
        <v>22</v>
      </c>
      <c r="AP11" s="19">
        <v>49</v>
      </c>
      <c r="AQ11" s="17">
        <v>9.9499999999999993</v>
      </c>
      <c r="AR11" s="17">
        <v>44</v>
      </c>
      <c r="AS11" s="23" t="str">
        <f t="shared" si="6"/>
        <v>PASS</v>
      </c>
      <c r="AT11" s="23" t="str">
        <f t="shared" si="7"/>
        <v>PASS</v>
      </c>
      <c r="AU11" s="24" t="str">
        <f t="shared" si="8"/>
        <v>PASS</v>
      </c>
      <c r="AV11" s="24" t="str">
        <f t="shared" si="9"/>
        <v>PASS</v>
      </c>
      <c r="AW11" s="25" t="str">
        <f t="shared" si="10"/>
        <v>PASS</v>
      </c>
      <c r="AX11" s="25" t="str">
        <f t="shared" si="11"/>
        <v>PASS</v>
      </c>
      <c r="AY11" s="26" t="str">
        <f t="shared" si="12"/>
        <v>YES</v>
      </c>
      <c r="AZ11" s="27" t="str">
        <f t="shared" si="13"/>
        <v>DIST</v>
      </c>
    </row>
    <row r="12" spans="1:52" x14ac:dyDescent="0.3">
      <c r="A12" s="17" t="s">
        <v>81</v>
      </c>
      <c r="B12" s="17">
        <v>23140</v>
      </c>
      <c r="C12" s="17" t="s">
        <v>82</v>
      </c>
      <c r="D12" s="17" t="s">
        <v>83</v>
      </c>
      <c r="E12" s="18" t="s">
        <v>84</v>
      </c>
      <c r="F12" s="17" t="s">
        <v>85</v>
      </c>
      <c r="G12" s="19">
        <v>94</v>
      </c>
      <c r="H12" s="19">
        <v>100</v>
      </c>
      <c r="I12" s="19">
        <v>97</v>
      </c>
      <c r="J12" s="19">
        <v>99</v>
      </c>
      <c r="K12" s="19">
        <v>97</v>
      </c>
      <c r="L12" s="20"/>
      <c r="M12" s="19">
        <v>24</v>
      </c>
      <c r="N12" s="19">
        <v>24</v>
      </c>
      <c r="O12" s="19">
        <v>24</v>
      </c>
      <c r="P12" s="19">
        <v>24</v>
      </c>
      <c r="Q12" s="19">
        <v>24</v>
      </c>
      <c r="R12" s="19">
        <v>24</v>
      </c>
      <c r="S12" s="19">
        <v>24</v>
      </c>
      <c r="T12" s="19">
        <v>23</v>
      </c>
      <c r="U12" s="17">
        <v>10</v>
      </c>
      <c r="V12" s="17">
        <v>22</v>
      </c>
      <c r="W12" s="21"/>
      <c r="X12" s="17" t="str">
        <f t="shared" si="0"/>
        <v>R-040</v>
      </c>
      <c r="Y12" s="17">
        <f t="shared" si="1"/>
        <v>23140</v>
      </c>
      <c r="Z12" s="17" t="str">
        <f t="shared" si="2"/>
        <v>S190058615</v>
      </c>
      <c r="AA12" s="17" t="str">
        <f t="shared" si="3"/>
        <v>72016973K</v>
      </c>
      <c r="AB12" s="22" t="str">
        <f t="shared" si="4"/>
        <v>KOLTE JANHAVI JITENDRA</v>
      </c>
      <c r="AC12" s="17" t="str">
        <f t="shared" si="5"/>
        <v>I2K19102858</v>
      </c>
      <c r="AD12" s="19">
        <v>98</v>
      </c>
      <c r="AE12" s="19">
        <v>87</v>
      </c>
      <c r="AF12" s="19">
        <v>100</v>
      </c>
      <c r="AG12" s="19">
        <v>100</v>
      </c>
      <c r="AH12" s="19">
        <v>98</v>
      </c>
      <c r="AI12" s="20"/>
      <c r="AJ12" s="19">
        <v>24</v>
      </c>
      <c r="AK12" s="19">
        <v>23</v>
      </c>
      <c r="AL12" s="19">
        <v>23</v>
      </c>
      <c r="AM12" s="19">
        <v>24</v>
      </c>
      <c r="AN12" s="19">
        <v>23</v>
      </c>
      <c r="AO12" s="19">
        <v>23</v>
      </c>
      <c r="AP12" s="19">
        <v>47</v>
      </c>
      <c r="AQ12" s="17">
        <v>9.93</v>
      </c>
      <c r="AR12" s="17">
        <v>44</v>
      </c>
      <c r="AS12" s="23" t="str">
        <f t="shared" si="6"/>
        <v>PASS</v>
      </c>
      <c r="AT12" s="23" t="str">
        <f t="shared" si="7"/>
        <v>PASS</v>
      </c>
      <c r="AU12" s="24" t="str">
        <f t="shared" si="8"/>
        <v>PASS</v>
      </c>
      <c r="AV12" s="24" t="str">
        <f t="shared" si="9"/>
        <v>PASS</v>
      </c>
      <c r="AW12" s="25" t="str">
        <f t="shared" si="10"/>
        <v>PASS</v>
      </c>
      <c r="AX12" s="25" t="str">
        <f t="shared" si="11"/>
        <v>PASS</v>
      </c>
      <c r="AY12" s="26" t="str">
        <f t="shared" si="12"/>
        <v>YES</v>
      </c>
      <c r="AZ12" s="27" t="str">
        <f t="shared" si="13"/>
        <v>DIST</v>
      </c>
    </row>
    <row r="13" spans="1:52" x14ac:dyDescent="0.3">
      <c r="A13" s="17" t="s">
        <v>86</v>
      </c>
      <c r="B13" s="17">
        <v>23145</v>
      </c>
      <c r="C13" s="17" t="s">
        <v>87</v>
      </c>
      <c r="D13" s="17" t="s">
        <v>88</v>
      </c>
      <c r="E13" s="18" t="s">
        <v>89</v>
      </c>
      <c r="F13" s="17" t="s">
        <v>90</v>
      </c>
      <c r="G13" s="19">
        <v>97</v>
      </c>
      <c r="H13" s="19">
        <v>100</v>
      </c>
      <c r="I13" s="19">
        <v>100</v>
      </c>
      <c r="J13" s="19">
        <v>100</v>
      </c>
      <c r="K13" s="19">
        <v>100</v>
      </c>
      <c r="L13" s="20"/>
      <c r="M13" s="19">
        <v>24</v>
      </c>
      <c r="N13" s="19">
        <v>24</v>
      </c>
      <c r="O13" s="19">
        <v>24</v>
      </c>
      <c r="P13" s="19">
        <v>24</v>
      </c>
      <c r="Q13" s="19">
        <v>23</v>
      </c>
      <c r="R13" s="19">
        <v>25</v>
      </c>
      <c r="S13" s="19">
        <v>24</v>
      </c>
      <c r="T13" s="19">
        <v>23</v>
      </c>
      <c r="U13" s="17">
        <v>10</v>
      </c>
      <c r="V13" s="17">
        <v>22</v>
      </c>
      <c r="W13" s="21"/>
      <c r="X13" s="17" t="str">
        <f t="shared" si="0"/>
        <v>R-045</v>
      </c>
      <c r="Y13" s="17">
        <f t="shared" si="1"/>
        <v>23145</v>
      </c>
      <c r="Z13" s="17" t="str">
        <f t="shared" si="2"/>
        <v>S190058631</v>
      </c>
      <c r="AA13" s="17" t="str">
        <f t="shared" si="3"/>
        <v>72017032L</v>
      </c>
      <c r="AB13" s="22" t="str">
        <f t="shared" si="4"/>
        <v>MANGALVEDHEKAR SUDEEP MILIND</v>
      </c>
      <c r="AC13" s="17" t="str">
        <f t="shared" si="5"/>
        <v>I2K19102682</v>
      </c>
      <c r="AD13" s="19">
        <v>92</v>
      </c>
      <c r="AE13" s="19">
        <v>94</v>
      </c>
      <c r="AF13" s="19">
        <v>100</v>
      </c>
      <c r="AG13" s="19">
        <v>100</v>
      </c>
      <c r="AH13" s="19">
        <v>97</v>
      </c>
      <c r="AI13" s="20"/>
      <c r="AJ13" s="19">
        <v>25</v>
      </c>
      <c r="AK13" s="19">
        <v>23</v>
      </c>
      <c r="AL13" s="19">
        <v>17</v>
      </c>
      <c r="AM13" s="19">
        <v>24</v>
      </c>
      <c r="AN13" s="19">
        <v>16</v>
      </c>
      <c r="AO13" s="19">
        <v>23</v>
      </c>
      <c r="AP13" s="19">
        <v>49</v>
      </c>
      <c r="AQ13" s="17">
        <v>9.93</v>
      </c>
      <c r="AR13" s="17">
        <v>44</v>
      </c>
      <c r="AS13" s="23" t="str">
        <f t="shared" si="6"/>
        <v>PASS</v>
      </c>
      <c r="AT13" s="23" t="str">
        <f t="shared" si="7"/>
        <v>PASS</v>
      </c>
      <c r="AU13" s="24" t="str">
        <f t="shared" si="8"/>
        <v>PASS</v>
      </c>
      <c r="AV13" s="24" t="str">
        <f t="shared" si="9"/>
        <v>PASS</v>
      </c>
      <c r="AW13" s="25" t="str">
        <f t="shared" si="10"/>
        <v>PASS</v>
      </c>
      <c r="AX13" s="25" t="str">
        <f t="shared" si="11"/>
        <v>PASS</v>
      </c>
      <c r="AY13" s="26" t="str">
        <f t="shared" si="12"/>
        <v>YES</v>
      </c>
      <c r="AZ13" s="27" t="str">
        <f t="shared" si="13"/>
        <v>DIST</v>
      </c>
    </row>
  </sheetData>
  <sortState xmlns:xlrd2="http://schemas.microsoft.com/office/spreadsheetml/2017/richdata2" ref="A4:AZ13">
    <sortCondition descending="1" ref="AR4:AR13"/>
    <sortCondition descending="1" ref="AQ4:AQ13"/>
  </sortState>
  <mergeCells count="4">
    <mergeCell ref="A1:T1"/>
    <mergeCell ref="X1:AR1"/>
    <mergeCell ref="AS2:AT2"/>
    <mergeCell ref="AU2:AV2"/>
  </mergeCells>
  <conditionalFormatting sqref="AY4:AY13">
    <cfRule type="cellIs" dxfId="12" priority="7" operator="equal">
      <formula>"NO"</formula>
    </cfRule>
  </conditionalFormatting>
  <conditionalFormatting sqref="AZ4:AZ13">
    <cfRule type="cellIs" dxfId="11" priority="8" operator="equal">
      <formula>"FAIL"</formula>
    </cfRule>
  </conditionalFormatting>
  <conditionalFormatting sqref="AS4:AX13">
    <cfRule type="cellIs" dxfId="10" priority="9" operator="equal">
      <formula>"FAIL"</formula>
    </cfRule>
  </conditionalFormatting>
  <conditionalFormatting sqref="G4:T13 W4:AC13 AD6:AP13">
    <cfRule type="cellIs" dxfId="9" priority="13" operator="equal">
      <formula>"FF"</formula>
    </cfRule>
    <cfRule type="cellIs" dxfId="8" priority="14" operator="equal">
      <formula>"AB"</formula>
    </cfRule>
  </conditionalFormatting>
  <conditionalFormatting sqref="AD4:AP4">
    <cfRule type="cellIs" dxfId="7" priority="16" operator="equal">
      <formula>"FF"</formula>
    </cfRule>
    <cfRule type="cellIs" dxfId="6" priority="17" operator="equal">
      <formula>"AB"</formula>
    </cfRule>
  </conditionalFormatting>
  <conditionalFormatting sqref="AI5">
    <cfRule type="cellIs" dxfId="5" priority="5" operator="equal">
      <formula>"FF"</formula>
    </cfRule>
    <cfRule type="cellIs" dxfId="4" priority="6" operator="equal">
      <formula>"AB"</formula>
    </cfRule>
  </conditionalFormatting>
  <conditionalFormatting sqref="AD5:AH5">
    <cfRule type="cellIs" dxfId="3" priority="3" operator="equal">
      <formula>"FF"</formula>
    </cfRule>
    <cfRule type="cellIs" dxfId="2" priority="4" operator="equal">
      <formula>"AB"</formula>
    </cfRule>
  </conditionalFormatting>
  <conditionalFormatting sqref="AJ5:AP5">
    <cfRule type="cellIs" dxfId="1" priority="1" operator="equal">
      <formula>"FF"</formula>
    </cfRule>
    <cfRule type="cellIs" dxfId="0" priority="2" operator="equal">
      <formula>"AB"</formula>
    </cfRule>
  </conditionalFormatting>
  <pageMargins left="0.75" right="0.75" top="1" bottom="1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 TOP-25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Germany is calling</dc:creator>
  <cp:lastModifiedBy>Admin</cp:lastModifiedBy>
  <cp:revision>32</cp:revision>
  <cp:lastPrinted>2022-02-23T04:31:02Z</cp:lastPrinted>
  <dcterms:created xsi:type="dcterms:W3CDTF">2019-08-05T13:23:13Z</dcterms:created>
  <dcterms:modified xsi:type="dcterms:W3CDTF">2022-06-06T09:48:33Z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1033-11.2.0.9169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