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Croissant\Internship\Yuanta\Model\Trend\"/>
    </mc:Choice>
  </mc:AlternateContent>
  <xr:revisionPtr revIDLastSave="0" documentId="13_ncr:1_{85794DC0-8ECD-4743-AA4D-3662F80CC3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C19" i="1"/>
</calcChain>
</file>

<file path=xl/sharedStrings.xml><?xml version="1.0" encoding="utf-8"?>
<sst xmlns="http://schemas.openxmlformats.org/spreadsheetml/2006/main" count="63" uniqueCount="58">
  <si>
    <t>Index Name</t>
  </si>
  <si>
    <t>Annual Return</t>
  </si>
  <si>
    <t>Cumulative Returns</t>
  </si>
  <si>
    <t>Annual Volatility</t>
  </si>
  <si>
    <t>Sharpe Ratio</t>
  </si>
  <si>
    <t>Sortino Ratio</t>
  </si>
  <si>
    <t>Max Drawdown</t>
  </si>
  <si>
    <t>Calmar Ratio</t>
  </si>
  <si>
    <t>1_Train</t>
  </si>
  <si>
    <t>1_Test</t>
  </si>
  <si>
    <t>Test Date</t>
  </si>
  <si>
    <t>^SET.BK</t>
  </si>
  <si>
    <t>SET_SET Index</t>
  </si>
  <si>
    <t>2018-09-13 00:00:00</t>
  </si>
  <si>
    <t>AOT.BK</t>
  </si>
  <si>
    <t>Airports of Thailand Public Company Limited</t>
  </si>
  <si>
    <t>2020-02-21 00:00:00</t>
  </si>
  <si>
    <t>BANPU.BK</t>
  </si>
  <si>
    <t>Banpu Public Company Limited</t>
  </si>
  <si>
    <t>2019-03-28 00:00:00</t>
  </si>
  <si>
    <t>BBL.BK</t>
  </si>
  <si>
    <t>Bangkok Bank Public Company Limited</t>
  </si>
  <si>
    <t>BDMS.BK</t>
  </si>
  <si>
    <t>Bangkok Dusit Medical Services Public Company Limited</t>
  </si>
  <si>
    <t>2019-08-08 00:00:00</t>
  </si>
  <si>
    <t>BH.BK</t>
  </si>
  <si>
    <t>Bumrungrad Hospital Public Company Limited</t>
  </si>
  <si>
    <t>2020-01-09 00:00:00</t>
  </si>
  <si>
    <t>COM7.BK</t>
  </si>
  <si>
    <t>Com7 Public Company Limited</t>
  </si>
  <si>
    <t>2022-06-27 00:00:00</t>
  </si>
  <si>
    <t>DELTA.BK</t>
  </si>
  <si>
    <t>Delta Electronics (Thailand) Public Company Limited</t>
  </si>
  <si>
    <t>EGCO.BK</t>
  </si>
  <si>
    <t>Electricity Generating Public Company Limited</t>
  </si>
  <si>
    <t>GPSC.BK</t>
  </si>
  <si>
    <t>Global Power Synergy Public Company Limited</t>
  </si>
  <si>
    <t>2022-06-10 00:00:00</t>
  </si>
  <si>
    <t>KBANK.BK</t>
  </si>
  <si>
    <t>Kasikornbank Public Company Limited</t>
  </si>
  <si>
    <t>KTC.BK</t>
  </si>
  <si>
    <t>Krungthai Card Public Company Limited</t>
  </si>
  <si>
    <t>2019-11-06 00:00:00</t>
  </si>
  <si>
    <t>PTT.BK</t>
  </si>
  <si>
    <t>PTT Public Company Limited</t>
  </si>
  <si>
    <t>2019-08-30 00:00:00</t>
  </si>
  <si>
    <t>PTTEP.BK</t>
  </si>
  <si>
    <t>PTT Exploration and Production Public Company Limited</t>
  </si>
  <si>
    <t>2019-08-28 00:00:00</t>
  </si>
  <si>
    <t>SAWAD.BK</t>
  </si>
  <si>
    <t>Srisawad Corporation Public Company Limited</t>
  </si>
  <si>
    <t>2022-03-22 00:00:00</t>
  </si>
  <si>
    <t>TOP.BK</t>
  </si>
  <si>
    <t>Thai Oil Public Company Limited</t>
  </si>
  <si>
    <t>2020-04-08 00:00:00</t>
  </si>
  <si>
    <t>TRUE.BK</t>
  </si>
  <si>
    <t>True Corporation Public Company Limited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</si>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</sst>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14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9AE07-3B73-4C42-A777-FB403CC1163B}" name="Table1" displayName="Table1" ref="A1:L19" totalsRowCount="1" headerRowDxfId="13">
  <autoFilter ref="A1:L18" xr:uid="{3909AE07-3B73-4C42-A777-FB403CC1163B}"/>
  <sortState xmlns:xlrd2="http://schemas.microsoft.com/office/spreadsheetml/2017/richdata2" ref="A2:L18">
    <sortCondition descending="1" ref="K1:K18"/>
  </sortState>
  <tableColumns count="12">
    <tableColumn id="1" xr3:uid="{E6F26054-2A5E-4303-9156-6832D7322EF1}" name="Column1" dataDxfId="12" totalsRowDxfId="11"/>
    <tableColumn id="2" xr3:uid="{6641E509-45E3-40F1-87A9-87EA73E0F8D9}" name="Index Name" totalsRowDxfId="10"/>
    <tableColumn id="3" xr3:uid="{3B0B3AF5-C162-49E9-B11B-81ED587554F4}" name="Annual Return" totalsRowFunction="average" totalsRowDxfId="9"/>
    <tableColumn id="4" xr3:uid="{EAD8CA8E-511A-4C2F-9B39-99DDACA4D9AE}" name="Cumulative Returns" totalsRowFunction="average" totalsRowDxfId="8"/>
    <tableColumn id="5" xr3:uid="{FB1CBFB2-20DA-4D12-A257-CC3014BF5CF8}" name="Annual Volatility" totalsRowFunction="average" totalsRowDxfId="7"/>
    <tableColumn id="6" xr3:uid="{AF7D1D34-7DE4-4271-88B2-4F9913FB35E0}" name="Sharpe Ratio" totalsRowFunction="average" totalsRowDxfId="6"/>
    <tableColumn id="7" xr3:uid="{3B455B7B-9FA4-40BE-B761-BCED72EF8B9A}" name="Sortino Ratio" totalsRowFunction="average" totalsRowDxfId="5"/>
    <tableColumn id="8" xr3:uid="{7B37D632-7569-4F82-BE35-50041ACEFA71}" name="Max Drawdown" totalsRowFunction="average" totalsRowDxfId="4"/>
    <tableColumn id="9" xr3:uid="{9816FD01-2E80-4305-B7F4-5BCBE05EF5C4}" name="Calmar Ratio" totalsRowFunction="average" totalsRowDxfId="3"/>
    <tableColumn id="10" xr3:uid="{61F9F677-CD0A-4466-8BAC-5509195F84BF}" name="1_Train" totalsRowFunction="average" totalsRowDxfId="2"/>
    <tableColumn id="11" xr3:uid="{AD72E80A-33AD-43F8-9DBB-0FD894B6A60A}" name="1_Test" totalsRowFunction="average" totalsRowDxfId="1"/>
    <tableColumn id="12" xr3:uid="{25EC0B2D-BFB7-469E-8531-D12F26E4D3E1}" name="Test Date" totalsRow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zoomScale="160" zoomScaleNormal="160" workbookViewId="0">
      <selection activeCell="C2" sqref="C2:C18"/>
    </sheetView>
  </sheetViews>
  <sheetFormatPr defaultRowHeight="15" x14ac:dyDescent="0.25"/>
  <cols>
    <col min="1" max="1" width="11" customWidth="1"/>
    <col min="2" max="2" width="51.7109375" bestFit="1" customWidth="1"/>
    <col min="3" max="3" width="15.85546875" customWidth="1"/>
    <col min="4" max="4" width="20.5703125" customWidth="1"/>
    <col min="5" max="5" width="18" customWidth="1"/>
    <col min="6" max="6" width="14.28515625" customWidth="1"/>
    <col min="7" max="7" width="14.5703125" customWidth="1"/>
    <col min="8" max="8" width="17" customWidth="1"/>
    <col min="9" max="9" width="14.28515625" customWidth="1"/>
    <col min="10" max="11" width="12" bestFit="1" customWidth="1"/>
    <col min="12" max="12" width="18.28515625" bestFit="1" customWidth="1"/>
  </cols>
  <sheetData>
    <row r="1" spans="1:12" x14ac:dyDescent="0.25">
      <c r="A1" t="s">
        <v>57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43</v>
      </c>
      <c r="B2" t="s">
        <v>44</v>
      </c>
      <c r="C2">
        <v>8.1931374879683272E-2</v>
      </c>
      <c r="D2">
        <v>0.38834951456311112</v>
      </c>
      <c r="E2">
        <v>0.25144531389903069</v>
      </c>
      <c r="F2">
        <v>0.43689382639865137</v>
      </c>
      <c r="G2">
        <v>0.7135246245324125</v>
      </c>
      <c r="H2">
        <v>-0.33707865168539242</v>
      </c>
      <c r="I2">
        <v>0.24306307880972769</v>
      </c>
      <c r="J2">
        <v>0.56470028544243578</v>
      </c>
      <c r="K2">
        <v>0.63082778306374876</v>
      </c>
      <c r="L2" t="s">
        <v>45</v>
      </c>
    </row>
    <row r="3" spans="1:12" x14ac:dyDescent="0.25">
      <c r="A3" s="1" t="s">
        <v>22</v>
      </c>
      <c r="B3" t="s">
        <v>23</v>
      </c>
      <c r="C3">
        <v>0.1107861530211853</v>
      </c>
      <c r="D3">
        <v>0.55898883086595585</v>
      </c>
      <c r="E3">
        <v>0.215281769909523</v>
      </c>
      <c r="F3">
        <v>0.59483694423261946</v>
      </c>
      <c r="G3">
        <v>0.93127428796311162</v>
      </c>
      <c r="H3">
        <v>-0.25531914893617108</v>
      </c>
      <c r="I3">
        <v>0.43391243266630769</v>
      </c>
      <c r="J3">
        <v>0.63130720488148317</v>
      </c>
      <c r="K3">
        <v>0.62101313320825513</v>
      </c>
      <c r="L3" t="s">
        <v>24</v>
      </c>
    </row>
    <row r="4" spans="1:12" x14ac:dyDescent="0.25">
      <c r="A4" s="1" t="s">
        <v>55</v>
      </c>
      <c r="B4" t="s">
        <v>56</v>
      </c>
      <c r="C4">
        <v>0.17263675779221541</v>
      </c>
      <c r="D4">
        <v>1.0696721607816639</v>
      </c>
      <c r="E4">
        <v>0.4469055140433692</v>
      </c>
      <c r="F4">
        <v>0.54404088474595658</v>
      </c>
      <c r="G4">
        <v>1.187208446051115</v>
      </c>
      <c r="H4">
        <v>-0.4127907015427571</v>
      </c>
      <c r="I4">
        <v>0.41821862059151449</v>
      </c>
      <c r="J4">
        <v>0.5997828447339848</v>
      </c>
      <c r="K4">
        <v>0.61024305555555558</v>
      </c>
      <c r="L4" t="s">
        <v>19</v>
      </c>
    </row>
    <row r="5" spans="1:12" x14ac:dyDescent="0.25">
      <c r="A5" s="1" t="s">
        <v>28</v>
      </c>
      <c r="B5" t="s">
        <v>29</v>
      </c>
      <c r="C5">
        <v>-0.20052660997705329</v>
      </c>
      <c r="D5">
        <v>-0.27878790190725727</v>
      </c>
      <c r="E5">
        <v>0.33996253723880282</v>
      </c>
      <c r="F5">
        <v>-0.48512976375662181</v>
      </c>
      <c r="G5">
        <v>-0.64200999813251824</v>
      </c>
      <c r="H5">
        <v>-0.39444446563720831</v>
      </c>
      <c r="I5">
        <v>-0.50837729375442253</v>
      </c>
      <c r="J5">
        <v>0.60312075983717772</v>
      </c>
      <c r="K5">
        <v>0.6097560975609756</v>
      </c>
      <c r="L5" t="s">
        <v>30</v>
      </c>
    </row>
    <row r="6" spans="1:12" x14ac:dyDescent="0.25">
      <c r="A6" s="1" t="s">
        <v>17</v>
      </c>
      <c r="B6" t="s">
        <v>18</v>
      </c>
      <c r="C6">
        <v>0.1225340221962674</v>
      </c>
      <c r="D6">
        <v>0.6954472488489678</v>
      </c>
      <c r="E6">
        <v>0.38410342256185598</v>
      </c>
      <c r="F6">
        <v>0.49183764838744559</v>
      </c>
      <c r="G6">
        <v>0.75395890857823811</v>
      </c>
      <c r="H6">
        <v>-0.57718118442768918</v>
      </c>
      <c r="I6">
        <v>0.2122973262161473</v>
      </c>
      <c r="J6">
        <v>0.6008686210640608</v>
      </c>
      <c r="K6">
        <v>0.60677083333333337</v>
      </c>
      <c r="L6" t="s">
        <v>19</v>
      </c>
    </row>
    <row r="7" spans="1:12" x14ac:dyDescent="0.25">
      <c r="A7" s="1" t="s">
        <v>14</v>
      </c>
      <c r="B7" t="s">
        <v>15</v>
      </c>
      <c r="C7">
        <v>6.7050757265782801E-2</v>
      </c>
      <c r="D7">
        <v>0.27127659574468138</v>
      </c>
      <c r="E7">
        <v>0.28165567849025003</v>
      </c>
      <c r="F7">
        <v>0.36765232509705859</v>
      </c>
      <c r="G7">
        <v>0.61662819395292157</v>
      </c>
      <c r="H7">
        <v>-0.27407407407407453</v>
      </c>
      <c r="I7">
        <v>0.2446446548886666</v>
      </c>
      <c r="J7">
        <v>0.58520900321543412</v>
      </c>
      <c r="K7">
        <v>0.58413719185423363</v>
      </c>
      <c r="L7" t="s">
        <v>16</v>
      </c>
    </row>
    <row r="8" spans="1:12" x14ac:dyDescent="0.25">
      <c r="A8" s="1" t="s">
        <v>25</v>
      </c>
      <c r="B8" t="s">
        <v>26</v>
      </c>
      <c r="C8">
        <v>0.21668459867592599</v>
      </c>
      <c r="D8">
        <v>1.1142857142857201</v>
      </c>
      <c r="E8">
        <v>0.23740822783405929</v>
      </c>
      <c r="F8">
        <v>0.94389749049687188</v>
      </c>
      <c r="G8">
        <v>1.5552338276948241</v>
      </c>
      <c r="H8">
        <v>-0.20522388059701499</v>
      </c>
      <c r="I8">
        <v>1.055844953548148</v>
      </c>
      <c r="J8">
        <v>0.58248895817095347</v>
      </c>
      <c r="K8">
        <v>0.57528556593977154</v>
      </c>
      <c r="L8" t="s">
        <v>27</v>
      </c>
    </row>
    <row r="9" spans="1:12" x14ac:dyDescent="0.25">
      <c r="A9" s="1" t="s">
        <v>20</v>
      </c>
      <c r="B9" t="s">
        <v>21</v>
      </c>
      <c r="C9">
        <v>0.13433660455571261</v>
      </c>
      <c r="D9">
        <v>0.77840909090908772</v>
      </c>
      <c r="E9">
        <v>0.2355420061232549</v>
      </c>
      <c r="F9">
        <v>0.65236709155626194</v>
      </c>
      <c r="G9">
        <v>0.99832511188436546</v>
      </c>
      <c r="H9">
        <v>-0.29492187499999989</v>
      </c>
      <c r="I9">
        <v>0.4554989505465224</v>
      </c>
      <c r="J9">
        <v>0.58631921824104238</v>
      </c>
      <c r="K9">
        <v>0.57465277777777779</v>
      </c>
      <c r="L9" t="s">
        <v>19</v>
      </c>
    </row>
    <row r="10" spans="1:12" x14ac:dyDescent="0.25">
      <c r="A10" s="1" t="s">
        <v>38</v>
      </c>
      <c r="B10" t="s">
        <v>39</v>
      </c>
      <c r="C10">
        <v>0.12447243061932189</v>
      </c>
      <c r="D10">
        <v>0.70886075949366467</v>
      </c>
      <c r="E10">
        <v>0.28831377312500128</v>
      </c>
      <c r="F10">
        <v>0.54852224155522944</v>
      </c>
      <c r="G10">
        <v>0.89182851825782117</v>
      </c>
      <c r="H10">
        <v>-0.39529914529914573</v>
      </c>
      <c r="I10">
        <v>0.31488160826941941</v>
      </c>
      <c r="J10">
        <v>0.58110749185667754</v>
      </c>
      <c r="K10">
        <v>0.5625</v>
      </c>
      <c r="L10" t="s">
        <v>19</v>
      </c>
    </row>
    <row r="11" spans="1:12" x14ac:dyDescent="0.25">
      <c r="A11" s="1" t="s">
        <v>33</v>
      </c>
      <c r="B11" t="s">
        <v>34</v>
      </c>
      <c r="C11">
        <v>-7.5277337688527735E-2</v>
      </c>
      <c r="D11">
        <v>-0.30054644808743508</v>
      </c>
      <c r="E11">
        <v>0.22358403325404541</v>
      </c>
      <c r="F11">
        <v>-0.23843963340920779</v>
      </c>
      <c r="G11">
        <v>-0.34808243354906399</v>
      </c>
      <c r="H11">
        <v>-0.60000000000000164</v>
      </c>
      <c r="I11">
        <v>-0.12546222948087921</v>
      </c>
      <c r="J11">
        <v>0.60412595005428882</v>
      </c>
      <c r="K11">
        <v>0.55815972222222221</v>
      </c>
      <c r="L11" t="s">
        <v>19</v>
      </c>
    </row>
    <row r="12" spans="1:12" x14ac:dyDescent="0.25">
      <c r="A12" s="1" t="s">
        <v>40</v>
      </c>
      <c r="B12" t="s">
        <v>41</v>
      </c>
      <c r="C12">
        <v>0.16342648809540991</v>
      </c>
      <c r="D12">
        <v>0.82773115102722494</v>
      </c>
      <c r="E12">
        <v>0.32350931702460151</v>
      </c>
      <c r="F12">
        <v>0.62881854095793688</v>
      </c>
      <c r="G12">
        <v>0.95092600806554595</v>
      </c>
      <c r="H12">
        <v>-0.47891566265060442</v>
      </c>
      <c r="I12">
        <v>0.34124272985959669</v>
      </c>
      <c r="J12">
        <v>0.60079641612742662</v>
      </c>
      <c r="K12">
        <v>0.55621890547263686</v>
      </c>
      <c r="L12" t="s">
        <v>42</v>
      </c>
    </row>
    <row r="13" spans="1:12" x14ac:dyDescent="0.25">
      <c r="A13" s="1" t="s">
        <v>35</v>
      </c>
      <c r="B13" t="s">
        <v>36</v>
      </c>
      <c r="C13">
        <v>0.1865256930090109</v>
      </c>
      <c r="D13">
        <v>0.29333333333333278</v>
      </c>
      <c r="E13">
        <v>0.15486487817201131</v>
      </c>
      <c r="F13">
        <v>1.1803708583590899</v>
      </c>
      <c r="G13">
        <v>2.2998384331549442</v>
      </c>
      <c r="H13">
        <v>-8.3333333333333579E-2</v>
      </c>
      <c r="I13">
        <v>2.2383083161081241</v>
      </c>
      <c r="J13">
        <v>0.61776315789473679</v>
      </c>
      <c r="K13">
        <v>0.55263157894736847</v>
      </c>
      <c r="L13" t="s">
        <v>37</v>
      </c>
    </row>
    <row r="14" spans="1:12" x14ac:dyDescent="0.25">
      <c r="A14" s="1" t="s">
        <v>49</v>
      </c>
      <c r="B14" t="s">
        <v>50</v>
      </c>
      <c r="C14">
        <v>2.2416700414106479E-2</v>
      </c>
      <c r="D14">
        <v>3.8461530185071702E-2</v>
      </c>
      <c r="E14">
        <v>0.30736621339998371</v>
      </c>
      <c r="F14">
        <v>0.2253118026224108</v>
      </c>
      <c r="G14">
        <v>0.32548663076865891</v>
      </c>
      <c r="H14">
        <v>-0.33744857018802621</v>
      </c>
      <c r="I14">
        <v>6.6429975986017395E-2</v>
      </c>
      <c r="J14">
        <v>0.60674810936591039</v>
      </c>
      <c r="K14">
        <v>0.5488372093023256</v>
      </c>
      <c r="L14" t="s">
        <v>51</v>
      </c>
    </row>
    <row r="15" spans="1:12" x14ac:dyDescent="0.25">
      <c r="A15" s="1" t="s">
        <v>52</v>
      </c>
      <c r="B15" t="s">
        <v>53</v>
      </c>
      <c r="C15">
        <v>0.15532417637061299</v>
      </c>
      <c r="D15">
        <v>0.67472060038839476</v>
      </c>
      <c r="E15">
        <v>0.28649184107199571</v>
      </c>
      <c r="F15">
        <v>0.64591038193031713</v>
      </c>
      <c r="G15">
        <v>0.98327535952922007</v>
      </c>
      <c r="H15">
        <v>-0.33400645891531128</v>
      </c>
      <c r="I15">
        <v>0.46503345137405289</v>
      </c>
      <c r="J15">
        <v>0.59427936684254379</v>
      </c>
      <c r="K15">
        <v>0.54716981132075471</v>
      </c>
      <c r="L15" t="s">
        <v>54</v>
      </c>
    </row>
    <row r="16" spans="1:12" x14ac:dyDescent="0.25">
      <c r="A16" s="1" t="s">
        <v>46</v>
      </c>
      <c r="B16" t="s">
        <v>47</v>
      </c>
      <c r="C16">
        <v>0.27065804614112321</v>
      </c>
      <c r="D16">
        <v>1.7181818181818029</v>
      </c>
      <c r="E16">
        <v>0.30461907618038397</v>
      </c>
      <c r="F16">
        <v>0.93678080695765575</v>
      </c>
      <c r="G16">
        <v>1.53787136678544</v>
      </c>
      <c r="H16">
        <v>-0.29715762273901819</v>
      </c>
      <c r="I16">
        <v>0.91082316397056218</v>
      </c>
      <c r="J16">
        <v>0.57865969581749055</v>
      </c>
      <c r="K16">
        <v>0.54320987654320985</v>
      </c>
      <c r="L16" t="s">
        <v>48</v>
      </c>
    </row>
    <row r="17" spans="1:12" x14ac:dyDescent="0.25">
      <c r="A17" s="1" t="s">
        <v>31</v>
      </c>
      <c r="B17" t="s">
        <v>32</v>
      </c>
      <c r="C17">
        <v>1.0073204360207579</v>
      </c>
      <c r="D17">
        <v>23.10958841115902</v>
      </c>
      <c r="E17">
        <v>0.69483815421430128</v>
      </c>
      <c r="F17">
        <v>1.3423411164318111</v>
      </c>
      <c r="G17">
        <v>2.2566920160485089</v>
      </c>
      <c r="H17">
        <v>-0.61979167184068062</v>
      </c>
      <c r="I17">
        <v>1.625256488247381</v>
      </c>
      <c r="J17">
        <v>0.58631921824104238</v>
      </c>
      <c r="K17">
        <v>0.51996527777777779</v>
      </c>
      <c r="L17" t="s">
        <v>19</v>
      </c>
    </row>
    <row r="18" spans="1:12" x14ac:dyDescent="0.25">
      <c r="A18" s="1" t="s">
        <v>11</v>
      </c>
      <c r="B18" t="s">
        <v>12</v>
      </c>
      <c r="C18">
        <v>6.5774481890845893E-2</v>
      </c>
      <c r="D18">
        <v>0.38204520388504809</v>
      </c>
      <c r="E18">
        <v>0.1209733283780962</v>
      </c>
      <c r="F18">
        <v>0.58689200076392567</v>
      </c>
      <c r="G18">
        <v>0.88911642616723308</v>
      </c>
      <c r="H18">
        <v>-0.20734881542914141</v>
      </c>
      <c r="I18">
        <v>0.31721657900343009</v>
      </c>
      <c r="J18">
        <v>0.6053864168618267</v>
      </c>
      <c r="K18">
        <v>0.50507416081186574</v>
      </c>
      <c r="L18" t="s">
        <v>13</v>
      </c>
    </row>
    <row r="19" spans="1:12" x14ac:dyDescent="0.25">
      <c r="A19" s="2"/>
      <c r="C19">
        <f>SUBTOTAL(101,Table1[Annual Return])</f>
        <v>0.15447498666366949</v>
      </c>
      <c r="D19">
        <f>SUBTOTAL(101,Table1[Cumulative Returns])</f>
        <v>1.8852951537445914</v>
      </c>
      <c r="E19">
        <f>SUBTOTAL(101,Table1[Annual Volatility])</f>
        <v>0.29981559323062162</v>
      </c>
      <c r="F19">
        <f>SUBTOTAL(101,Table1[Sharpe Ratio])</f>
        <v>0.5531120331369066</v>
      </c>
      <c r="G19">
        <f>SUBTOTAL(101,Table1[Sortino Ratio])</f>
        <v>0.93535857222075158</v>
      </c>
      <c r="H19">
        <f>SUBTOTAL(101,Table1[Max Drawdown])</f>
        <v>-0.359078544840916</v>
      </c>
      <c r="I19">
        <f>SUBTOTAL(101,Table1[Calmar Ratio])</f>
        <v>0.51228428275590099</v>
      </c>
      <c r="J19">
        <f>SUBTOTAL(101,Table1[1_Train])</f>
        <v>0.59582251286167742</v>
      </c>
      <c r="K19">
        <f>SUBTOTAL(101,Table1[1_Test])</f>
        <v>0.57096782239363608</v>
      </c>
    </row>
  </sheetData>
  <conditionalFormatting sqref="C2:C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Natkamon Maleehuan</cp:lastModifiedBy>
  <dcterms:created xsi:type="dcterms:W3CDTF">2024-06-26T09:48:31Z</dcterms:created>
  <dcterms:modified xsi:type="dcterms:W3CDTF">2024-06-27T09:58:23Z</dcterms:modified>
</cp:coreProperties>
</file>