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os\Erasmus\Classes\Semester IV\Advanced Data and Coding\Final project\Datasets\"/>
    </mc:Choice>
  </mc:AlternateContent>
  <bookViews>
    <workbookView xWindow="0" yWindow="0" windowWidth="20430" windowHeight="6450"/>
  </bookViews>
  <sheets>
    <sheet name="DataOnly" sheetId="6" r:id="rId1"/>
    <sheet name="Hoja1" sheetId="8" r:id="rId2"/>
    <sheet name="General" sheetId="2" r:id="rId3"/>
    <sheet name="WL Salaries" sheetId="1" r:id="rId4"/>
    <sheet name="Gini" sheetId="3" r:id="rId5"/>
    <sheet name="AvNal" sheetId="4" r:id="rId6"/>
  </sheets>
  <definedNames>
    <definedName name="_xlnm._FilterDatabase" localSheetId="0" hidden="1">DataOnly!$A$1:$M$198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F3" i="2"/>
  <c r="M3" i="2" s="1"/>
  <c r="F4" i="2"/>
  <c r="M4" i="2" s="1"/>
  <c r="F5" i="2"/>
  <c r="M5" i="2" s="1"/>
  <c r="F6" i="2"/>
  <c r="M6" i="2" s="1"/>
  <c r="F7" i="2"/>
  <c r="M7" i="2" s="1"/>
  <c r="F8" i="2"/>
  <c r="M8" i="2" s="1"/>
  <c r="F9" i="2"/>
  <c r="M9" i="2" s="1"/>
  <c r="F10" i="2"/>
  <c r="M10" i="2" s="1"/>
  <c r="F11" i="2"/>
  <c r="M11" i="2" s="1"/>
  <c r="F12" i="2"/>
  <c r="M12" i="2" s="1"/>
  <c r="F13" i="2"/>
  <c r="M13" i="2" s="1"/>
  <c r="F14" i="2"/>
  <c r="M14" i="2" s="1"/>
  <c r="F15" i="2"/>
  <c r="M15" i="2" s="1"/>
  <c r="F16" i="2"/>
  <c r="M16" i="2" s="1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24" i="2"/>
  <c r="M24" i="2" s="1"/>
  <c r="F25" i="2"/>
  <c r="M25" i="2" s="1"/>
  <c r="F26" i="2"/>
  <c r="M26" i="2" s="1"/>
  <c r="F27" i="2"/>
  <c r="M27" i="2" s="1"/>
  <c r="F28" i="2"/>
  <c r="M28" i="2" s="1"/>
  <c r="F29" i="2"/>
  <c r="M29" i="2" s="1"/>
  <c r="F30" i="2"/>
  <c r="M30" i="2" s="1"/>
  <c r="F31" i="2"/>
  <c r="M31" i="2" s="1"/>
  <c r="F32" i="2"/>
  <c r="M32" i="2" s="1"/>
  <c r="F33" i="2"/>
  <c r="M33" i="2" s="1"/>
  <c r="F34" i="2"/>
  <c r="M34" i="2" s="1"/>
  <c r="F35" i="2"/>
  <c r="M35" i="2" s="1"/>
  <c r="F36" i="2"/>
  <c r="M36" i="2" s="1"/>
  <c r="F37" i="2"/>
  <c r="M37" i="2" s="1"/>
  <c r="F38" i="2"/>
  <c r="M38" i="2" s="1"/>
  <c r="F39" i="2"/>
  <c r="M39" i="2" s="1"/>
  <c r="F40" i="2"/>
  <c r="M40" i="2" s="1"/>
  <c r="F41" i="2"/>
  <c r="M41" i="2" s="1"/>
  <c r="F42" i="2"/>
  <c r="M42" i="2" s="1"/>
  <c r="F43" i="2"/>
  <c r="M43" i="2" s="1"/>
  <c r="F44" i="2"/>
  <c r="M44" i="2" s="1"/>
  <c r="F45" i="2"/>
  <c r="M45" i="2" s="1"/>
  <c r="F46" i="2"/>
  <c r="M46" i="2" s="1"/>
  <c r="F47" i="2"/>
  <c r="M47" i="2" s="1"/>
  <c r="F48" i="2"/>
  <c r="M48" i="2" s="1"/>
  <c r="F49" i="2"/>
  <c r="M49" i="2" s="1"/>
  <c r="F50" i="2"/>
  <c r="M50" i="2" s="1"/>
  <c r="F51" i="2"/>
  <c r="M51" i="2" s="1"/>
  <c r="F52" i="2"/>
  <c r="M52" i="2" s="1"/>
  <c r="F53" i="2"/>
  <c r="M53" i="2" s="1"/>
  <c r="F54" i="2"/>
  <c r="M54" i="2" s="1"/>
  <c r="F55" i="2"/>
  <c r="M55" i="2" s="1"/>
  <c r="F56" i="2"/>
  <c r="M56" i="2" s="1"/>
  <c r="F57" i="2"/>
  <c r="M57" i="2" s="1"/>
  <c r="F58" i="2"/>
  <c r="M58" i="2" s="1"/>
  <c r="F59" i="2"/>
  <c r="M59" i="2" s="1"/>
  <c r="F60" i="2"/>
  <c r="M60" i="2" s="1"/>
  <c r="F61" i="2"/>
  <c r="M61" i="2" s="1"/>
  <c r="F62" i="2"/>
  <c r="M62" i="2" s="1"/>
  <c r="F63" i="2"/>
  <c r="M63" i="2" s="1"/>
  <c r="F64" i="2"/>
  <c r="M64" i="2" s="1"/>
  <c r="F65" i="2"/>
  <c r="M65" i="2" s="1"/>
  <c r="F66" i="2"/>
  <c r="M66" i="2" s="1"/>
  <c r="F67" i="2"/>
  <c r="M67" i="2" s="1"/>
  <c r="F68" i="2"/>
  <c r="M68" i="2" s="1"/>
  <c r="F69" i="2"/>
  <c r="M69" i="2" s="1"/>
  <c r="F70" i="2"/>
  <c r="M70" i="2" s="1"/>
  <c r="F71" i="2"/>
  <c r="M71" i="2" s="1"/>
  <c r="F72" i="2"/>
  <c r="M72" i="2" s="1"/>
  <c r="F73" i="2"/>
  <c r="M73" i="2" s="1"/>
  <c r="F74" i="2"/>
  <c r="M74" i="2" s="1"/>
  <c r="F75" i="2"/>
  <c r="M75" i="2" s="1"/>
  <c r="F76" i="2"/>
  <c r="M76" i="2" s="1"/>
  <c r="F77" i="2"/>
  <c r="M77" i="2" s="1"/>
  <c r="F78" i="2"/>
  <c r="M78" i="2" s="1"/>
  <c r="F79" i="2"/>
  <c r="M79" i="2" s="1"/>
  <c r="F80" i="2"/>
  <c r="M80" i="2" s="1"/>
  <c r="F81" i="2"/>
  <c r="M81" i="2" s="1"/>
  <c r="F82" i="2"/>
  <c r="M82" i="2" s="1"/>
  <c r="F83" i="2"/>
  <c r="M83" i="2" s="1"/>
  <c r="F84" i="2"/>
  <c r="M84" i="2" s="1"/>
  <c r="F85" i="2"/>
  <c r="M85" i="2" s="1"/>
  <c r="F86" i="2"/>
  <c r="M86" i="2" s="1"/>
  <c r="F87" i="2"/>
  <c r="M87" i="2" s="1"/>
  <c r="F88" i="2"/>
  <c r="M88" i="2" s="1"/>
  <c r="F89" i="2"/>
  <c r="M89" i="2" s="1"/>
  <c r="F90" i="2"/>
  <c r="M90" i="2" s="1"/>
  <c r="F91" i="2"/>
  <c r="M91" i="2" s="1"/>
  <c r="F92" i="2"/>
  <c r="M92" i="2" s="1"/>
  <c r="F93" i="2"/>
  <c r="M93" i="2" s="1"/>
  <c r="F94" i="2"/>
  <c r="M94" i="2" s="1"/>
  <c r="F95" i="2"/>
  <c r="M95" i="2" s="1"/>
  <c r="F96" i="2"/>
  <c r="M96" i="2" s="1"/>
  <c r="F97" i="2"/>
  <c r="M97" i="2" s="1"/>
  <c r="F98" i="2"/>
  <c r="M98" i="2" s="1"/>
  <c r="F99" i="2"/>
  <c r="M99" i="2" s="1"/>
  <c r="F100" i="2"/>
  <c r="M100" i="2" s="1"/>
  <c r="F101" i="2"/>
  <c r="M101" i="2" s="1"/>
  <c r="F102" i="2"/>
  <c r="M102" i="2" s="1"/>
  <c r="F103" i="2"/>
  <c r="M103" i="2" s="1"/>
  <c r="F104" i="2"/>
  <c r="M104" i="2" s="1"/>
  <c r="F105" i="2"/>
  <c r="M105" i="2" s="1"/>
  <c r="F106" i="2"/>
  <c r="M106" i="2" s="1"/>
  <c r="F107" i="2"/>
  <c r="M107" i="2" s="1"/>
  <c r="F108" i="2"/>
  <c r="M108" i="2" s="1"/>
  <c r="F109" i="2"/>
  <c r="M109" i="2" s="1"/>
  <c r="F110" i="2"/>
  <c r="M110" i="2" s="1"/>
  <c r="F111" i="2"/>
  <c r="M111" i="2" s="1"/>
  <c r="F112" i="2"/>
  <c r="M112" i="2" s="1"/>
  <c r="F113" i="2"/>
  <c r="M113" i="2" s="1"/>
  <c r="F114" i="2"/>
  <c r="M114" i="2" s="1"/>
  <c r="F115" i="2"/>
  <c r="M115" i="2" s="1"/>
  <c r="F116" i="2"/>
  <c r="M116" i="2" s="1"/>
  <c r="F117" i="2"/>
  <c r="M117" i="2" s="1"/>
  <c r="F118" i="2"/>
  <c r="M118" i="2" s="1"/>
  <c r="F119" i="2"/>
  <c r="M119" i="2" s="1"/>
  <c r="F120" i="2"/>
  <c r="M120" i="2" s="1"/>
  <c r="F121" i="2"/>
  <c r="M121" i="2" s="1"/>
  <c r="F122" i="2"/>
  <c r="M122" i="2" s="1"/>
  <c r="F123" i="2"/>
  <c r="M123" i="2" s="1"/>
  <c r="F124" i="2"/>
  <c r="M124" i="2" s="1"/>
  <c r="F125" i="2"/>
  <c r="M125" i="2" s="1"/>
  <c r="F126" i="2"/>
  <c r="M126" i="2" s="1"/>
  <c r="F127" i="2"/>
  <c r="M127" i="2" s="1"/>
  <c r="F128" i="2"/>
  <c r="M128" i="2" s="1"/>
  <c r="F129" i="2"/>
  <c r="M129" i="2" s="1"/>
  <c r="F130" i="2"/>
  <c r="M130" i="2" s="1"/>
  <c r="F131" i="2"/>
  <c r="M131" i="2" s="1"/>
  <c r="F132" i="2"/>
  <c r="M132" i="2" s="1"/>
  <c r="F133" i="2"/>
  <c r="M133" i="2" s="1"/>
  <c r="F134" i="2"/>
  <c r="M134" i="2" s="1"/>
  <c r="F135" i="2"/>
  <c r="M135" i="2" s="1"/>
  <c r="F136" i="2"/>
  <c r="M136" i="2" s="1"/>
  <c r="F137" i="2"/>
  <c r="M137" i="2" s="1"/>
  <c r="F138" i="2"/>
  <c r="M138" i="2" s="1"/>
  <c r="F139" i="2"/>
  <c r="M139" i="2" s="1"/>
  <c r="F140" i="2"/>
  <c r="M140" i="2" s="1"/>
  <c r="F141" i="2"/>
  <c r="M141" i="2" s="1"/>
  <c r="F142" i="2"/>
  <c r="M142" i="2" s="1"/>
  <c r="F143" i="2"/>
  <c r="M143" i="2" s="1"/>
  <c r="F144" i="2"/>
  <c r="M144" i="2" s="1"/>
  <c r="F145" i="2"/>
  <c r="M145" i="2" s="1"/>
  <c r="F146" i="2"/>
  <c r="M146" i="2" s="1"/>
  <c r="F147" i="2"/>
  <c r="M147" i="2" s="1"/>
  <c r="F148" i="2"/>
  <c r="M148" i="2" s="1"/>
  <c r="F149" i="2"/>
  <c r="M149" i="2" s="1"/>
  <c r="F150" i="2"/>
  <c r="M150" i="2" s="1"/>
  <c r="F151" i="2"/>
  <c r="M151" i="2" s="1"/>
  <c r="F152" i="2"/>
  <c r="M152" i="2" s="1"/>
  <c r="F153" i="2"/>
  <c r="M153" i="2" s="1"/>
  <c r="F154" i="2"/>
  <c r="M154" i="2" s="1"/>
  <c r="F155" i="2"/>
  <c r="M155" i="2" s="1"/>
  <c r="F156" i="2"/>
  <c r="M156" i="2" s="1"/>
  <c r="F157" i="2"/>
  <c r="M157" i="2" s="1"/>
  <c r="F158" i="2"/>
  <c r="M158" i="2" s="1"/>
  <c r="F159" i="2"/>
  <c r="M159" i="2" s="1"/>
  <c r="F160" i="2"/>
  <c r="M160" i="2" s="1"/>
  <c r="F161" i="2"/>
  <c r="M161" i="2" s="1"/>
  <c r="F162" i="2"/>
  <c r="M162" i="2" s="1"/>
  <c r="F163" i="2"/>
  <c r="M163" i="2" s="1"/>
  <c r="F164" i="2"/>
  <c r="M164" i="2" s="1"/>
  <c r="F165" i="2"/>
  <c r="M165" i="2" s="1"/>
  <c r="F166" i="2"/>
  <c r="M166" i="2" s="1"/>
  <c r="F167" i="2"/>
  <c r="M167" i="2" s="1"/>
  <c r="F168" i="2"/>
  <c r="M168" i="2" s="1"/>
  <c r="F169" i="2"/>
  <c r="M169" i="2" s="1"/>
  <c r="F170" i="2"/>
  <c r="M170" i="2" s="1"/>
  <c r="F171" i="2"/>
  <c r="M171" i="2" s="1"/>
  <c r="F172" i="2"/>
  <c r="M172" i="2" s="1"/>
  <c r="F173" i="2"/>
  <c r="M173" i="2" s="1"/>
  <c r="F174" i="2"/>
  <c r="M174" i="2" s="1"/>
  <c r="F175" i="2"/>
  <c r="M175" i="2" s="1"/>
  <c r="F176" i="2"/>
  <c r="M176" i="2" s="1"/>
  <c r="F177" i="2"/>
  <c r="M177" i="2" s="1"/>
  <c r="F178" i="2"/>
  <c r="M178" i="2" s="1"/>
  <c r="F179" i="2"/>
  <c r="M179" i="2" s="1"/>
  <c r="F180" i="2"/>
  <c r="M180" i="2" s="1"/>
  <c r="F181" i="2"/>
  <c r="M181" i="2" s="1"/>
  <c r="F182" i="2"/>
  <c r="M182" i="2" s="1"/>
  <c r="F183" i="2"/>
  <c r="M183" i="2" s="1"/>
  <c r="F184" i="2"/>
  <c r="M184" i="2" s="1"/>
  <c r="F185" i="2"/>
  <c r="M185" i="2" s="1"/>
  <c r="F186" i="2"/>
  <c r="M186" i="2" s="1"/>
  <c r="F187" i="2"/>
  <c r="M187" i="2" s="1"/>
  <c r="F188" i="2"/>
  <c r="M188" i="2" s="1"/>
  <c r="F189" i="2"/>
  <c r="M189" i="2" s="1"/>
  <c r="F190" i="2"/>
  <c r="M190" i="2" s="1"/>
  <c r="F191" i="2"/>
  <c r="M191" i="2" s="1"/>
  <c r="F192" i="2"/>
  <c r="M192" i="2" s="1"/>
  <c r="F193" i="2"/>
  <c r="M193" i="2" s="1"/>
  <c r="F194" i="2"/>
  <c r="M194" i="2" s="1"/>
  <c r="F195" i="2"/>
  <c r="M195" i="2" s="1"/>
  <c r="F196" i="2"/>
  <c r="M196" i="2" s="1"/>
  <c r="F197" i="2"/>
  <c r="M197" i="2" s="1"/>
  <c r="F198" i="2"/>
  <c r="M19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I2" i="2"/>
  <c r="G2" i="2"/>
  <c r="F2" i="2"/>
  <c r="M2" i="2" s="1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C90" i="2"/>
</calcChain>
</file>

<file path=xl/sharedStrings.xml><?xml version="1.0" encoding="utf-8"?>
<sst xmlns="http://schemas.openxmlformats.org/spreadsheetml/2006/main" count="1862" uniqueCount="752">
  <si>
    <t>Donald Trump</t>
  </si>
  <si>
    <t>President of the U.S.</t>
  </si>
  <si>
    <t>Born: 1946, Queens, NYC</t>
  </si>
  <si>
    <t>http://www.paywizard.org/main/salary/vip-check/donald-trump/picture</t>
  </si>
  <si>
    <t>Vladimir Putin</t>
  </si>
  <si>
    <t>President of Russia</t>
  </si>
  <si>
    <t>Born: 1952 Russia</t>
  </si>
  <si>
    <t>http://www.paywizard.org/main/salary/vip-check/vladimir-putin/picture</t>
  </si>
  <si>
    <t>Angela Merkel</t>
  </si>
  <si>
    <t>Born: Germany 1954</t>
  </si>
  <si>
    <t>http://www.paywizard.org/main/salary/vip-check/angela-merkel/picture</t>
  </si>
  <si>
    <t>Theresa May</t>
  </si>
  <si>
    <t>Prime Minister of the United Kingdom</t>
  </si>
  <si>
    <t>Born: 1956 UK</t>
  </si>
  <si>
    <t>http://www.paywizard.org/main/salary/vip-check/theresa-may/picture</t>
  </si>
  <si>
    <t>Enrique Peña Nieto</t>
  </si>
  <si>
    <t>President of Mexico</t>
  </si>
  <si>
    <t>Born: Mexico 1966</t>
  </si>
  <si>
    <t>http://www.paywizard.org/main/salary/vip-check/enrique-pena-nieto/picture</t>
  </si>
  <si>
    <t>Xi Jinping</t>
  </si>
  <si>
    <t xml:space="preserve">President of People's Republic of China </t>
  </si>
  <si>
    <t>Born: 1953 China</t>
  </si>
  <si>
    <t>http://www.paywizard.org/main/salary/vip-check/xin-jinping/picture</t>
  </si>
  <si>
    <t>François Hollande</t>
  </si>
  <si>
    <t>President France</t>
  </si>
  <si>
    <t xml:space="preserve">Born: 1954 France </t>
  </si>
  <si>
    <t>http://www.paywizard.org/main/salary/vip-check/francois-hollande/picture</t>
  </si>
  <si>
    <t>Jean-Claude Juncker</t>
  </si>
  <si>
    <t>President of the European Commission</t>
  </si>
  <si>
    <t>Born: 1954 Luxembourg</t>
  </si>
  <si>
    <t>http://www.paywizard.org/main/salary/vip-check/jean-claude-juncker/picture</t>
  </si>
  <si>
    <t>Francis</t>
  </si>
  <si>
    <t>Pope of the Catholic Church</t>
  </si>
  <si>
    <t>Born: 1936 Argentina</t>
  </si>
  <si>
    <t>http://www.paywizard.org/main/salary/vip-check/francis/picture</t>
  </si>
  <si>
    <t>Justin Trudeau</t>
  </si>
  <si>
    <t>Prime Minister Canada</t>
  </si>
  <si>
    <t>Born: 1971 Canada</t>
  </si>
  <si>
    <t>http://www.paywizard.org/main/salary/vip-check/justin-trudeau/picture</t>
  </si>
  <si>
    <t>Abdul Fattah Al Sisi</t>
  </si>
  <si>
    <t>President Egypt</t>
  </si>
  <si>
    <t>Born: Egypt 1954</t>
  </si>
  <si>
    <t>http://www.paywizard.org/main/salary/vip-check/abdul-fattah-al-sisi/picture</t>
  </si>
  <si>
    <t>Nicolas Maduro</t>
  </si>
  <si>
    <t>Born: 1962 Venezuela</t>
  </si>
  <si>
    <t>http://www.paywizard.org/main/salary/vip-check/nicolas-maduro/picture</t>
  </si>
  <si>
    <t xml:space="preserve">Jacob Zuma </t>
  </si>
  <si>
    <t xml:space="preserve">Born: 1942 South Africa </t>
  </si>
  <si>
    <t>http://www.paywizard.org/main/salary/vip-check/jacob-zuma/picture</t>
  </si>
  <si>
    <t xml:space="preserve">Enda Kenny </t>
  </si>
  <si>
    <t xml:space="preserve">Prime Minister Ireland </t>
  </si>
  <si>
    <t xml:space="preserve">Born: 1951 Ireland </t>
  </si>
  <si>
    <t>http://www.paywizard.org/main/salary/vip-check/enda-kenny/picture</t>
  </si>
  <si>
    <t xml:space="preserve">Ilham Aliyev </t>
  </si>
  <si>
    <t>President of Azerbaijan</t>
  </si>
  <si>
    <t>Born: 1961 Azerbaijan</t>
  </si>
  <si>
    <t>http://www.paywizard.org/main/salary/vip-check/ilham-aliyev/picture</t>
  </si>
  <si>
    <t xml:space="preserve">Mark Rutte </t>
  </si>
  <si>
    <t xml:space="preserve">Prime Minister of the Netherlands </t>
  </si>
  <si>
    <t xml:space="preserve">Born: 1967 the Netherlands </t>
  </si>
  <si>
    <t>http://www.paywizard.org/main/salary/vip-check/mark-rutte/picture</t>
  </si>
  <si>
    <t xml:space="preserve">Désiré Delano (Desi) Bouterse </t>
  </si>
  <si>
    <t xml:space="preserve">Born: 1945 Suriname </t>
  </si>
  <si>
    <t>http://www.paywizard.org/main/salary/vip-check/desire-delano-desi-bouterse/picture</t>
  </si>
  <si>
    <t xml:space="preserve">Juan Manuel Santos </t>
  </si>
  <si>
    <t>President of Colombia</t>
  </si>
  <si>
    <t xml:space="preserve">Born: 1951 Colombia </t>
  </si>
  <si>
    <t>http://www.paywizard.org/main/salary/vip-check/juan-manuel-santos/picture</t>
  </si>
  <si>
    <t xml:space="preserve">Dmitry Medvedev </t>
  </si>
  <si>
    <t>Prime Minister  of Russia</t>
  </si>
  <si>
    <t>Born: 1965 Russia</t>
  </si>
  <si>
    <t>http://www.paywizard.org/main/salary/vip-check/dmitry-medvedev/picture</t>
  </si>
  <si>
    <t xml:space="preserve">Mariano Rajoy Brey </t>
  </si>
  <si>
    <t>Born: Spain 1955</t>
  </si>
  <si>
    <t>http://www.paywizard.org/main/salary/vip-check/mariano-rajoy-brey/picture</t>
  </si>
  <si>
    <t xml:space="preserve">Ellen Johnson Sirleaf </t>
  </si>
  <si>
    <t xml:space="preserve">President Liberia </t>
  </si>
  <si>
    <t xml:space="preserve">Born: 1938 Liberia </t>
  </si>
  <si>
    <t>http://www.paywizard.org/main/salary/vip-check/ellen-johnson-sirleaf/picture</t>
  </si>
  <si>
    <t xml:space="preserve">Recep Tayyip Erdoğan </t>
  </si>
  <si>
    <t xml:space="preserve">President Turkey </t>
  </si>
  <si>
    <t>Born: Turkey 1954</t>
  </si>
  <si>
    <t>http://www.paywizard.org/main/salary/vip-check/recep-tayyip-erdogan/picture</t>
  </si>
  <si>
    <t xml:space="preserve">José Eduardo dos Santos </t>
  </si>
  <si>
    <t xml:space="preserve">President of Angola </t>
  </si>
  <si>
    <t>Born: 1942 Angola</t>
  </si>
  <si>
    <t>http://www.paywizard.org/main/salary/vip-check/jose-eduardo-dos-santos/picture</t>
  </si>
  <si>
    <t xml:space="preserve">Borut Pahor </t>
  </si>
  <si>
    <t xml:space="preserve">Prime Minister Slovenia </t>
  </si>
  <si>
    <t xml:space="preserve">Born: 1963 Slovenia </t>
  </si>
  <si>
    <t>http://www.paywizard.org/main/salary/vip-check/borut-pahor/picture</t>
  </si>
  <si>
    <t xml:space="preserve">Alexander Lukashenko </t>
  </si>
  <si>
    <t xml:space="preserve">President of Belarus </t>
  </si>
  <si>
    <t xml:space="preserve">Born: 1954 Belarus </t>
  </si>
  <si>
    <t>http://www.paywizard.org/main/salary/vip-check/alexander-lukashenko/picture</t>
  </si>
  <si>
    <t xml:space="preserve">Robert Mugabe </t>
  </si>
  <si>
    <t xml:space="preserve">President Zimbabwe </t>
  </si>
  <si>
    <t>Born: 1924 Zimbabwe</t>
  </si>
  <si>
    <t>http://www.paywizard.org/main/salary/vip-check/robert-mugabe/picture</t>
  </si>
  <si>
    <t>Pranab Mukherjee</t>
  </si>
  <si>
    <t>President of India</t>
  </si>
  <si>
    <t>Born: 1935 India</t>
  </si>
  <si>
    <t>http://www.paywizard.org/main/salary/vip-check/pranab-mukherjee/picture</t>
  </si>
  <si>
    <t>Abdelaziz Bouteflika</t>
  </si>
  <si>
    <t>President of Algeria</t>
  </si>
  <si>
    <t>Born: 1937 Morocco</t>
  </si>
  <si>
    <t>http://www.paywizard.org/main/salary/vip-check/abdelaziz-bouteflika/picture</t>
  </si>
  <si>
    <t>Alpha Condé</t>
  </si>
  <si>
    <t>President Guinea</t>
  </si>
  <si>
    <t>Born: 1938 Guinea</t>
  </si>
  <si>
    <t>http://www.paywizard.org/main/salary/vip-check/alpha-conde/picture</t>
  </si>
  <si>
    <t>Viktor Orbán</t>
  </si>
  <si>
    <t>Prime Minister Hungary</t>
  </si>
  <si>
    <t>Born: 1963 Hungary</t>
  </si>
  <si>
    <t>http://www.paywizard.org/main/salary/vip-check/viktor-orban/picture</t>
  </si>
  <si>
    <t>Yayi Boni</t>
  </si>
  <si>
    <t>President of Benin</t>
  </si>
  <si>
    <t>Born: 1952 Benin</t>
  </si>
  <si>
    <t>http://www.paywizard.org/main/salary/vip-check/yayi-boni/picture</t>
  </si>
  <si>
    <t>Uhuru Kenyatta</t>
  </si>
  <si>
    <t xml:space="preserve">President Kenya </t>
  </si>
  <si>
    <t>Born: 1961 Kenya</t>
  </si>
  <si>
    <t>http://www.paywizard.org/main/salary/vip-check/uhuru-kenyatta/picture</t>
  </si>
  <si>
    <t>Hailemariam Desalegn</t>
  </si>
  <si>
    <t>Prime Minister Ethiopia</t>
  </si>
  <si>
    <t>Born: 1965 Ethiopia</t>
  </si>
  <si>
    <t>http://www.paywizard.org/main/salary/vip-check/hailemariam-desalegn/picture</t>
  </si>
  <si>
    <t>Joseph Muscat</t>
  </si>
  <si>
    <t>Prime Minister Malta</t>
  </si>
  <si>
    <t>Born: 1974 Malta</t>
  </si>
  <si>
    <t>http://www.paywizard.org/main/salary/vip-check/joseph-muscat/picture</t>
  </si>
  <si>
    <t>Sheikh Hasina</t>
  </si>
  <si>
    <t>Prime Minister Bangladesh</t>
  </si>
  <si>
    <t>Born: 1947 Bangladeh</t>
  </si>
  <si>
    <t>http://www.paywizard.org/main/salary/vip-check/sheikh-hasina/picture</t>
  </si>
  <si>
    <t>Demetris Christofias</t>
  </si>
  <si>
    <t>President Cyprus</t>
  </si>
  <si>
    <t>Born: 1946 Cyprus</t>
  </si>
  <si>
    <t>http://www.paywizard.org/main/salary/vip-check/demetris-christofias/picture</t>
  </si>
  <si>
    <t>Edgar Lungu</t>
  </si>
  <si>
    <t>President Zambia</t>
  </si>
  <si>
    <t>Born: 1956, Ndola, Zambia</t>
  </si>
  <si>
    <t>http://www.paywizard.org/main/salary/vip-check/edgar-lungu/picture</t>
  </si>
  <si>
    <t>Horacio Cartes</t>
  </si>
  <si>
    <t>President Paraquay</t>
  </si>
  <si>
    <t>Born: 1956 Paraguay</t>
  </si>
  <si>
    <t>http://www.paywizard.org/main/salary/vip-check/horacio-cartes/picture</t>
  </si>
  <si>
    <t>Traian Basescu</t>
  </si>
  <si>
    <t>President Romania</t>
  </si>
  <si>
    <t>Born: Romania 1951</t>
  </si>
  <si>
    <t>http://www.paywizard.org/main/salary/vip-check/traian-basescu/picture</t>
  </si>
  <si>
    <t>Rosen Plevneliev</t>
  </si>
  <si>
    <t>President Bulgaria</t>
  </si>
  <si>
    <t>Born: 1964 Bulgaria</t>
  </si>
  <si>
    <t>http://www.paywizard.org/main/salary/vip-check/rosen-plevneliev/picture</t>
  </si>
  <si>
    <t>Syed Mamnoon Hussain</t>
  </si>
  <si>
    <t>President Pakistan</t>
  </si>
  <si>
    <t>Born: 1940 India</t>
  </si>
  <si>
    <t>http://www.paywizard.org/main/salary/vip-check/syed-mamnoon-hussain/picture</t>
  </si>
  <si>
    <t>Kolinda Grabar-Kitarović</t>
  </si>
  <si>
    <t>President Croatia</t>
  </si>
  <si>
    <t>Born: 1968 Croatia (Yugoslavia)</t>
  </si>
  <si>
    <t>http://www.paywizard.org/main/salary/vip-check/ivo-josipovic-1/picture</t>
  </si>
  <si>
    <t>Frans Timmermans</t>
  </si>
  <si>
    <t>Vice President European Commission</t>
  </si>
  <si>
    <t>Born: 1961 Netherlands</t>
  </si>
  <si>
    <t>http://www.paywizard.org/main/salary/vip-check/frans-timmermans/picture</t>
  </si>
  <si>
    <t>Charles Michel</t>
  </si>
  <si>
    <t>Prime Minister Belgium</t>
  </si>
  <si>
    <t>Born: 1975 Belgium</t>
  </si>
  <si>
    <t>http://www.paywizard.org/main/salary/vip-check/charles-michel/picture</t>
  </si>
  <si>
    <t>Joko Widodo</t>
  </si>
  <si>
    <t>President Indonesia</t>
  </si>
  <si>
    <t>Born: 1961 Indonesia</t>
  </si>
  <si>
    <t>http://www.paywizard.org/main/salary/vip-check/joko-widodo-1/picture</t>
  </si>
  <si>
    <t>Zoran Milanović</t>
  </si>
  <si>
    <t>Prime Minister Croatia</t>
  </si>
  <si>
    <t>Born: 1966 Croatia (Yugoslavia)</t>
  </si>
  <si>
    <t>http://www.paywizard.org/main/salary/vip-check/zoran-milanovic/picture</t>
  </si>
  <si>
    <t>Donald Tusk</t>
  </si>
  <si>
    <t>President of the European Council</t>
  </si>
  <si>
    <t>Born: 1957 Gdańsk, Poland</t>
  </si>
  <si>
    <t>http://www.paywizard.org/main/salary/vip-check/donald-tusk/picture</t>
  </si>
  <si>
    <t>Sergio Mattarella</t>
  </si>
  <si>
    <t>President Italy</t>
  </si>
  <si>
    <t>Born: 1941, Palermo, Italy</t>
  </si>
  <si>
    <t>http://www.paywizard.org/main/salary/vip-check/sergio-mattarella/picture</t>
  </si>
  <si>
    <t>Joseph Kabila</t>
  </si>
  <si>
    <t>President of the Democratic Republic of the Congo</t>
  </si>
  <si>
    <t>Born: 1971, Fizi, Congo-Léopoldville</t>
  </si>
  <si>
    <t>http://www.paywizard.org/main/salary/vip-check/joseph-kabila/picture</t>
  </si>
  <si>
    <t>Paul Kagame</t>
  </si>
  <si>
    <t>President Rwanda</t>
  </si>
  <si>
    <t>Born: 1957 Rwanda</t>
  </si>
  <si>
    <t>http://www.paywizard.org/main/salary/vip-check/paul-kagame/picture</t>
  </si>
  <si>
    <t>Filipe Nyusi</t>
  </si>
  <si>
    <t>President Mozambique</t>
  </si>
  <si>
    <t>Born: 1959 Mozambique</t>
  </si>
  <si>
    <t>http://www.paywizard.org/main/salary/vip-check/filipe-nyusi/picture</t>
  </si>
  <si>
    <t>Macky Sall</t>
  </si>
  <si>
    <t>Prime Minister Senegal</t>
  </si>
  <si>
    <t>Born: Senegal 1961</t>
  </si>
  <si>
    <t>http://www.paywizard.org/main/salary/vip-check/macky-sall/picture</t>
  </si>
  <si>
    <t>Yoweri Museveni</t>
  </si>
  <si>
    <t>President Uganda</t>
  </si>
  <si>
    <t>Born: 1944 Uganda</t>
  </si>
  <si>
    <t>http://www.paywizard.org/main/salary/vip-check/yoweri-museveni/picture</t>
  </si>
  <si>
    <t>Malcolm Turnbull</t>
  </si>
  <si>
    <t>Prime Minister of Australia</t>
  </si>
  <si>
    <t>Born: 1954, Australia</t>
  </si>
  <si>
    <t>http://www.paywizard.org/main/salary/vip-check/malcolm-turnbull/picture</t>
  </si>
  <si>
    <t>John Magufuli</t>
  </si>
  <si>
    <t>Born: Tanzania 1959</t>
  </si>
  <si>
    <t>http://www.paywizard.org/main/salary/vip-check/john-magufuli/picture</t>
  </si>
  <si>
    <t>Juan Orlando Hernandez</t>
  </si>
  <si>
    <t>President Honduras</t>
  </si>
  <si>
    <t>Born: 1968 Honduras</t>
  </si>
  <si>
    <t>http://www.paywizard.org/main/salary/vip-check/juan-orlando-hernandez/picture</t>
  </si>
  <si>
    <t>Fredrik Reinfeldt</t>
  </si>
  <si>
    <t>Prime Minister Sweden</t>
  </si>
  <si>
    <t>Born: 1965 Sweden</t>
  </si>
  <si>
    <t>http://www.paywizard.org/main/salary/vip-check/fredrik-reinfeldt/picture</t>
  </si>
  <si>
    <t>Shinzō Abe</t>
  </si>
  <si>
    <t>Prime Minister Japan</t>
  </si>
  <si>
    <t>Born: Japan, 1954</t>
  </si>
  <si>
    <t>Park Geun-hye</t>
  </si>
  <si>
    <t>President South Korea</t>
  </si>
  <si>
    <t>Born: South Korea 1952</t>
  </si>
  <si>
    <t>http://www.paywizard.org/main/salary/vip-check/park-geun-hye/picture</t>
  </si>
  <si>
    <t>Sauli Niinistö</t>
  </si>
  <si>
    <t>President Finland</t>
  </si>
  <si>
    <t>Born: 1948 Finland</t>
  </si>
  <si>
    <t>http://www.paywizard.org/main/salary/vip-check/sauli-niinisto/picture</t>
  </si>
  <si>
    <t>Abdul Hamid</t>
  </si>
  <si>
    <t>President Bangladesh</t>
  </si>
  <si>
    <t>Born: 1944 Bangladesh</t>
  </si>
  <si>
    <t>http://www.paywizard.org/main/salary/vip-check/abdul-hamid/picture</t>
  </si>
  <si>
    <t>Toomas Hendrik Ilves</t>
  </si>
  <si>
    <t>President Estonia</t>
  </si>
  <si>
    <t>Born: 1953 Sweden</t>
  </si>
  <si>
    <t>http://www.paywizard.org/main/salary/vip-check/toomas-hendrik-ilves/picture</t>
  </si>
  <si>
    <t>Andris Bērziņš</t>
  </si>
  <si>
    <t>President Latvia</t>
  </si>
  <si>
    <t>Born: 1944 Soviet Union (now Latvia)</t>
  </si>
  <si>
    <t>http://www.paywizard.org/main/salary/vip-check/andris-berzins/picture</t>
  </si>
  <si>
    <t>Dalia Grybauskaitė</t>
  </si>
  <si>
    <t>President Lithuania</t>
  </si>
  <si>
    <t>Born: 1956 Vilnius, Soviet Union (now Lithuania)</t>
  </si>
  <si>
    <t>http://www.paywizard.org/main/salary/vip-check/dalia-grybauskaite/picture</t>
  </si>
  <si>
    <t>Lars Løkke Rasmussen</t>
  </si>
  <si>
    <t>Prime Minister Denmark</t>
  </si>
  <si>
    <t>Born: 1964 Denmark</t>
  </si>
  <si>
    <t>http://www.paywizard.org/main/salary/vip-check/lars-lokke-rasmussen/picture</t>
  </si>
  <si>
    <t>Jimmy Morales</t>
  </si>
  <si>
    <t>President Guatemala</t>
  </si>
  <si>
    <t>Born: 1969 Guatemala</t>
  </si>
  <si>
    <t>http://www.paywizard.org/main/salary/vip-check/jimmy-morales/picture</t>
  </si>
  <si>
    <t>Luis Guillermo Solís</t>
  </si>
  <si>
    <t>President Costa Rica</t>
  </si>
  <si>
    <t>Born: 1958 Costa Rica</t>
  </si>
  <si>
    <t>http://www.paywizard.org/main/salary/vip-check/luis-guillermo-solis/picture</t>
  </si>
  <si>
    <t>Nguyễn Xuân Phúc</t>
  </si>
  <si>
    <t>Prime Minister Vietnam</t>
  </si>
  <si>
    <t>Born: 1954 Vietnam</t>
  </si>
  <si>
    <t>http://www.paywizard.org/main/salary/vip-check/nguyen-xuan-phuc/picture</t>
  </si>
  <si>
    <t>Najib Razak</t>
  </si>
  <si>
    <t>Prime Minister of Malaysia</t>
  </si>
  <si>
    <t>Born: 1953 Malaysia</t>
  </si>
  <si>
    <t>http://www.paywizard.org/main/salary/vip-check/najib-razak/picture</t>
  </si>
  <si>
    <t>António Costa</t>
  </si>
  <si>
    <t>Prime Minister Portugal</t>
  </si>
  <si>
    <t>Born: 1961, Lisbon, Portugal</t>
  </si>
  <si>
    <t>Beata Szydło</t>
  </si>
  <si>
    <t>Prime Minister Poland</t>
  </si>
  <si>
    <t>Born: 1963 Poland</t>
  </si>
  <si>
    <t>http://www.paywizard.org/main/salary/vip-check/beata-szydlo/picture</t>
  </si>
  <si>
    <t>Mauricio Macri</t>
  </si>
  <si>
    <t>President Argentina</t>
  </si>
  <si>
    <t>Born: 1959 Argentina</t>
  </si>
  <si>
    <t>http://www.paywizard.org/main/salary/vip-check/mauricio-macri/picture</t>
  </si>
  <si>
    <t>Michelle Bachelet</t>
  </si>
  <si>
    <t>President Chile</t>
  </si>
  <si>
    <t>Born: 1951 Chile</t>
  </si>
  <si>
    <t>http://www.paywizard.org/main/salary/vip-check/michelle-bachelet/picture</t>
  </si>
  <si>
    <t>Hun Sen</t>
  </si>
  <si>
    <t>Prime Minister Cambodia</t>
  </si>
  <si>
    <t>Born: 1952 Cambodia</t>
  </si>
  <si>
    <t>http://www.paywizard.org/main/salary/vip-check/hun-sun/picture</t>
  </si>
  <si>
    <t>Juha Sipilä</t>
  </si>
  <si>
    <t>Prime Minister Finland</t>
  </si>
  <si>
    <t>Born: 1961 Finland</t>
  </si>
  <si>
    <t>http://www.paywizard.org/main/salary/vip-check/juha-sipila/picture</t>
  </si>
  <si>
    <t>Bernard Cazeneuve</t>
  </si>
  <si>
    <t>Prime Minister France</t>
  </si>
  <si>
    <t>Pedro Pablo Kuczynski</t>
  </si>
  <si>
    <t>President Peru</t>
  </si>
  <si>
    <t>Born: 1938, Lima, Peru</t>
  </si>
  <si>
    <t>http://www.paywizard.org/main/salary/vip-check/pedro-pablo-kuczynski/picture</t>
  </si>
  <si>
    <t>Nana Akufo-Addo</t>
  </si>
  <si>
    <t>President Ghana</t>
  </si>
  <si>
    <t>Born: 1944, Ghana</t>
  </si>
  <si>
    <t>http://www.paywizard.org/main/salary/vip-check/nana-akufo-addo/picture</t>
  </si>
  <si>
    <t>Name</t>
  </si>
  <si>
    <t>Country</t>
  </si>
  <si>
    <t>Birth</t>
  </si>
  <si>
    <t>Annual</t>
  </si>
  <si>
    <t>Monthly</t>
  </si>
  <si>
    <t>Weekly</t>
  </si>
  <si>
    <t>Daily</t>
  </si>
  <si>
    <t>Image</t>
  </si>
  <si>
    <t>USA</t>
  </si>
  <si>
    <t>Russia</t>
  </si>
  <si>
    <t>United Kingdom</t>
  </si>
  <si>
    <t>Mexico</t>
  </si>
  <si>
    <t>China</t>
  </si>
  <si>
    <t>France</t>
  </si>
  <si>
    <t>European Comission</t>
  </si>
  <si>
    <t>Chancellor of Germany</t>
  </si>
  <si>
    <t>President of Venezuela</t>
  </si>
  <si>
    <t xml:space="preserve">President of Suriname </t>
  </si>
  <si>
    <t>Prime Minister of Spain</t>
  </si>
  <si>
    <t>President Tanzania</t>
  </si>
  <si>
    <t>http://www.paywizard.org/main/salary/vip-check/shinzo-abe/picture</t>
  </si>
  <si>
    <t>http://www.paywizard.org/main/salary/vip-check/antonio-costa/picture</t>
  </si>
  <si>
    <t>Born: 1963 France</t>
  </si>
  <si>
    <t>http://www.paywizard.org/main/salary/vip-check/bernard-cazeneuve/picture</t>
  </si>
  <si>
    <t>South Africa</t>
  </si>
  <si>
    <t>Colombia</t>
  </si>
  <si>
    <t>Canada</t>
  </si>
  <si>
    <t>Egypt</t>
  </si>
  <si>
    <t>Venezuela</t>
  </si>
  <si>
    <t>Ireland</t>
  </si>
  <si>
    <t>Azerbaijan</t>
  </si>
  <si>
    <t>Netherlands</t>
  </si>
  <si>
    <t>Suriname</t>
  </si>
  <si>
    <t>European Union</t>
  </si>
  <si>
    <t>Vatican City</t>
  </si>
  <si>
    <t>Spain</t>
  </si>
  <si>
    <t>Liberia</t>
  </si>
  <si>
    <t>Turkey</t>
  </si>
  <si>
    <t>Angola</t>
  </si>
  <si>
    <t>Slovenia</t>
  </si>
  <si>
    <t>Belarus</t>
  </si>
  <si>
    <t>Zimbawe</t>
  </si>
  <si>
    <t>India</t>
  </si>
  <si>
    <t>Algeria</t>
  </si>
  <si>
    <t>Guinea</t>
  </si>
  <si>
    <t>Hungary</t>
  </si>
  <si>
    <t>Benin</t>
  </si>
  <si>
    <t>Kenya</t>
  </si>
  <si>
    <t>Ethiopia</t>
  </si>
  <si>
    <t>Malta</t>
  </si>
  <si>
    <t>Bangladesh</t>
  </si>
  <si>
    <t>Cyprus</t>
  </si>
  <si>
    <t>Zambia</t>
  </si>
  <si>
    <t>Paraguay</t>
  </si>
  <si>
    <t>Romania</t>
  </si>
  <si>
    <t>Bulgaria</t>
  </si>
  <si>
    <t>Pakistan</t>
  </si>
  <si>
    <t>Croatia</t>
  </si>
  <si>
    <t>Belgium</t>
  </si>
  <si>
    <t>Indonesia</t>
  </si>
  <si>
    <t>Italy</t>
  </si>
  <si>
    <t>Congo</t>
  </si>
  <si>
    <t>Rwanda</t>
  </si>
  <si>
    <t>Mozambique</t>
  </si>
  <si>
    <t>Senegal</t>
  </si>
  <si>
    <t>Uganda</t>
  </si>
  <si>
    <t>Australia</t>
  </si>
  <si>
    <t>Tanzania</t>
  </si>
  <si>
    <t>Honduras</t>
  </si>
  <si>
    <t>Sweden</t>
  </si>
  <si>
    <t>Japan</t>
  </si>
  <si>
    <t>South Korea</t>
  </si>
  <si>
    <t>Finland</t>
  </si>
  <si>
    <t>Estonia</t>
  </si>
  <si>
    <t>Latvia</t>
  </si>
  <si>
    <t>Lithuania</t>
  </si>
  <si>
    <t>Denmark</t>
  </si>
  <si>
    <t>Guatemala</t>
  </si>
  <si>
    <t>Costa Rica</t>
  </si>
  <si>
    <t>Vietnam</t>
  </si>
  <si>
    <t>Malaysia</t>
  </si>
  <si>
    <t>Portugal</t>
  </si>
  <si>
    <t>Poland</t>
  </si>
  <si>
    <t>Argentina</t>
  </si>
  <si>
    <t>Chile</t>
  </si>
  <si>
    <t>Cambodia</t>
  </si>
  <si>
    <t>Peru</t>
  </si>
  <si>
    <t>Ghana</t>
  </si>
  <si>
    <t>Position</t>
  </si>
  <si>
    <t>Gini</t>
  </si>
  <si>
    <t>Year</t>
  </si>
  <si>
    <t>Thailand</t>
  </si>
  <si>
    <t>0.394</t>
  </si>
  <si>
    <t>Uruguay</t>
  </si>
  <si>
    <t>0.386</t>
  </si>
  <si>
    <t>Trinidad and Tobago</t>
  </si>
  <si>
    <t>0.403</t>
  </si>
  <si>
    <t>Taiwan</t>
  </si>
  <si>
    <t>0.327</t>
  </si>
  <si>
    <t>0.298</t>
  </si>
  <si>
    <t>Slovakia</t>
  </si>
  <si>
    <t>0.2612</t>
  </si>
  <si>
    <t>Kenia</t>
  </si>
  <si>
    <t>0.477</t>
  </si>
  <si>
    <t>Nigeria</t>
  </si>
  <si>
    <t>0.488</t>
  </si>
  <si>
    <t>Belguim</t>
  </si>
  <si>
    <t>0.2759</t>
  </si>
  <si>
    <t>Switzerland</t>
  </si>
  <si>
    <t>0.287</t>
  </si>
  <si>
    <t>0.2601</t>
  </si>
  <si>
    <t>0.444</t>
  </si>
  <si>
    <t>Haiti</t>
  </si>
  <si>
    <t>0.595</t>
  </si>
  <si>
    <t>Ecuador</t>
  </si>
  <si>
    <t>0.493</t>
  </si>
  <si>
    <t>0.2909</t>
  </si>
  <si>
    <t>Hong Kong</t>
  </si>
  <si>
    <t>0.434</t>
  </si>
  <si>
    <t>Bosnia and Herzegovina</t>
  </si>
  <si>
    <t>0.363</t>
  </si>
  <si>
    <t>Namibia</t>
  </si>
  <si>
    <t>0.639</t>
  </si>
  <si>
    <t>Fiyi</t>
  </si>
  <si>
    <t>0.428</t>
  </si>
  <si>
    <t>0.614</t>
  </si>
  <si>
    <t>Guyana</t>
  </si>
  <si>
    <t>0.432</t>
  </si>
  <si>
    <t>Argelia</t>
  </si>
  <si>
    <t>0.353</t>
  </si>
  <si>
    <t>0.535</t>
  </si>
  <si>
    <t>Armenia</t>
  </si>
  <si>
    <t>0.313</t>
  </si>
  <si>
    <t>El Salvador</t>
  </si>
  <si>
    <t>0.483</t>
  </si>
  <si>
    <t>Chad</t>
  </si>
  <si>
    <t>0.398</t>
  </si>
  <si>
    <t>0.2855</t>
  </si>
  <si>
    <t>Gambia</t>
  </si>
  <si>
    <t>0.473</t>
  </si>
  <si>
    <t>0.448</t>
  </si>
  <si>
    <t>Greece</t>
  </si>
  <si>
    <t>0.343</t>
  </si>
  <si>
    <t>0.3</t>
  </si>
  <si>
    <t>Uzbekistan</t>
  </si>
  <si>
    <t>0.367</t>
  </si>
  <si>
    <t>Jordan</t>
  </si>
  <si>
    <t>0.354</t>
  </si>
  <si>
    <t>Euro zone</t>
  </si>
  <si>
    <t>0.305</t>
  </si>
  <si>
    <t>0.472</t>
  </si>
  <si>
    <t>Iran</t>
  </si>
  <si>
    <t>0.383</t>
  </si>
  <si>
    <t>East Timor</t>
  </si>
  <si>
    <t>0.319</t>
  </si>
  <si>
    <t>Albania</t>
  </si>
  <si>
    <t>0.345</t>
  </si>
  <si>
    <t>0.36</t>
  </si>
  <si>
    <t>Falkland Islands</t>
  </si>
  <si>
    <t>0.374</t>
  </si>
  <si>
    <t>Mali</t>
  </si>
  <si>
    <t>0.33</t>
  </si>
  <si>
    <t>0.306</t>
  </si>
  <si>
    <t>0.359</t>
  </si>
  <si>
    <t>Botswana</t>
  </si>
  <si>
    <t>Malaui</t>
  </si>
  <si>
    <t>0.439</t>
  </si>
  <si>
    <t>Gabon</t>
  </si>
  <si>
    <t>0.415</t>
  </si>
  <si>
    <t>0.325</t>
  </si>
  <si>
    <t>Norway</t>
  </si>
  <si>
    <t>0.259</t>
  </si>
  <si>
    <t>0.339</t>
  </si>
  <si>
    <t>Comoros</t>
  </si>
  <si>
    <t>0.643</t>
  </si>
  <si>
    <t>Yemen</t>
  </si>
  <si>
    <t>0.377</t>
  </si>
  <si>
    <t>0.412</t>
  </si>
  <si>
    <t>Togo</t>
  </si>
  <si>
    <t>0.393</t>
  </si>
  <si>
    <t>Luxembourg</t>
  </si>
  <si>
    <t>0.3479</t>
  </si>
  <si>
    <t>Cuba</t>
  </si>
  <si>
    <t>0.38</t>
  </si>
  <si>
    <t>Puerto Rico</t>
  </si>
  <si>
    <t>0.537</t>
  </si>
  <si>
    <t>Montenegro</t>
  </si>
  <si>
    <t>0.286</t>
  </si>
  <si>
    <t>Germany</t>
  </si>
  <si>
    <t>0.3013</t>
  </si>
  <si>
    <t>0.309</t>
  </si>
  <si>
    <t>0.457</t>
  </si>
  <si>
    <t>0.526</t>
  </si>
  <si>
    <t>Papua New Guinea</t>
  </si>
  <si>
    <t>0.509</t>
  </si>
  <si>
    <t>Iceland</t>
  </si>
  <si>
    <t>0.2694</t>
  </si>
  <si>
    <t>Irak</t>
  </si>
  <si>
    <t>0.42</t>
  </si>
  <si>
    <t>Jamaica</t>
  </si>
  <si>
    <t>0.455</t>
  </si>
  <si>
    <t>Ivory Coast</t>
  </si>
  <si>
    <t>0.31</t>
  </si>
  <si>
    <t>Turkmenistan</t>
  </si>
  <si>
    <t>0.408</t>
  </si>
  <si>
    <t>Sierra Leone</t>
  </si>
  <si>
    <t>0.3516</t>
  </si>
  <si>
    <t>Israel</t>
  </si>
  <si>
    <t>0.392</t>
  </si>
  <si>
    <t>Tajikistan</t>
  </si>
  <si>
    <t>0.308</t>
  </si>
  <si>
    <t>0.332</t>
  </si>
  <si>
    <t>0.331</t>
  </si>
  <si>
    <t>Serbia</t>
  </si>
  <si>
    <t>0.296</t>
  </si>
  <si>
    <t>Seychelles</t>
  </si>
  <si>
    <t>0.658</t>
  </si>
  <si>
    <t>Laos</t>
  </si>
  <si>
    <t>0.469</t>
  </si>
  <si>
    <t>Panama</t>
  </si>
  <si>
    <t>0.519</t>
  </si>
  <si>
    <t>0.524</t>
  </si>
  <si>
    <t>Qatar</t>
  </si>
  <si>
    <t>0.411</t>
  </si>
  <si>
    <t>0.575</t>
  </si>
  <si>
    <t>0.39</t>
  </si>
  <si>
    <t>0.2529</t>
  </si>
  <si>
    <t>0.481</t>
  </si>
  <si>
    <t>Nepal</t>
  </si>
  <si>
    <t>0.328</t>
  </si>
  <si>
    <t>Sudan</t>
  </si>
  <si>
    <t>0.462</t>
  </si>
  <si>
    <t>0.508</t>
  </si>
  <si>
    <t>New Zealand</t>
  </si>
  <si>
    <t>0.362</t>
  </si>
  <si>
    <t>Macedonia</t>
  </si>
  <si>
    <t>0.436</t>
  </si>
  <si>
    <t>0.2799</t>
  </si>
  <si>
    <t>Swaziland</t>
  </si>
  <si>
    <t>0.515</t>
  </si>
  <si>
    <t>Niger</t>
  </si>
  <si>
    <t>0.34</t>
  </si>
  <si>
    <t>0.559</t>
  </si>
  <si>
    <t>0.321</t>
  </si>
  <si>
    <t>Burkina Faso</t>
  </si>
  <si>
    <t>Kazakhstan</t>
  </si>
  <si>
    <t>0.29</t>
  </si>
  <si>
    <t>0.443</t>
  </si>
  <si>
    <t>Cape Verde</t>
  </si>
  <si>
    <t>0.504</t>
  </si>
  <si>
    <t>Palestine</t>
  </si>
  <si>
    <t>0.355</t>
  </si>
  <si>
    <t>Brazil</t>
  </si>
  <si>
    <t>0.547</t>
  </si>
  <si>
    <t>0.2908</t>
  </si>
  <si>
    <t>Georgia</t>
  </si>
  <si>
    <t>0.421</t>
  </si>
  <si>
    <t>0.427</t>
  </si>
  <si>
    <t>Tunisia</t>
  </si>
  <si>
    <t>0.361</t>
  </si>
  <si>
    <t>Czech Republic</t>
  </si>
  <si>
    <t>0.2613</t>
  </si>
  <si>
    <t>0.381</t>
  </si>
  <si>
    <t>Ukraine</t>
  </si>
  <si>
    <t>0.2455</t>
  </si>
  <si>
    <t>0.2732</t>
  </si>
  <si>
    <t>0.337</t>
  </si>
  <si>
    <t>Nicaragua</t>
  </si>
  <si>
    <t>0.376</t>
  </si>
  <si>
    <t>Philippines</t>
  </si>
  <si>
    <t>0.43</t>
  </si>
  <si>
    <t>0.2712</t>
  </si>
  <si>
    <t>0.613</t>
  </si>
  <si>
    <t>Mongolia</t>
  </si>
  <si>
    <t>0.366</t>
  </si>
  <si>
    <t>Central African Republic</t>
  </si>
  <si>
    <t>0.563</t>
  </si>
  <si>
    <t>Moldova</t>
  </si>
  <si>
    <t>0.58</t>
  </si>
  <si>
    <t>Afghanistan</t>
  </si>
  <si>
    <t>??</t>
  </si>
  <si>
    <t>Djibouti</t>
  </si>
  <si>
    <t>0.399</t>
  </si>
  <si>
    <t>Austria</t>
  </si>
  <si>
    <t>0.2911</t>
  </si>
  <si>
    <t>0.495</t>
  </si>
  <si>
    <t>0.378</t>
  </si>
  <si>
    <t>0.35</t>
  </si>
  <si>
    <t>Kyrgyzstan</t>
  </si>
  <si>
    <t>0.334</t>
  </si>
  <si>
    <t>Sri Lanka</t>
  </si>
  <si>
    <t>0.364</t>
  </si>
  <si>
    <t>Cameroon</t>
  </si>
  <si>
    <t>0.389</t>
  </si>
  <si>
    <t>Lesotho</t>
  </si>
  <si>
    <t>0.525</t>
  </si>
  <si>
    <t>Singapore</t>
  </si>
  <si>
    <t>Zimbabwe</t>
  </si>
  <si>
    <t>0.501</t>
  </si>
  <si>
    <t>0.507</t>
  </si>
  <si>
    <t>0.32</t>
  </si>
  <si>
    <t>Guinea-Bissau</t>
  </si>
  <si>
    <t>0.336</t>
  </si>
  <si>
    <t>0.631</t>
  </si>
  <si>
    <t>São Tomé and Príncipe</t>
  </si>
  <si>
    <t>0.506</t>
  </si>
  <si>
    <t>Burundi</t>
  </si>
  <si>
    <t>0.333</t>
  </si>
  <si>
    <t>Bolivia</t>
  </si>
  <si>
    <t>0.3604</t>
  </si>
  <si>
    <t>Madagascar</t>
  </si>
  <si>
    <t>0.441</t>
  </si>
  <si>
    <t>Bahrain</t>
  </si>
  <si>
    <t>Dominican Republic</t>
  </si>
  <si>
    <t>0.463</t>
  </si>
  <si>
    <t>Bhutan</t>
  </si>
  <si>
    <t>0.387</t>
  </si>
  <si>
    <t>Morocco</t>
  </si>
  <si>
    <t>0.409</t>
  </si>
  <si>
    <t>South Sudan</t>
  </si>
  <si>
    <t>Mauritania</t>
  </si>
  <si>
    <t>0.405</t>
  </si>
  <si>
    <t>AvWageNational</t>
  </si>
  <si>
    <t>United States</t>
  </si>
  <si>
    <t>Mauritius</t>
  </si>
  <si>
    <t>Macau</t>
  </si>
  <si>
    <t>Syria</t>
  </si>
  <si>
    <t>United Arab Emirates</t>
  </si>
  <si>
    <t>Antigua and Barbuda</t>
  </si>
  <si>
    <t>Myanmar</t>
  </si>
  <si>
    <t>Lebanon</t>
  </si>
  <si>
    <t>Kuwait</t>
  </si>
  <si>
    <t>Eritrea</t>
  </si>
  <si>
    <t>Saudi Arabia</t>
  </si>
  <si>
    <t>Kiribati</t>
  </si>
  <si>
    <t>Brunei</t>
  </si>
  <si>
    <t>Monaco</t>
  </si>
  <si>
    <t>Libya</t>
  </si>
  <si>
    <t>Fiji</t>
  </si>
  <si>
    <t>Liechtenstein</t>
  </si>
  <si>
    <t>Dominica</t>
  </si>
  <si>
    <t>North Korea</t>
  </si>
  <si>
    <t>Grenada</t>
  </si>
  <si>
    <t>Kosovo</t>
  </si>
  <si>
    <t>Palau</t>
  </si>
  <si>
    <t>Iraq</t>
  </si>
  <si>
    <t>Vanuatu</t>
  </si>
  <si>
    <t>Saint Vincent and the Grenadines</t>
  </si>
  <si>
    <t>Republic of the Congo</t>
  </si>
  <si>
    <t>Equatorial Guinea</t>
  </si>
  <si>
    <t>Tonga</t>
  </si>
  <si>
    <t>Saint Kitts and Nevis</t>
  </si>
  <si>
    <t>Tuvalu</t>
  </si>
  <si>
    <t>Somalia</t>
  </si>
  <si>
    <t>San Marino</t>
  </si>
  <si>
    <t>Nauru</t>
  </si>
  <si>
    <t>Malawi</t>
  </si>
  <si>
    <t>Micronesia</t>
  </si>
  <si>
    <t>Samoa</t>
  </si>
  <si>
    <t>Bahamas</t>
  </si>
  <si>
    <t>Marshall Islands</t>
  </si>
  <si>
    <t>Saint Lucia</t>
  </si>
  <si>
    <t>Belize</t>
  </si>
  <si>
    <t>Solomon Islands</t>
  </si>
  <si>
    <t>Sao Tome and Principe</t>
  </si>
  <si>
    <t>Barbados</t>
  </si>
  <si>
    <t>Oman</t>
  </si>
  <si>
    <t>Maldives</t>
  </si>
  <si>
    <t>Andorra</t>
  </si>
  <si>
    <t>Annual (USD Dollars)</t>
  </si>
  <si>
    <t>Monthly (USD Dollars)</t>
  </si>
  <si>
    <t>Weekly (USD Dollars)</t>
  </si>
  <si>
    <t>Daily (USD Dollars)</t>
  </si>
  <si>
    <t>GiniYear</t>
  </si>
  <si>
    <t>Av National Wage (Monthly USD Dollars)</t>
  </si>
  <si>
    <t>WL/AVNational</t>
  </si>
  <si>
    <t>[0.376</t>
  </si>
  <si>
    <t>'PrimeMinisterJapan'</t>
  </si>
  <si>
    <t>'JA']</t>
  </si>
  <si>
    <t>[0.32</t>
  </si>
  <si>
    <t>'PresidentLithuania'</t>
  </si>
  <si>
    <t>[0.472</t>
  </si>
  <si>
    <t>'PresidentofMexico'</t>
  </si>
  <si>
    <t>[0.35</t>
  </si>
  <si>
    <t>'PrimeMinisterofSpain'</t>
  </si>
  <si>
    <t>[0.2909</t>
  </si>
  <si>
    <t>'PrimeMinisterMalta'</t>
  </si>
  <si>
    <t>[0.305</t>
  </si>
  <si>
    <t>'PresidentCroatia'</t>
  </si>
  <si>
    <t>[0.448</t>
  </si>
  <si>
    <t>'PresidentTurkey'</t>
  </si>
  <si>
    <t>[0.298</t>
  </si>
  <si>
    <t>'PrimeMinisterIreland'</t>
  </si>
  <si>
    <t>[0.535</t>
  </si>
  <si>
    <t>'PresidentofColombia'</t>
  </si>
  <si>
    <t>[0.412</t>
  </si>
  <si>
    <t>'PresidentArgentina'</t>
  </si>
  <si>
    <t>[0.3516</t>
  </si>
  <si>
    <t>'PresidentItaly'</t>
  </si>
  <si>
    <t>[0.309</t>
  </si>
  <si>
    <t>'PrimeMinisterPoland'</t>
  </si>
  <si>
    <t>[0.42</t>
  </si>
  <si>
    <t>'PresidentofRussia'</t>
  </si>
  <si>
    <t>[0.462</t>
  </si>
  <si>
    <t>'PrimeMinisterofMalaysia'</t>
  </si>
  <si>
    <t>[0.33</t>
  </si>
  <si>
    <t>'PrimeMinisteroftheUnitedKingdom'</t>
  </si>
  <si>
    <t>[0.339</t>
  </si>
  <si>
    <t>'PresidentofIndia'</t>
  </si>
  <si>
    <t>[0.3013</t>
  </si>
  <si>
    <t>'ChancellorofGermany'</t>
  </si>
  <si>
    <t>[0.325</t>
  </si>
  <si>
    <t>'PresidentEstonia'</t>
  </si>
  <si>
    <t>[0.631</t>
  </si>
  <si>
    <t>'JacobZuma'</t>
  </si>
  <si>
    <t>[0.2712</t>
  </si>
  <si>
    <t>'PresidentFinland'</t>
  </si>
  <si>
    <t>'PrimeMinisterofAustralia'</t>
  </si>
  <si>
    <t>[0.495</t>
  </si>
  <si>
    <t>'PresidentChile'</t>
  </si>
  <si>
    <t>[0.331</t>
  </si>
  <si>
    <t>'PresidentFrance'</t>
  </si>
  <si>
    <t>[0.332</t>
  </si>
  <si>
    <t>'PresidentRomania'</t>
  </si>
  <si>
    <t>[0.3</t>
  </si>
  <si>
    <t>'PresidentPakistan'</t>
  </si>
  <si>
    <t>[0.337</t>
  </si>
  <si>
    <t>'PresidentofAzerbaijan'</t>
  </si>
  <si>
    <t>[0.31</t>
  </si>
  <si>
    <t>'PresidentSouthKorea'</t>
  </si>
  <si>
    <t>[0.2855</t>
  </si>
  <si>
    <t>'PrimeMinisterHungary'</t>
  </si>
  <si>
    <t>[0.321</t>
  </si>
  <si>
    <t>'PrimeMinisterCanada'</t>
  </si>
  <si>
    <t>[0.614</t>
  </si>
  <si>
    <t>'PresidentofChina'</t>
  </si>
  <si>
    <t>[0.2732</t>
  </si>
  <si>
    <t>'PrimeMinisterSweden'</t>
  </si>
  <si>
    <t>[0.359</t>
  </si>
  <si>
    <t>'PresidentLatvia'</t>
  </si>
  <si>
    <t>[0.336</t>
  </si>
  <si>
    <t>'PresidentBulgaria'</t>
  </si>
  <si>
    <t>[0.2601</t>
  </si>
  <si>
    <t>'PresidentofBelarus'</t>
  </si>
  <si>
    <t>'PresidentCyprus'</t>
  </si>
  <si>
    <t>[0.308</t>
  </si>
  <si>
    <t>'PresidentEgypt'</t>
  </si>
  <si>
    <t>JA'</t>
  </si>
  <si>
    <t>LI'</t>
  </si>
  <si>
    <t>President of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</si>
</sst>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98"/>
  <sheetViews>
    <sheetView tabSelected="1" workbookViewId="0">
      <selection activeCell="L2" sqref="L2"/>
    </sheetView>
  </sheetViews>
  <sheetFormatPr baseColWidth="10" defaultRowHeight="15" x14ac:dyDescent="0.25"/>
  <cols>
    <col min="1" max="1" width="11.42578125" style="2"/>
  </cols>
  <sheetData>
    <row r="1" spans="1:20" x14ac:dyDescent="0.25">
      <c r="A1" s="2" t="s">
        <v>303</v>
      </c>
      <c r="B1" s="2" t="s">
        <v>302</v>
      </c>
      <c r="C1" s="2" t="s">
        <v>390</v>
      </c>
      <c r="D1" s="2" t="s">
        <v>304</v>
      </c>
      <c r="E1" s="2" t="s">
        <v>305</v>
      </c>
      <c r="F1" s="2" t="s">
        <v>306</v>
      </c>
      <c r="G1" s="2" t="s">
        <v>307</v>
      </c>
      <c r="H1" s="2" t="s">
        <v>308</v>
      </c>
      <c r="I1" s="2" t="s">
        <v>309</v>
      </c>
      <c r="J1" s="2" t="s">
        <v>676</v>
      </c>
      <c r="K1" s="2" t="s">
        <v>391</v>
      </c>
      <c r="L1" s="2" t="s">
        <v>675</v>
      </c>
      <c r="M1" s="2" t="s">
        <v>677</v>
      </c>
      <c r="O1" s="2" t="s">
        <v>391</v>
      </c>
      <c r="P1" s="2" t="s">
        <v>677</v>
      </c>
      <c r="Q1" s="2" t="s">
        <v>390</v>
      </c>
      <c r="S1" s="2" t="s">
        <v>390</v>
      </c>
      <c r="T1" s="2" t="s">
        <v>307</v>
      </c>
    </row>
    <row r="2" spans="1:20" x14ac:dyDescent="0.25">
      <c r="A2" s="2" t="s">
        <v>581</v>
      </c>
      <c r="L2">
        <v>2008</v>
      </c>
      <c r="O2">
        <v>0.376</v>
      </c>
      <c r="P2">
        <v>6.6974623314829502</v>
      </c>
      <c r="Q2" t="s">
        <v>223</v>
      </c>
      <c r="S2" t="s">
        <v>32</v>
      </c>
      <c r="T2">
        <v>0</v>
      </c>
    </row>
    <row r="3" spans="1:20" x14ac:dyDescent="0.25">
      <c r="A3" s="2" t="s">
        <v>457</v>
      </c>
      <c r="K3" t="s">
        <v>458</v>
      </c>
      <c r="L3">
        <v>2008</v>
      </c>
      <c r="O3">
        <v>0.32</v>
      </c>
      <c r="P3">
        <v>26.492335437330929</v>
      </c>
      <c r="Q3" t="s">
        <v>246</v>
      </c>
      <c r="S3" t="s">
        <v>132</v>
      </c>
      <c r="T3">
        <v>174</v>
      </c>
    </row>
    <row r="4" spans="1:20" x14ac:dyDescent="0.25">
      <c r="A4" s="2" t="s">
        <v>345</v>
      </c>
      <c r="B4" t="s">
        <v>103</v>
      </c>
      <c r="C4" t="s">
        <v>104</v>
      </c>
      <c r="D4" t="s">
        <v>105</v>
      </c>
      <c r="E4">
        <v>168000</v>
      </c>
      <c r="F4">
        <v>14000</v>
      </c>
      <c r="G4">
        <v>3230</v>
      </c>
      <c r="H4">
        <v>460</v>
      </c>
      <c r="I4" t="s">
        <v>106</v>
      </c>
      <c r="O4">
        <v>0.47199999999999998</v>
      </c>
      <c r="P4">
        <v>22.264367816091955</v>
      </c>
      <c r="Q4" t="s">
        <v>16</v>
      </c>
      <c r="S4" t="s">
        <v>262</v>
      </c>
      <c r="T4">
        <v>177</v>
      </c>
    </row>
    <row r="5" spans="1:20" x14ac:dyDescent="0.25">
      <c r="A5" s="2" t="s">
        <v>670</v>
      </c>
      <c r="O5">
        <v>0.35</v>
      </c>
      <c r="P5">
        <v>3.122874149659864</v>
      </c>
      <c r="Q5" t="s">
        <v>320</v>
      </c>
      <c r="S5" t="s">
        <v>156</v>
      </c>
      <c r="T5">
        <v>184</v>
      </c>
    </row>
    <row r="6" spans="1:20" x14ac:dyDescent="0.25">
      <c r="A6" s="2" t="s">
        <v>340</v>
      </c>
      <c r="B6" t="s">
        <v>83</v>
      </c>
      <c r="C6" t="s">
        <v>84</v>
      </c>
      <c r="D6" t="s">
        <v>85</v>
      </c>
      <c r="E6">
        <v>81075</v>
      </c>
      <c r="F6">
        <v>6756</v>
      </c>
      <c r="G6">
        <v>1559</v>
      </c>
      <c r="H6">
        <v>222</v>
      </c>
      <c r="I6" t="s">
        <v>86</v>
      </c>
      <c r="K6" t="s">
        <v>559</v>
      </c>
      <c r="L6">
        <v>2009</v>
      </c>
      <c r="O6">
        <v>0.29089999999999999</v>
      </c>
      <c r="P6">
        <v>2.6559734513274336</v>
      </c>
      <c r="Q6" t="s">
        <v>128</v>
      </c>
      <c r="S6" t="s">
        <v>204</v>
      </c>
      <c r="T6">
        <v>250</v>
      </c>
    </row>
    <row r="7" spans="1:20" x14ac:dyDescent="0.25">
      <c r="A7" s="2" t="s">
        <v>630</v>
      </c>
      <c r="O7">
        <v>0.30499999999999999</v>
      </c>
      <c r="P7">
        <v>1.9658314350797266</v>
      </c>
      <c r="Q7" t="s">
        <v>160</v>
      </c>
      <c r="S7" t="s">
        <v>285</v>
      </c>
      <c r="T7">
        <v>259</v>
      </c>
    </row>
    <row r="8" spans="1:20" x14ac:dyDescent="0.25">
      <c r="A8" s="2" t="s">
        <v>385</v>
      </c>
      <c r="B8" t="s">
        <v>276</v>
      </c>
      <c r="C8" t="s">
        <v>277</v>
      </c>
      <c r="D8" t="s">
        <v>278</v>
      </c>
      <c r="E8">
        <v>68630</v>
      </c>
      <c r="F8">
        <v>5719</v>
      </c>
      <c r="G8">
        <v>1320</v>
      </c>
      <c r="H8">
        <v>188</v>
      </c>
      <c r="I8" t="s">
        <v>279</v>
      </c>
      <c r="J8">
        <v>1108</v>
      </c>
      <c r="K8" t="s">
        <v>479</v>
      </c>
      <c r="L8">
        <v>2015</v>
      </c>
      <c r="M8">
        <v>5.1615523465703967</v>
      </c>
      <c r="O8">
        <v>0.44800000000000001</v>
      </c>
      <c r="P8">
        <v>9.7417677642980944</v>
      </c>
      <c r="Q8" t="s">
        <v>80</v>
      </c>
      <c r="S8" t="s">
        <v>200</v>
      </c>
      <c r="T8">
        <v>287</v>
      </c>
    </row>
    <row r="9" spans="1:20" x14ac:dyDescent="0.25">
      <c r="A9" s="2" t="s">
        <v>433</v>
      </c>
      <c r="J9">
        <v>471</v>
      </c>
      <c r="K9" t="s">
        <v>434</v>
      </c>
      <c r="L9">
        <v>2010</v>
      </c>
      <c r="O9">
        <v>0.29799999999999999</v>
      </c>
      <c r="P9">
        <v>5.8238238238238242</v>
      </c>
      <c r="Q9" t="s">
        <v>50</v>
      </c>
      <c r="S9" t="s">
        <v>148</v>
      </c>
      <c r="T9">
        <v>388</v>
      </c>
    </row>
    <row r="10" spans="1:20" x14ac:dyDescent="0.25">
      <c r="A10" s="2" t="s">
        <v>368</v>
      </c>
      <c r="B10" t="s">
        <v>207</v>
      </c>
      <c r="C10" t="s">
        <v>208</v>
      </c>
      <c r="D10" t="s">
        <v>209</v>
      </c>
      <c r="E10">
        <v>374701</v>
      </c>
      <c r="F10">
        <v>31225</v>
      </c>
      <c r="G10">
        <v>7206</v>
      </c>
      <c r="H10">
        <v>1027</v>
      </c>
      <c r="I10" t="s">
        <v>210</v>
      </c>
      <c r="J10">
        <v>2610</v>
      </c>
      <c r="K10" t="s">
        <v>451</v>
      </c>
      <c r="L10">
        <v>2006</v>
      </c>
      <c r="M10">
        <v>11.963601532567051</v>
      </c>
      <c r="O10">
        <v>0.53500000000000003</v>
      </c>
      <c r="P10">
        <v>8.3800578034682083</v>
      </c>
      <c r="Q10" t="s">
        <v>65</v>
      </c>
      <c r="S10" t="s">
        <v>20</v>
      </c>
      <c r="T10">
        <v>400</v>
      </c>
    </row>
    <row r="11" spans="1:20" x14ac:dyDescent="0.25">
      <c r="A11" s="2" t="s">
        <v>585</v>
      </c>
      <c r="J11">
        <v>3437</v>
      </c>
      <c r="K11" t="s">
        <v>586</v>
      </c>
      <c r="L11">
        <v>2012</v>
      </c>
      <c r="O11">
        <v>0.41199999999999998</v>
      </c>
      <c r="P11">
        <v>5.1615523465703967</v>
      </c>
      <c r="Q11" t="s">
        <v>277</v>
      </c>
      <c r="S11" t="s">
        <v>108</v>
      </c>
      <c r="T11">
        <v>423</v>
      </c>
    </row>
    <row r="12" spans="1:20" x14ac:dyDescent="0.25">
      <c r="A12" s="2" t="s">
        <v>332</v>
      </c>
      <c r="B12" t="s">
        <v>53</v>
      </c>
      <c r="C12" t="s">
        <v>54</v>
      </c>
      <c r="D12" t="s">
        <v>55</v>
      </c>
      <c r="E12">
        <v>225000</v>
      </c>
      <c r="F12">
        <v>18750</v>
      </c>
      <c r="G12">
        <v>4326</v>
      </c>
      <c r="H12">
        <v>616</v>
      </c>
      <c r="I12" t="s">
        <v>56</v>
      </c>
      <c r="J12">
        <v>596</v>
      </c>
      <c r="K12" t="s">
        <v>568</v>
      </c>
      <c r="L12">
        <v>2012</v>
      </c>
      <c r="M12">
        <v>31.459731543624162</v>
      </c>
      <c r="O12">
        <v>0.35160000000000002</v>
      </c>
      <c r="P12">
        <v>8.858077709611452</v>
      </c>
      <c r="Q12" t="s">
        <v>184</v>
      </c>
      <c r="S12" t="s">
        <v>100</v>
      </c>
      <c r="T12">
        <v>518</v>
      </c>
    </row>
    <row r="13" spans="1:20" x14ac:dyDescent="0.25">
      <c r="A13" s="2" t="s">
        <v>661</v>
      </c>
      <c r="O13">
        <v>0.309</v>
      </c>
      <c r="P13">
        <v>2.779296875</v>
      </c>
      <c r="Q13" t="s">
        <v>273</v>
      </c>
      <c r="S13" t="s">
        <v>116</v>
      </c>
      <c r="T13">
        <v>563</v>
      </c>
    </row>
    <row r="14" spans="1:20" x14ac:dyDescent="0.25">
      <c r="A14" s="2" t="s">
        <v>614</v>
      </c>
      <c r="J14">
        <v>917</v>
      </c>
      <c r="K14" t="s">
        <v>527</v>
      </c>
      <c r="L14">
        <v>2006</v>
      </c>
      <c r="O14">
        <v>0.42</v>
      </c>
      <c r="P14">
        <v>9.3094650205761322</v>
      </c>
      <c r="Q14" t="s">
        <v>5</v>
      </c>
      <c r="S14" t="s">
        <v>152</v>
      </c>
      <c r="T14">
        <v>688</v>
      </c>
    </row>
    <row r="15" spans="1:20" x14ac:dyDescent="0.25">
      <c r="A15" s="2" t="s">
        <v>352</v>
      </c>
      <c r="B15" t="s">
        <v>131</v>
      </c>
      <c r="C15" t="s">
        <v>132</v>
      </c>
      <c r="D15" t="s">
        <v>133</v>
      </c>
      <c r="E15">
        <v>9051</v>
      </c>
      <c r="F15">
        <v>754</v>
      </c>
      <c r="G15">
        <v>174</v>
      </c>
      <c r="H15">
        <v>25</v>
      </c>
      <c r="I15" t="s">
        <v>134</v>
      </c>
      <c r="K15" t="s">
        <v>545</v>
      </c>
      <c r="L15">
        <v>2010</v>
      </c>
      <c r="O15">
        <v>0.46200000000000002</v>
      </c>
      <c r="P15">
        <v>5.8345473465140483</v>
      </c>
      <c r="Q15" t="s">
        <v>266</v>
      </c>
      <c r="S15" t="s">
        <v>299</v>
      </c>
      <c r="T15">
        <v>714</v>
      </c>
    </row>
    <row r="16" spans="1:20" x14ac:dyDescent="0.25">
      <c r="A16" s="2" t="s">
        <v>667</v>
      </c>
      <c r="O16">
        <v>0.33</v>
      </c>
      <c r="P16">
        <v>5.6508972267536706</v>
      </c>
      <c r="Q16" t="s">
        <v>12</v>
      </c>
      <c r="S16" t="s">
        <v>88</v>
      </c>
      <c r="T16">
        <v>782</v>
      </c>
    </row>
    <row r="17" spans="1:20" x14ac:dyDescent="0.25">
      <c r="A17" s="2" t="s">
        <v>342</v>
      </c>
      <c r="B17" t="s">
        <v>91</v>
      </c>
      <c r="C17" t="s">
        <v>92</v>
      </c>
      <c r="D17" t="s">
        <v>93</v>
      </c>
      <c r="E17">
        <v>53777</v>
      </c>
      <c r="F17">
        <v>4481</v>
      </c>
      <c r="G17">
        <v>1034</v>
      </c>
      <c r="H17">
        <v>147</v>
      </c>
      <c r="I17" t="s">
        <v>94</v>
      </c>
      <c r="J17">
        <v>959</v>
      </c>
      <c r="K17" t="s">
        <v>412</v>
      </c>
      <c r="L17">
        <v>2011</v>
      </c>
      <c r="M17">
        <v>4.672575599582899</v>
      </c>
      <c r="O17">
        <v>0.33900000000000002</v>
      </c>
      <c r="P17">
        <v>7.6101694915254239</v>
      </c>
      <c r="Q17" t="s">
        <v>100</v>
      </c>
      <c r="S17" t="s">
        <v>160</v>
      </c>
      <c r="T17">
        <v>797</v>
      </c>
    </row>
    <row r="18" spans="1:20" x14ac:dyDescent="0.25">
      <c r="A18" s="2" t="s">
        <v>360</v>
      </c>
      <c r="B18" t="s">
        <v>167</v>
      </c>
      <c r="C18" t="s">
        <v>168</v>
      </c>
      <c r="D18" t="s">
        <v>169</v>
      </c>
      <c r="E18">
        <v>259900</v>
      </c>
      <c r="F18">
        <v>21658</v>
      </c>
      <c r="G18">
        <v>4998</v>
      </c>
      <c r="H18">
        <v>712</v>
      </c>
      <c r="I18" t="s">
        <v>170</v>
      </c>
      <c r="J18">
        <v>3035</v>
      </c>
      <c r="M18">
        <v>7.1360790774299838</v>
      </c>
      <c r="O18">
        <v>0.30130000000000001</v>
      </c>
      <c r="P18">
        <v>7.6389705882352938</v>
      </c>
      <c r="Q18" t="s">
        <v>317</v>
      </c>
      <c r="S18" t="s">
        <v>215</v>
      </c>
      <c r="T18">
        <v>825</v>
      </c>
    </row>
    <row r="19" spans="1:20" x14ac:dyDescent="0.25">
      <c r="A19" s="2" t="s">
        <v>664</v>
      </c>
      <c r="O19">
        <v>0.32500000000000001</v>
      </c>
      <c r="P19">
        <v>5.4048934490923441</v>
      </c>
      <c r="Q19" t="s">
        <v>238</v>
      </c>
      <c r="S19" t="s">
        <v>124</v>
      </c>
      <c r="T19">
        <v>855</v>
      </c>
    </row>
    <row r="20" spans="1:20" x14ac:dyDescent="0.25">
      <c r="A20" s="2" t="s">
        <v>348</v>
      </c>
      <c r="B20" t="s">
        <v>115</v>
      </c>
      <c r="C20" t="s">
        <v>116</v>
      </c>
      <c r="D20" t="s">
        <v>117</v>
      </c>
      <c r="E20">
        <v>29285</v>
      </c>
      <c r="F20">
        <v>2440</v>
      </c>
      <c r="G20">
        <v>563</v>
      </c>
      <c r="H20">
        <v>80</v>
      </c>
      <c r="I20" t="s">
        <v>118</v>
      </c>
      <c r="K20" t="s">
        <v>396</v>
      </c>
      <c r="L20">
        <v>2003</v>
      </c>
      <c r="O20">
        <v>0.63100000000000001</v>
      </c>
      <c r="P20">
        <v>12.331882480957562</v>
      </c>
      <c r="Q20" t="s">
        <v>751</v>
      </c>
      <c r="S20" t="s">
        <v>295</v>
      </c>
      <c r="T20">
        <v>858</v>
      </c>
    </row>
    <row r="21" spans="1:20" x14ac:dyDescent="0.25">
      <c r="A21" s="2" t="s">
        <v>617</v>
      </c>
      <c r="K21" t="s">
        <v>618</v>
      </c>
      <c r="L21">
        <v>2012</v>
      </c>
      <c r="O21">
        <v>0.2712</v>
      </c>
      <c r="P21">
        <v>4.0564102564102562</v>
      </c>
      <c r="Q21" t="s">
        <v>230</v>
      </c>
      <c r="S21" t="s">
        <v>318</v>
      </c>
      <c r="T21">
        <v>901</v>
      </c>
    </row>
    <row r="22" spans="1:20" x14ac:dyDescent="0.25">
      <c r="A22" s="2" t="s">
        <v>610</v>
      </c>
      <c r="K22" t="s">
        <v>578</v>
      </c>
      <c r="L22">
        <v>2008</v>
      </c>
      <c r="O22">
        <v>0.30499999999999999</v>
      </c>
      <c r="P22">
        <v>11.963601532567051</v>
      </c>
      <c r="Q22" t="s">
        <v>208</v>
      </c>
      <c r="S22" t="s">
        <v>196</v>
      </c>
      <c r="T22">
        <v>913</v>
      </c>
    </row>
    <row r="23" spans="1:20" x14ac:dyDescent="0.25">
      <c r="A23" s="2" t="s">
        <v>421</v>
      </c>
      <c r="J23">
        <v>1338</v>
      </c>
      <c r="K23" t="s">
        <v>422</v>
      </c>
      <c r="L23">
        <v>2007</v>
      </c>
      <c r="O23">
        <v>0.495</v>
      </c>
      <c r="P23">
        <v>12.952007835455436</v>
      </c>
      <c r="Q23" t="s">
        <v>281</v>
      </c>
      <c r="S23" t="s">
        <v>273</v>
      </c>
      <c r="T23">
        <v>985</v>
      </c>
    </row>
    <row r="24" spans="1:20" x14ac:dyDescent="0.25">
      <c r="A24" s="2" t="s">
        <v>466</v>
      </c>
      <c r="J24">
        <v>996</v>
      </c>
      <c r="K24" t="s">
        <v>427</v>
      </c>
      <c r="L24">
        <v>1994</v>
      </c>
      <c r="O24">
        <v>0.33100000000000002</v>
      </c>
      <c r="P24">
        <v>5.840609840609841</v>
      </c>
      <c r="Q24" t="s">
        <v>24</v>
      </c>
      <c r="S24" t="s">
        <v>188</v>
      </c>
      <c r="T24">
        <v>1003</v>
      </c>
    </row>
    <row r="25" spans="1:20" x14ac:dyDescent="0.25">
      <c r="A25" s="2" t="s">
        <v>554</v>
      </c>
      <c r="J25">
        <v>778</v>
      </c>
      <c r="K25" t="s">
        <v>555</v>
      </c>
      <c r="L25">
        <v>2009</v>
      </c>
      <c r="O25">
        <v>0.33200000000000002</v>
      </c>
      <c r="P25">
        <v>1.7610062893081762</v>
      </c>
      <c r="Q25" t="s">
        <v>148</v>
      </c>
      <c r="S25" t="s">
        <v>92</v>
      </c>
      <c r="T25">
        <v>1034</v>
      </c>
    </row>
    <row r="26" spans="1:20" x14ac:dyDescent="0.25">
      <c r="A26" s="2" t="s">
        <v>637</v>
      </c>
      <c r="O26">
        <v>0.3</v>
      </c>
      <c r="P26">
        <v>3.1215686274509804</v>
      </c>
      <c r="Q26" t="s">
        <v>156</v>
      </c>
      <c r="S26" t="s">
        <v>140</v>
      </c>
      <c r="T26">
        <v>1076</v>
      </c>
    </row>
    <row r="27" spans="1:20" x14ac:dyDescent="0.25">
      <c r="A27" s="2" t="s">
        <v>357</v>
      </c>
      <c r="B27" t="s">
        <v>151</v>
      </c>
      <c r="C27" t="s">
        <v>152</v>
      </c>
      <c r="D27" t="s">
        <v>153</v>
      </c>
      <c r="E27">
        <v>35757</v>
      </c>
      <c r="F27">
        <v>2980</v>
      </c>
      <c r="G27">
        <v>688</v>
      </c>
      <c r="H27">
        <v>98</v>
      </c>
      <c r="I27" t="s">
        <v>154</v>
      </c>
      <c r="J27">
        <v>750</v>
      </c>
      <c r="K27" t="s">
        <v>604</v>
      </c>
      <c r="L27">
        <v>2012</v>
      </c>
      <c r="M27">
        <v>3.9733333333333332</v>
      </c>
      <c r="O27">
        <v>0.33700000000000002</v>
      </c>
      <c r="P27">
        <v>31.459731543624162</v>
      </c>
      <c r="Q27" t="s">
        <v>54</v>
      </c>
      <c r="S27" t="s">
        <v>128</v>
      </c>
      <c r="T27">
        <v>1108</v>
      </c>
    </row>
    <row r="28" spans="1:20" x14ac:dyDescent="0.25">
      <c r="A28" s="2" t="s">
        <v>546</v>
      </c>
      <c r="K28" t="s">
        <v>438</v>
      </c>
      <c r="L28">
        <v>2009</v>
      </c>
      <c r="O28">
        <v>0.31</v>
      </c>
      <c r="P28">
        <v>5.1095418532552532</v>
      </c>
      <c r="Q28" t="s">
        <v>226</v>
      </c>
      <c r="S28" t="s">
        <v>242</v>
      </c>
      <c r="T28">
        <v>1195</v>
      </c>
    </row>
    <row r="29" spans="1:20" x14ac:dyDescent="0.25">
      <c r="A29" s="2" t="s">
        <v>608</v>
      </c>
      <c r="K29" t="s">
        <v>609</v>
      </c>
      <c r="L29">
        <v>2006</v>
      </c>
      <c r="O29">
        <v>0.28549999999999998</v>
      </c>
      <c r="P29">
        <v>4.109170305676856</v>
      </c>
      <c r="Q29" t="s">
        <v>112</v>
      </c>
      <c r="S29" t="s">
        <v>266</v>
      </c>
      <c r="T29">
        <v>1294</v>
      </c>
    </row>
    <row r="30" spans="1:20" x14ac:dyDescent="0.25">
      <c r="A30" s="2" t="s">
        <v>387</v>
      </c>
      <c r="B30" t="s">
        <v>284</v>
      </c>
      <c r="C30" t="s">
        <v>285</v>
      </c>
      <c r="D30" t="s">
        <v>286</v>
      </c>
      <c r="E30">
        <v>13483</v>
      </c>
      <c r="F30">
        <v>1124</v>
      </c>
      <c r="G30">
        <v>259</v>
      </c>
      <c r="H30">
        <v>37</v>
      </c>
      <c r="I30" t="s">
        <v>287</v>
      </c>
      <c r="K30" t="s">
        <v>459</v>
      </c>
      <c r="L30">
        <v>2009</v>
      </c>
      <c r="O30">
        <v>0.32100000000000001</v>
      </c>
      <c r="P30">
        <v>8.037444933920705</v>
      </c>
      <c r="Q30" t="s">
        <v>36</v>
      </c>
      <c r="S30" t="s">
        <v>112</v>
      </c>
      <c r="T30">
        <v>1303</v>
      </c>
    </row>
    <row r="31" spans="1:20" x14ac:dyDescent="0.25">
      <c r="A31" s="2" t="s">
        <v>594</v>
      </c>
      <c r="K31" t="s">
        <v>595</v>
      </c>
      <c r="L31">
        <v>2007</v>
      </c>
      <c r="O31">
        <v>0.61399999999999999</v>
      </c>
      <c r="P31">
        <v>2.6432926829268291</v>
      </c>
      <c r="Q31" t="s">
        <v>20</v>
      </c>
      <c r="S31" t="s">
        <v>277</v>
      </c>
      <c r="T31">
        <v>1320</v>
      </c>
    </row>
    <row r="32" spans="1:20" x14ac:dyDescent="0.25">
      <c r="A32" s="2" t="s">
        <v>328</v>
      </c>
      <c r="B32" t="s">
        <v>35</v>
      </c>
      <c r="C32" t="s">
        <v>36</v>
      </c>
      <c r="D32" t="s">
        <v>37</v>
      </c>
      <c r="E32">
        <v>262725</v>
      </c>
      <c r="F32">
        <v>21894</v>
      </c>
      <c r="G32">
        <v>5052</v>
      </c>
      <c r="H32">
        <v>720</v>
      </c>
      <c r="I32" t="s">
        <v>38</v>
      </c>
      <c r="J32">
        <v>2724</v>
      </c>
      <c r="K32" t="s">
        <v>545</v>
      </c>
      <c r="L32">
        <v>2005</v>
      </c>
      <c r="M32">
        <v>8.037444933920705</v>
      </c>
      <c r="O32">
        <v>0.2732</v>
      </c>
      <c r="P32">
        <v>6.1161098246774728</v>
      </c>
      <c r="Q32" t="s">
        <v>219</v>
      </c>
      <c r="S32" t="s">
        <v>65</v>
      </c>
      <c r="T32">
        <v>1338</v>
      </c>
    </row>
    <row r="33" spans="1:20" x14ac:dyDescent="0.25">
      <c r="A33" s="2" t="s">
        <v>550</v>
      </c>
      <c r="K33" t="s">
        <v>551</v>
      </c>
      <c r="L33">
        <v>2001</v>
      </c>
      <c r="O33">
        <v>0.35899999999999999</v>
      </c>
      <c r="P33">
        <v>4.7167577413479052</v>
      </c>
      <c r="Q33" t="s">
        <v>242</v>
      </c>
      <c r="S33" t="s">
        <v>40</v>
      </c>
      <c r="T33">
        <v>1384</v>
      </c>
    </row>
    <row r="34" spans="1:20" x14ac:dyDescent="0.25">
      <c r="A34" s="2" t="s">
        <v>577</v>
      </c>
      <c r="K34" t="s">
        <v>578</v>
      </c>
      <c r="L34">
        <v>2008</v>
      </c>
      <c r="O34">
        <v>0.33600000000000002</v>
      </c>
      <c r="P34">
        <v>3.9733333333333332</v>
      </c>
      <c r="Q34" t="s">
        <v>152</v>
      </c>
      <c r="S34" t="s">
        <v>144</v>
      </c>
      <c r="T34">
        <v>1549</v>
      </c>
    </row>
    <row r="35" spans="1:20" x14ac:dyDescent="0.25">
      <c r="A35" s="2" t="s">
        <v>437</v>
      </c>
      <c r="K35" t="s">
        <v>438</v>
      </c>
      <c r="L35">
        <v>2003</v>
      </c>
      <c r="O35">
        <v>0.2601</v>
      </c>
      <c r="P35">
        <v>4.672575599582899</v>
      </c>
      <c r="Q35" t="s">
        <v>92</v>
      </c>
      <c r="S35" t="s">
        <v>84</v>
      </c>
      <c r="T35">
        <v>1559</v>
      </c>
    </row>
    <row r="36" spans="1:20" x14ac:dyDescent="0.25">
      <c r="A36" s="2" t="s">
        <v>386</v>
      </c>
      <c r="B36" t="s">
        <v>280</v>
      </c>
      <c r="C36" t="s">
        <v>281</v>
      </c>
      <c r="D36" t="s">
        <v>282</v>
      </c>
      <c r="E36">
        <v>158682</v>
      </c>
      <c r="F36">
        <v>13224</v>
      </c>
      <c r="G36">
        <v>3052</v>
      </c>
      <c r="H36">
        <v>435</v>
      </c>
      <c r="I36" t="s">
        <v>283</v>
      </c>
      <c r="J36">
        <v>1021</v>
      </c>
      <c r="K36" t="s">
        <v>587</v>
      </c>
      <c r="L36">
        <v>2015</v>
      </c>
      <c r="M36">
        <v>12.952007835455436</v>
      </c>
      <c r="O36">
        <v>0.31</v>
      </c>
      <c r="P36">
        <v>6.5190019193857962</v>
      </c>
      <c r="Q36" t="s">
        <v>136</v>
      </c>
      <c r="S36" t="s">
        <v>238</v>
      </c>
      <c r="T36">
        <v>1580</v>
      </c>
    </row>
    <row r="37" spans="1:20" x14ac:dyDescent="0.25">
      <c r="A37" s="2" t="s">
        <v>314</v>
      </c>
      <c r="B37" t="s">
        <v>19</v>
      </c>
      <c r="C37" t="s">
        <v>20</v>
      </c>
      <c r="D37" t="s">
        <v>21</v>
      </c>
      <c r="E37">
        <v>20806</v>
      </c>
      <c r="F37">
        <v>1734</v>
      </c>
      <c r="G37">
        <v>400</v>
      </c>
      <c r="H37">
        <v>57</v>
      </c>
      <c r="I37" t="s">
        <v>22</v>
      </c>
      <c r="J37">
        <v>656</v>
      </c>
      <c r="K37" t="s">
        <v>427</v>
      </c>
      <c r="L37">
        <v>2010</v>
      </c>
      <c r="M37">
        <v>2.6432926829268291</v>
      </c>
      <c r="O37">
        <v>0.308</v>
      </c>
      <c r="P37">
        <v>10.948905109489051</v>
      </c>
      <c r="Q37" t="s">
        <v>40</v>
      </c>
      <c r="S37" t="s">
        <v>192</v>
      </c>
      <c r="T37">
        <v>1634</v>
      </c>
    </row>
    <row r="38" spans="1:20" x14ac:dyDescent="0.25">
      <c r="A38" s="2" t="s">
        <v>327</v>
      </c>
      <c r="B38" t="s">
        <v>64</v>
      </c>
      <c r="C38" t="s">
        <v>65</v>
      </c>
      <c r="D38" t="s">
        <v>66</v>
      </c>
      <c r="E38">
        <v>69585</v>
      </c>
      <c r="F38">
        <v>5799</v>
      </c>
      <c r="G38">
        <v>1338</v>
      </c>
      <c r="H38">
        <v>191</v>
      </c>
      <c r="I38" t="s">
        <v>67</v>
      </c>
      <c r="J38">
        <v>692</v>
      </c>
      <c r="K38" t="s">
        <v>432</v>
      </c>
      <c r="L38">
        <v>2012</v>
      </c>
      <c r="M38">
        <v>8.3800578034682083</v>
      </c>
      <c r="S38" t="s">
        <v>320</v>
      </c>
      <c r="T38">
        <v>1695</v>
      </c>
    </row>
    <row r="39" spans="1:20" x14ac:dyDescent="0.25">
      <c r="A39" s="2" t="s">
        <v>475</v>
      </c>
      <c r="K39" t="s">
        <v>476</v>
      </c>
      <c r="L39">
        <v>2004</v>
      </c>
      <c r="S39" t="s">
        <v>270</v>
      </c>
      <c r="T39">
        <v>1715</v>
      </c>
    </row>
    <row r="40" spans="1:20" x14ac:dyDescent="0.25">
      <c r="A40" s="2" t="s">
        <v>363</v>
      </c>
      <c r="B40" t="s">
        <v>187</v>
      </c>
      <c r="C40" t="s">
        <v>188</v>
      </c>
      <c r="D40" t="s">
        <v>189</v>
      </c>
      <c r="E40">
        <v>52197</v>
      </c>
      <c r="F40">
        <v>4349</v>
      </c>
      <c r="G40">
        <v>1003</v>
      </c>
      <c r="H40">
        <v>143</v>
      </c>
      <c r="I40" t="s">
        <v>190</v>
      </c>
      <c r="K40" t="s">
        <v>413</v>
      </c>
      <c r="L40">
        <v>2006</v>
      </c>
      <c r="S40" t="s">
        <v>76</v>
      </c>
      <c r="T40">
        <v>1730</v>
      </c>
    </row>
    <row r="41" spans="1:20" x14ac:dyDescent="0.25">
      <c r="A41" s="2" t="s">
        <v>380</v>
      </c>
      <c r="B41" t="s">
        <v>257</v>
      </c>
      <c r="C41" t="s">
        <v>258</v>
      </c>
      <c r="D41" t="s">
        <v>259</v>
      </c>
      <c r="E41">
        <v>114396</v>
      </c>
      <c r="F41">
        <v>9533</v>
      </c>
      <c r="G41">
        <v>2199</v>
      </c>
      <c r="H41">
        <v>313</v>
      </c>
      <c r="I41" t="s">
        <v>260</v>
      </c>
      <c r="K41" t="s">
        <v>601</v>
      </c>
      <c r="L41">
        <v>2009</v>
      </c>
      <c r="S41" t="s">
        <v>258</v>
      </c>
      <c r="T41">
        <v>2199</v>
      </c>
    </row>
    <row r="42" spans="1:20" x14ac:dyDescent="0.25">
      <c r="A42" s="2" t="s">
        <v>359</v>
      </c>
      <c r="B42" t="s">
        <v>159</v>
      </c>
      <c r="C42" t="s">
        <v>160</v>
      </c>
      <c r="D42" t="s">
        <v>161</v>
      </c>
      <c r="E42">
        <v>41418</v>
      </c>
      <c r="F42">
        <v>3452</v>
      </c>
      <c r="G42">
        <v>797</v>
      </c>
      <c r="H42">
        <v>113</v>
      </c>
      <c r="I42" t="s">
        <v>162</v>
      </c>
      <c r="J42">
        <v>1756</v>
      </c>
      <c r="K42" t="s">
        <v>451</v>
      </c>
      <c r="L42">
        <v>2012</v>
      </c>
      <c r="M42">
        <v>1.9658314350797266</v>
      </c>
      <c r="S42" t="s">
        <v>172</v>
      </c>
      <c r="T42">
        <v>2387</v>
      </c>
    </row>
    <row r="43" spans="1:20" x14ac:dyDescent="0.25">
      <c r="A43" s="2" t="s">
        <v>484</v>
      </c>
      <c r="K43" t="s">
        <v>485</v>
      </c>
      <c r="L43">
        <v>2002</v>
      </c>
      <c r="S43" t="s">
        <v>319</v>
      </c>
      <c r="T43">
        <v>2453</v>
      </c>
    </row>
    <row r="44" spans="1:20" x14ac:dyDescent="0.25">
      <c r="A44" s="2" t="s">
        <v>353</v>
      </c>
      <c r="B44" t="s">
        <v>135</v>
      </c>
      <c r="C44" t="s">
        <v>136</v>
      </c>
      <c r="D44" t="s">
        <v>137</v>
      </c>
      <c r="E44">
        <v>203785</v>
      </c>
      <c r="F44">
        <v>16982</v>
      </c>
      <c r="G44">
        <v>3918</v>
      </c>
      <c r="H44">
        <v>558</v>
      </c>
      <c r="I44" t="s">
        <v>138</v>
      </c>
      <c r="J44">
        <v>2605</v>
      </c>
      <c r="K44" t="s">
        <v>504</v>
      </c>
      <c r="L44">
        <v>2012</v>
      </c>
      <c r="M44">
        <v>6.5190019193857962</v>
      </c>
      <c r="S44" t="s">
        <v>5</v>
      </c>
      <c r="T44">
        <v>2610</v>
      </c>
    </row>
    <row r="45" spans="1:20" x14ac:dyDescent="0.25">
      <c r="A45" s="2" t="s">
        <v>562</v>
      </c>
      <c r="J45">
        <v>1786</v>
      </c>
      <c r="K45" t="s">
        <v>563</v>
      </c>
      <c r="L45">
        <v>2012</v>
      </c>
      <c r="S45" t="s">
        <v>230</v>
      </c>
      <c r="T45">
        <v>2738</v>
      </c>
    </row>
    <row r="46" spans="1:20" x14ac:dyDescent="0.25">
      <c r="A46" s="2" t="s">
        <v>378</v>
      </c>
      <c r="B46" t="s">
        <v>249</v>
      </c>
      <c r="C46" t="s">
        <v>250</v>
      </c>
      <c r="D46" t="s">
        <v>251</v>
      </c>
      <c r="E46">
        <v>221444</v>
      </c>
      <c r="F46">
        <v>18454</v>
      </c>
      <c r="G46">
        <v>4259</v>
      </c>
      <c r="H46">
        <v>607</v>
      </c>
      <c r="I46" t="s">
        <v>252</v>
      </c>
      <c r="K46" t="s">
        <v>556</v>
      </c>
      <c r="L46">
        <v>2012</v>
      </c>
      <c r="S46" t="s">
        <v>281</v>
      </c>
      <c r="T46">
        <v>3052</v>
      </c>
    </row>
    <row r="47" spans="1:20" x14ac:dyDescent="0.25">
      <c r="A47" s="2" t="s">
        <v>583</v>
      </c>
      <c r="K47" t="s">
        <v>584</v>
      </c>
      <c r="L47">
        <v>2002</v>
      </c>
      <c r="S47" t="s">
        <v>120</v>
      </c>
      <c r="T47">
        <v>3083</v>
      </c>
    </row>
    <row r="48" spans="1:20" x14ac:dyDescent="0.25">
      <c r="A48" s="2" t="s">
        <v>642</v>
      </c>
      <c r="S48" t="s">
        <v>16</v>
      </c>
      <c r="T48">
        <v>3129</v>
      </c>
    </row>
    <row r="49" spans="1:20" x14ac:dyDescent="0.25">
      <c r="A49" s="2" t="s">
        <v>615</v>
      </c>
      <c r="J49">
        <v>462</v>
      </c>
      <c r="K49" t="s">
        <v>616</v>
      </c>
      <c r="L49">
        <v>2014</v>
      </c>
      <c r="S49" t="s">
        <v>104</v>
      </c>
      <c r="T49">
        <v>3230</v>
      </c>
    </row>
    <row r="50" spans="1:20" x14ac:dyDescent="0.25">
      <c r="A50" s="2" t="s">
        <v>455</v>
      </c>
      <c r="K50" t="s">
        <v>456</v>
      </c>
      <c r="L50">
        <v>2007</v>
      </c>
      <c r="S50" t="s">
        <v>58</v>
      </c>
      <c r="T50">
        <v>3418</v>
      </c>
    </row>
    <row r="51" spans="1:20" x14ac:dyDescent="0.25">
      <c r="A51" s="2" t="s">
        <v>416</v>
      </c>
      <c r="K51" t="s">
        <v>417</v>
      </c>
      <c r="L51">
        <v>2010</v>
      </c>
      <c r="S51" t="s">
        <v>226</v>
      </c>
      <c r="T51">
        <v>3423</v>
      </c>
    </row>
    <row r="52" spans="1:20" x14ac:dyDescent="0.25">
      <c r="A52" s="2" t="s">
        <v>329</v>
      </c>
      <c r="B52" t="s">
        <v>39</v>
      </c>
      <c r="C52" t="s">
        <v>40</v>
      </c>
      <c r="D52" t="s">
        <v>41</v>
      </c>
      <c r="E52">
        <v>72000</v>
      </c>
      <c r="F52">
        <v>6000</v>
      </c>
      <c r="G52">
        <v>1384</v>
      </c>
      <c r="H52">
        <v>197</v>
      </c>
      <c r="I52" t="s">
        <v>42</v>
      </c>
      <c r="J52">
        <v>548</v>
      </c>
      <c r="K52" t="s">
        <v>512</v>
      </c>
      <c r="L52">
        <v>2008</v>
      </c>
      <c r="M52">
        <v>10.948905109489051</v>
      </c>
      <c r="S52" t="s">
        <v>321</v>
      </c>
      <c r="T52">
        <v>3692</v>
      </c>
    </row>
    <row r="53" spans="1:20" x14ac:dyDescent="0.25">
      <c r="A53" s="2" t="s">
        <v>435</v>
      </c>
      <c r="K53" t="s">
        <v>436</v>
      </c>
      <c r="L53">
        <v>2009</v>
      </c>
      <c r="S53" t="s">
        <v>24</v>
      </c>
      <c r="T53">
        <v>3890</v>
      </c>
    </row>
    <row r="54" spans="1:20" x14ac:dyDescent="0.25">
      <c r="A54" s="2" t="s">
        <v>651</v>
      </c>
      <c r="S54" t="s">
        <v>80</v>
      </c>
      <c r="T54">
        <v>3891</v>
      </c>
    </row>
    <row r="55" spans="1:20" x14ac:dyDescent="0.25">
      <c r="A55" s="2" t="s">
        <v>634</v>
      </c>
      <c r="S55" t="s">
        <v>223</v>
      </c>
      <c r="T55">
        <v>3898</v>
      </c>
    </row>
    <row r="56" spans="1:20" x14ac:dyDescent="0.25">
      <c r="A56" s="2" t="s">
        <v>375</v>
      </c>
      <c r="B56" t="s">
        <v>237</v>
      </c>
      <c r="C56" t="s">
        <v>238</v>
      </c>
      <c r="D56" t="s">
        <v>239</v>
      </c>
      <c r="E56">
        <v>82177</v>
      </c>
      <c r="F56">
        <v>6848</v>
      </c>
      <c r="G56">
        <v>1580</v>
      </c>
      <c r="H56">
        <v>225</v>
      </c>
      <c r="I56" t="s">
        <v>240</v>
      </c>
      <c r="J56">
        <v>1267</v>
      </c>
      <c r="K56" t="s">
        <v>471</v>
      </c>
      <c r="L56">
        <v>2012</v>
      </c>
      <c r="M56">
        <v>5.4048934490923441</v>
      </c>
      <c r="S56" t="s">
        <v>136</v>
      </c>
      <c r="T56">
        <v>3918</v>
      </c>
    </row>
    <row r="57" spans="1:20" x14ac:dyDescent="0.25">
      <c r="A57" s="2" t="s">
        <v>350</v>
      </c>
      <c r="B57" t="s">
        <v>123</v>
      </c>
      <c r="C57" t="s">
        <v>124</v>
      </c>
      <c r="D57" t="s">
        <v>125</v>
      </c>
      <c r="E57">
        <v>44472</v>
      </c>
      <c r="F57">
        <v>3706</v>
      </c>
      <c r="G57">
        <v>855</v>
      </c>
      <c r="H57">
        <v>121</v>
      </c>
      <c r="I57" t="s">
        <v>126</v>
      </c>
      <c r="K57" t="s">
        <v>604</v>
      </c>
      <c r="L57">
        <v>2011</v>
      </c>
      <c r="S57" t="s">
        <v>12</v>
      </c>
      <c r="T57">
        <v>3997</v>
      </c>
    </row>
    <row r="58" spans="1:20" x14ac:dyDescent="0.25">
      <c r="A58" s="2" t="s">
        <v>640</v>
      </c>
      <c r="S58" t="s">
        <v>50</v>
      </c>
      <c r="T58">
        <v>4028</v>
      </c>
    </row>
    <row r="59" spans="1:20" x14ac:dyDescent="0.25">
      <c r="A59" s="2" t="s">
        <v>374</v>
      </c>
      <c r="B59" t="s">
        <v>229</v>
      </c>
      <c r="C59" t="s">
        <v>230</v>
      </c>
      <c r="D59" t="s">
        <v>231</v>
      </c>
      <c r="E59">
        <v>142380</v>
      </c>
      <c r="F59">
        <v>11865</v>
      </c>
      <c r="G59">
        <v>2738</v>
      </c>
      <c r="H59">
        <v>390</v>
      </c>
      <c r="I59" t="s">
        <v>232</v>
      </c>
      <c r="J59">
        <v>2925</v>
      </c>
      <c r="K59" t="s">
        <v>573</v>
      </c>
      <c r="L59">
        <v>2013</v>
      </c>
      <c r="M59">
        <v>4.0564102564102562</v>
      </c>
      <c r="S59" t="s">
        <v>250</v>
      </c>
      <c r="T59">
        <v>4259</v>
      </c>
    </row>
    <row r="60" spans="1:20" x14ac:dyDescent="0.25">
      <c r="A60" s="2" t="s">
        <v>315</v>
      </c>
      <c r="B60" t="s">
        <v>23</v>
      </c>
      <c r="C60" t="s">
        <v>24</v>
      </c>
      <c r="D60" t="s">
        <v>25</v>
      </c>
      <c r="E60">
        <v>202270</v>
      </c>
      <c r="F60">
        <v>16856</v>
      </c>
      <c r="G60">
        <v>3890</v>
      </c>
      <c r="H60">
        <v>554</v>
      </c>
      <c r="I60" t="s">
        <v>26</v>
      </c>
      <c r="J60">
        <v>2886</v>
      </c>
      <c r="K60" t="s">
        <v>514</v>
      </c>
      <c r="L60">
        <v>2016</v>
      </c>
      <c r="M60">
        <v>5.840609840609841</v>
      </c>
      <c r="S60" t="s">
        <v>219</v>
      </c>
      <c r="T60">
        <v>4267</v>
      </c>
    </row>
    <row r="61" spans="1:20" x14ac:dyDescent="0.25">
      <c r="A61" s="2" t="s">
        <v>469</v>
      </c>
      <c r="K61" t="s">
        <v>470</v>
      </c>
      <c r="L61">
        <v>2005</v>
      </c>
      <c r="S61" t="s">
        <v>54</v>
      </c>
      <c r="T61">
        <v>4326</v>
      </c>
    </row>
    <row r="62" spans="1:20" x14ac:dyDescent="0.25">
      <c r="A62" s="2" t="s">
        <v>440</v>
      </c>
      <c r="K62" t="s">
        <v>441</v>
      </c>
      <c r="L62">
        <v>2003</v>
      </c>
      <c r="S62" t="s">
        <v>254</v>
      </c>
      <c r="T62">
        <v>4430</v>
      </c>
    </row>
    <row r="63" spans="1:20" x14ac:dyDescent="0.25">
      <c r="A63" s="2" t="s">
        <v>557</v>
      </c>
      <c r="J63">
        <v>603</v>
      </c>
      <c r="K63" t="s">
        <v>558</v>
      </c>
      <c r="L63">
        <v>2010</v>
      </c>
      <c r="S63" t="s">
        <v>317</v>
      </c>
      <c r="T63">
        <v>4795</v>
      </c>
    </row>
    <row r="64" spans="1:20" x14ac:dyDescent="0.25">
      <c r="A64" s="2" t="s">
        <v>490</v>
      </c>
      <c r="B64" t="s">
        <v>8</v>
      </c>
      <c r="C64" t="s">
        <v>317</v>
      </c>
      <c r="D64" t="s">
        <v>9</v>
      </c>
      <c r="E64">
        <v>249341</v>
      </c>
      <c r="F64">
        <v>20778</v>
      </c>
      <c r="G64">
        <v>4795</v>
      </c>
      <c r="H64">
        <v>683</v>
      </c>
      <c r="I64" t="s">
        <v>10</v>
      </c>
      <c r="J64">
        <v>2720</v>
      </c>
      <c r="K64" t="s">
        <v>491</v>
      </c>
      <c r="L64">
        <v>2012</v>
      </c>
      <c r="M64">
        <v>7.6389705882352938</v>
      </c>
      <c r="S64" t="s">
        <v>184</v>
      </c>
      <c r="T64">
        <v>4998</v>
      </c>
    </row>
    <row r="65" spans="1:20" x14ac:dyDescent="0.25">
      <c r="A65" s="2" t="s">
        <v>389</v>
      </c>
      <c r="B65" t="s">
        <v>298</v>
      </c>
      <c r="C65" t="s">
        <v>299</v>
      </c>
      <c r="D65" t="s">
        <v>300</v>
      </c>
      <c r="E65">
        <v>37151</v>
      </c>
      <c r="F65">
        <v>3096</v>
      </c>
      <c r="G65">
        <v>714</v>
      </c>
      <c r="H65">
        <v>102</v>
      </c>
      <c r="I65" t="s">
        <v>301</v>
      </c>
      <c r="K65" t="s">
        <v>426</v>
      </c>
      <c r="L65">
        <v>2006</v>
      </c>
      <c r="S65" t="s">
        <v>168</v>
      </c>
      <c r="T65">
        <v>4998</v>
      </c>
    </row>
    <row r="66" spans="1:20" x14ac:dyDescent="0.25">
      <c r="A66" s="2" t="s">
        <v>443</v>
      </c>
      <c r="J66">
        <v>2300</v>
      </c>
      <c r="K66" t="s">
        <v>444</v>
      </c>
      <c r="L66">
        <v>2012</v>
      </c>
      <c r="S66" t="s">
        <v>36</v>
      </c>
      <c r="T66">
        <v>5052</v>
      </c>
    </row>
    <row r="67" spans="1:20" x14ac:dyDescent="0.25">
      <c r="A67" s="2" t="s">
        <v>644</v>
      </c>
      <c r="S67" t="s">
        <v>751</v>
      </c>
      <c r="T67">
        <v>5230</v>
      </c>
    </row>
    <row r="68" spans="1:20" x14ac:dyDescent="0.25">
      <c r="A68" s="2" t="s">
        <v>379</v>
      </c>
      <c r="B68" t="s">
        <v>253</v>
      </c>
      <c r="C68" t="s">
        <v>254</v>
      </c>
      <c r="D68" t="s">
        <v>255</v>
      </c>
      <c r="E68">
        <v>230364</v>
      </c>
      <c r="F68">
        <v>19197</v>
      </c>
      <c r="G68">
        <v>4430</v>
      </c>
      <c r="H68">
        <v>631</v>
      </c>
      <c r="I68" t="s">
        <v>256</v>
      </c>
      <c r="K68" t="s">
        <v>544</v>
      </c>
      <c r="L68">
        <v>2006</v>
      </c>
      <c r="S68" t="s">
        <v>246</v>
      </c>
      <c r="T68">
        <v>6780</v>
      </c>
    </row>
    <row r="69" spans="1:20" x14ac:dyDescent="0.25">
      <c r="A69" s="2" t="s">
        <v>346</v>
      </c>
      <c r="B69" t="s">
        <v>107</v>
      </c>
      <c r="C69" t="s">
        <v>108</v>
      </c>
      <c r="D69" t="s">
        <v>109</v>
      </c>
      <c r="E69">
        <v>22000</v>
      </c>
      <c r="F69">
        <v>1833</v>
      </c>
      <c r="G69">
        <v>423</v>
      </c>
      <c r="H69">
        <v>60</v>
      </c>
      <c r="I69" t="s">
        <v>110</v>
      </c>
      <c r="K69" t="s">
        <v>394</v>
      </c>
      <c r="L69">
        <v>2007</v>
      </c>
      <c r="S69" t="s">
        <v>208</v>
      </c>
      <c r="T69">
        <v>7206</v>
      </c>
    </row>
    <row r="70" spans="1:20" x14ac:dyDescent="0.25">
      <c r="A70" s="2" t="s">
        <v>603</v>
      </c>
      <c r="K70" t="s">
        <v>593</v>
      </c>
      <c r="L70">
        <v>2012</v>
      </c>
      <c r="S70" t="s">
        <v>1</v>
      </c>
      <c r="T70">
        <v>7692</v>
      </c>
    </row>
    <row r="71" spans="1:20" x14ac:dyDescent="0.25">
      <c r="A71" s="2" t="s">
        <v>428</v>
      </c>
      <c r="K71" t="s">
        <v>429</v>
      </c>
      <c r="L71">
        <v>1998</v>
      </c>
    </row>
    <row r="72" spans="1:20" x14ac:dyDescent="0.25">
      <c r="A72" s="2" t="s">
        <v>414</v>
      </c>
      <c r="K72" t="s">
        <v>415</v>
      </c>
      <c r="L72">
        <v>2001</v>
      </c>
    </row>
    <row r="73" spans="1:20" x14ac:dyDescent="0.25">
      <c r="A73" s="2" t="s">
        <v>370</v>
      </c>
      <c r="B73" t="s">
        <v>214</v>
      </c>
      <c r="C73" t="s">
        <v>215</v>
      </c>
      <c r="D73" t="s">
        <v>216</v>
      </c>
      <c r="E73">
        <v>42900</v>
      </c>
      <c r="F73">
        <v>3575</v>
      </c>
      <c r="G73">
        <v>825</v>
      </c>
      <c r="H73">
        <v>117</v>
      </c>
      <c r="I73" t="s">
        <v>217</v>
      </c>
      <c r="K73" t="s">
        <v>580</v>
      </c>
      <c r="L73">
        <v>2011</v>
      </c>
    </row>
    <row r="74" spans="1:20" x14ac:dyDescent="0.25">
      <c r="A74" s="2" t="s">
        <v>347</v>
      </c>
      <c r="B74" t="s">
        <v>111</v>
      </c>
      <c r="C74" t="s">
        <v>112</v>
      </c>
      <c r="D74" t="s">
        <v>113</v>
      </c>
      <c r="E74">
        <v>67758</v>
      </c>
      <c r="F74">
        <v>5646</v>
      </c>
      <c r="G74">
        <v>1303</v>
      </c>
      <c r="H74">
        <v>186</v>
      </c>
      <c r="I74" t="s">
        <v>114</v>
      </c>
      <c r="J74">
        <v>1374</v>
      </c>
      <c r="K74" t="s">
        <v>439</v>
      </c>
      <c r="L74">
        <v>2012</v>
      </c>
      <c r="M74">
        <v>4.109170305676856</v>
      </c>
    </row>
    <row r="75" spans="1:20" x14ac:dyDescent="0.25">
      <c r="A75" s="2" t="s">
        <v>497</v>
      </c>
      <c r="J75">
        <v>2431</v>
      </c>
      <c r="K75" t="s">
        <v>498</v>
      </c>
      <c r="L75">
        <v>2012</v>
      </c>
    </row>
    <row r="76" spans="1:20" x14ac:dyDescent="0.25">
      <c r="A76" s="2" t="s">
        <v>344</v>
      </c>
      <c r="B76" t="s">
        <v>99</v>
      </c>
      <c r="C76" t="s">
        <v>100</v>
      </c>
      <c r="D76" t="s">
        <v>101</v>
      </c>
      <c r="E76">
        <v>26940</v>
      </c>
      <c r="F76">
        <v>2245</v>
      </c>
      <c r="G76">
        <v>518</v>
      </c>
      <c r="H76">
        <v>74</v>
      </c>
      <c r="I76" t="s">
        <v>102</v>
      </c>
      <c r="J76">
        <v>295</v>
      </c>
      <c r="K76" t="s">
        <v>474</v>
      </c>
      <c r="L76">
        <v>2010</v>
      </c>
      <c r="M76">
        <v>7.6101694915254239</v>
      </c>
    </row>
    <row r="77" spans="1:20" x14ac:dyDescent="0.25">
      <c r="A77" s="2" t="s">
        <v>361</v>
      </c>
      <c r="B77" t="s">
        <v>171</v>
      </c>
      <c r="C77" t="s">
        <v>172</v>
      </c>
      <c r="D77" t="s">
        <v>173</v>
      </c>
      <c r="E77">
        <v>124171</v>
      </c>
      <c r="F77">
        <v>10347</v>
      </c>
      <c r="G77">
        <v>2387</v>
      </c>
      <c r="H77">
        <v>340</v>
      </c>
      <c r="I77" t="s">
        <v>174</v>
      </c>
      <c r="K77" t="s">
        <v>564</v>
      </c>
      <c r="L77">
        <v>2011</v>
      </c>
    </row>
    <row r="78" spans="1:20" x14ac:dyDescent="0.25">
      <c r="A78" s="2" t="s">
        <v>453</v>
      </c>
      <c r="K78" t="s">
        <v>454</v>
      </c>
      <c r="L78">
        <v>2005</v>
      </c>
    </row>
    <row r="79" spans="1:20" x14ac:dyDescent="0.25">
      <c r="A79" s="2" t="s">
        <v>647</v>
      </c>
    </row>
    <row r="80" spans="1:20" x14ac:dyDescent="0.25">
      <c r="A80" s="2" t="s">
        <v>331</v>
      </c>
      <c r="B80" t="s">
        <v>49</v>
      </c>
      <c r="C80" t="s">
        <v>50</v>
      </c>
      <c r="D80" t="s">
        <v>51</v>
      </c>
      <c r="E80">
        <v>209445</v>
      </c>
      <c r="F80">
        <v>17454</v>
      </c>
      <c r="G80">
        <v>4028</v>
      </c>
      <c r="H80">
        <v>574</v>
      </c>
      <c r="I80" t="s">
        <v>52</v>
      </c>
      <c r="J80">
        <v>2997</v>
      </c>
      <c r="K80" t="s">
        <v>401</v>
      </c>
      <c r="L80">
        <v>2011</v>
      </c>
      <c r="M80">
        <v>5.8238238238238242</v>
      </c>
    </row>
    <row r="81" spans="1:13" x14ac:dyDescent="0.25">
      <c r="A81" s="2" t="s">
        <v>509</v>
      </c>
      <c r="J81">
        <v>1804</v>
      </c>
      <c r="K81" t="s">
        <v>510</v>
      </c>
      <c r="L81">
        <v>2008</v>
      </c>
    </row>
    <row r="82" spans="1:13" x14ac:dyDescent="0.25">
      <c r="A82" s="2" t="s">
        <v>362</v>
      </c>
      <c r="B82" t="s">
        <v>183</v>
      </c>
      <c r="C82" t="s">
        <v>184</v>
      </c>
      <c r="D82" t="s">
        <v>185</v>
      </c>
      <c r="E82">
        <v>259900</v>
      </c>
      <c r="F82">
        <v>21658</v>
      </c>
      <c r="G82">
        <v>4998</v>
      </c>
      <c r="H82">
        <v>712</v>
      </c>
      <c r="I82" t="s">
        <v>186</v>
      </c>
      <c r="J82">
        <v>2445</v>
      </c>
      <c r="K82" t="s">
        <v>508</v>
      </c>
      <c r="L82">
        <v>2012</v>
      </c>
      <c r="M82">
        <v>8.858077709611452</v>
      </c>
    </row>
    <row r="83" spans="1:13" x14ac:dyDescent="0.25">
      <c r="A83" s="2" t="s">
        <v>503</v>
      </c>
      <c r="K83" t="s">
        <v>470</v>
      </c>
      <c r="L83">
        <v>2008</v>
      </c>
    </row>
    <row r="84" spans="1:13" x14ac:dyDescent="0.25">
      <c r="A84" s="2" t="s">
        <v>501</v>
      </c>
      <c r="J84">
        <v>1135</v>
      </c>
      <c r="K84" t="s">
        <v>502</v>
      </c>
      <c r="L84">
        <v>2004</v>
      </c>
    </row>
    <row r="85" spans="1:13" x14ac:dyDescent="0.25">
      <c r="A85" s="2" t="s">
        <v>372</v>
      </c>
      <c r="B85" t="s">
        <v>222</v>
      </c>
      <c r="C85" t="s">
        <v>223</v>
      </c>
      <c r="D85" t="s">
        <v>224</v>
      </c>
      <c r="E85">
        <v>202700</v>
      </c>
      <c r="F85">
        <v>16891</v>
      </c>
      <c r="G85">
        <v>3898</v>
      </c>
      <c r="H85">
        <v>555</v>
      </c>
      <c r="I85" t="s">
        <v>322</v>
      </c>
      <c r="J85">
        <v>2522</v>
      </c>
      <c r="K85" t="s">
        <v>570</v>
      </c>
      <c r="L85">
        <v>2008</v>
      </c>
      <c r="M85">
        <v>6.6974623314829502</v>
      </c>
    </row>
    <row r="86" spans="1:13" x14ac:dyDescent="0.25">
      <c r="A86" s="2" t="s">
        <v>448</v>
      </c>
      <c r="K86" t="s">
        <v>449</v>
      </c>
      <c r="L86">
        <v>2010</v>
      </c>
    </row>
    <row r="87" spans="1:13" x14ac:dyDescent="0.25">
      <c r="A87" s="2" t="s">
        <v>547</v>
      </c>
      <c r="J87">
        <v>753</v>
      </c>
      <c r="K87" t="s">
        <v>548</v>
      </c>
      <c r="L87">
        <v>2009</v>
      </c>
    </row>
    <row r="88" spans="1:13" x14ac:dyDescent="0.25">
      <c r="A88" s="2" t="s">
        <v>349</v>
      </c>
      <c r="B88" t="s">
        <v>119</v>
      </c>
      <c r="C88" t="s">
        <v>120</v>
      </c>
      <c r="D88" t="s">
        <v>121</v>
      </c>
      <c r="E88">
        <v>160298</v>
      </c>
      <c r="F88">
        <v>13358</v>
      </c>
      <c r="G88">
        <v>3083</v>
      </c>
      <c r="H88">
        <v>439</v>
      </c>
      <c r="I88" t="s">
        <v>122</v>
      </c>
    </row>
    <row r="89" spans="1:13" x14ac:dyDescent="0.25">
      <c r="A89" s="2" t="s">
        <v>636</v>
      </c>
    </row>
    <row r="90" spans="1:13" x14ac:dyDescent="0.25">
      <c r="A90" s="2" t="s">
        <v>645</v>
      </c>
    </row>
    <row r="91" spans="1:13" x14ac:dyDescent="0.25">
      <c r="A91" s="2" t="s">
        <v>633</v>
      </c>
    </row>
    <row r="92" spans="1:13" x14ac:dyDescent="0.25">
      <c r="A92" s="2" t="s">
        <v>590</v>
      </c>
      <c r="J92">
        <v>336</v>
      </c>
      <c r="K92" t="s">
        <v>591</v>
      </c>
      <c r="L92">
        <v>2011</v>
      </c>
    </row>
    <row r="93" spans="1:13" x14ac:dyDescent="0.25">
      <c r="A93" s="2" t="s">
        <v>519</v>
      </c>
      <c r="K93" t="s">
        <v>447</v>
      </c>
      <c r="L93">
        <v>2008</v>
      </c>
    </row>
    <row r="94" spans="1:13" x14ac:dyDescent="0.25">
      <c r="A94" s="2" t="s">
        <v>376</v>
      </c>
      <c r="B94" t="s">
        <v>241</v>
      </c>
      <c r="C94" t="s">
        <v>242</v>
      </c>
      <c r="D94" t="s">
        <v>243</v>
      </c>
      <c r="E94">
        <v>62150</v>
      </c>
      <c r="F94">
        <v>5179</v>
      </c>
      <c r="G94">
        <v>1195</v>
      </c>
      <c r="H94">
        <v>170</v>
      </c>
      <c r="I94" t="s">
        <v>244</v>
      </c>
      <c r="J94">
        <v>1098</v>
      </c>
      <c r="K94" t="s">
        <v>465</v>
      </c>
      <c r="L94">
        <v>2012</v>
      </c>
      <c r="M94">
        <v>4.7167577413479052</v>
      </c>
    </row>
    <row r="95" spans="1:13" x14ac:dyDescent="0.25">
      <c r="A95" s="2" t="s">
        <v>632</v>
      </c>
    </row>
    <row r="96" spans="1:13" x14ac:dyDescent="0.25">
      <c r="A96" s="2" t="s">
        <v>596</v>
      </c>
      <c r="K96" t="s">
        <v>597</v>
      </c>
      <c r="L96">
        <v>2003</v>
      </c>
    </row>
    <row r="97" spans="1:13" x14ac:dyDescent="0.25">
      <c r="A97" s="2" t="s">
        <v>338</v>
      </c>
      <c r="B97" t="s">
        <v>75</v>
      </c>
      <c r="C97" t="s">
        <v>76</v>
      </c>
      <c r="D97" t="s">
        <v>77</v>
      </c>
      <c r="E97">
        <v>90000</v>
      </c>
      <c r="F97">
        <v>7500</v>
      </c>
      <c r="G97">
        <v>1730</v>
      </c>
      <c r="H97">
        <v>246</v>
      </c>
      <c r="I97" t="s">
        <v>78</v>
      </c>
      <c r="K97" t="s">
        <v>494</v>
      </c>
      <c r="L97">
        <v>2007</v>
      </c>
    </row>
    <row r="98" spans="1:13" x14ac:dyDescent="0.25">
      <c r="A98" s="2" t="s">
        <v>639</v>
      </c>
    </row>
    <row r="99" spans="1:13" x14ac:dyDescent="0.25">
      <c r="A99" s="2" t="s">
        <v>641</v>
      </c>
    </row>
    <row r="100" spans="1:13" x14ac:dyDescent="0.25">
      <c r="A100" s="2" t="s">
        <v>377</v>
      </c>
      <c r="B100" t="s">
        <v>245</v>
      </c>
      <c r="C100" t="s">
        <v>246</v>
      </c>
      <c r="D100" t="s">
        <v>247</v>
      </c>
      <c r="E100">
        <v>352560</v>
      </c>
      <c r="F100">
        <v>29380</v>
      </c>
      <c r="G100">
        <v>6780</v>
      </c>
      <c r="H100">
        <v>966</v>
      </c>
      <c r="I100" t="s">
        <v>248</v>
      </c>
      <c r="J100">
        <v>1109</v>
      </c>
      <c r="K100" t="s">
        <v>602</v>
      </c>
      <c r="L100">
        <v>2012</v>
      </c>
      <c r="M100">
        <v>26.492335437330929</v>
      </c>
    </row>
    <row r="101" spans="1:13" x14ac:dyDescent="0.25">
      <c r="A101" s="2" t="s">
        <v>482</v>
      </c>
      <c r="J101">
        <v>4089</v>
      </c>
      <c r="K101" t="s">
        <v>483</v>
      </c>
      <c r="L101">
        <v>2012</v>
      </c>
    </row>
    <row r="102" spans="1:13" x14ac:dyDescent="0.25">
      <c r="A102" s="2" t="s">
        <v>537</v>
      </c>
      <c r="J102">
        <v>1345</v>
      </c>
      <c r="K102" t="s">
        <v>538</v>
      </c>
      <c r="L102">
        <v>2010</v>
      </c>
    </row>
    <row r="103" spans="1:13" x14ac:dyDescent="0.25">
      <c r="A103" s="2" t="s">
        <v>612</v>
      </c>
      <c r="K103" t="s">
        <v>613</v>
      </c>
      <c r="L103">
        <v>2010</v>
      </c>
    </row>
    <row r="104" spans="1:13" x14ac:dyDescent="0.25">
      <c r="A104" s="2" t="s">
        <v>658</v>
      </c>
    </row>
    <row r="105" spans="1:13" x14ac:dyDescent="0.25">
      <c r="A105" s="2" t="s">
        <v>382</v>
      </c>
      <c r="B105" t="s">
        <v>265</v>
      </c>
      <c r="C105" t="s">
        <v>266</v>
      </c>
      <c r="D105" t="s">
        <v>267</v>
      </c>
      <c r="E105">
        <v>67289</v>
      </c>
      <c r="F105">
        <v>5607</v>
      </c>
      <c r="G105">
        <v>1294</v>
      </c>
      <c r="H105">
        <v>184</v>
      </c>
      <c r="I105" t="s">
        <v>268</v>
      </c>
      <c r="J105">
        <v>961</v>
      </c>
      <c r="K105" t="s">
        <v>533</v>
      </c>
      <c r="L105">
        <v>2009</v>
      </c>
      <c r="M105">
        <v>5.8345473465140483</v>
      </c>
    </row>
    <row r="106" spans="1:13" x14ac:dyDescent="0.25">
      <c r="A106" s="2" t="s">
        <v>669</v>
      </c>
    </row>
    <row r="107" spans="1:13" x14ac:dyDescent="0.25">
      <c r="A107" s="2" t="s">
        <v>462</v>
      </c>
      <c r="K107" t="s">
        <v>463</v>
      </c>
      <c r="L107">
        <v>2010</v>
      </c>
    </row>
    <row r="108" spans="1:13" x14ac:dyDescent="0.25">
      <c r="A108" s="2" t="s">
        <v>351</v>
      </c>
      <c r="B108" t="s">
        <v>127</v>
      </c>
      <c r="C108" t="s">
        <v>128</v>
      </c>
      <c r="D108" t="s">
        <v>129</v>
      </c>
      <c r="E108">
        <v>57630</v>
      </c>
      <c r="F108">
        <v>4802</v>
      </c>
      <c r="G108">
        <v>1108</v>
      </c>
      <c r="H108">
        <v>158</v>
      </c>
      <c r="I108" t="s">
        <v>130</v>
      </c>
      <c r="J108">
        <v>1808</v>
      </c>
      <c r="K108" t="s">
        <v>418</v>
      </c>
      <c r="L108">
        <v>2012</v>
      </c>
      <c r="M108">
        <v>2.6559734513274336</v>
      </c>
    </row>
    <row r="109" spans="1:13" x14ac:dyDescent="0.25">
      <c r="A109" s="2" t="s">
        <v>662</v>
      </c>
    </row>
    <row r="110" spans="1:13" x14ac:dyDescent="0.25">
      <c r="A110" s="2" t="s">
        <v>622</v>
      </c>
      <c r="K110" t="s">
        <v>623</v>
      </c>
      <c r="L110">
        <v>2008</v>
      </c>
    </row>
    <row r="111" spans="1:13" x14ac:dyDescent="0.25">
      <c r="A111" s="2" t="s">
        <v>626</v>
      </c>
      <c r="J111">
        <v>783</v>
      </c>
    </row>
    <row r="112" spans="1:13" x14ac:dyDescent="0.25">
      <c r="A112" s="2" t="s">
        <v>313</v>
      </c>
      <c r="B112" t="s">
        <v>15</v>
      </c>
      <c r="C112" t="s">
        <v>16</v>
      </c>
      <c r="D112" t="s">
        <v>17</v>
      </c>
      <c r="E112">
        <v>162703</v>
      </c>
      <c r="F112">
        <v>13559</v>
      </c>
      <c r="G112">
        <v>3129</v>
      </c>
      <c r="H112">
        <v>446</v>
      </c>
      <c r="I112" t="s">
        <v>18</v>
      </c>
      <c r="J112">
        <v>609</v>
      </c>
      <c r="K112" t="s">
        <v>452</v>
      </c>
      <c r="L112">
        <v>2010</v>
      </c>
      <c r="M112">
        <v>22.264367816091955</v>
      </c>
    </row>
    <row r="113" spans="1:12" x14ac:dyDescent="0.25">
      <c r="A113" s="2" t="s">
        <v>659</v>
      </c>
    </row>
    <row r="114" spans="1:12" x14ac:dyDescent="0.25">
      <c r="A114" s="2" t="s">
        <v>579</v>
      </c>
      <c r="J114">
        <v>438</v>
      </c>
      <c r="K114" t="s">
        <v>463</v>
      </c>
      <c r="L114">
        <v>2010</v>
      </c>
    </row>
    <row r="115" spans="1:12" x14ac:dyDescent="0.25">
      <c r="A115" s="2" t="s">
        <v>638</v>
      </c>
    </row>
    <row r="116" spans="1:12" x14ac:dyDescent="0.25">
      <c r="A116" s="2" t="s">
        <v>575</v>
      </c>
      <c r="J116">
        <v>415</v>
      </c>
      <c r="K116" t="s">
        <v>576</v>
      </c>
      <c r="L116">
        <v>2008</v>
      </c>
    </row>
    <row r="117" spans="1:12" x14ac:dyDescent="0.25">
      <c r="A117" s="2" t="s">
        <v>488</v>
      </c>
      <c r="K117" t="s">
        <v>489</v>
      </c>
      <c r="L117">
        <v>2010</v>
      </c>
    </row>
    <row r="118" spans="1:12" x14ac:dyDescent="0.25">
      <c r="A118" s="2" t="s">
        <v>619</v>
      </c>
      <c r="K118" t="s">
        <v>620</v>
      </c>
      <c r="L118">
        <v>2007</v>
      </c>
    </row>
    <row r="119" spans="1:12" x14ac:dyDescent="0.25">
      <c r="A119" s="2" t="s">
        <v>365</v>
      </c>
      <c r="B119" t="s">
        <v>195</v>
      </c>
      <c r="C119" t="s">
        <v>196</v>
      </c>
      <c r="D119" t="s">
        <v>197</v>
      </c>
      <c r="E119">
        <v>47500</v>
      </c>
      <c r="F119">
        <v>3958</v>
      </c>
      <c r="G119">
        <v>913</v>
      </c>
      <c r="H119">
        <v>130</v>
      </c>
      <c r="I119" t="s">
        <v>198</v>
      </c>
      <c r="K119" t="s">
        <v>493</v>
      </c>
      <c r="L119">
        <v>2008</v>
      </c>
    </row>
    <row r="120" spans="1:12" x14ac:dyDescent="0.25">
      <c r="A120" s="2" t="s">
        <v>631</v>
      </c>
    </row>
    <row r="121" spans="1:12" x14ac:dyDescent="0.25">
      <c r="A121" s="2" t="s">
        <v>423</v>
      </c>
      <c r="K121" t="s">
        <v>424</v>
      </c>
      <c r="L121">
        <v>2004</v>
      </c>
    </row>
    <row r="122" spans="1:12" x14ac:dyDescent="0.25">
      <c r="A122" s="2" t="s">
        <v>657</v>
      </c>
    </row>
    <row r="123" spans="1:12" x14ac:dyDescent="0.25">
      <c r="A123" s="2" t="s">
        <v>530</v>
      </c>
      <c r="K123" t="s">
        <v>531</v>
      </c>
      <c r="L123">
        <v>2010</v>
      </c>
    </row>
    <row r="124" spans="1:12" x14ac:dyDescent="0.25">
      <c r="A124" s="2" t="s">
        <v>333</v>
      </c>
      <c r="B124" t="s">
        <v>57</v>
      </c>
      <c r="C124" t="s">
        <v>58</v>
      </c>
      <c r="D124" t="s">
        <v>59</v>
      </c>
      <c r="E124">
        <v>177734</v>
      </c>
      <c r="F124">
        <v>14811</v>
      </c>
      <c r="G124">
        <v>3418</v>
      </c>
      <c r="H124">
        <v>487</v>
      </c>
      <c r="I124" t="s">
        <v>60</v>
      </c>
      <c r="K124" t="s">
        <v>539</v>
      </c>
      <c r="L124">
        <v>2012</v>
      </c>
    </row>
    <row r="125" spans="1:12" x14ac:dyDescent="0.25">
      <c r="A125" s="2" t="s">
        <v>535</v>
      </c>
      <c r="J125">
        <v>2283</v>
      </c>
      <c r="K125" t="s">
        <v>536</v>
      </c>
      <c r="L125">
        <v>1997</v>
      </c>
    </row>
    <row r="126" spans="1:12" x14ac:dyDescent="0.25">
      <c r="A126" s="2" t="s">
        <v>569</v>
      </c>
      <c r="K126" t="s">
        <v>543</v>
      </c>
      <c r="L126">
        <v>2011</v>
      </c>
    </row>
    <row r="127" spans="1:12" x14ac:dyDescent="0.25">
      <c r="A127" s="2" t="s">
        <v>542</v>
      </c>
      <c r="K127" t="s">
        <v>543</v>
      </c>
      <c r="L127">
        <v>2007</v>
      </c>
    </row>
    <row r="128" spans="1:12" x14ac:dyDescent="0.25">
      <c r="A128" s="2" t="s">
        <v>406</v>
      </c>
      <c r="K128" t="s">
        <v>407</v>
      </c>
      <c r="L128">
        <v>2010</v>
      </c>
    </row>
    <row r="129" spans="1:13" x14ac:dyDescent="0.25">
      <c r="A129" s="2" t="s">
        <v>643</v>
      </c>
    </row>
    <row r="130" spans="1:13" x14ac:dyDescent="0.25">
      <c r="A130" s="2" t="s">
        <v>472</v>
      </c>
      <c r="J130">
        <v>3678</v>
      </c>
      <c r="K130" t="s">
        <v>473</v>
      </c>
      <c r="L130">
        <v>2012</v>
      </c>
    </row>
    <row r="131" spans="1:13" x14ac:dyDescent="0.25">
      <c r="A131" s="2" t="s">
        <v>668</v>
      </c>
    </row>
    <row r="132" spans="1:13" x14ac:dyDescent="0.25">
      <c r="A132" s="2" t="s">
        <v>358</v>
      </c>
      <c r="B132" t="s">
        <v>155</v>
      </c>
      <c r="C132" t="s">
        <v>156</v>
      </c>
      <c r="D132" t="s">
        <v>157</v>
      </c>
      <c r="E132">
        <v>9548</v>
      </c>
      <c r="F132">
        <v>796</v>
      </c>
      <c r="G132">
        <v>184</v>
      </c>
      <c r="H132">
        <v>26</v>
      </c>
      <c r="I132" t="s">
        <v>158</v>
      </c>
      <c r="J132">
        <v>255</v>
      </c>
      <c r="K132" t="s">
        <v>445</v>
      </c>
      <c r="L132">
        <v>2008</v>
      </c>
      <c r="M132">
        <v>3.1215686274509804</v>
      </c>
    </row>
    <row r="133" spans="1:13" x14ac:dyDescent="0.25">
      <c r="A133" s="2" t="s">
        <v>646</v>
      </c>
    </row>
    <row r="134" spans="1:13" x14ac:dyDescent="0.25">
      <c r="A134" s="2" t="s">
        <v>552</v>
      </c>
      <c r="K134" t="s">
        <v>553</v>
      </c>
      <c r="L134">
        <v>2009</v>
      </c>
    </row>
    <row r="135" spans="1:13" x14ac:dyDescent="0.25">
      <c r="A135" s="2" t="s">
        <v>521</v>
      </c>
      <c r="J135">
        <v>831</v>
      </c>
      <c r="K135" t="s">
        <v>522</v>
      </c>
      <c r="L135">
        <v>2010</v>
      </c>
    </row>
    <row r="136" spans="1:13" x14ac:dyDescent="0.25">
      <c r="A136" s="2" t="s">
        <v>495</v>
      </c>
      <c r="K136" t="s">
        <v>496</v>
      </c>
      <c r="L136">
        <v>1996</v>
      </c>
    </row>
    <row r="137" spans="1:13" x14ac:dyDescent="0.25">
      <c r="A137" s="2" t="s">
        <v>355</v>
      </c>
      <c r="B137" t="s">
        <v>143</v>
      </c>
      <c r="C137" t="s">
        <v>144</v>
      </c>
      <c r="D137" t="s">
        <v>145</v>
      </c>
      <c r="E137">
        <v>80550</v>
      </c>
      <c r="F137">
        <v>6713</v>
      </c>
      <c r="G137">
        <v>1549</v>
      </c>
      <c r="H137">
        <v>221</v>
      </c>
      <c r="I137" t="s">
        <v>146</v>
      </c>
      <c r="K137" t="s">
        <v>523</v>
      </c>
      <c r="L137">
        <v>2010</v>
      </c>
    </row>
    <row r="138" spans="1:13" x14ac:dyDescent="0.25">
      <c r="A138" s="2" t="s">
        <v>388</v>
      </c>
      <c r="B138" t="s">
        <v>294</v>
      </c>
      <c r="C138" t="s">
        <v>295</v>
      </c>
      <c r="D138" t="s">
        <v>296</v>
      </c>
      <c r="E138">
        <v>44628</v>
      </c>
      <c r="F138">
        <v>3719</v>
      </c>
      <c r="G138">
        <v>858</v>
      </c>
      <c r="H138">
        <v>122</v>
      </c>
      <c r="I138" t="s">
        <v>297</v>
      </c>
      <c r="K138" t="s">
        <v>529</v>
      </c>
      <c r="L138">
        <v>2010</v>
      </c>
    </row>
    <row r="139" spans="1:13" x14ac:dyDescent="0.25">
      <c r="A139" s="2" t="s">
        <v>571</v>
      </c>
      <c r="J139">
        <v>279</v>
      </c>
      <c r="K139" t="s">
        <v>572</v>
      </c>
      <c r="L139">
        <v>2009</v>
      </c>
    </row>
    <row r="140" spans="1:13" x14ac:dyDescent="0.25">
      <c r="A140" s="2" t="s">
        <v>384</v>
      </c>
      <c r="B140" t="s">
        <v>272</v>
      </c>
      <c r="C140" t="s">
        <v>273</v>
      </c>
      <c r="D140" t="s">
        <v>274</v>
      </c>
      <c r="E140">
        <v>51233</v>
      </c>
      <c r="F140">
        <v>4269</v>
      </c>
      <c r="G140">
        <v>985</v>
      </c>
      <c r="H140">
        <v>140</v>
      </c>
      <c r="I140" t="s">
        <v>275</v>
      </c>
      <c r="J140">
        <v>1536</v>
      </c>
      <c r="K140" t="s">
        <v>492</v>
      </c>
      <c r="L140">
        <v>2012</v>
      </c>
      <c r="M140">
        <v>2.779296875</v>
      </c>
    </row>
    <row r="141" spans="1:13" x14ac:dyDescent="0.25">
      <c r="A141" s="2" t="s">
        <v>383</v>
      </c>
      <c r="B141" t="s">
        <v>269</v>
      </c>
      <c r="C141" t="s">
        <v>270</v>
      </c>
      <c r="D141" t="s">
        <v>271</v>
      </c>
      <c r="E141">
        <v>89173</v>
      </c>
      <c r="F141">
        <v>7431</v>
      </c>
      <c r="G141">
        <v>1715</v>
      </c>
      <c r="H141">
        <v>244</v>
      </c>
      <c r="I141" t="s">
        <v>323</v>
      </c>
      <c r="K141" t="s">
        <v>611</v>
      </c>
      <c r="L141">
        <v>2012</v>
      </c>
    </row>
    <row r="142" spans="1:13" x14ac:dyDescent="0.25">
      <c r="A142" s="2" t="s">
        <v>524</v>
      </c>
      <c r="J142">
        <v>1690</v>
      </c>
      <c r="K142" t="s">
        <v>525</v>
      </c>
      <c r="L142">
        <v>2007</v>
      </c>
    </row>
    <row r="143" spans="1:13" x14ac:dyDescent="0.25">
      <c r="A143" s="2" t="s">
        <v>650</v>
      </c>
    </row>
    <row r="144" spans="1:13" x14ac:dyDescent="0.25">
      <c r="A144" s="2" t="s">
        <v>356</v>
      </c>
      <c r="B144" t="s">
        <v>147</v>
      </c>
      <c r="C144" t="s">
        <v>148</v>
      </c>
      <c r="D144" t="s">
        <v>149</v>
      </c>
      <c r="E144">
        <v>20163</v>
      </c>
      <c r="F144">
        <v>1680</v>
      </c>
      <c r="G144">
        <v>388</v>
      </c>
      <c r="H144">
        <v>55</v>
      </c>
      <c r="I144" t="s">
        <v>150</v>
      </c>
      <c r="J144">
        <v>954</v>
      </c>
      <c r="K144" t="s">
        <v>513</v>
      </c>
      <c r="L144">
        <v>2012</v>
      </c>
      <c r="M144">
        <v>1.7610062893081762</v>
      </c>
    </row>
    <row r="145" spans="1:13" x14ac:dyDescent="0.25">
      <c r="A145" s="2" t="s">
        <v>311</v>
      </c>
      <c r="B145" t="s">
        <v>4</v>
      </c>
      <c r="C145" t="s">
        <v>5</v>
      </c>
      <c r="D145" t="s">
        <v>6</v>
      </c>
      <c r="E145">
        <v>135736</v>
      </c>
      <c r="F145">
        <v>11311</v>
      </c>
      <c r="G145">
        <v>2610</v>
      </c>
      <c r="H145">
        <v>372</v>
      </c>
      <c r="I145" t="s">
        <v>7</v>
      </c>
      <c r="J145">
        <v>1215</v>
      </c>
      <c r="K145" t="s">
        <v>500</v>
      </c>
      <c r="L145">
        <v>2012</v>
      </c>
      <c r="M145">
        <v>9.3094650205761322</v>
      </c>
    </row>
    <row r="146" spans="1:13" x14ac:dyDescent="0.25">
      <c r="A146" s="2" t="s">
        <v>364</v>
      </c>
      <c r="B146" t="s">
        <v>191</v>
      </c>
      <c r="C146" t="s">
        <v>192</v>
      </c>
      <c r="D146" t="s">
        <v>193</v>
      </c>
      <c r="E146">
        <v>85000</v>
      </c>
      <c r="F146">
        <v>7083</v>
      </c>
      <c r="G146">
        <v>1634</v>
      </c>
      <c r="H146">
        <v>232</v>
      </c>
      <c r="I146" t="s">
        <v>194</v>
      </c>
      <c r="K146" t="s">
        <v>534</v>
      </c>
      <c r="L146">
        <v>2011</v>
      </c>
    </row>
    <row r="147" spans="1:13" x14ac:dyDescent="0.25">
      <c r="A147" s="2" t="s">
        <v>653</v>
      </c>
    </row>
    <row r="148" spans="1:13" x14ac:dyDescent="0.25">
      <c r="A148" s="2" t="s">
        <v>663</v>
      </c>
    </row>
    <row r="149" spans="1:13" x14ac:dyDescent="0.25">
      <c r="A149" s="2" t="s">
        <v>649</v>
      </c>
    </row>
    <row r="150" spans="1:13" x14ac:dyDescent="0.25">
      <c r="A150" s="2" t="s">
        <v>660</v>
      </c>
    </row>
    <row r="151" spans="1:13" x14ac:dyDescent="0.25">
      <c r="A151" s="2" t="s">
        <v>656</v>
      </c>
    </row>
    <row r="152" spans="1:13" x14ac:dyDescent="0.25">
      <c r="A152" s="2" t="s">
        <v>666</v>
      </c>
    </row>
    <row r="153" spans="1:13" x14ac:dyDescent="0.25">
      <c r="A153" s="2" t="s">
        <v>635</v>
      </c>
    </row>
    <row r="154" spans="1:13" x14ac:dyDescent="0.25">
      <c r="A154" s="2" t="s">
        <v>366</v>
      </c>
      <c r="B154" t="s">
        <v>199</v>
      </c>
      <c r="C154" t="s">
        <v>200</v>
      </c>
      <c r="D154" t="s">
        <v>201</v>
      </c>
      <c r="E154">
        <v>14941</v>
      </c>
      <c r="F154">
        <v>1245</v>
      </c>
      <c r="G154">
        <v>287</v>
      </c>
      <c r="H154">
        <v>40</v>
      </c>
      <c r="I154" t="s">
        <v>202</v>
      </c>
      <c r="K154" t="s">
        <v>398</v>
      </c>
      <c r="L154">
        <v>2011</v>
      </c>
    </row>
    <row r="155" spans="1:13" x14ac:dyDescent="0.25">
      <c r="A155" s="2" t="s">
        <v>515</v>
      </c>
      <c r="J155">
        <v>1058</v>
      </c>
      <c r="K155" t="s">
        <v>516</v>
      </c>
      <c r="L155">
        <v>2010</v>
      </c>
    </row>
    <row r="156" spans="1:13" x14ac:dyDescent="0.25">
      <c r="A156" s="2" t="s">
        <v>517</v>
      </c>
      <c r="K156" t="s">
        <v>518</v>
      </c>
      <c r="L156">
        <v>2007</v>
      </c>
    </row>
    <row r="157" spans="1:13" x14ac:dyDescent="0.25">
      <c r="A157" s="2" t="s">
        <v>507</v>
      </c>
      <c r="K157" t="s">
        <v>449</v>
      </c>
      <c r="L157">
        <v>2011</v>
      </c>
    </row>
    <row r="158" spans="1:13" x14ac:dyDescent="0.25">
      <c r="A158" s="2" t="s">
        <v>598</v>
      </c>
      <c r="J158">
        <v>2616</v>
      </c>
      <c r="K158" t="s">
        <v>441</v>
      </c>
      <c r="L158">
        <v>2011</v>
      </c>
    </row>
    <row r="159" spans="1:13" x14ac:dyDescent="0.25">
      <c r="A159" s="2" t="s">
        <v>402</v>
      </c>
      <c r="J159">
        <v>1385</v>
      </c>
      <c r="K159" t="s">
        <v>403</v>
      </c>
      <c r="L159">
        <v>2012</v>
      </c>
    </row>
    <row r="160" spans="1:13" x14ac:dyDescent="0.25">
      <c r="A160" s="2" t="s">
        <v>341</v>
      </c>
      <c r="B160" t="s">
        <v>87</v>
      </c>
      <c r="C160" t="s">
        <v>88</v>
      </c>
      <c r="D160" t="s">
        <v>89</v>
      </c>
      <c r="E160">
        <v>40680</v>
      </c>
      <c r="F160">
        <v>3390</v>
      </c>
      <c r="G160">
        <v>782</v>
      </c>
      <c r="H160">
        <v>111</v>
      </c>
      <c r="I160" t="s">
        <v>90</v>
      </c>
      <c r="K160" t="s">
        <v>528</v>
      </c>
      <c r="L160">
        <v>2012</v>
      </c>
    </row>
    <row r="161" spans="1:13" x14ac:dyDescent="0.25">
      <c r="A161" s="2" t="s">
        <v>665</v>
      </c>
    </row>
    <row r="162" spans="1:13" x14ac:dyDescent="0.25">
      <c r="A162" s="2" t="s">
        <v>655</v>
      </c>
    </row>
    <row r="163" spans="1:13" x14ac:dyDescent="0.25">
      <c r="A163" s="2" t="s">
        <v>326</v>
      </c>
      <c r="B163" t="s">
        <v>46</v>
      </c>
      <c r="C163" t="s">
        <v>751</v>
      </c>
      <c r="D163" t="s">
        <v>47</v>
      </c>
      <c r="E163">
        <v>272000</v>
      </c>
      <c r="F163">
        <v>22666</v>
      </c>
      <c r="G163">
        <v>5230</v>
      </c>
      <c r="H163">
        <v>745</v>
      </c>
      <c r="I163" t="s">
        <v>48</v>
      </c>
      <c r="J163">
        <v>1838</v>
      </c>
      <c r="K163" t="s">
        <v>605</v>
      </c>
      <c r="L163">
        <v>2009</v>
      </c>
      <c r="M163">
        <v>12.331882480957562</v>
      </c>
    </row>
    <row r="164" spans="1:13" x14ac:dyDescent="0.25">
      <c r="A164" s="2" t="s">
        <v>373</v>
      </c>
      <c r="B164" t="s">
        <v>225</v>
      </c>
      <c r="C164" t="s">
        <v>226</v>
      </c>
      <c r="D164" t="s">
        <v>227</v>
      </c>
      <c r="E164">
        <v>178000</v>
      </c>
      <c r="F164">
        <v>14833</v>
      </c>
      <c r="G164">
        <v>3423</v>
      </c>
      <c r="H164">
        <v>487</v>
      </c>
      <c r="I164" t="s">
        <v>228</v>
      </c>
      <c r="J164">
        <v>2903</v>
      </c>
      <c r="K164" t="s">
        <v>504</v>
      </c>
      <c r="L164">
        <v>2006</v>
      </c>
      <c r="M164">
        <v>5.1095418532552532</v>
      </c>
    </row>
    <row r="165" spans="1:13" x14ac:dyDescent="0.25">
      <c r="A165" s="2" t="s">
        <v>621</v>
      </c>
      <c r="K165" t="s">
        <v>502</v>
      </c>
      <c r="L165">
        <v>2009</v>
      </c>
    </row>
    <row r="166" spans="1:13" x14ac:dyDescent="0.25">
      <c r="A166" s="2" t="s">
        <v>337</v>
      </c>
      <c r="B166" t="s">
        <v>72</v>
      </c>
      <c r="C166" t="s">
        <v>320</v>
      </c>
      <c r="D166" t="s">
        <v>73</v>
      </c>
      <c r="E166">
        <v>88140</v>
      </c>
      <c r="F166">
        <v>7345</v>
      </c>
      <c r="G166">
        <v>1695</v>
      </c>
      <c r="H166">
        <v>241</v>
      </c>
      <c r="I166" t="s">
        <v>74</v>
      </c>
      <c r="J166">
        <v>2352</v>
      </c>
      <c r="K166" t="s">
        <v>589</v>
      </c>
      <c r="L166">
        <v>2012</v>
      </c>
      <c r="M166">
        <v>3.122874149659864</v>
      </c>
    </row>
    <row r="167" spans="1:13" x14ac:dyDescent="0.25">
      <c r="A167" s="2" t="s">
        <v>592</v>
      </c>
      <c r="K167" t="s">
        <v>593</v>
      </c>
      <c r="L167">
        <v>2010</v>
      </c>
    </row>
    <row r="168" spans="1:13" x14ac:dyDescent="0.25">
      <c r="A168" s="2" t="s">
        <v>532</v>
      </c>
      <c r="K168" t="s">
        <v>431</v>
      </c>
      <c r="L168">
        <v>2009</v>
      </c>
    </row>
    <row r="169" spans="1:13" x14ac:dyDescent="0.25">
      <c r="A169" s="2" t="s">
        <v>334</v>
      </c>
      <c r="B169" t="s">
        <v>61</v>
      </c>
      <c r="C169" t="s">
        <v>319</v>
      </c>
      <c r="D169" t="s">
        <v>62</v>
      </c>
      <c r="E169">
        <v>127566</v>
      </c>
      <c r="F169">
        <v>10630</v>
      </c>
      <c r="G169">
        <v>2453</v>
      </c>
      <c r="H169">
        <v>349</v>
      </c>
      <c r="I169" t="s">
        <v>63</v>
      </c>
      <c r="K169" t="s">
        <v>574</v>
      </c>
      <c r="L169">
        <v>2010</v>
      </c>
    </row>
    <row r="170" spans="1:13" x14ac:dyDescent="0.25">
      <c r="A170" s="2" t="s">
        <v>540</v>
      </c>
      <c r="K170" t="s">
        <v>541</v>
      </c>
      <c r="L170">
        <v>2010</v>
      </c>
    </row>
    <row r="171" spans="1:13" x14ac:dyDescent="0.25">
      <c r="A171" s="2" t="s">
        <v>371</v>
      </c>
      <c r="B171" t="s">
        <v>218</v>
      </c>
      <c r="C171" t="s">
        <v>219</v>
      </c>
      <c r="D171" t="s">
        <v>220</v>
      </c>
      <c r="E171">
        <v>221864</v>
      </c>
      <c r="F171">
        <v>18489</v>
      </c>
      <c r="G171">
        <v>4267</v>
      </c>
      <c r="H171">
        <v>608</v>
      </c>
      <c r="I171" t="s">
        <v>221</v>
      </c>
      <c r="J171">
        <v>3023</v>
      </c>
      <c r="K171" t="s">
        <v>567</v>
      </c>
      <c r="L171">
        <v>2012</v>
      </c>
      <c r="M171">
        <v>6.1161098246774728</v>
      </c>
    </row>
    <row r="172" spans="1:13" x14ac:dyDescent="0.25">
      <c r="A172" s="2" t="s">
        <v>410</v>
      </c>
      <c r="K172" t="s">
        <v>411</v>
      </c>
      <c r="L172">
        <v>2012</v>
      </c>
    </row>
    <row r="173" spans="1:13" x14ac:dyDescent="0.25">
      <c r="A173" s="2" t="s">
        <v>628</v>
      </c>
      <c r="J173">
        <v>364</v>
      </c>
    </row>
    <row r="174" spans="1:13" x14ac:dyDescent="0.25">
      <c r="A174" s="2" t="s">
        <v>399</v>
      </c>
      <c r="K174" t="s">
        <v>400</v>
      </c>
      <c r="L174">
        <v>2000</v>
      </c>
    </row>
    <row r="175" spans="1:13" x14ac:dyDescent="0.25">
      <c r="A175" s="2" t="s">
        <v>511</v>
      </c>
      <c r="J175">
        <v>227</v>
      </c>
      <c r="K175" t="s">
        <v>512</v>
      </c>
      <c r="L175">
        <v>2009</v>
      </c>
    </row>
    <row r="176" spans="1:13" x14ac:dyDescent="0.25">
      <c r="A176" s="2" t="s">
        <v>369</v>
      </c>
      <c r="B176" t="s">
        <v>211</v>
      </c>
      <c r="C176" t="s">
        <v>321</v>
      </c>
      <c r="D176" t="s">
        <v>212</v>
      </c>
      <c r="E176">
        <v>192000</v>
      </c>
      <c r="F176">
        <v>16000</v>
      </c>
      <c r="G176">
        <v>3692</v>
      </c>
      <c r="H176">
        <v>526</v>
      </c>
      <c r="I176" t="s">
        <v>213</v>
      </c>
      <c r="K176" t="s">
        <v>570</v>
      </c>
      <c r="L176">
        <v>2007</v>
      </c>
    </row>
    <row r="177" spans="1:13" x14ac:dyDescent="0.25">
      <c r="A177" s="2" t="s">
        <v>393</v>
      </c>
      <c r="J177">
        <v>489</v>
      </c>
      <c r="K177" t="s">
        <v>394</v>
      </c>
      <c r="L177">
        <v>2010</v>
      </c>
    </row>
    <row r="178" spans="1:13" x14ac:dyDescent="0.25">
      <c r="A178" s="2" t="s">
        <v>480</v>
      </c>
      <c r="K178" t="s">
        <v>481</v>
      </c>
      <c r="L178">
        <v>2011</v>
      </c>
    </row>
    <row r="179" spans="1:13" x14ac:dyDescent="0.25">
      <c r="A179" s="2" t="s">
        <v>652</v>
      </c>
    </row>
    <row r="180" spans="1:13" x14ac:dyDescent="0.25">
      <c r="A180" s="2" t="s">
        <v>397</v>
      </c>
      <c r="K180" t="s">
        <v>398</v>
      </c>
      <c r="L180">
        <v>1992</v>
      </c>
    </row>
    <row r="181" spans="1:13" x14ac:dyDescent="0.25">
      <c r="A181" s="2" t="s">
        <v>560</v>
      </c>
      <c r="K181" t="s">
        <v>561</v>
      </c>
      <c r="L181">
        <v>2010</v>
      </c>
    </row>
    <row r="182" spans="1:13" x14ac:dyDescent="0.25">
      <c r="A182" s="2" t="s">
        <v>339</v>
      </c>
      <c r="B182" t="s">
        <v>79</v>
      </c>
      <c r="C182" t="s">
        <v>80</v>
      </c>
      <c r="D182" t="s">
        <v>81</v>
      </c>
      <c r="E182">
        <v>202352</v>
      </c>
      <c r="F182">
        <v>16863</v>
      </c>
      <c r="G182">
        <v>3891</v>
      </c>
      <c r="H182">
        <v>554</v>
      </c>
      <c r="I182" t="s">
        <v>82</v>
      </c>
      <c r="J182">
        <v>1731</v>
      </c>
      <c r="K182" t="s">
        <v>442</v>
      </c>
      <c r="L182">
        <v>2006</v>
      </c>
      <c r="M182">
        <v>9.7417677642980944</v>
      </c>
    </row>
    <row r="183" spans="1:13" x14ac:dyDescent="0.25">
      <c r="A183" s="2" t="s">
        <v>505</v>
      </c>
      <c r="K183" t="s">
        <v>506</v>
      </c>
      <c r="L183">
        <v>1998</v>
      </c>
    </row>
    <row r="184" spans="1:13" x14ac:dyDescent="0.25">
      <c r="A184" s="2" t="s">
        <v>654</v>
      </c>
    </row>
    <row r="185" spans="1:13" x14ac:dyDescent="0.25">
      <c r="A185" s="2" t="s">
        <v>367</v>
      </c>
      <c r="B185" t="s">
        <v>203</v>
      </c>
      <c r="C185" t="s">
        <v>204</v>
      </c>
      <c r="D185" t="s">
        <v>205</v>
      </c>
      <c r="E185">
        <v>13000</v>
      </c>
      <c r="F185">
        <v>1083</v>
      </c>
      <c r="G185">
        <v>250</v>
      </c>
      <c r="H185">
        <v>35</v>
      </c>
      <c r="I185" t="s">
        <v>206</v>
      </c>
      <c r="K185" t="s">
        <v>549</v>
      </c>
      <c r="L185">
        <v>2009</v>
      </c>
    </row>
    <row r="186" spans="1:13" x14ac:dyDescent="0.25">
      <c r="A186" s="2" t="s">
        <v>565</v>
      </c>
      <c r="J186">
        <v>686</v>
      </c>
      <c r="K186" t="s">
        <v>566</v>
      </c>
      <c r="L186">
        <v>2010</v>
      </c>
    </row>
    <row r="187" spans="1:13" x14ac:dyDescent="0.25">
      <c r="A187" s="2" t="s">
        <v>629</v>
      </c>
    </row>
    <row r="188" spans="1:13" x14ac:dyDescent="0.25">
      <c r="A188" s="2" t="s">
        <v>312</v>
      </c>
      <c r="B188" t="s">
        <v>11</v>
      </c>
      <c r="C188" t="s">
        <v>12</v>
      </c>
      <c r="D188" t="s">
        <v>13</v>
      </c>
      <c r="E188">
        <v>207836</v>
      </c>
      <c r="F188">
        <v>17320</v>
      </c>
      <c r="G188">
        <v>3997</v>
      </c>
      <c r="H188">
        <v>569</v>
      </c>
      <c r="I188" t="s">
        <v>14</v>
      </c>
      <c r="J188">
        <v>3065</v>
      </c>
      <c r="K188" t="s">
        <v>463</v>
      </c>
      <c r="L188">
        <v>2012</v>
      </c>
      <c r="M188">
        <v>5.6508972267536706</v>
      </c>
    </row>
    <row r="189" spans="1:13" x14ac:dyDescent="0.25">
      <c r="A189" s="2" t="s">
        <v>395</v>
      </c>
      <c r="K189" t="s">
        <v>396</v>
      </c>
      <c r="L189">
        <v>2015</v>
      </c>
    </row>
    <row r="190" spans="1:13" x14ac:dyDescent="0.25">
      <c r="A190" s="2" t="s">
        <v>310</v>
      </c>
      <c r="B190" t="s">
        <v>0</v>
      </c>
      <c r="C190" t="s">
        <v>1</v>
      </c>
      <c r="D190" t="s">
        <v>2</v>
      </c>
      <c r="E190">
        <v>400000</v>
      </c>
      <c r="F190">
        <v>33333</v>
      </c>
      <c r="G190">
        <v>7692</v>
      </c>
      <c r="H190">
        <v>1095</v>
      </c>
      <c r="I190" t="s">
        <v>3</v>
      </c>
      <c r="K190" t="s">
        <v>520</v>
      </c>
      <c r="L190">
        <v>2010</v>
      </c>
    </row>
    <row r="191" spans="1:13" x14ac:dyDescent="0.25">
      <c r="A191" s="2" t="s">
        <v>446</v>
      </c>
      <c r="K191" t="s">
        <v>447</v>
      </c>
      <c r="L191">
        <v>2003</v>
      </c>
    </row>
    <row r="192" spans="1:13" x14ac:dyDescent="0.25">
      <c r="A192" s="2" t="s">
        <v>648</v>
      </c>
    </row>
    <row r="193" spans="1:12" x14ac:dyDescent="0.25">
      <c r="A193" s="2" t="s">
        <v>336</v>
      </c>
      <c r="B193" t="s">
        <v>31</v>
      </c>
      <c r="C193" t="s">
        <v>32</v>
      </c>
      <c r="D193" t="s">
        <v>33</v>
      </c>
      <c r="E193">
        <v>0</v>
      </c>
      <c r="F193">
        <v>0</v>
      </c>
      <c r="G193">
        <v>0</v>
      </c>
      <c r="H193">
        <v>0</v>
      </c>
      <c r="I193" t="s">
        <v>34</v>
      </c>
    </row>
    <row r="194" spans="1:12" x14ac:dyDescent="0.25">
      <c r="A194" s="2" t="s">
        <v>330</v>
      </c>
      <c r="B194" t="s">
        <v>43</v>
      </c>
      <c r="C194" t="s">
        <v>318</v>
      </c>
      <c r="D194" t="s">
        <v>44</v>
      </c>
      <c r="E194">
        <v>46893</v>
      </c>
      <c r="F194">
        <v>3907</v>
      </c>
      <c r="G194">
        <v>901</v>
      </c>
      <c r="H194">
        <v>128</v>
      </c>
      <c r="I194" t="s">
        <v>45</v>
      </c>
      <c r="K194" t="s">
        <v>527</v>
      </c>
      <c r="L194">
        <v>2011</v>
      </c>
    </row>
    <row r="195" spans="1:12" x14ac:dyDescent="0.25">
      <c r="A195" s="2" t="s">
        <v>381</v>
      </c>
      <c r="B195" t="s">
        <v>261</v>
      </c>
      <c r="C195" t="s">
        <v>262</v>
      </c>
      <c r="D195" t="s">
        <v>263</v>
      </c>
      <c r="E195">
        <v>9228</v>
      </c>
      <c r="F195">
        <v>769</v>
      </c>
      <c r="G195">
        <v>177</v>
      </c>
      <c r="H195">
        <v>25</v>
      </c>
      <c r="I195" t="s">
        <v>264</v>
      </c>
      <c r="K195" t="s">
        <v>588</v>
      </c>
      <c r="L195">
        <v>2008</v>
      </c>
    </row>
    <row r="196" spans="1:12" x14ac:dyDescent="0.25">
      <c r="A196" s="2" t="s">
        <v>477</v>
      </c>
      <c r="K196" t="s">
        <v>478</v>
      </c>
      <c r="L196">
        <v>2005</v>
      </c>
    </row>
    <row r="197" spans="1:12" x14ac:dyDescent="0.25">
      <c r="A197" s="2" t="s">
        <v>354</v>
      </c>
      <c r="B197" t="s">
        <v>139</v>
      </c>
      <c r="C197" t="s">
        <v>140</v>
      </c>
      <c r="D197" t="s">
        <v>141</v>
      </c>
      <c r="E197">
        <v>56000</v>
      </c>
      <c r="F197">
        <v>4666</v>
      </c>
      <c r="G197">
        <v>1076</v>
      </c>
      <c r="H197">
        <v>153</v>
      </c>
      <c r="I197" t="s">
        <v>142</v>
      </c>
      <c r="K197" t="s">
        <v>526</v>
      </c>
      <c r="L197">
        <v>2010</v>
      </c>
    </row>
    <row r="198" spans="1:12" x14ac:dyDescent="0.25">
      <c r="A198" s="2" t="s">
        <v>599</v>
      </c>
      <c r="K198" t="s">
        <v>600</v>
      </c>
      <c r="L198">
        <v>2006</v>
      </c>
    </row>
  </sheetData>
  <autoFilter ref="A1:M198">
    <sortState ref="A2:M198">
      <sortCondition ref="A1:A1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E19" sqref="E19"/>
    </sheetView>
  </sheetViews>
  <sheetFormatPr baseColWidth="10" defaultRowHeight="15" x14ac:dyDescent="0.25"/>
  <sheetData>
    <row r="1" spans="1:5" x14ac:dyDescent="0.25">
      <c r="A1" t="s">
        <v>678</v>
      </c>
      <c r="B1" s="3">
        <v>6697462331</v>
      </c>
      <c r="D1" s="4" t="s">
        <v>749</v>
      </c>
      <c r="E1" t="s">
        <v>679</v>
      </c>
    </row>
    <row r="2" spans="1:5" x14ac:dyDescent="0.25">
      <c r="A2" t="s">
        <v>681</v>
      </c>
      <c r="B2" s="3">
        <v>2649233544</v>
      </c>
      <c r="D2" s="4" t="s">
        <v>750</v>
      </c>
      <c r="E2" t="s">
        <v>682</v>
      </c>
    </row>
    <row r="3" spans="1:5" x14ac:dyDescent="0.25">
      <c r="A3" t="s">
        <v>683</v>
      </c>
      <c r="B3" s="3">
        <v>2226436782</v>
      </c>
      <c r="D3" t="s">
        <v>680</v>
      </c>
      <c r="E3" t="s">
        <v>684</v>
      </c>
    </row>
    <row r="4" spans="1:5" x14ac:dyDescent="0.25">
      <c r="A4" t="s">
        <v>685</v>
      </c>
      <c r="B4" s="3">
        <v>312287415</v>
      </c>
      <c r="D4" t="s">
        <v>680</v>
      </c>
      <c r="E4" t="s">
        <v>686</v>
      </c>
    </row>
    <row r="5" spans="1:5" x14ac:dyDescent="0.25">
      <c r="A5" t="s">
        <v>687</v>
      </c>
      <c r="B5" s="3">
        <v>2655973451</v>
      </c>
      <c r="D5" t="s">
        <v>680</v>
      </c>
      <c r="E5" t="s">
        <v>688</v>
      </c>
    </row>
    <row r="6" spans="1:5" x14ac:dyDescent="0.25">
      <c r="A6" t="s">
        <v>689</v>
      </c>
      <c r="B6" s="3">
        <v>1965831435</v>
      </c>
      <c r="D6" t="s">
        <v>680</v>
      </c>
      <c r="E6" t="s">
        <v>690</v>
      </c>
    </row>
    <row r="7" spans="1:5" x14ac:dyDescent="0.25">
      <c r="A7" t="s">
        <v>691</v>
      </c>
      <c r="B7" s="3">
        <v>9741767764</v>
      </c>
      <c r="D7" t="s">
        <v>680</v>
      </c>
      <c r="E7" t="s">
        <v>692</v>
      </c>
    </row>
    <row r="8" spans="1:5" x14ac:dyDescent="0.25">
      <c r="A8" t="s">
        <v>693</v>
      </c>
      <c r="B8" s="3">
        <v>5823823824</v>
      </c>
      <c r="D8" t="s">
        <v>680</v>
      </c>
      <c r="E8" t="s">
        <v>694</v>
      </c>
    </row>
    <row r="9" spans="1:5" x14ac:dyDescent="0.25">
      <c r="A9" t="s">
        <v>695</v>
      </c>
      <c r="B9" s="3">
        <v>8380057803</v>
      </c>
      <c r="D9" t="s">
        <v>680</v>
      </c>
      <c r="E9" t="s">
        <v>696</v>
      </c>
    </row>
    <row r="10" spans="1:5" x14ac:dyDescent="0.25">
      <c r="A10" t="s">
        <v>697</v>
      </c>
      <c r="B10" s="3">
        <v>5161552347</v>
      </c>
      <c r="D10" t="s">
        <v>680</v>
      </c>
      <c r="E10" t="s">
        <v>698</v>
      </c>
    </row>
    <row r="11" spans="1:5" x14ac:dyDescent="0.25">
      <c r="A11" t="s">
        <v>699</v>
      </c>
      <c r="B11" s="3">
        <v>885807771</v>
      </c>
      <c r="D11" t="s">
        <v>680</v>
      </c>
      <c r="E11" t="s">
        <v>700</v>
      </c>
    </row>
    <row r="12" spans="1:5" x14ac:dyDescent="0.25">
      <c r="A12" t="s">
        <v>701</v>
      </c>
      <c r="B12" s="3">
        <v>2779296875</v>
      </c>
      <c r="D12" t="s">
        <v>680</v>
      </c>
      <c r="E12" t="s">
        <v>702</v>
      </c>
    </row>
    <row r="13" spans="1:5" x14ac:dyDescent="0.25">
      <c r="A13" t="s">
        <v>703</v>
      </c>
      <c r="B13" s="3">
        <v>9309465021</v>
      </c>
      <c r="D13" t="s">
        <v>680</v>
      </c>
      <c r="E13" t="s">
        <v>704</v>
      </c>
    </row>
    <row r="14" spans="1:5" x14ac:dyDescent="0.25">
      <c r="A14" t="s">
        <v>705</v>
      </c>
      <c r="B14" s="3">
        <v>5834547347</v>
      </c>
      <c r="D14" t="s">
        <v>680</v>
      </c>
      <c r="E14" t="s">
        <v>706</v>
      </c>
    </row>
    <row r="15" spans="1:5" x14ac:dyDescent="0.25">
      <c r="A15" t="s">
        <v>707</v>
      </c>
      <c r="B15" s="3">
        <v>5650897227</v>
      </c>
      <c r="D15" t="s">
        <v>680</v>
      </c>
      <c r="E15" t="s">
        <v>708</v>
      </c>
    </row>
    <row r="16" spans="1:5" x14ac:dyDescent="0.25">
      <c r="A16" t="s">
        <v>709</v>
      </c>
      <c r="B16" s="3">
        <v>7610169492</v>
      </c>
      <c r="D16" t="s">
        <v>680</v>
      </c>
      <c r="E16" t="s">
        <v>710</v>
      </c>
    </row>
    <row r="17" spans="1:5" x14ac:dyDescent="0.25">
      <c r="A17" t="s">
        <v>711</v>
      </c>
      <c r="B17" s="3">
        <v>7638970588</v>
      </c>
      <c r="D17" t="s">
        <v>680</v>
      </c>
      <c r="E17" t="s">
        <v>712</v>
      </c>
    </row>
    <row r="18" spans="1:5" x14ac:dyDescent="0.25">
      <c r="A18" t="s">
        <v>713</v>
      </c>
      <c r="B18" s="3">
        <v>5404893449</v>
      </c>
      <c r="D18" t="s">
        <v>680</v>
      </c>
      <c r="E18" t="s">
        <v>714</v>
      </c>
    </row>
    <row r="19" spans="1:5" x14ac:dyDescent="0.25">
      <c r="A19" t="s">
        <v>715</v>
      </c>
      <c r="B19" s="3">
        <v>1233188248</v>
      </c>
      <c r="D19" t="s">
        <v>680</v>
      </c>
      <c r="E19" t="s">
        <v>716</v>
      </c>
    </row>
    <row r="20" spans="1:5" x14ac:dyDescent="0.25">
      <c r="A20" t="s">
        <v>717</v>
      </c>
      <c r="B20" s="3">
        <v>4056410256</v>
      </c>
      <c r="D20" t="s">
        <v>680</v>
      </c>
      <c r="E20" t="s">
        <v>718</v>
      </c>
    </row>
    <row r="21" spans="1:5" x14ac:dyDescent="0.25">
      <c r="A21" t="s">
        <v>689</v>
      </c>
      <c r="B21" s="3">
        <v>1196360153</v>
      </c>
      <c r="D21" t="s">
        <v>680</v>
      </c>
      <c r="E21" t="s">
        <v>719</v>
      </c>
    </row>
    <row r="22" spans="1:5" x14ac:dyDescent="0.25">
      <c r="A22" t="s">
        <v>720</v>
      </c>
      <c r="B22" s="3">
        <v>1295200784</v>
      </c>
      <c r="D22" t="s">
        <v>680</v>
      </c>
      <c r="E22" t="s">
        <v>721</v>
      </c>
    </row>
    <row r="23" spans="1:5" x14ac:dyDescent="0.25">
      <c r="A23" t="s">
        <v>722</v>
      </c>
      <c r="B23" s="3">
        <v>5840609841</v>
      </c>
      <c r="D23" t="s">
        <v>680</v>
      </c>
      <c r="E23" t="s">
        <v>723</v>
      </c>
    </row>
    <row r="24" spans="1:5" x14ac:dyDescent="0.25">
      <c r="A24" t="s">
        <v>724</v>
      </c>
      <c r="B24" s="3">
        <v>1761006289</v>
      </c>
      <c r="D24" t="s">
        <v>680</v>
      </c>
      <c r="E24" t="s">
        <v>725</v>
      </c>
    </row>
    <row r="25" spans="1:5" x14ac:dyDescent="0.25">
      <c r="A25" t="s">
        <v>726</v>
      </c>
      <c r="B25" s="3">
        <v>3121568627</v>
      </c>
      <c r="D25" t="s">
        <v>680</v>
      </c>
      <c r="E25" t="s">
        <v>727</v>
      </c>
    </row>
    <row r="26" spans="1:5" x14ac:dyDescent="0.25">
      <c r="A26" t="s">
        <v>728</v>
      </c>
      <c r="B26" s="3">
        <v>3145973154</v>
      </c>
      <c r="D26" t="s">
        <v>680</v>
      </c>
      <c r="E26" t="s">
        <v>729</v>
      </c>
    </row>
    <row r="27" spans="1:5" x14ac:dyDescent="0.25">
      <c r="A27" t="s">
        <v>730</v>
      </c>
      <c r="B27" s="3">
        <v>5109541853</v>
      </c>
      <c r="D27" t="s">
        <v>680</v>
      </c>
      <c r="E27" t="s">
        <v>731</v>
      </c>
    </row>
    <row r="28" spans="1:5" x14ac:dyDescent="0.25">
      <c r="A28" t="s">
        <v>732</v>
      </c>
      <c r="B28" s="3">
        <v>4109170306</v>
      </c>
      <c r="D28" t="s">
        <v>680</v>
      </c>
      <c r="E28" t="s">
        <v>733</v>
      </c>
    </row>
    <row r="29" spans="1:5" x14ac:dyDescent="0.25">
      <c r="A29" t="s">
        <v>734</v>
      </c>
      <c r="B29" s="3">
        <v>8037444934</v>
      </c>
      <c r="D29" t="s">
        <v>680</v>
      </c>
      <c r="E29" t="s">
        <v>735</v>
      </c>
    </row>
    <row r="30" spans="1:5" x14ac:dyDescent="0.25">
      <c r="A30" t="s">
        <v>736</v>
      </c>
      <c r="B30" s="3">
        <v>2643292683</v>
      </c>
      <c r="D30" t="s">
        <v>680</v>
      </c>
      <c r="E30" t="s">
        <v>737</v>
      </c>
    </row>
    <row r="31" spans="1:5" x14ac:dyDescent="0.25">
      <c r="A31" t="s">
        <v>738</v>
      </c>
      <c r="B31" s="3">
        <v>6116109825</v>
      </c>
      <c r="D31" t="s">
        <v>680</v>
      </c>
      <c r="E31" t="s">
        <v>739</v>
      </c>
    </row>
    <row r="32" spans="1:5" x14ac:dyDescent="0.25">
      <c r="A32" t="s">
        <v>740</v>
      </c>
      <c r="B32" s="3">
        <v>4716757741</v>
      </c>
      <c r="D32" t="s">
        <v>680</v>
      </c>
      <c r="E32" t="s">
        <v>741</v>
      </c>
    </row>
    <row r="33" spans="1:5" x14ac:dyDescent="0.25">
      <c r="A33" t="s">
        <v>742</v>
      </c>
      <c r="B33" s="3">
        <v>3973333333</v>
      </c>
      <c r="D33" t="s">
        <v>680</v>
      </c>
      <c r="E33" t="s">
        <v>743</v>
      </c>
    </row>
    <row r="34" spans="1:5" x14ac:dyDescent="0.25">
      <c r="A34" t="s">
        <v>744</v>
      </c>
      <c r="B34" s="3">
        <v>46725756</v>
      </c>
      <c r="D34" t="s">
        <v>680</v>
      </c>
      <c r="E34" t="s">
        <v>745</v>
      </c>
    </row>
    <row r="35" spans="1:5" x14ac:dyDescent="0.25">
      <c r="A35" t="s">
        <v>730</v>
      </c>
      <c r="B35" s="3">
        <v>6519001919</v>
      </c>
      <c r="D35" t="s">
        <v>680</v>
      </c>
      <c r="E35" t="s">
        <v>746</v>
      </c>
    </row>
    <row r="36" spans="1:5" x14ac:dyDescent="0.25">
      <c r="A36" t="s">
        <v>747</v>
      </c>
      <c r="B36" s="3">
        <v>1094890511</v>
      </c>
      <c r="D36" t="s">
        <v>680</v>
      </c>
      <c r="E36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98"/>
  <sheetViews>
    <sheetView topLeftCell="A80" workbookViewId="0">
      <selection activeCell="C89" sqref="C89"/>
    </sheetView>
  </sheetViews>
  <sheetFormatPr baseColWidth="10" defaultRowHeight="15" x14ac:dyDescent="0.25"/>
  <cols>
    <col min="1" max="1" width="11.42578125" style="2"/>
    <col min="2" max="2" width="11.42578125" customWidth="1"/>
  </cols>
  <sheetData>
    <row r="1" spans="1:13" x14ac:dyDescent="0.25">
      <c r="A1" s="2" t="s">
        <v>303</v>
      </c>
      <c r="B1" s="2" t="s">
        <v>302</v>
      </c>
      <c r="C1" s="2" t="s">
        <v>390</v>
      </c>
      <c r="D1" s="2" t="s">
        <v>304</v>
      </c>
      <c r="E1" s="2" t="s">
        <v>305</v>
      </c>
      <c r="F1" s="2" t="s">
        <v>306</v>
      </c>
      <c r="G1" s="2" t="s">
        <v>307</v>
      </c>
      <c r="H1" s="2" t="s">
        <v>308</v>
      </c>
      <c r="I1" s="2" t="s">
        <v>309</v>
      </c>
      <c r="J1" s="2" t="s">
        <v>676</v>
      </c>
      <c r="K1" s="2" t="s">
        <v>391</v>
      </c>
      <c r="L1" s="2" t="s">
        <v>675</v>
      </c>
      <c r="M1" s="2" t="s">
        <v>677</v>
      </c>
    </row>
    <row r="2" spans="1:13" x14ac:dyDescent="0.25">
      <c r="A2" s="2" t="s">
        <v>603</v>
      </c>
      <c r="B2" t="e">
        <f>VLOOKUP(A2,'WL Salaries'!$A$1:$I$79,2,FALSE)</f>
        <v>#N/A</v>
      </c>
      <c r="C2" t="e">
        <f>VLOOKUP(A2,'WL Salaries'!$A$1:$I$79,3,FALSE)</f>
        <v>#N/A</v>
      </c>
      <c r="D2" t="e">
        <f>VLOOKUP(A2,'WL Salaries'!$A$1:$I$79,4,FALSE)</f>
        <v>#N/A</v>
      </c>
      <c r="E2" t="e">
        <f>VLOOKUP(A2,'WL Salaries'!$A$1:$I$79,5,FALSE)</f>
        <v>#N/A</v>
      </c>
      <c r="F2" t="e">
        <f>VLOOKUP(A2,'WL Salaries'!$A$1:$I$79,6,FALSE)</f>
        <v>#N/A</v>
      </c>
      <c r="G2" t="e">
        <f>VLOOKUP(A2,'WL Salaries'!$A$1:$I$79,7,FALSE)</f>
        <v>#N/A</v>
      </c>
      <c r="H2" t="e">
        <f>VLOOKUP(A2,'WL Salaries'!$A$1:$I$79,8,FALSE)</f>
        <v>#N/A</v>
      </c>
      <c r="I2" t="e">
        <f>VLOOKUP(A2,'WL Salaries'!$A$1:$I$79,9,FALSE)</f>
        <v>#N/A</v>
      </c>
      <c r="J2" t="e">
        <f>VLOOKUP(A2,AvNal!$A$1:$B$73,2,FALSE)</f>
        <v>#N/A</v>
      </c>
      <c r="K2" t="str">
        <f>VLOOKUP(A2,Gini!$A$1:$C$163,2,FALSE)</f>
        <v>0.364</v>
      </c>
      <c r="L2">
        <f>VLOOKUP(A2,Gini!$A$1:$C$163,3,FALSE)</f>
        <v>2012</v>
      </c>
      <c r="M2" t="e">
        <f>F2/J2</f>
        <v>#N/A</v>
      </c>
    </row>
    <row r="3" spans="1:13" x14ac:dyDescent="0.25">
      <c r="A3" s="2" t="s">
        <v>532</v>
      </c>
      <c r="B3" t="e">
        <f>VLOOKUP(A3,'WL Salaries'!$A$1:$I$79,2,FALSE)</f>
        <v>#N/A</v>
      </c>
      <c r="C3" t="e">
        <f>VLOOKUP(A3,'WL Salaries'!$A$1:$I$79,3,FALSE)</f>
        <v>#N/A</v>
      </c>
      <c r="D3" t="e">
        <f>VLOOKUP(A3,'WL Salaries'!$A$1:$I$79,4,FALSE)</f>
        <v>#N/A</v>
      </c>
      <c r="E3" t="e">
        <f>VLOOKUP(A3,'WL Salaries'!$A$1:$I$79,5,FALSE)</f>
        <v>#N/A</v>
      </c>
      <c r="F3" t="e">
        <f>VLOOKUP(A3,'WL Salaries'!$A$1:$I$79,6,FALSE)</f>
        <v>#N/A</v>
      </c>
      <c r="G3" t="e">
        <f>VLOOKUP(A3,'WL Salaries'!$A$1:$I$79,7,FALSE)</f>
        <v>#N/A</v>
      </c>
      <c r="H3" t="e">
        <f>VLOOKUP(A3,'WL Salaries'!$A$1:$I$79,8,FALSE)</f>
        <v>#N/A</v>
      </c>
      <c r="I3" t="e">
        <f>VLOOKUP(A3,'WL Salaries'!$A$1:$I$79,9,FALSE)</f>
        <v>#N/A</v>
      </c>
      <c r="J3" t="e">
        <f>VLOOKUP(A3,AvNal!$A$1:$B$73,2,FALSE)</f>
        <v>#N/A</v>
      </c>
      <c r="K3" t="str">
        <f>VLOOKUP(A3,Gini!$A$1:$C$163,2,FALSE)</f>
        <v>0.353</v>
      </c>
      <c r="L3">
        <f>VLOOKUP(A3,Gini!$A$1:$C$163,3,FALSE)</f>
        <v>2009</v>
      </c>
      <c r="M3" t="e">
        <f t="shared" ref="M3:M66" si="0">F3/J3</f>
        <v>#N/A</v>
      </c>
    </row>
    <row r="4" spans="1:13" x14ac:dyDescent="0.25">
      <c r="A4" s="2" t="s">
        <v>369</v>
      </c>
      <c r="B4" t="str">
        <f>VLOOKUP(A4,'WL Salaries'!$A$1:$I$79,2,FALSE)</f>
        <v>John Magufuli</v>
      </c>
      <c r="C4" t="str">
        <f>VLOOKUP(A4,'WL Salaries'!$A$1:$I$79,3,FALSE)</f>
        <v>President Tanzania</v>
      </c>
      <c r="D4" t="str">
        <f>VLOOKUP(A4,'WL Salaries'!$A$1:$I$79,4,FALSE)</f>
        <v>Born: Tanzania 1959</v>
      </c>
      <c r="E4">
        <f>VLOOKUP(A4,'WL Salaries'!$A$1:$I$79,5,FALSE)</f>
        <v>192000</v>
      </c>
      <c r="F4">
        <f>VLOOKUP(A4,'WL Salaries'!$A$1:$I$79,6,FALSE)</f>
        <v>16000</v>
      </c>
      <c r="G4">
        <f>VLOOKUP(A4,'WL Salaries'!$A$1:$I$79,7,FALSE)</f>
        <v>3692</v>
      </c>
      <c r="H4">
        <f>VLOOKUP(A4,'WL Salaries'!$A$1:$I$79,8,FALSE)</f>
        <v>526</v>
      </c>
      <c r="I4" t="str">
        <f>VLOOKUP(A4,'WL Salaries'!$A$1:$I$79,9,FALSE)</f>
        <v>http://www.paywizard.org/main/salary/vip-check/john-magufuli/picture</v>
      </c>
      <c r="J4" t="e">
        <f>VLOOKUP(A4,AvNal!$A$1:$B$73,2,FALSE)</f>
        <v>#N/A</v>
      </c>
      <c r="K4" t="str">
        <f>VLOOKUP(A4,Gini!$A$1:$C$163,2,FALSE)</f>
        <v>0.376</v>
      </c>
      <c r="L4">
        <f>VLOOKUP(A4,Gini!$A$1:$C$163,3,FALSE)</f>
        <v>2007</v>
      </c>
      <c r="M4" t="e">
        <f t="shared" si="0"/>
        <v>#N/A</v>
      </c>
    </row>
    <row r="5" spans="1:13" x14ac:dyDescent="0.25">
      <c r="A5" s="2" t="s">
        <v>466</v>
      </c>
      <c r="B5" t="e">
        <f>VLOOKUP(A5,'WL Salaries'!$A$1:$I$79,2,FALSE)</f>
        <v>#N/A</v>
      </c>
      <c r="C5" t="e">
        <f>VLOOKUP(A5,'WL Salaries'!$A$1:$I$79,3,FALSE)</f>
        <v>#N/A</v>
      </c>
      <c r="D5" t="e">
        <f>VLOOKUP(A5,'WL Salaries'!$A$1:$I$79,4,FALSE)</f>
        <v>#N/A</v>
      </c>
      <c r="E5" t="e">
        <f>VLOOKUP(A5,'WL Salaries'!$A$1:$I$79,5,FALSE)</f>
        <v>#N/A</v>
      </c>
      <c r="F5" t="e">
        <f>VLOOKUP(A5,'WL Salaries'!$A$1:$I$79,6,FALSE)</f>
        <v>#N/A</v>
      </c>
      <c r="G5" t="e">
        <f>VLOOKUP(A5,'WL Salaries'!$A$1:$I$79,7,FALSE)</f>
        <v>#N/A</v>
      </c>
      <c r="H5" t="e">
        <f>VLOOKUP(A5,'WL Salaries'!$A$1:$I$79,8,FALSE)</f>
        <v>#N/A</v>
      </c>
      <c r="I5" t="e">
        <f>VLOOKUP(A5,'WL Salaries'!$A$1:$I$79,9,FALSE)</f>
        <v>#N/A</v>
      </c>
      <c r="J5">
        <f>VLOOKUP(A5,AvNal!$A$1:$B$73,2,FALSE)</f>
        <v>996</v>
      </c>
      <c r="K5" t="str">
        <f>VLOOKUP(A5,Gini!$A$1:$C$163,2,FALSE)</f>
        <v>0.614</v>
      </c>
      <c r="L5">
        <f>VLOOKUP(A5,Gini!$A$1:$C$163,3,FALSE)</f>
        <v>1994</v>
      </c>
      <c r="M5" t="e">
        <f t="shared" si="0"/>
        <v>#N/A</v>
      </c>
    </row>
    <row r="6" spans="1:13" x14ac:dyDescent="0.25">
      <c r="A6" s="2" t="s">
        <v>414</v>
      </c>
      <c r="B6" t="e">
        <f>VLOOKUP(A6,'WL Salaries'!$A$1:$I$79,2,FALSE)</f>
        <v>#N/A</v>
      </c>
      <c r="C6" t="e">
        <f>VLOOKUP(A6,'WL Salaries'!$A$1:$I$79,3,FALSE)</f>
        <v>#N/A</v>
      </c>
      <c r="D6" t="e">
        <f>VLOOKUP(A6,'WL Salaries'!$A$1:$I$79,4,FALSE)</f>
        <v>#N/A</v>
      </c>
      <c r="E6" t="e">
        <f>VLOOKUP(A6,'WL Salaries'!$A$1:$I$79,5,FALSE)</f>
        <v>#N/A</v>
      </c>
      <c r="F6" t="e">
        <f>VLOOKUP(A6,'WL Salaries'!$A$1:$I$79,6,FALSE)</f>
        <v>#N/A</v>
      </c>
      <c r="G6" t="e">
        <f>VLOOKUP(A6,'WL Salaries'!$A$1:$I$79,7,FALSE)</f>
        <v>#N/A</v>
      </c>
      <c r="H6" t="e">
        <f>VLOOKUP(A6,'WL Salaries'!$A$1:$I$79,8,FALSE)</f>
        <v>#N/A</v>
      </c>
      <c r="I6" t="e">
        <f>VLOOKUP(A6,'WL Salaries'!$A$1:$I$79,9,FALSE)</f>
        <v>#N/A</v>
      </c>
      <c r="J6" t="e">
        <f>VLOOKUP(A6,AvNal!$A$1:$B$73,2,FALSE)</f>
        <v>#N/A</v>
      </c>
      <c r="K6" t="str">
        <f>VLOOKUP(A6,Gini!$A$1:$C$163,2,FALSE)</f>
        <v>0.595</v>
      </c>
      <c r="L6">
        <f>VLOOKUP(A6,Gini!$A$1:$C$163,3,FALSE)</f>
        <v>2001</v>
      </c>
      <c r="M6" t="e">
        <f t="shared" si="0"/>
        <v>#N/A</v>
      </c>
    </row>
    <row r="7" spans="1:13" x14ac:dyDescent="0.25">
      <c r="A7" s="2" t="s">
        <v>515</v>
      </c>
      <c r="B7" t="e">
        <f>VLOOKUP(A7,'WL Salaries'!$A$1:$I$79,2,FALSE)</f>
        <v>#N/A</v>
      </c>
      <c r="C7" t="e">
        <f>VLOOKUP(A7,'WL Salaries'!$A$1:$I$79,3,FALSE)</f>
        <v>#N/A</v>
      </c>
      <c r="D7" t="e">
        <f>VLOOKUP(A7,'WL Salaries'!$A$1:$I$79,4,FALSE)</f>
        <v>#N/A</v>
      </c>
      <c r="E7" t="e">
        <f>VLOOKUP(A7,'WL Salaries'!$A$1:$I$79,5,FALSE)</f>
        <v>#N/A</v>
      </c>
      <c r="F7" t="e">
        <f>VLOOKUP(A7,'WL Salaries'!$A$1:$I$79,6,FALSE)</f>
        <v>#N/A</v>
      </c>
      <c r="G7" t="e">
        <f>VLOOKUP(A7,'WL Salaries'!$A$1:$I$79,7,FALSE)</f>
        <v>#N/A</v>
      </c>
      <c r="H7" t="e">
        <f>VLOOKUP(A7,'WL Salaries'!$A$1:$I$79,8,FALSE)</f>
        <v>#N/A</v>
      </c>
      <c r="I7" t="e">
        <f>VLOOKUP(A7,'WL Salaries'!$A$1:$I$79,9,FALSE)</f>
        <v>#N/A</v>
      </c>
      <c r="J7">
        <f>VLOOKUP(A7,AvNal!$A$1:$B$73,2,FALSE)</f>
        <v>1058</v>
      </c>
      <c r="K7" t="str">
        <f>VLOOKUP(A7,Gini!$A$1:$C$163,2,FALSE)</f>
        <v>0.296</v>
      </c>
      <c r="L7">
        <f>VLOOKUP(A7,Gini!$A$1:$C$163,3,FALSE)</f>
        <v>2010</v>
      </c>
      <c r="M7" t="e">
        <f t="shared" si="0"/>
        <v>#N/A</v>
      </c>
    </row>
    <row r="8" spans="1:13" x14ac:dyDescent="0.25">
      <c r="A8" s="2" t="s">
        <v>363</v>
      </c>
      <c r="B8" t="str">
        <f>VLOOKUP(A8,'WL Salaries'!$A$1:$I$79,2,FALSE)</f>
        <v>Joseph Kabila</v>
      </c>
      <c r="C8" t="str">
        <f>VLOOKUP(A8,'WL Salaries'!$A$1:$I$79,3,FALSE)</f>
        <v>President of the Democratic Republic of the Congo</v>
      </c>
      <c r="D8" t="str">
        <f>VLOOKUP(A8,'WL Salaries'!$A$1:$I$79,4,FALSE)</f>
        <v>Born: 1971, Fizi, Congo-Léopoldville</v>
      </c>
      <c r="E8">
        <f>VLOOKUP(A8,'WL Salaries'!$A$1:$I$79,5,FALSE)</f>
        <v>52197</v>
      </c>
      <c r="F8">
        <f>VLOOKUP(A8,'WL Salaries'!$A$1:$I$79,6,FALSE)</f>
        <v>4349</v>
      </c>
      <c r="G8">
        <f>VLOOKUP(A8,'WL Salaries'!$A$1:$I$79,7,FALSE)</f>
        <v>1003</v>
      </c>
      <c r="H8">
        <f>VLOOKUP(A8,'WL Salaries'!$A$1:$I$79,8,FALSE)</f>
        <v>143</v>
      </c>
      <c r="I8" t="str">
        <f>VLOOKUP(A8,'WL Salaries'!$A$1:$I$79,9,FALSE)</f>
        <v>http://www.paywizard.org/main/salary/vip-check/joseph-kabila/picture</v>
      </c>
      <c r="J8" t="e">
        <f>VLOOKUP(A8,AvNal!$A$1:$B$73,2,FALSE)</f>
        <v>#N/A</v>
      </c>
      <c r="K8" t="str">
        <f>VLOOKUP(A8,Gini!$A$1:$C$163,2,FALSE)</f>
        <v>0.444</v>
      </c>
      <c r="L8">
        <f>VLOOKUP(A8,Gini!$A$1:$C$163,3,FALSE)</f>
        <v>2006</v>
      </c>
      <c r="M8" t="e">
        <f t="shared" si="0"/>
        <v>#N/A</v>
      </c>
    </row>
    <row r="9" spans="1:13" x14ac:dyDescent="0.25">
      <c r="A9" s="2" t="s">
        <v>372</v>
      </c>
      <c r="B9" t="str">
        <f>VLOOKUP(A9,'WL Salaries'!$A$1:$I$79,2,FALSE)</f>
        <v>Shinzō Abe</v>
      </c>
      <c r="C9" t="str">
        <f>VLOOKUP(A9,'WL Salaries'!$A$1:$I$79,3,FALSE)</f>
        <v>Prime Minister Japan</v>
      </c>
      <c r="D9" t="str">
        <f>VLOOKUP(A9,'WL Salaries'!$A$1:$I$79,4,FALSE)</f>
        <v>Born: Japan, 1954</v>
      </c>
      <c r="E9">
        <f>VLOOKUP(A9,'WL Salaries'!$A$1:$I$79,5,FALSE)</f>
        <v>202700</v>
      </c>
      <c r="F9">
        <f>VLOOKUP(A9,'WL Salaries'!$A$1:$I$79,6,FALSE)</f>
        <v>16891</v>
      </c>
      <c r="G9">
        <f>VLOOKUP(A9,'WL Salaries'!$A$1:$I$79,7,FALSE)</f>
        <v>3898</v>
      </c>
      <c r="H9">
        <f>VLOOKUP(A9,'WL Salaries'!$A$1:$I$79,8,FALSE)</f>
        <v>555</v>
      </c>
      <c r="I9" t="str">
        <f>VLOOKUP(A9,'WL Salaries'!$A$1:$I$79,9,FALSE)</f>
        <v>http://www.paywizard.org/main/salary/vip-check/shinzo-abe/picture</v>
      </c>
      <c r="J9">
        <f>VLOOKUP(A9,AvNal!$A$1:$B$73,2,FALSE)</f>
        <v>2522</v>
      </c>
      <c r="K9" t="str">
        <f>VLOOKUP(A9,Gini!$A$1:$C$163,2,FALSE)</f>
        <v>0.376</v>
      </c>
      <c r="L9">
        <f>VLOOKUP(A9,Gini!$A$1:$C$163,3,FALSE)</f>
        <v>2008</v>
      </c>
      <c r="M9">
        <f t="shared" si="0"/>
        <v>6.6974623314829502</v>
      </c>
    </row>
    <row r="10" spans="1:13" x14ac:dyDescent="0.25">
      <c r="A10" s="2" t="s">
        <v>630</v>
      </c>
      <c r="B10" t="e">
        <f>VLOOKUP(A10,'WL Salaries'!$A$1:$I$79,2,FALSE)</f>
        <v>#N/A</v>
      </c>
      <c r="C10" t="e">
        <f>VLOOKUP(A10,'WL Salaries'!$A$1:$I$79,3,FALSE)</f>
        <v>#N/A</v>
      </c>
      <c r="D10" t="e">
        <f>VLOOKUP(A10,'WL Salaries'!$A$1:$I$79,4,FALSE)</f>
        <v>#N/A</v>
      </c>
      <c r="E10" t="e">
        <f>VLOOKUP(A10,'WL Salaries'!$A$1:$I$79,5,FALSE)</f>
        <v>#N/A</v>
      </c>
      <c r="F10" t="e">
        <f>VLOOKUP(A10,'WL Salaries'!$A$1:$I$79,6,FALSE)</f>
        <v>#N/A</v>
      </c>
      <c r="G10" t="e">
        <f>VLOOKUP(A10,'WL Salaries'!$A$1:$I$79,7,FALSE)</f>
        <v>#N/A</v>
      </c>
      <c r="H10" t="e">
        <f>VLOOKUP(A10,'WL Salaries'!$A$1:$I$79,8,FALSE)</f>
        <v>#N/A</v>
      </c>
      <c r="I10" t="e">
        <f>VLOOKUP(A10,'WL Salaries'!$A$1:$I$79,9,FALSE)</f>
        <v>#N/A</v>
      </c>
      <c r="J10" t="e">
        <f>VLOOKUP(A10,AvNal!$A$1:$B$73,2,FALSE)</f>
        <v>#N/A</v>
      </c>
      <c r="K10" t="e">
        <f>VLOOKUP(A10,Gini!$A$1:$C$163,2,FALSE)</f>
        <v>#N/A</v>
      </c>
      <c r="L10" t="e">
        <f>VLOOKUP(A10,Gini!$A$1:$C$163,3,FALSE)</f>
        <v>#N/A</v>
      </c>
      <c r="M10" t="e">
        <f t="shared" si="0"/>
        <v>#N/A</v>
      </c>
    </row>
    <row r="11" spans="1:13" x14ac:dyDescent="0.25">
      <c r="A11" s="2" t="s">
        <v>511</v>
      </c>
      <c r="B11" t="e">
        <f>VLOOKUP(A11,'WL Salaries'!$A$1:$I$79,2,FALSE)</f>
        <v>#N/A</v>
      </c>
      <c r="C11" t="e">
        <f>VLOOKUP(A11,'WL Salaries'!$A$1:$I$79,3,FALSE)</f>
        <v>#N/A</v>
      </c>
      <c r="D11" t="e">
        <f>VLOOKUP(A11,'WL Salaries'!$A$1:$I$79,4,FALSE)</f>
        <v>#N/A</v>
      </c>
      <c r="E11" t="e">
        <f>VLOOKUP(A11,'WL Salaries'!$A$1:$I$79,5,FALSE)</f>
        <v>#N/A</v>
      </c>
      <c r="F11" t="e">
        <f>VLOOKUP(A11,'WL Salaries'!$A$1:$I$79,6,FALSE)</f>
        <v>#N/A</v>
      </c>
      <c r="G11" t="e">
        <f>VLOOKUP(A11,'WL Salaries'!$A$1:$I$79,7,FALSE)</f>
        <v>#N/A</v>
      </c>
      <c r="H11" t="e">
        <f>VLOOKUP(A11,'WL Salaries'!$A$1:$I$79,8,FALSE)</f>
        <v>#N/A</v>
      </c>
      <c r="I11" t="e">
        <f>VLOOKUP(A11,'WL Salaries'!$A$1:$I$79,9,FALSE)</f>
        <v>#N/A</v>
      </c>
      <c r="J11">
        <f>VLOOKUP(A11,AvNal!$A$1:$B$73,2,FALSE)</f>
        <v>227</v>
      </c>
      <c r="K11" t="str">
        <f>VLOOKUP(A11,Gini!$A$1:$C$163,2,FALSE)</f>
        <v>0.308</v>
      </c>
      <c r="L11">
        <f>VLOOKUP(A11,Gini!$A$1:$C$163,3,FALSE)</f>
        <v>2009</v>
      </c>
      <c r="M11" t="e">
        <f t="shared" si="0"/>
        <v>#N/A</v>
      </c>
    </row>
    <row r="12" spans="1:13" x14ac:dyDescent="0.25">
      <c r="A12" s="2" t="s">
        <v>377</v>
      </c>
      <c r="B12" t="str">
        <f>VLOOKUP(A12,'WL Salaries'!$A$1:$I$79,2,FALSE)</f>
        <v>Dalia Grybauskaitė</v>
      </c>
      <c r="C12" t="str">
        <f>VLOOKUP(A12,'WL Salaries'!$A$1:$I$79,3,FALSE)</f>
        <v>President Lithuania</v>
      </c>
      <c r="D12" t="str">
        <f>VLOOKUP(A12,'WL Salaries'!$A$1:$I$79,4,FALSE)</f>
        <v>Born: 1956 Vilnius, Soviet Union (now Lithuania)</v>
      </c>
      <c r="E12">
        <f>VLOOKUP(A12,'WL Salaries'!$A$1:$I$79,5,FALSE)</f>
        <v>352560</v>
      </c>
      <c r="F12">
        <f>VLOOKUP(A12,'WL Salaries'!$A$1:$I$79,6,FALSE)</f>
        <v>29380</v>
      </c>
      <c r="G12">
        <f>VLOOKUP(A12,'WL Salaries'!$A$1:$I$79,7,FALSE)</f>
        <v>6780</v>
      </c>
      <c r="H12">
        <f>VLOOKUP(A12,'WL Salaries'!$A$1:$I$79,8,FALSE)</f>
        <v>966</v>
      </c>
      <c r="I12" t="str">
        <f>VLOOKUP(A12,'WL Salaries'!$A$1:$I$79,9,FALSE)</f>
        <v>http://www.paywizard.org/main/salary/vip-check/dalia-grybauskaite/picture</v>
      </c>
      <c r="J12">
        <f>VLOOKUP(A12,AvNal!$A$1:$B$73,2,FALSE)</f>
        <v>1109</v>
      </c>
      <c r="K12" t="str">
        <f>VLOOKUP(A12,Gini!$A$1:$C$163,2,FALSE)</f>
        <v>0.32</v>
      </c>
      <c r="L12">
        <f>VLOOKUP(A12,Gini!$A$1:$C$163,3,FALSE)</f>
        <v>2012</v>
      </c>
      <c r="M12">
        <f t="shared" si="0"/>
        <v>26.492335437330929</v>
      </c>
    </row>
    <row r="13" spans="1:13" x14ac:dyDescent="0.25">
      <c r="A13" s="2" t="s">
        <v>397</v>
      </c>
      <c r="B13" t="e">
        <f>VLOOKUP(A13,'WL Salaries'!$A$1:$I$79,2,FALSE)</f>
        <v>#N/A</v>
      </c>
      <c r="C13" t="e">
        <f>VLOOKUP(A13,'WL Salaries'!$A$1:$I$79,3,FALSE)</f>
        <v>#N/A</v>
      </c>
      <c r="D13" t="e">
        <f>VLOOKUP(A13,'WL Salaries'!$A$1:$I$79,4,FALSE)</f>
        <v>#N/A</v>
      </c>
      <c r="E13" t="e">
        <f>VLOOKUP(A13,'WL Salaries'!$A$1:$I$79,5,FALSE)</f>
        <v>#N/A</v>
      </c>
      <c r="F13" t="e">
        <f>VLOOKUP(A13,'WL Salaries'!$A$1:$I$79,6,FALSE)</f>
        <v>#N/A</v>
      </c>
      <c r="G13" t="e">
        <f>VLOOKUP(A13,'WL Salaries'!$A$1:$I$79,7,FALSE)</f>
        <v>#N/A</v>
      </c>
      <c r="H13" t="e">
        <f>VLOOKUP(A13,'WL Salaries'!$A$1:$I$79,8,FALSE)</f>
        <v>#N/A</v>
      </c>
      <c r="I13" t="e">
        <f>VLOOKUP(A13,'WL Salaries'!$A$1:$I$79,9,FALSE)</f>
        <v>#N/A</v>
      </c>
      <c r="J13" t="e">
        <f>VLOOKUP(A13,AvNal!$A$1:$B$73,2,FALSE)</f>
        <v>#N/A</v>
      </c>
      <c r="K13" t="str">
        <f>VLOOKUP(A13,Gini!$A$1:$C$163,2,FALSE)</f>
        <v>0.403</v>
      </c>
      <c r="L13">
        <f>VLOOKUP(A13,Gini!$A$1:$C$163,3,FALSE)</f>
        <v>1992</v>
      </c>
      <c r="M13" t="e">
        <f t="shared" si="0"/>
        <v>#N/A</v>
      </c>
    </row>
    <row r="14" spans="1:13" x14ac:dyDescent="0.25">
      <c r="A14" s="2" t="s">
        <v>313</v>
      </c>
      <c r="B14" t="str">
        <f>VLOOKUP(A14,'WL Salaries'!$A$1:$I$79,2,FALSE)</f>
        <v>Enrique Peña Nieto</v>
      </c>
      <c r="C14" t="str">
        <f>VLOOKUP(A14,'WL Salaries'!$A$1:$I$79,3,FALSE)</f>
        <v>President of Mexico</v>
      </c>
      <c r="D14" t="str">
        <f>VLOOKUP(A14,'WL Salaries'!$A$1:$I$79,4,FALSE)</f>
        <v>Born: Mexico 1966</v>
      </c>
      <c r="E14">
        <f>VLOOKUP(A14,'WL Salaries'!$A$1:$I$79,5,FALSE)</f>
        <v>162703</v>
      </c>
      <c r="F14">
        <f>VLOOKUP(A14,'WL Salaries'!$A$1:$I$79,6,FALSE)</f>
        <v>13559</v>
      </c>
      <c r="G14">
        <f>VLOOKUP(A14,'WL Salaries'!$A$1:$I$79,7,FALSE)</f>
        <v>3129</v>
      </c>
      <c r="H14">
        <f>VLOOKUP(A14,'WL Salaries'!$A$1:$I$79,8,FALSE)</f>
        <v>446</v>
      </c>
      <c r="I14" t="str">
        <f>VLOOKUP(A14,'WL Salaries'!$A$1:$I$79,9,FALSE)</f>
        <v>http://www.paywizard.org/main/salary/vip-check/enrique-pena-nieto/picture</v>
      </c>
      <c r="J14">
        <f>VLOOKUP(A14,AvNal!$A$1:$B$73,2,FALSE)</f>
        <v>609</v>
      </c>
      <c r="K14" t="str">
        <f>VLOOKUP(A14,Gini!$A$1:$C$163,2,FALSE)</f>
        <v>0.472</v>
      </c>
      <c r="L14">
        <f>VLOOKUP(A14,Gini!$A$1:$C$163,3,FALSE)</f>
        <v>2010</v>
      </c>
      <c r="M14">
        <f t="shared" si="0"/>
        <v>22.264367816091955</v>
      </c>
    </row>
    <row r="15" spans="1:13" x14ac:dyDescent="0.25">
      <c r="A15" s="2" t="s">
        <v>594</v>
      </c>
      <c r="B15" t="e">
        <f>VLOOKUP(A15,'WL Salaries'!$A$1:$I$79,2,FALSE)</f>
        <v>#N/A</v>
      </c>
      <c r="C15" t="e">
        <f>VLOOKUP(A15,'WL Salaries'!$A$1:$I$79,3,FALSE)</f>
        <v>#N/A</v>
      </c>
      <c r="D15" t="e">
        <f>VLOOKUP(A15,'WL Salaries'!$A$1:$I$79,4,FALSE)</f>
        <v>#N/A</v>
      </c>
      <c r="E15" t="e">
        <f>VLOOKUP(A15,'WL Salaries'!$A$1:$I$79,5,FALSE)</f>
        <v>#N/A</v>
      </c>
      <c r="F15" t="e">
        <f>VLOOKUP(A15,'WL Salaries'!$A$1:$I$79,6,FALSE)</f>
        <v>#N/A</v>
      </c>
      <c r="G15" t="e">
        <f>VLOOKUP(A15,'WL Salaries'!$A$1:$I$79,7,FALSE)</f>
        <v>#N/A</v>
      </c>
      <c r="H15" t="e">
        <f>VLOOKUP(A15,'WL Salaries'!$A$1:$I$79,8,FALSE)</f>
        <v>#N/A</v>
      </c>
      <c r="I15" t="e">
        <f>VLOOKUP(A15,'WL Salaries'!$A$1:$I$79,9,FALSE)</f>
        <v>#N/A</v>
      </c>
      <c r="J15" t="e">
        <f>VLOOKUP(A15,AvNal!$A$1:$B$73,2,FALSE)</f>
        <v>#N/A</v>
      </c>
      <c r="K15" t="str">
        <f>VLOOKUP(A15,Gini!$A$1:$C$163,2,FALSE)</f>
        <v>0.389</v>
      </c>
      <c r="L15">
        <f>VLOOKUP(A15,Gini!$A$1:$C$163,3,FALSE)</f>
        <v>2007</v>
      </c>
      <c r="M15" t="e">
        <f t="shared" si="0"/>
        <v>#N/A</v>
      </c>
    </row>
    <row r="16" spans="1:13" x14ac:dyDescent="0.25">
      <c r="A16" s="2" t="s">
        <v>337</v>
      </c>
      <c r="B16" t="str">
        <f>VLOOKUP(A16,'WL Salaries'!$A$1:$I$79,2,FALSE)</f>
        <v xml:space="preserve">Mariano Rajoy Brey </v>
      </c>
      <c r="C16" t="str">
        <f>VLOOKUP(A16,'WL Salaries'!$A$1:$I$79,3,FALSE)</f>
        <v>Prime Minister of Spain</v>
      </c>
      <c r="D16" t="str">
        <f>VLOOKUP(A16,'WL Salaries'!$A$1:$I$79,4,FALSE)</f>
        <v>Born: Spain 1955</v>
      </c>
      <c r="E16">
        <f>VLOOKUP(A16,'WL Salaries'!$A$1:$I$79,5,FALSE)</f>
        <v>88140</v>
      </c>
      <c r="F16">
        <f>VLOOKUP(A16,'WL Salaries'!$A$1:$I$79,6,FALSE)</f>
        <v>7345</v>
      </c>
      <c r="G16">
        <f>VLOOKUP(A16,'WL Salaries'!$A$1:$I$79,7,FALSE)</f>
        <v>1695</v>
      </c>
      <c r="H16">
        <f>VLOOKUP(A16,'WL Salaries'!$A$1:$I$79,8,FALSE)</f>
        <v>241</v>
      </c>
      <c r="I16" t="str">
        <f>VLOOKUP(A16,'WL Salaries'!$A$1:$I$79,9,FALSE)</f>
        <v>http://www.paywizard.org/main/salary/vip-check/mariano-rajoy-brey/picture</v>
      </c>
      <c r="J16">
        <f>VLOOKUP(A16,AvNal!$A$1:$B$73,2,FALSE)</f>
        <v>2352</v>
      </c>
      <c r="K16" t="str">
        <f>VLOOKUP(A16,Gini!$A$1:$C$163,2,FALSE)</f>
        <v>0.35</v>
      </c>
      <c r="L16">
        <f>VLOOKUP(A16,Gini!$A$1:$C$163,3,FALSE)</f>
        <v>2012</v>
      </c>
      <c r="M16">
        <f t="shared" si="0"/>
        <v>3.122874149659864</v>
      </c>
    </row>
    <row r="17" spans="1:13" x14ac:dyDescent="0.25">
      <c r="A17" s="2" t="s">
        <v>631</v>
      </c>
      <c r="B17" t="e">
        <f>VLOOKUP(A17,'WL Salaries'!$A$1:$I$79,2,FALSE)</f>
        <v>#N/A</v>
      </c>
      <c r="C17" t="e">
        <f>VLOOKUP(A17,'WL Salaries'!$A$1:$I$79,3,FALSE)</f>
        <v>#N/A</v>
      </c>
      <c r="D17" t="e">
        <f>VLOOKUP(A17,'WL Salaries'!$A$1:$I$79,4,FALSE)</f>
        <v>#N/A</v>
      </c>
      <c r="E17" t="e">
        <f>VLOOKUP(A17,'WL Salaries'!$A$1:$I$79,5,FALSE)</f>
        <v>#N/A</v>
      </c>
      <c r="F17" t="e">
        <f>VLOOKUP(A17,'WL Salaries'!$A$1:$I$79,6,FALSE)</f>
        <v>#N/A</v>
      </c>
      <c r="G17" t="e">
        <f>VLOOKUP(A17,'WL Salaries'!$A$1:$I$79,7,FALSE)</f>
        <v>#N/A</v>
      </c>
      <c r="H17" t="e">
        <f>VLOOKUP(A17,'WL Salaries'!$A$1:$I$79,8,FALSE)</f>
        <v>#N/A</v>
      </c>
      <c r="I17" t="e">
        <f>VLOOKUP(A17,'WL Salaries'!$A$1:$I$79,9,FALSE)</f>
        <v>#N/A</v>
      </c>
      <c r="J17" t="e">
        <f>VLOOKUP(A17,AvNal!$A$1:$B$73,2,FALSE)</f>
        <v>#N/A</v>
      </c>
      <c r="K17" t="e">
        <f>VLOOKUP(A17,Gini!$A$1:$C$163,2,FALSE)</f>
        <v>#N/A</v>
      </c>
      <c r="L17" t="e">
        <f>VLOOKUP(A17,Gini!$A$1:$C$163,3,FALSE)</f>
        <v>#N/A</v>
      </c>
      <c r="M17" t="e">
        <f t="shared" si="0"/>
        <v>#N/A</v>
      </c>
    </row>
    <row r="18" spans="1:13" x14ac:dyDescent="0.25">
      <c r="A18" s="2" t="s">
        <v>535</v>
      </c>
      <c r="B18" t="e">
        <f>VLOOKUP(A18,'WL Salaries'!$A$1:$I$79,2,FALSE)</f>
        <v>#N/A</v>
      </c>
      <c r="C18" t="e">
        <f>VLOOKUP(A18,'WL Salaries'!$A$1:$I$79,3,FALSE)</f>
        <v>#N/A</v>
      </c>
      <c r="D18" t="e">
        <f>VLOOKUP(A18,'WL Salaries'!$A$1:$I$79,4,FALSE)</f>
        <v>#N/A</v>
      </c>
      <c r="E18" t="e">
        <f>VLOOKUP(A18,'WL Salaries'!$A$1:$I$79,5,FALSE)</f>
        <v>#N/A</v>
      </c>
      <c r="F18" t="e">
        <f>VLOOKUP(A18,'WL Salaries'!$A$1:$I$79,6,FALSE)</f>
        <v>#N/A</v>
      </c>
      <c r="G18" t="e">
        <f>VLOOKUP(A18,'WL Salaries'!$A$1:$I$79,7,FALSE)</f>
        <v>#N/A</v>
      </c>
      <c r="H18" t="e">
        <f>VLOOKUP(A18,'WL Salaries'!$A$1:$I$79,8,FALSE)</f>
        <v>#N/A</v>
      </c>
      <c r="I18" t="e">
        <f>VLOOKUP(A18,'WL Salaries'!$A$1:$I$79,9,FALSE)</f>
        <v>#N/A</v>
      </c>
      <c r="J18">
        <f>VLOOKUP(A18,AvNal!$A$1:$B$73,2,FALSE)</f>
        <v>2283</v>
      </c>
      <c r="K18" t="str">
        <f>VLOOKUP(A18,Gini!$A$1:$C$163,2,FALSE)</f>
        <v>0.362</v>
      </c>
      <c r="L18">
        <f>VLOOKUP(A18,Gini!$A$1:$C$163,3,FALSE)</f>
        <v>1997</v>
      </c>
      <c r="M18" t="e">
        <f t="shared" si="0"/>
        <v>#N/A</v>
      </c>
    </row>
    <row r="19" spans="1:13" x14ac:dyDescent="0.25">
      <c r="A19" s="2" t="s">
        <v>351</v>
      </c>
      <c r="B19" t="str">
        <f>VLOOKUP(A19,'WL Salaries'!$A$1:$I$79,2,FALSE)</f>
        <v>Joseph Muscat</v>
      </c>
      <c r="C19" t="str">
        <f>VLOOKUP(A19,'WL Salaries'!$A$1:$I$79,3,FALSE)</f>
        <v>Prime Minister Malta</v>
      </c>
      <c r="D19" t="str">
        <f>VLOOKUP(A19,'WL Salaries'!$A$1:$I$79,4,FALSE)</f>
        <v>Born: 1974 Malta</v>
      </c>
      <c r="E19">
        <f>VLOOKUP(A19,'WL Salaries'!$A$1:$I$79,5,FALSE)</f>
        <v>57630</v>
      </c>
      <c r="F19">
        <f>VLOOKUP(A19,'WL Salaries'!$A$1:$I$79,6,FALSE)</f>
        <v>4802</v>
      </c>
      <c r="G19">
        <f>VLOOKUP(A19,'WL Salaries'!$A$1:$I$79,7,FALSE)</f>
        <v>1108</v>
      </c>
      <c r="H19">
        <f>VLOOKUP(A19,'WL Salaries'!$A$1:$I$79,8,FALSE)</f>
        <v>158</v>
      </c>
      <c r="I19" t="str">
        <f>VLOOKUP(A19,'WL Salaries'!$A$1:$I$79,9,FALSE)</f>
        <v>http://www.paywizard.org/main/salary/vip-check/joseph-muscat/picture</v>
      </c>
      <c r="J19">
        <f>VLOOKUP(A19,AvNal!$A$1:$B$73,2,FALSE)</f>
        <v>1808</v>
      </c>
      <c r="K19" t="str">
        <f>VLOOKUP(A19,Gini!$A$1:$C$163,2,FALSE)</f>
        <v>0.2909</v>
      </c>
      <c r="L19">
        <f>VLOOKUP(A19,Gini!$A$1:$C$163,3,FALSE)</f>
        <v>2012</v>
      </c>
      <c r="M19">
        <f t="shared" si="0"/>
        <v>2.6559734513274336</v>
      </c>
    </row>
    <row r="20" spans="1:13" x14ac:dyDescent="0.25">
      <c r="A20" s="2" t="s">
        <v>359</v>
      </c>
      <c r="B20" t="str">
        <f>VLOOKUP(A20,'WL Salaries'!$A$1:$I$79,2,FALSE)</f>
        <v>Kolinda Grabar-Kitarović</v>
      </c>
      <c r="C20" t="str">
        <f>VLOOKUP(A20,'WL Salaries'!$A$1:$I$79,3,FALSE)</f>
        <v>President Croatia</v>
      </c>
      <c r="D20" t="str">
        <f>VLOOKUP(A20,'WL Salaries'!$A$1:$I$79,4,FALSE)</f>
        <v>Born: 1968 Croatia (Yugoslavia)</v>
      </c>
      <c r="E20">
        <f>VLOOKUP(A20,'WL Salaries'!$A$1:$I$79,5,FALSE)</f>
        <v>41418</v>
      </c>
      <c r="F20">
        <f>VLOOKUP(A20,'WL Salaries'!$A$1:$I$79,6,FALSE)</f>
        <v>3452</v>
      </c>
      <c r="G20">
        <f>VLOOKUP(A20,'WL Salaries'!$A$1:$I$79,7,FALSE)</f>
        <v>797</v>
      </c>
      <c r="H20">
        <f>VLOOKUP(A20,'WL Salaries'!$A$1:$I$79,8,FALSE)</f>
        <v>113</v>
      </c>
      <c r="I20" t="str">
        <f>VLOOKUP(A20,'WL Salaries'!$A$1:$I$79,9,FALSE)</f>
        <v>http://www.paywizard.org/main/salary/vip-check/ivo-josipovic-1/picture</v>
      </c>
      <c r="J20">
        <f>VLOOKUP(A20,AvNal!$A$1:$B$73,2,FALSE)</f>
        <v>1756</v>
      </c>
      <c r="K20" t="str">
        <f>VLOOKUP(A20,Gini!$A$1:$C$163,2,FALSE)</f>
        <v>0.305</v>
      </c>
      <c r="L20">
        <f>VLOOKUP(A20,Gini!$A$1:$C$163,3,FALSE)</f>
        <v>2012</v>
      </c>
      <c r="M20">
        <f t="shared" si="0"/>
        <v>1.9658314350797266</v>
      </c>
    </row>
    <row r="21" spans="1:13" x14ac:dyDescent="0.25">
      <c r="A21" s="2" t="s">
        <v>354</v>
      </c>
      <c r="B21" t="str">
        <f>VLOOKUP(A21,'WL Salaries'!$A$1:$I$79,2,FALSE)</f>
        <v>Edgar Lungu</v>
      </c>
      <c r="C21" t="str">
        <f>VLOOKUP(A21,'WL Salaries'!$A$1:$I$79,3,FALSE)</f>
        <v>President Zambia</v>
      </c>
      <c r="D21" t="str">
        <f>VLOOKUP(A21,'WL Salaries'!$A$1:$I$79,4,FALSE)</f>
        <v>Born: 1956, Ndola, Zambia</v>
      </c>
      <c r="E21">
        <f>VLOOKUP(A21,'WL Salaries'!$A$1:$I$79,5,FALSE)</f>
        <v>56000</v>
      </c>
      <c r="F21">
        <f>VLOOKUP(A21,'WL Salaries'!$A$1:$I$79,6,FALSE)</f>
        <v>4666</v>
      </c>
      <c r="G21">
        <f>VLOOKUP(A21,'WL Salaries'!$A$1:$I$79,7,FALSE)</f>
        <v>1076</v>
      </c>
      <c r="H21">
        <f>VLOOKUP(A21,'WL Salaries'!$A$1:$I$79,8,FALSE)</f>
        <v>153</v>
      </c>
      <c r="I21" t="str">
        <f>VLOOKUP(A21,'WL Salaries'!$A$1:$I$79,9,FALSE)</f>
        <v>http://www.paywizard.org/main/salary/vip-check/edgar-lungu/picture</v>
      </c>
      <c r="J21" t="e">
        <f>VLOOKUP(A21,AvNal!$A$1:$B$73,2,FALSE)</f>
        <v>#N/A</v>
      </c>
      <c r="K21" t="str">
        <f>VLOOKUP(A21,Gini!$A$1:$C$163,2,FALSE)</f>
        <v>0.575</v>
      </c>
      <c r="L21">
        <f>VLOOKUP(A21,Gini!$A$1:$C$163,3,FALSE)</f>
        <v>2010</v>
      </c>
      <c r="M21" t="e">
        <f t="shared" si="0"/>
        <v>#N/A</v>
      </c>
    </row>
    <row r="22" spans="1:13" x14ac:dyDescent="0.25">
      <c r="A22" s="2" t="s">
        <v>339</v>
      </c>
      <c r="B22" t="str">
        <f>VLOOKUP(A22,'WL Salaries'!$A$1:$I$79,2,FALSE)</f>
        <v xml:space="preserve">Recep Tayyip Erdoğan </v>
      </c>
      <c r="C22" t="str">
        <f>VLOOKUP(A22,'WL Salaries'!$A$1:$I$79,3,FALSE)</f>
        <v xml:space="preserve">President Turkey </v>
      </c>
      <c r="D22" t="str">
        <f>VLOOKUP(A22,'WL Salaries'!$A$1:$I$79,4,FALSE)</f>
        <v>Born: Turkey 1954</v>
      </c>
      <c r="E22">
        <f>VLOOKUP(A22,'WL Salaries'!$A$1:$I$79,5,FALSE)</f>
        <v>202352</v>
      </c>
      <c r="F22">
        <f>VLOOKUP(A22,'WL Salaries'!$A$1:$I$79,6,FALSE)</f>
        <v>16863</v>
      </c>
      <c r="G22">
        <f>VLOOKUP(A22,'WL Salaries'!$A$1:$I$79,7,FALSE)</f>
        <v>3891</v>
      </c>
      <c r="H22">
        <f>VLOOKUP(A22,'WL Salaries'!$A$1:$I$79,8,FALSE)</f>
        <v>554</v>
      </c>
      <c r="I22" t="str">
        <f>VLOOKUP(A22,'WL Salaries'!$A$1:$I$79,9,FALSE)</f>
        <v>http://www.paywizard.org/main/salary/vip-check/recep-tayyip-erdogan/picture</v>
      </c>
      <c r="J22">
        <f>VLOOKUP(A22,AvNal!$A$1:$B$73,2,FALSE)</f>
        <v>1731</v>
      </c>
      <c r="K22" t="str">
        <f>VLOOKUP(A22,Gini!$A$1:$C$163,2,FALSE)</f>
        <v>0.448</v>
      </c>
      <c r="L22">
        <f>VLOOKUP(A22,Gini!$A$1:$C$163,3,FALSE)</f>
        <v>2006</v>
      </c>
      <c r="M22">
        <f t="shared" si="0"/>
        <v>9.7417677642980944</v>
      </c>
    </row>
    <row r="23" spans="1:13" x14ac:dyDescent="0.25">
      <c r="A23" s="2" t="s">
        <v>331</v>
      </c>
      <c r="B23" t="str">
        <f>VLOOKUP(A23,'WL Salaries'!$A$1:$I$79,2,FALSE)</f>
        <v xml:space="preserve">Enda Kenny </v>
      </c>
      <c r="C23" t="str">
        <f>VLOOKUP(A23,'WL Salaries'!$A$1:$I$79,3,FALSE)</f>
        <v xml:space="preserve">Prime Minister Ireland </v>
      </c>
      <c r="D23" t="str">
        <f>VLOOKUP(A23,'WL Salaries'!$A$1:$I$79,4,FALSE)</f>
        <v xml:space="preserve">Born: 1951 Ireland </v>
      </c>
      <c r="E23">
        <f>VLOOKUP(A23,'WL Salaries'!$A$1:$I$79,5,FALSE)</f>
        <v>209445</v>
      </c>
      <c r="F23">
        <f>VLOOKUP(A23,'WL Salaries'!$A$1:$I$79,6,FALSE)</f>
        <v>17454</v>
      </c>
      <c r="G23">
        <f>VLOOKUP(A23,'WL Salaries'!$A$1:$I$79,7,FALSE)</f>
        <v>4028</v>
      </c>
      <c r="H23">
        <f>VLOOKUP(A23,'WL Salaries'!$A$1:$I$79,8,FALSE)</f>
        <v>574</v>
      </c>
      <c r="I23" t="str">
        <f>VLOOKUP(A23,'WL Salaries'!$A$1:$I$79,9,FALSE)</f>
        <v>http://www.paywizard.org/main/salary/vip-check/enda-kenny/picture</v>
      </c>
      <c r="J23">
        <f>VLOOKUP(A23,AvNal!$A$1:$B$73,2,FALSE)</f>
        <v>2997</v>
      </c>
      <c r="K23" t="str">
        <f>VLOOKUP(A23,Gini!$A$1:$C$163,2,FALSE)</f>
        <v>0.298</v>
      </c>
      <c r="L23">
        <f>VLOOKUP(A23,Gini!$A$1:$C$163,3,FALSE)</f>
        <v>2011</v>
      </c>
      <c r="M23">
        <f t="shared" si="0"/>
        <v>5.8238238238238242</v>
      </c>
    </row>
    <row r="24" spans="1:13" x14ac:dyDescent="0.25">
      <c r="A24" s="2" t="s">
        <v>632</v>
      </c>
      <c r="B24" t="e">
        <f>VLOOKUP(A24,'WL Salaries'!$A$1:$I$79,2,FALSE)</f>
        <v>#N/A</v>
      </c>
      <c r="C24" t="e">
        <f>VLOOKUP(A24,'WL Salaries'!$A$1:$I$79,3,FALSE)</f>
        <v>#N/A</v>
      </c>
      <c r="D24" t="e">
        <f>VLOOKUP(A24,'WL Salaries'!$A$1:$I$79,4,FALSE)</f>
        <v>#N/A</v>
      </c>
      <c r="E24" t="e">
        <f>VLOOKUP(A24,'WL Salaries'!$A$1:$I$79,5,FALSE)</f>
        <v>#N/A</v>
      </c>
      <c r="F24" t="e">
        <f>VLOOKUP(A24,'WL Salaries'!$A$1:$I$79,6,FALSE)</f>
        <v>#N/A</v>
      </c>
      <c r="G24" t="e">
        <f>VLOOKUP(A24,'WL Salaries'!$A$1:$I$79,7,FALSE)</f>
        <v>#N/A</v>
      </c>
      <c r="H24" t="e">
        <f>VLOOKUP(A24,'WL Salaries'!$A$1:$I$79,8,FALSE)</f>
        <v>#N/A</v>
      </c>
      <c r="I24" t="e">
        <f>VLOOKUP(A24,'WL Salaries'!$A$1:$I$79,9,FALSE)</f>
        <v>#N/A</v>
      </c>
      <c r="J24" t="e">
        <f>VLOOKUP(A24,AvNal!$A$1:$B$73,2,FALSE)</f>
        <v>#N/A</v>
      </c>
      <c r="K24" t="e">
        <f>VLOOKUP(A24,Gini!$A$1:$C$163,2,FALSE)</f>
        <v>#N/A</v>
      </c>
      <c r="L24" t="e">
        <f>VLOOKUP(A24,Gini!$A$1:$C$163,3,FALSE)</f>
        <v>#N/A</v>
      </c>
      <c r="M24" t="e">
        <f t="shared" si="0"/>
        <v>#N/A</v>
      </c>
    </row>
    <row r="25" spans="1:13" x14ac:dyDescent="0.25">
      <c r="A25" s="2" t="s">
        <v>352</v>
      </c>
      <c r="B25" t="str">
        <f>VLOOKUP(A25,'WL Salaries'!$A$1:$I$79,2,FALSE)</f>
        <v>Sheikh Hasina</v>
      </c>
      <c r="C25" t="str">
        <f>VLOOKUP(A25,'WL Salaries'!$A$1:$I$79,3,FALSE)</f>
        <v>Prime Minister Bangladesh</v>
      </c>
      <c r="D25" t="str">
        <f>VLOOKUP(A25,'WL Salaries'!$A$1:$I$79,4,FALSE)</f>
        <v>Born: 1947 Bangladeh</v>
      </c>
      <c r="E25">
        <f>VLOOKUP(A25,'WL Salaries'!$A$1:$I$79,5,FALSE)</f>
        <v>9051</v>
      </c>
      <c r="F25">
        <f>VLOOKUP(A25,'WL Salaries'!$A$1:$I$79,6,FALSE)</f>
        <v>754</v>
      </c>
      <c r="G25">
        <f>VLOOKUP(A25,'WL Salaries'!$A$1:$I$79,7,FALSE)</f>
        <v>174</v>
      </c>
      <c r="H25">
        <f>VLOOKUP(A25,'WL Salaries'!$A$1:$I$79,8,FALSE)</f>
        <v>25</v>
      </c>
      <c r="I25" t="str">
        <f>VLOOKUP(A25,'WL Salaries'!$A$1:$I$79,9,FALSE)</f>
        <v>http://www.paywizard.org/main/salary/vip-check/sheikh-hasina/picture</v>
      </c>
      <c r="J25" t="e">
        <f>VLOOKUP(A25,AvNal!$A$1:$B$73,2,FALSE)</f>
        <v>#N/A</v>
      </c>
      <c r="K25" t="str">
        <f>VLOOKUP(A25,Gini!$A$1:$C$163,2,FALSE)</f>
        <v>0.321</v>
      </c>
      <c r="L25">
        <f>VLOOKUP(A25,Gini!$A$1:$C$163,3,FALSE)</f>
        <v>2010</v>
      </c>
      <c r="M25" t="e">
        <f t="shared" si="0"/>
        <v>#N/A</v>
      </c>
    </row>
    <row r="26" spans="1:13" x14ac:dyDescent="0.25">
      <c r="A26" s="2" t="s">
        <v>633</v>
      </c>
      <c r="B26" t="e">
        <f>VLOOKUP(A26,'WL Salaries'!$A$1:$I$79,2,FALSE)</f>
        <v>#N/A</v>
      </c>
      <c r="C26" t="e">
        <f>VLOOKUP(A26,'WL Salaries'!$A$1:$I$79,3,FALSE)</f>
        <v>#N/A</v>
      </c>
      <c r="D26" t="e">
        <f>VLOOKUP(A26,'WL Salaries'!$A$1:$I$79,4,FALSE)</f>
        <v>#N/A</v>
      </c>
      <c r="E26" t="e">
        <f>VLOOKUP(A26,'WL Salaries'!$A$1:$I$79,5,FALSE)</f>
        <v>#N/A</v>
      </c>
      <c r="F26" t="e">
        <f>VLOOKUP(A26,'WL Salaries'!$A$1:$I$79,6,FALSE)</f>
        <v>#N/A</v>
      </c>
      <c r="G26" t="e">
        <f>VLOOKUP(A26,'WL Salaries'!$A$1:$I$79,7,FALSE)</f>
        <v>#N/A</v>
      </c>
      <c r="H26" t="e">
        <f>VLOOKUP(A26,'WL Salaries'!$A$1:$I$79,8,FALSE)</f>
        <v>#N/A</v>
      </c>
      <c r="I26" t="e">
        <f>VLOOKUP(A26,'WL Salaries'!$A$1:$I$79,9,FALSE)</f>
        <v>#N/A</v>
      </c>
      <c r="J26" t="e">
        <f>VLOOKUP(A26,AvNal!$A$1:$B$73,2,FALSE)</f>
        <v>#N/A</v>
      </c>
      <c r="K26" t="e">
        <f>VLOOKUP(A26,Gini!$A$1:$C$163,2,FALSE)</f>
        <v>#N/A</v>
      </c>
      <c r="L26" t="e">
        <f>VLOOKUP(A26,Gini!$A$1:$C$163,3,FALSE)</f>
        <v>#N/A</v>
      </c>
      <c r="M26" t="e">
        <f t="shared" si="0"/>
        <v>#N/A</v>
      </c>
    </row>
    <row r="27" spans="1:13" x14ac:dyDescent="0.25">
      <c r="A27" s="2" t="s">
        <v>524</v>
      </c>
      <c r="B27" t="e">
        <f>VLOOKUP(A27,'WL Salaries'!$A$1:$I$79,2,FALSE)</f>
        <v>#N/A</v>
      </c>
      <c r="C27" t="e">
        <f>VLOOKUP(A27,'WL Salaries'!$A$1:$I$79,3,FALSE)</f>
        <v>#N/A</v>
      </c>
      <c r="D27" t="e">
        <f>VLOOKUP(A27,'WL Salaries'!$A$1:$I$79,4,FALSE)</f>
        <v>#N/A</v>
      </c>
      <c r="E27" t="e">
        <f>VLOOKUP(A27,'WL Salaries'!$A$1:$I$79,5,FALSE)</f>
        <v>#N/A</v>
      </c>
      <c r="F27" t="e">
        <f>VLOOKUP(A27,'WL Salaries'!$A$1:$I$79,6,FALSE)</f>
        <v>#N/A</v>
      </c>
      <c r="G27" t="e">
        <f>VLOOKUP(A27,'WL Salaries'!$A$1:$I$79,7,FALSE)</f>
        <v>#N/A</v>
      </c>
      <c r="H27" t="e">
        <f>VLOOKUP(A27,'WL Salaries'!$A$1:$I$79,8,FALSE)</f>
        <v>#N/A</v>
      </c>
      <c r="I27" t="e">
        <f>VLOOKUP(A27,'WL Salaries'!$A$1:$I$79,9,FALSE)</f>
        <v>#N/A</v>
      </c>
      <c r="J27">
        <f>VLOOKUP(A27,AvNal!$A$1:$B$73,2,FALSE)</f>
        <v>1690</v>
      </c>
      <c r="K27" t="str">
        <f>VLOOKUP(A27,Gini!$A$1:$C$163,2,FALSE)</f>
        <v>0.411</v>
      </c>
      <c r="L27">
        <f>VLOOKUP(A27,Gini!$A$1:$C$163,3,FALSE)</f>
        <v>2007</v>
      </c>
      <c r="M27" t="e">
        <f t="shared" si="0"/>
        <v>#N/A</v>
      </c>
    </row>
    <row r="28" spans="1:13" x14ac:dyDescent="0.25">
      <c r="A28" s="2" t="s">
        <v>577</v>
      </c>
      <c r="B28" t="e">
        <f>VLOOKUP(A28,'WL Salaries'!$A$1:$I$79,2,FALSE)</f>
        <v>#N/A</v>
      </c>
      <c r="C28" t="e">
        <f>VLOOKUP(A28,'WL Salaries'!$A$1:$I$79,3,FALSE)</f>
        <v>#N/A</v>
      </c>
      <c r="D28" t="e">
        <f>VLOOKUP(A28,'WL Salaries'!$A$1:$I$79,4,FALSE)</f>
        <v>#N/A</v>
      </c>
      <c r="E28" t="e">
        <f>VLOOKUP(A28,'WL Salaries'!$A$1:$I$79,5,FALSE)</f>
        <v>#N/A</v>
      </c>
      <c r="F28" t="e">
        <f>VLOOKUP(A28,'WL Salaries'!$A$1:$I$79,6,FALSE)</f>
        <v>#N/A</v>
      </c>
      <c r="G28" t="e">
        <f>VLOOKUP(A28,'WL Salaries'!$A$1:$I$79,7,FALSE)</f>
        <v>#N/A</v>
      </c>
      <c r="H28" t="e">
        <f>VLOOKUP(A28,'WL Salaries'!$A$1:$I$79,8,FALSE)</f>
        <v>#N/A</v>
      </c>
      <c r="I28" t="e">
        <f>VLOOKUP(A28,'WL Salaries'!$A$1:$I$79,9,FALSE)</f>
        <v>#N/A</v>
      </c>
      <c r="J28" t="e">
        <f>VLOOKUP(A28,AvNal!$A$1:$B$73,2,FALSE)</f>
        <v>#N/A</v>
      </c>
      <c r="K28" t="str">
        <f>VLOOKUP(A28,Gini!$A$1:$C$163,2,FALSE)</f>
        <v>0.563</v>
      </c>
      <c r="L28">
        <f>VLOOKUP(A28,Gini!$A$1:$C$163,3,FALSE)</f>
        <v>2008</v>
      </c>
      <c r="M28" t="e">
        <f t="shared" si="0"/>
        <v>#N/A</v>
      </c>
    </row>
    <row r="29" spans="1:13" x14ac:dyDescent="0.25">
      <c r="A29" s="2" t="s">
        <v>327</v>
      </c>
      <c r="B29" t="str">
        <f>VLOOKUP(A29,'WL Salaries'!$A$1:$I$79,2,FALSE)</f>
        <v xml:space="preserve">Juan Manuel Santos </v>
      </c>
      <c r="C29" t="str">
        <f>VLOOKUP(A29,'WL Salaries'!$A$1:$I$79,3,FALSE)</f>
        <v>President of Colombia</v>
      </c>
      <c r="D29" t="str">
        <f>VLOOKUP(A29,'WL Salaries'!$A$1:$I$79,4,FALSE)</f>
        <v xml:space="preserve">Born: 1951 Colombia </v>
      </c>
      <c r="E29">
        <f>VLOOKUP(A29,'WL Salaries'!$A$1:$I$79,5,FALSE)</f>
        <v>69585</v>
      </c>
      <c r="F29">
        <f>VLOOKUP(A29,'WL Salaries'!$A$1:$I$79,6,FALSE)</f>
        <v>5799</v>
      </c>
      <c r="G29">
        <f>VLOOKUP(A29,'WL Salaries'!$A$1:$I$79,7,FALSE)</f>
        <v>1338</v>
      </c>
      <c r="H29">
        <f>VLOOKUP(A29,'WL Salaries'!$A$1:$I$79,8,FALSE)</f>
        <v>191</v>
      </c>
      <c r="I29" t="str">
        <f>VLOOKUP(A29,'WL Salaries'!$A$1:$I$79,9,FALSE)</f>
        <v>http://www.paywizard.org/main/salary/vip-check/juan-manuel-santos/picture</v>
      </c>
      <c r="J29">
        <f>VLOOKUP(A29,AvNal!$A$1:$B$73,2,FALSE)</f>
        <v>692</v>
      </c>
      <c r="K29" t="str">
        <f>VLOOKUP(A29,Gini!$A$1:$C$163,2,FALSE)</f>
        <v>0.535</v>
      </c>
      <c r="L29">
        <f>VLOOKUP(A29,Gini!$A$1:$C$163,3,FALSE)</f>
        <v>2012</v>
      </c>
      <c r="M29">
        <f t="shared" si="0"/>
        <v>8.3800578034682083</v>
      </c>
    </row>
    <row r="30" spans="1:13" x14ac:dyDescent="0.25">
      <c r="A30" s="2" t="s">
        <v>634</v>
      </c>
      <c r="B30" t="e">
        <f>VLOOKUP(A30,'WL Salaries'!$A$1:$I$79,2,FALSE)</f>
        <v>#N/A</v>
      </c>
      <c r="C30" t="e">
        <f>VLOOKUP(A30,'WL Salaries'!$A$1:$I$79,3,FALSE)</f>
        <v>#N/A</v>
      </c>
      <c r="D30" t="e">
        <f>VLOOKUP(A30,'WL Salaries'!$A$1:$I$79,4,FALSE)</f>
        <v>#N/A</v>
      </c>
      <c r="E30" t="e">
        <f>VLOOKUP(A30,'WL Salaries'!$A$1:$I$79,5,FALSE)</f>
        <v>#N/A</v>
      </c>
      <c r="F30" t="e">
        <f>VLOOKUP(A30,'WL Salaries'!$A$1:$I$79,6,FALSE)</f>
        <v>#N/A</v>
      </c>
      <c r="G30" t="e">
        <f>VLOOKUP(A30,'WL Salaries'!$A$1:$I$79,7,FALSE)</f>
        <v>#N/A</v>
      </c>
      <c r="H30" t="e">
        <f>VLOOKUP(A30,'WL Salaries'!$A$1:$I$79,8,FALSE)</f>
        <v>#N/A</v>
      </c>
      <c r="I30" t="e">
        <f>VLOOKUP(A30,'WL Salaries'!$A$1:$I$79,9,FALSE)</f>
        <v>#N/A</v>
      </c>
      <c r="J30" t="e">
        <f>VLOOKUP(A30,AvNal!$A$1:$B$73,2,FALSE)</f>
        <v>#N/A</v>
      </c>
      <c r="K30" t="e">
        <f>VLOOKUP(A30,Gini!$A$1:$C$163,2,FALSE)</f>
        <v>#N/A</v>
      </c>
      <c r="L30" t="e">
        <f>VLOOKUP(A30,Gini!$A$1:$C$163,3,FALSE)</f>
        <v>#N/A</v>
      </c>
      <c r="M30" t="e">
        <f t="shared" si="0"/>
        <v>#N/A</v>
      </c>
    </row>
    <row r="31" spans="1:13" x14ac:dyDescent="0.25">
      <c r="A31" s="2" t="s">
        <v>635</v>
      </c>
      <c r="B31" t="e">
        <f>VLOOKUP(A31,'WL Salaries'!$A$1:$I$79,2,FALSE)</f>
        <v>#N/A</v>
      </c>
      <c r="C31" t="e">
        <f>VLOOKUP(A31,'WL Salaries'!$A$1:$I$79,3,FALSE)</f>
        <v>#N/A</v>
      </c>
      <c r="D31" t="e">
        <f>VLOOKUP(A31,'WL Salaries'!$A$1:$I$79,4,FALSE)</f>
        <v>#N/A</v>
      </c>
      <c r="E31" t="e">
        <f>VLOOKUP(A31,'WL Salaries'!$A$1:$I$79,5,FALSE)</f>
        <v>#N/A</v>
      </c>
      <c r="F31" t="e">
        <f>VLOOKUP(A31,'WL Salaries'!$A$1:$I$79,6,FALSE)</f>
        <v>#N/A</v>
      </c>
      <c r="G31" t="e">
        <f>VLOOKUP(A31,'WL Salaries'!$A$1:$I$79,7,FALSE)</f>
        <v>#N/A</v>
      </c>
      <c r="H31" t="e">
        <f>VLOOKUP(A31,'WL Salaries'!$A$1:$I$79,8,FALSE)</f>
        <v>#N/A</v>
      </c>
      <c r="I31" t="e">
        <f>VLOOKUP(A31,'WL Salaries'!$A$1:$I$79,9,FALSE)</f>
        <v>#N/A</v>
      </c>
      <c r="J31" t="e">
        <f>VLOOKUP(A31,AvNal!$A$1:$B$73,2,FALSE)</f>
        <v>#N/A</v>
      </c>
      <c r="K31" t="e">
        <f>VLOOKUP(A31,Gini!$A$1:$C$163,2,FALSE)</f>
        <v>#N/A</v>
      </c>
      <c r="L31" t="e">
        <f>VLOOKUP(A31,Gini!$A$1:$C$163,3,FALSE)</f>
        <v>#N/A</v>
      </c>
      <c r="M31" t="e">
        <f t="shared" si="0"/>
        <v>#N/A</v>
      </c>
    </row>
    <row r="32" spans="1:13" x14ac:dyDescent="0.25">
      <c r="A32" s="2" t="s">
        <v>621</v>
      </c>
      <c r="B32" t="e">
        <f>VLOOKUP(A32,'WL Salaries'!$A$1:$I$79,2,FALSE)</f>
        <v>#N/A</v>
      </c>
      <c r="C32" t="e">
        <f>VLOOKUP(A32,'WL Salaries'!$A$1:$I$79,3,FALSE)</f>
        <v>#N/A</v>
      </c>
      <c r="D32" t="e">
        <f>VLOOKUP(A32,'WL Salaries'!$A$1:$I$79,4,FALSE)</f>
        <v>#N/A</v>
      </c>
      <c r="E32" t="e">
        <f>VLOOKUP(A32,'WL Salaries'!$A$1:$I$79,5,FALSE)</f>
        <v>#N/A</v>
      </c>
      <c r="F32" t="e">
        <f>VLOOKUP(A32,'WL Salaries'!$A$1:$I$79,6,FALSE)</f>
        <v>#N/A</v>
      </c>
      <c r="G32" t="e">
        <f>VLOOKUP(A32,'WL Salaries'!$A$1:$I$79,7,FALSE)</f>
        <v>#N/A</v>
      </c>
      <c r="H32" t="e">
        <f>VLOOKUP(A32,'WL Salaries'!$A$1:$I$79,8,FALSE)</f>
        <v>#N/A</v>
      </c>
      <c r="I32" t="e">
        <f>VLOOKUP(A32,'WL Salaries'!$A$1:$I$79,9,FALSE)</f>
        <v>#N/A</v>
      </c>
      <c r="J32" t="e">
        <f>VLOOKUP(A32,AvNal!$A$1:$B$73,2,FALSE)</f>
        <v>#N/A</v>
      </c>
      <c r="K32" t="str">
        <f>VLOOKUP(A32,Gini!$A$1:$C$163,2,FALSE)</f>
        <v>0.455</v>
      </c>
      <c r="L32">
        <f>VLOOKUP(A32,Gini!$A$1:$C$163,3,FALSE)</f>
        <v>2009</v>
      </c>
      <c r="M32" t="e">
        <f t="shared" si="0"/>
        <v>#N/A</v>
      </c>
    </row>
    <row r="33" spans="1:13" x14ac:dyDescent="0.25">
      <c r="A33" s="2" t="s">
        <v>378</v>
      </c>
      <c r="B33" t="str">
        <f>VLOOKUP(A33,'WL Salaries'!$A$1:$I$79,2,FALSE)</f>
        <v>Lars Løkke Rasmussen</v>
      </c>
      <c r="C33" t="str">
        <f>VLOOKUP(A33,'WL Salaries'!$A$1:$I$79,3,FALSE)</f>
        <v>Prime Minister Denmark</v>
      </c>
      <c r="D33" t="str">
        <f>VLOOKUP(A33,'WL Salaries'!$A$1:$I$79,4,FALSE)</f>
        <v>Born: 1964 Denmark</v>
      </c>
      <c r="E33">
        <f>VLOOKUP(A33,'WL Salaries'!$A$1:$I$79,5,FALSE)</f>
        <v>221444</v>
      </c>
      <c r="F33">
        <f>VLOOKUP(A33,'WL Salaries'!$A$1:$I$79,6,FALSE)</f>
        <v>18454</v>
      </c>
      <c r="G33">
        <f>VLOOKUP(A33,'WL Salaries'!$A$1:$I$79,7,FALSE)</f>
        <v>4259</v>
      </c>
      <c r="H33">
        <f>VLOOKUP(A33,'WL Salaries'!$A$1:$I$79,8,FALSE)</f>
        <v>607</v>
      </c>
      <c r="I33" t="str">
        <f>VLOOKUP(A33,'WL Salaries'!$A$1:$I$79,9,FALSE)</f>
        <v>http://www.paywizard.org/main/salary/vip-check/lars-lokke-rasmussen/picture</v>
      </c>
      <c r="J33" t="e">
        <f>VLOOKUP(A33,AvNal!$A$1:$B$73,2,FALSE)</f>
        <v>#N/A</v>
      </c>
      <c r="K33" t="str">
        <f>VLOOKUP(A33,Gini!$A$1:$C$163,2,FALSE)</f>
        <v>0.2908</v>
      </c>
      <c r="L33">
        <f>VLOOKUP(A33,Gini!$A$1:$C$163,3,FALSE)</f>
        <v>2012</v>
      </c>
      <c r="M33" t="e">
        <f t="shared" si="0"/>
        <v>#N/A</v>
      </c>
    </row>
    <row r="34" spans="1:13" x14ac:dyDescent="0.25">
      <c r="A34" s="2" t="s">
        <v>416</v>
      </c>
      <c r="B34" t="e">
        <f>VLOOKUP(A34,'WL Salaries'!$A$1:$I$79,2,FALSE)</f>
        <v>#N/A</v>
      </c>
      <c r="C34" t="e">
        <f>VLOOKUP(A34,'WL Salaries'!$A$1:$I$79,3,FALSE)</f>
        <v>#N/A</v>
      </c>
      <c r="D34" t="e">
        <f>VLOOKUP(A34,'WL Salaries'!$A$1:$I$79,4,FALSE)</f>
        <v>#N/A</v>
      </c>
      <c r="E34" t="e">
        <f>VLOOKUP(A34,'WL Salaries'!$A$1:$I$79,5,FALSE)</f>
        <v>#N/A</v>
      </c>
      <c r="F34" t="e">
        <f>VLOOKUP(A34,'WL Salaries'!$A$1:$I$79,6,FALSE)</f>
        <v>#N/A</v>
      </c>
      <c r="G34" t="e">
        <f>VLOOKUP(A34,'WL Salaries'!$A$1:$I$79,7,FALSE)</f>
        <v>#N/A</v>
      </c>
      <c r="H34" t="e">
        <f>VLOOKUP(A34,'WL Salaries'!$A$1:$I$79,8,FALSE)</f>
        <v>#N/A</v>
      </c>
      <c r="I34" t="e">
        <f>VLOOKUP(A34,'WL Salaries'!$A$1:$I$79,9,FALSE)</f>
        <v>#N/A</v>
      </c>
      <c r="J34" t="e">
        <f>VLOOKUP(A34,AvNal!$A$1:$B$73,2,FALSE)</f>
        <v>#N/A</v>
      </c>
      <c r="K34" t="str">
        <f>VLOOKUP(A34,Gini!$A$1:$C$163,2,FALSE)</f>
        <v>0.493</v>
      </c>
      <c r="L34">
        <f>VLOOKUP(A34,Gini!$A$1:$C$163,3,FALSE)</f>
        <v>2010</v>
      </c>
      <c r="M34" t="e">
        <f t="shared" si="0"/>
        <v>#N/A</v>
      </c>
    </row>
    <row r="35" spans="1:13" x14ac:dyDescent="0.25">
      <c r="A35" s="2" t="s">
        <v>575</v>
      </c>
      <c r="B35" t="e">
        <f>VLOOKUP(A35,'WL Salaries'!$A$1:$I$79,2,FALSE)</f>
        <v>#N/A</v>
      </c>
      <c r="C35" t="e">
        <f>VLOOKUP(A35,'WL Salaries'!$A$1:$I$79,3,FALSE)</f>
        <v>#N/A</v>
      </c>
      <c r="D35" t="e">
        <f>VLOOKUP(A35,'WL Salaries'!$A$1:$I$79,4,FALSE)</f>
        <v>#N/A</v>
      </c>
      <c r="E35" t="e">
        <f>VLOOKUP(A35,'WL Salaries'!$A$1:$I$79,5,FALSE)</f>
        <v>#N/A</v>
      </c>
      <c r="F35" t="e">
        <f>VLOOKUP(A35,'WL Salaries'!$A$1:$I$79,6,FALSE)</f>
        <v>#N/A</v>
      </c>
      <c r="G35" t="e">
        <f>VLOOKUP(A35,'WL Salaries'!$A$1:$I$79,7,FALSE)</f>
        <v>#N/A</v>
      </c>
      <c r="H35" t="e">
        <f>VLOOKUP(A35,'WL Salaries'!$A$1:$I$79,8,FALSE)</f>
        <v>#N/A</v>
      </c>
      <c r="I35" t="e">
        <f>VLOOKUP(A35,'WL Salaries'!$A$1:$I$79,9,FALSE)</f>
        <v>#N/A</v>
      </c>
      <c r="J35">
        <f>VLOOKUP(A35,AvNal!$A$1:$B$73,2,FALSE)</f>
        <v>415</v>
      </c>
      <c r="K35" t="str">
        <f>VLOOKUP(A35,Gini!$A$1:$C$163,2,FALSE)</f>
        <v>0.366</v>
      </c>
      <c r="L35">
        <f>VLOOKUP(A35,Gini!$A$1:$C$163,3,FALSE)</f>
        <v>2008</v>
      </c>
      <c r="M35" t="e">
        <f t="shared" si="0"/>
        <v>#N/A</v>
      </c>
    </row>
    <row r="36" spans="1:13" x14ac:dyDescent="0.25">
      <c r="A36" s="2" t="s">
        <v>388</v>
      </c>
      <c r="B36" t="str">
        <f>VLOOKUP(A36,'WL Salaries'!$A$1:$I$79,2,FALSE)</f>
        <v>Pedro Pablo Kuczynski</v>
      </c>
      <c r="C36" t="str">
        <f>VLOOKUP(A36,'WL Salaries'!$A$1:$I$79,3,FALSE)</f>
        <v>President Peru</v>
      </c>
      <c r="D36" t="str">
        <f>VLOOKUP(A36,'WL Salaries'!$A$1:$I$79,4,FALSE)</f>
        <v>Born: 1938, Lima, Peru</v>
      </c>
      <c r="E36">
        <f>VLOOKUP(A36,'WL Salaries'!$A$1:$I$79,5,FALSE)</f>
        <v>44628</v>
      </c>
      <c r="F36">
        <f>VLOOKUP(A36,'WL Salaries'!$A$1:$I$79,6,FALSE)</f>
        <v>3719</v>
      </c>
      <c r="G36">
        <f>VLOOKUP(A36,'WL Salaries'!$A$1:$I$79,7,FALSE)</f>
        <v>858</v>
      </c>
      <c r="H36">
        <f>VLOOKUP(A36,'WL Salaries'!$A$1:$I$79,8,FALSE)</f>
        <v>122</v>
      </c>
      <c r="I36" t="str">
        <f>VLOOKUP(A36,'WL Salaries'!$A$1:$I$79,9,FALSE)</f>
        <v>http://www.paywizard.org/main/salary/vip-check/pedro-pablo-kuczynski/picture</v>
      </c>
      <c r="J36" t="e">
        <f>VLOOKUP(A36,AvNal!$A$1:$B$73,2,FALSE)</f>
        <v>#N/A</v>
      </c>
      <c r="K36" t="str">
        <f>VLOOKUP(A36,Gini!$A$1:$C$163,2,FALSE)</f>
        <v>0.481</v>
      </c>
      <c r="L36">
        <f>VLOOKUP(A36,Gini!$A$1:$C$163,3,FALSE)</f>
        <v>2010</v>
      </c>
      <c r="M36" t="e">
        <f t="shared" si="0"/>
        <v>#N/A</v>
      </c>
    </row>
    <row r="37" spans="1:13" x14ac:dyDescent="0.25">
      <c r="A37" s="2" t="s">
        <v>629</v>
      </c>
      <c r="B37" t="e">
        <f>VLOOKUP(A37,'WL Salaries'!$A$1:$I$79,2,FALSE)</f>
        <v>#N/A</v>
      </c>
      <c r="C37" t="e">
        <f>VLOOKUP(A37,'WL Salaries'!$A$1:$I$79,3,FALSE)</f>
        <v>#N/A</v>
      </c>
      <c r="D37" t="e">
        <f>VLOOKUP(A37,'WL Salaries'!$A$1:$I$79,4,FALSE)</f>
        <v>#N/A</v>
      </c>
      <c r="E37" t="e">
        <f>VLOOKUP(A37,'WL Salaries'!$A$1:$I$79,5,FALSE)</f>
        <v>#N/A</v>
      </c>
      <c r="F37" t="e">
        <f>VLOOKUP(A37,'WL Salaries'!$A$1:$I$79,6,FALSE)</f>
        <v>#N/A</v>
      </c>
      <c r="G37" t="e">
        <f>VLOOKUP(A37,'WL Salaries'!$A$1:$I$79,7,FALSE)</f>
        <v>#N/A</v>
      </c>
      <c r="H37" t="e">
        <f>VLOOKUP(A37,'WL Salaries'!$A$1:$I$79,8,FALSE)</f>
        <v>#N/A</v>
      </c>
      <c r="I37" t="e">
        <f>VLOOKUP(A37,'WL Salaries'!$A$1:$I$79,9,FALSE)</f>
        <v>#N/A</v>
      </c>
      <c r="J37" t="e">
        <f>VLOOKUP(A37,AvNal!$A$1:$B$73,2,FALSE)</f>
        <v>#N/A</v>
      </c>
      <c r="K37" t="e">
        <f>VLOOKUP(A37,Gini!$A$1:$C$163,2,FALSE)</f>
        <v>#N/A</v>
      </c>
      <c r="L37" t="e">
        <f>VLOOKUP(A37,Gini!$A$1:$C$163,3,FALSE)</f>
        <v>#N/A</v>
      </c>
      <c r="M37" t="e">
        <f t="shared" si="0"/>
        <v>#N/A</v>
      </c>
    </row>
    <row r="38" spans="1:13" x14ac:dyDescent="0.25">
      <c r="A38" s="2" t="s">
        <v>636</v>
      </c>
      <c r="B38" t="e">
        <f>VLOOKUP(A38,'WL Salaries'!$A$1:$I$79,2,FALSE)</f>
        <v>#N/A</v>
      </c>
      <c r="C38" t="e">
        <f>VLOOKUP(A38,'WL Salaries'!$A$1:$I$79,3,FALSE)</f>
        <v>#N/A</v>
      </c>
      <c r="D38" t="e">
        <f>VLOOKUP(A38,'WL Salaries'!$A$1:$I$79,4,FALSE)</f>
        <v>#N/A</v>
      </c>
      <c r="E38" t="e">
        <f>VLOOKUP(A38,'WL Salaries'!$A$1:$I$79,5,FALSE)</f>
        <v>#N/A</v>
      </c>
      <c r="F38" t="e">
        <f>VLOOKUP(A38,'WL Salaries'!$A$1:$I$79,6,FALSE)</f>
        <v>#N/A</v>
      </c>
      <c r="G38" t="e">
        <f>VLOOKUP(A38,'WL Salaries'!$A$1:$I$79,7,FALSE)</f>
        <v>#N/A</v>
      </c>
      <c r="H38" t="e">
        <f>VLOOKUP(A38,'WL Salaries'!$A$1:$I$79,8,FALSE)</f>
        <v>#N/A</v>
      </c>
      <c r="I38" t="e">
        <f>VLOOKUP(A38,'WL Salaries'!$A$1:$I$79,9,FALSE)</f>
        <v>#N/A</v>
      </c>
      <c r="J38" t="e">
        <f>VLOOKUP(A38,AvNal!$A$1:$B$73,2,FALSE)</f>
        <v>#N/A</v>
      </c>
      <c r="K38" t="e">
        <f>VLOOKUP(A38,Gini!$A$1:$C$163,2,FALSE)</f>
        <v>#N/A</v>
      </c>
      <c r="L38" t="e">
        <f>VLOOKUP(A38,Gini!$A$1:$C$163,3,FALSE)</f>
        <v>#N/A</v>
      </c>
      <c r="M38" t="e">
        <f t="shared" si="0"/>
        <v>#N/A</v>
      </c>
    </row>
    <row r="39" spans="1:13" x14ac:dyDescent="0.25">
      <c r="A39" s="2" t="s">
        <v>385</v>
      </c>
      <c r="B39" t="str">
        <f>VLOOKUP(A39,'WL Salaries'!$A$1:$I$79,2,FALSE)</f>
        <v>Mauricio Macri</v>
      </c>
      <c r="C39" t="str">
        <f>VLOOKUP(A39,'WL Salaries'!$A$1:$I$79,3,FALSE)</f>
        <v>President Argentina</v>
      </c>
      <c r="D39" t="str">
        <f>VLOOKUP(A39,'WL Salaries'!$A$1:$I$79,4,FALSE)</f>
        <v>Born: 1959 Argentina</v>
      </c>
      <c r="E39">
        <f>VLOOKUP(A39,'WL Salaries'!$A$1:$I$79,5,FALSE)</f>
        <v>68630</v>
      </c>
      <c r="F39">
        <f>VLOOKUP(A39,'WL Salaries'!$A$1:$I$79,6,FALSE)</f>
        <v>5719</v>
      </c>
      <c r="G39">
        <f>VLOOKUP(A39,'WL Salaries'!$A$1:$I$79,7,FALSE)</f>
        <v>1320</v>
      </c>
      <c r="H39">
        <f>VLOOKUP(A39,'WL Salaries'!$A$1:$I$79,8,FALSE)</f>
        <v>188</v>
      </c>
      <c r="I39" t="str">
        <f>VLOOKUP(A39,'WL Salaries'!$A$1:$I$79,9,FALSE)</f>
        <v>http://www.paywizard.org/main/salary/vip-check/mauricio-macri/picture</v>
      </c>
      <c r="J39">
        <f>VLOOKUP(A39,AvNal!$A$1:$B$73,2,FALSE)</f>
        <v>1108</v>
      </c>
      <c r="K39" t="str">
        <f>VLOOKUP(A39,Gini!$A$1:$C$163,2,FALSE)</f>
        <v>0.412</v>
      </c>
      <c r="L39">
        <f>VLOOKUP(A39,Gini!$A$1:$C$163,3,FALSE)</f>
        <v>2015</v>
      </c>
      <c r="M39">
        <f t="shared" si="0"/>
        <v>5.1615523465703967</v>
      </c>
    </row>
    <row r="40" spans="1:13" x14ac:dyDescent="0.25">
      <c r="A40" s="2" t="s">
        <v>569</v>
      </c>
      <c r="B40" t="e">
        <f>VLOOKUP(A40,'WL Salaries'!$A$1:$I$79,2,FALSE)</f>
        <v>#N/A</v>
      </c>
      <c r="C40" t="e">
        <f>VLOOKUP(A40,'WL Salaries'!$A$1:$I$79,3,FALSE)</f>
        <v>#N/A</v>
      </c>
      <c r="D40" t="e">
        <f>VLOOKUP(A40,'WL Salaries'!$A$1:$I$79,4,FALSE)</f>
        <v>#N/A</v>
      </c>
      <c r="E40" t="e">
        <f>VLOOKUP(A40,'WL Salaries'!$A$1:$I$79,5,FALSE)</f>
        <v>#N/A</v>
      </c>
      <c r="F40" t="e">
        <f>VLOOKUP(A40,'WL Salaries'!$A$1:$I$79,6,FALSE)</f>
        <v>#N/A</v>
      </c>
      <c r="G40" t="e">
        <f>VLOOKUP(A40,'WL Salaries'!$A$1:$I$79,7,FALSE)</f>
        <v>#N/A</v>
      </c>
      <c r="H40" t="e">
        <f>VLOOKUP(A40,'WL Salaries'!$A$1:$I$79,8,FALSE)</f>
        <v>#N/A</v>
      </c>
      <c r="I40" t="e">
        <f>VLOOKUP(A40,'WL Salaries'!$A$1:$I$79,9,FALSE)</f>
        <v>#N/A</v>
      </c>
      <c r="J40" t="e">
        <f>VLOOKUP(A40,AvNal!$A$1:$B$73,2,FALSE)</f>
        <v>#N/A</v>
      </c>
      <c r="K40" t="str">
        <f>VLOOKUP(A40,Gini!$A$1:$C$163,2,FALSE)</f>
        <v>0.34</v>
      </c>
      <c r="L40">
        <f>VLOOKUP(A40,Gini!$A$1:$C$163,3,FALSE)</f>
        <v>2011</v>
      </c>
      <c r="M40" t="e">
        <f t="shared" si="0"/>
        <v>#N/A</v>
      </c>
    </row>
    <row r="41" spans="1:13" x14ac:dyDescent="0.25">
      <c r="A41" s="2" t="s">
        <v>637</v>
      </c>
      <c r="B41" t="e">
        <f>VLOOKUP(A41,'WL Salaries'!$A$1:$I$79,2,FALSE)</f>
        <v>#N/A</v>
      </c>
      <c r="C41" t="e">
        <f>VLOOKUP(A41,'WL Salaries'!$A$1:$I$79,3,FALSE)</f>
        <v>#N/A</v>
      </c>
      <c r="D41" t="e">
        <f>VLOOKUP(A41,'WL Salaries'!$A$1:$I$79,4,FALSE)</f>
        <v>#N/A</v>
      </c>
      <c r="E41" t="e">
        <f>VLOOKUP(A41,'WL Salaries'!$A$1:$I$79,5,FALSE)</f>
        <v>#N/A</v>
      </c>
      <c r="F41" t="e">
        <f>VLOOKUP(A41,'WL Salaries'!$A$1:$I$79,6,FALSE)</f>
        <v>#N/A</v>
      </c>
      <c r="G41" t="e">
        <f>VLOOKUP(A41,'WL Salaries'!$A$1:$I$79,7,FALSE)</f>
        <v>#N/A</v>
      </c>
      <c r="H41" t="e">
        <f>VLOOKUP(A41,'WL Salaries'!$A$1:$I$79,8,FALSE)</f>
        <v>#N/A</v>
      </c>
      <c r="I41" t="e">
        <f>VLOOKUP(A41,'WL Salaries'!$A$1:$I$79,9,FALSE)</f>
        <v>#N/A</v>
      </c>
      <c r="J41" t="e">
        <f>VLOOKUP(A41,AvNal!$A$1:$B$73,2,FALSE)</f>
        <v>#N/A</v>
      </c>
      <c r="K41" t="e">
        <f>VLOOKUP(A41,Gini!$A$1:$C$163,2,FALSE)</f>
        <v>#N/A</v>
      </c>
      <c r="L41" t="e">
        <f>VLOOKUP(A41,Gini!$A$1:$C$163,3,FALSE)</f>
        <v>#N/A</v>
      </c>
      <c r="M41" t="e">
        <f t="shared" si="0"/>
        <v>#N/A</v>
      </c>
    </row>
    <row r="42" spans="1:13" x14ac:dyDescent="0.25">
      <c r="A42" s="2" t="s">
        <v>638</v>
      </c>
      <c r="B42" t="e">
        <f>VLOOKUP(A42,'WL Salaries'!$A$1:$I$79,2,FALSE)</f>
        <v>#N/A</v>
      </c>
      <c r="C42" t="e">
        <f>VLOOKUP(A42,'WL Salaries'!$A$1:$I$79,3,FALSE)</f>
        <v>#N/A</v>
      </c>
      <c r="D42" t="e">
        <f>VLOOKUP(A42,'WL Salaries'!$A$1:$I$79,4,FALSE)</f>
        <v>#N/A</v>
      </c>
      <c r="E42" t="e">
        <f>VLOOKUP(A42,'WL Salaries'!$A$1:$I$79,5,FALSE)</f>
        <v>#N/A</v>
      </c>
      <c r="F42" t="e">
        <f>VLOOKUP(A42,'WL Salaries'!$A$1:$I$79,6,FALSE)</f>
        <v>#N/A</v>
      </c>
      <c r="G42" t="e">
        <f>VLOOKUP(A42,'WL Salaries'!$A$1:$I$79,7,FALSE)</f>
        <v>#N/A</v>
      </c>
      <c r="H42" t="e">
        <f>VLOOKUP(A42,'WL Salaries'!$A$1:$I$79,8,FALSE)</f>
        <v>#N/A</v>
      </c>
      <c r="I42" t="e">
        <f>VLOOKUP(A42,'WL Salaries'!$A$1:$I$79,9,FALSE)</f>
        <v>#N/A</v>
      </c>
      <c r="J42" t="e">
        <f>VLOOKUP(A42,AvNal!$A$1:$B$73,2,FALSE)</f>
        <v>#N/A</v>
      </c>
      <c r="K42" t="e">
        <f>VLOOKUP(A42,Gini!$A$1:$C$163,2,FALSE)</f>
        <v>#N/A</v>
      </c>
      <c r="L42" t="e">
        <f>VLOOKUP(A42,Gini!$A$1:$C$163,3,FALSE)</f>
        <v>#N/A</v>
      </c>
      <c r="M42" t="e">
        <f t="shared" si="0"/>
        <v>#N/A</v>
      </c>
    </row>
    <row r="43" spans="1:13" x14ac:dyDescent="0.25">
      <c r="A43" s="2" t="s">
        <v>362</v>
      </c>
      <c r="B43" t="str">
        <f>VLOOKUP(A43,'WL Salaries'!$A$1:$I$79,2,FALSE)</f>
        <v>Sergio Mattarella</v>
      </c>
      <c r="C43" t="str">
        <f>VLOOKUP(A43,'WL Salaries'!$A$1:$I$79,3,FALSE)</f>
        <v>President Italy</v>
      </c>
      <c r="D43" t="str">
        <f>VLOOKUP(A43,'WL Salaries'!$A$1:$I$79,4,FALSE)</f>
        <v>Born: 1941, Palermo, Italy</v>
      </c>
      <c r="E43">
        <f>VLOOKUP(A43,'WL Salaries'!$A$1:$I$79,5,FALSE)</f>
        <v>259900</v>
      </c>
      <c r="F43">
        <f>VLOOKUP(A43,'WL Salaries'!$A$1:$I$79,6,FALSE)</f>
        <v>21658</v>
      </c>
      <c r="G43">
        <f>VLOOKUP(A43,'WL Salaries'!$A$1:$I$79,7,FALSE)</f>
        <v>4998</v>
      </c>
      <c r="H43">
        <f>VLOOKUP(A43,'WL Salaries'!$A$1:$I$79,8,FALSE)</f>
        <v>712</v>
      </c>
      <c r="I43" t="str">
        <f>VLOOKUP(A43,'WL Salaries'!$A$1:$I$79,9,FALSE)</f>
        <v>http://www.paywizard.org/main/salary/vip-check/sergio-mattarella/picture</v>
      </c>
      <c r="J43">
        <f>VLOOKUP(A43,AvNal!$A$1:$B$73,2,FALSE)</f>
        <v>2445</v>
      </c>
      <c r="K43" t="str">
        <f>VLOOKUP(A43,Gini!$A$1:$C$163,2,FALSE)</f>
        <v>0.3516</v>
      </c>
      <c r="L43">
        <f>VLOOKUP(A43,Gini!$A$1:$C$163,3,FALSE)</f>
        <v>2012</v>
      </c>
      <c r="M43">
        <f t="shared" si="0"/>
        <v>8.858077709611452</v>
      </c>
    </row>
    <row r="44" spans="1:13" x14ac:dyDescent="0.25">
      <c r="A44" s="2" t="s">
        <v>507</v>
      </c>
      <c r="B44" t="e">
        <f>VLOOKUP(A44,'WL Salaries'!$A$1:$I$79,2,FALSE)</f>
        <v>#N/A</v>
      </c>
      <c r="C44" t="e">
        <f>VLOOKUP(A44,'WL Salaries'!$A$1:$I$79,3,FALSE)</f>
        <v>#N/A</v>
      </c>
      <c r="D44" t="e">
        <f>VLOOKUP(A44,'WL Salaries'!$A$1:$I$79,4,FALSE)</f>
        <v>#N/A</v>
      </c>
      <c r="E44" t="e">
        <f>VLOOKUP(A44,'WL Salaries'!$A$1:$I$79,5,FALSE)</f>
        <v>#N/A</v>
      </c>
      <c r="F44" t="e">
        <f>VLOOKUP(A44,'WL Salaries'!$A$1:$I$79,6,FALSE)</f>
        <v>#N/A</v>
      </c>
      <c r="G44" t="e">
        <f>VLOOKUP(A44,'WL Salaries'!$A$1:$I$79,7,FALSE)</f>
        <v>#N/A</v>
      </c>
      <c r="H44" t="e">
        <f>VLOOKUP(A44,'WL Salaries'!$A$1:$I$79,8,FALSE)</f>
        <v>#N/A</v>
      </c>
      <c r="I44" t="e">
        <f>VLOOKUP(A44,'WL Salaries'!$A$1:$I$79,9,FALSE)</f>
        <v>#N/A</v>
      </c>
      <c r="J44" t="e">
        <f>VLOOKUP(A44,AvNal!$A$1:$B$73,2,FALSE)</f>
        <v>#N/A</v>
      </c>
      <c r="K44" t="str">
        <f>VLOOKUP(A44,Gini!$A$1:$C$163,2,FALSE)</f>
        <v>0.354</v>
      </c>
      <c r="L44">
        <f>VLOOKUP(A44,Gini!$A$1:$C$163,3,FALSE)</f>
        <v>2011</v>
      </c>
      <c r="M44" t="e">
        <f t="shared" si="0"/>
        <v>#N/A</v>
      </c>
    </row>
    <row r="45" spans="1:13" x14ac:dyDescent="0.25">
      <c r="A45" s="2" t="s">
        <v>384</v>
      </c>
      <c r="B45" t="str">
        <f>VLOOKUP(A45,'WL Salaries'!$A$1:$I$79,2,FALSE)</f>
        <v>Beata Szydło</v>
      </c>
      <c r="C45" t="str">
        <f>VLOOKUP(A45,'WL Salaries'!$A$1:$I$79,3,FALSE)</f>
        <v>Prime Minister Poland</v>
      </c>
      <c r="D45" t="str">
        <f>VLOOKUP(A45,'WL Salaries'!$A$1:$I$79,4,FALSE)</f>
        <v>Born: 1963 Poland</v>
      </c>
      <c r="E45">
        <f>VLOOKUP(A45,'WL Salaries'!$A$1:$I$79,5,FALSE)</f>
        <v>51233</v>
      </c>
      <c r="F45">
        <f>VLOOKUP(A45,'WL Salaries'!$A$1:$I$79,6,FALSE)</f>
        <v>4269</v>
      </c>
      <c r="G45">
        <f>VLOOKUP(A45,'WL Salaries'!$A$1:$I$79,7,FALSE)</f>
        <v>985</v>
      </c>
      <c r="H45">
        <f>VLOOKUP(A45,'WL Salaries'!$A$1:$I$79,8,FALSE)</f>
        <v>140</v>
      </c>
      <c r="I45" t="str">
        <f>VLOOKUP(A45,'WL Salaries'!$A$1:$I$79,9,FALSE)</f>
        <v>http://www.paywizard.org/main/salary/vip-check/beata-szydlo/picture</v>
      </c>
      <c r="J45">
        <f>VLOOKUP(A45,AvNal!$A$1:$B$73,2,FALSE)</f>
        <v>1536</v>
      </c>
      <c r="K45" t="str">
        <f>VLOOKUP(A45,Gini!$A$1:$C$163,2,FALSE)</f>
        <v>0.309</v>
      </c>
      <c r="L45">
        <f>VLOOKUP(A45,Gini!$A$1:$C$163,3,FALSE)</f>
        <v>2012</v>
      </c>
      <c r="M45">
        <f t="shared" si="0"/>
        <v>2.779296875</v>
      </c>
    </row>
    <row r="46" spans="1:13" x14ac:dyDescent="0.25">
      <c r="A46" s="2" t="s">
        <v>345</v>
      </c>
      <c r="B46" t="str">
        <f>VLOOKUP(A46,'WL Salaries'!$A$1:$I$79,2,FALSE)</f>
        <v>Abdelaziz Bouteflika</v>
      </c>
      <c r="C46" t="str">
        <f>VLOOKUP(A46,'WL Salaries'!$A$1:$I$79,3,FALSE)</f>
        <v>President of Algeria</v>
      </c>
      <c r="D46" t="str">
        <f>VLOOKUP(A46,'WL Salaries'!$A$1:$I$79,4,FALSE)</f>
        <v>Born: 1937 Morocco</v>
      </c>
      <c r="E46">
        <f>VLOOKUP(A46,'WL Salaries'!$A$1:$I$79,5,FALSE)</f>
        <v>168000</v>
      </c>
      <c r="F46">
        <f>VLOOKUP(A46,'WL Salaries'!$A$1:$I$79,6,FALSE)</f>
        <v>14000</v>
      </c>
      <c r="G46">
        <f>VLOOKUP(A46,'WL Salaries'!$A$1:$I$79,7,FALSE)</f>
        <v>3230</v>
      </c>
      <c r="H46">
        <f>VLOOKUP(A46,'WL Salaries'!$A$1:$I$79,8,FALSE)</f>
        <v>460</v>
      </c>
      <c r="I46" t="str">
        <f>VLOOKUP(A46,'WL Salaries'!$A$1:$I$79,9,FALSE)</f>
        <v>http://www.paywizard.org/main/salary/vip-check/abdelaziz-bouteflika/picture</v>
      </c>
      <c r="J46" t="e">
        <f>VLOOKUP(A46,AvNal!$A$1:$B$73,2,FALSE)</f>
        <v>#N/A</v>
      </c>
      <c r="K46" t="e">
        <f>VLOOKUP(A46,Gini!$A$1:$C$163,2,FALSE)</f>
        <v>#N/A</v>
      </c>
      <c r="L46" t="e">
        <f>VLOOKUP(A46,Gini!$A$1:$C$163,3,FALSE)</f>
        <v>#N/A</v>
      </c>
      <c r="M46" t="e">
        <f t="shared" si="0"/>
        <v>#N/A</v>
      </c>
    </row>
    <row r="47" spans="1:13" x14ac:dyDescent="0.25">
      <c r="A47" s="2" t="s">
        <v>387</v>
      </c>
      <c r="B47" t="str">
        <f>VLOOKUP(A47,'WL Salaries'!$A$1:$I$79,2,FALSE)</f>
        <v>Hun Sen</v>
      </c>
      <c r="C47" t="str">
        <f>VLOOKUP(A47,'WL Salaries'!$A$1:$I$79,3,FALSE)</f>
        <v>Prime Minister Cambodia</v>
      </c>
      <c r="D47" t="str">
        <f>VLOOKUP(A47,'WL Salaries'!$A$1:$I$79,4,FALSE)</f>
        <v>Born: 1952 Cambodia</v>
      </c>
      <c r="E47">
        <f>VLOOKUP(A47,'WL Salaries'!$A$1:$I$79,5,FALSE)</f>
        <v>13483</v>
      </c>
      <c r="F47">
        <f>VLOOKUP(A47,'WL Salaries'!$A$1:$I$79,6,FALSE)</f>
        <v>1124</v>
      </c>
      <c r="G47">
        <f>VLOOKUP(A47,'WL Salaries'!$A$1:$I$79,7,FALSE)</f>
        <v>259</v>
      </c>
      <c r="H47">
        <f>VLOOKUP(A47,'WL Salaries'!$A$1:$I$79,8,FALSE)</f>
        <v>37</v>
      </c>
      <c r="I47" t="str">
        <f>VLOOKUP(A47,'WL Salaries'!$A$1:$I$79,9,FALSE)</f>
        <v>http://www.paywizard.org/main/salary/vip-check/hun-sun/picture</v>
      </c>
      <c r="J47" t="e">
        <f>VLOOKUP(A47,AvNal!$A$1:$B$73,2,FALSE)</f>
        <v>#N/A</v>
      </c>
      <c r="K47" t="str">
        <f>VLOOKUP(A47,Gini!$A$1:$C$163,2,FALSE)</f>
        <v>0.36</v>
      </c>
      <c r="L47">
        <f>VLOOKUP(A47,Gini!$A$1:$C$163,3,FALSE)</f>
        <v>2009</v>
      </c>
      <c r="M47" t="e">
        <f t="shared" si="0"/>
        <v>#N/A</v>
      </c>
    </row>
    <row r="48" spans="1:13" x14ac:dyDescent="0.25">
      <c r="A48" s="2" t="s">
        <v>639</v>
      </c>
      <c r="B48" t="e">
        <f>VLOOKUP(A48,'WL Salaries'!$A$1:$I$79,2,FALSE)</f>
        <v>#N/A</v>
      </c>
      <c r="C48" t="e">
        <f>VLOOKUP(A48,'WL Salaries'!$A$1:$I$79,3,FALSE)</f>
        <v>#N/A</v>
      </c>
      <c r="D48" t="e">
        <f>VLOOKUP(A48,'WL Salaries'!$A$1:$I$79,4,FALSE)</f>
        <v>#N/A</v>
      </c>
      <c r="E48" t="e">
        <f>VLOOKUP(A48,'WL Salaries'!$A$1:$I$79,5,FALSE)</f>
        <v>#N/A</v>
      </c>
      <c r="F48" t="e">
        <f>VLOOKUP(A48,'WL Salaries'!$A$1:$I$79,6,FALSE)</f>
        <v>#N/A</v>
      </c>
      <c r="G48" t="e">
        <f>VLOOKUP(A48,'WL Salaries'!$A$1:$I$79,7,FALSE)</f>
        <v>#N/A</v>
      </c>
      <c r="H48" t="e">
        <f>VLOOKUP(A48,'WL Salaries'!$A$1:$I$79,8,FALSE)</f>
        <v>#N/A</v>
      </c>
      <c r="I48" t="e">
        <f>VLOOKUP(A48,'WL Salaries'!$A$1:$I$79,9,FALSE)</f>
        <v>#N/A</v>
      </c>
      <c r="J48" t="e">
        <f>VLOOKUP(A48,AvNal!$A$1:$B$73,2,FALSE)</f>
        <v>#N/A</v>
      </c>
      <c r="K48" t="e">
        <f>VLOOKUP(A48,Gini!$A$1:$C$163,2,FALSE)</f>
        <v>#N/A</v>
      </c>
      <c r="L48" t="e">
        <f>VLOOKUP(A48,Gini!$A$1:$C$163,3,FALSE)</f>
        <v>#N/A</v>
      </c>
      <c r="M48" t="e">
        <f t="shared" si="0"/>
        <v>#N/A</v>
      </c>
    </row>
    <row r="49" spans="1:13" x14ac:dyDescent="0.25">
      <c r="A49" s="2" t="s">
        <v>379</v>
      </c>
      <c r="B49" t="str">
        <f>VLOOKUP(A49,'WL Salaries'!$A$1:$I$79,2,FALSE)</f>
        <v>Jimmy Morales</v>
      </c>
      <c r="C49" t="str">
        <f>VLOOKUP(A49,'WL Salaries'!$A$1:$I$79,3,FALSE)</f>
        <v>President Guatemala</v>
      </c>
      <c r="D49" t="str">
        <f>VLOOKUP(A49,'WL Salaries'!$A$1:$I$79,4,FALSE)</f>
        <v>Born: 1969 Guatemala</v>
      </c>
      <c r="E49">
        <f>VLOOKUP(A49,'WL Salaries'!$A$1:$I$79,5,FALSE)</f>
        <v>230364</v>
      </c>
      <c r="F49">
        <f>VLOOKUP(A49,'WL Salaries'!$A$1:$I$79,6,FALSE)</f>
        <v>19197</v>
      </c>
      <c r="G49">
        <f>VLOOKUP(A49,'WL Salaries'!$A$1:$I$79,7,FALSE)</f>
        <v>4430</v>
      </c>
      <c r="H49">
        <f>VLOOKUP(A49,'WL Salaries'!$A$1:$I$79,8,FALSE)</f>
        <v>631</v>
      </c>
      <c r="I49" t="str">
        <f>VLOOKUP(A49,'WL Salaries'!$A$1:$I$79,9,FALSE)</f>
        <v>http://www.paywizard.org/main/salary/vip-check/jimmy-morales/picture</v>
      </c>
      <c r="J49" t="e">
        <f>VLOOKUP(A49,AvNal!$A$1:$B$73,2,FALSE)</f>
        <v>#N/A</v>
      </c>
      <c r="K49" t="str">
        <f>VLOOKUP(A49,Gini!$A$1:$C$163,2,FALSE)</f>
        <v>0.559</v>
      </c>
      <c r="L49">
        <f>VLOOKUP(A49,Gini!$A$1:$C$163,3,FALSE)</f>
        <v>2006</v>
      </c>
      <c r="M49" t="e">
        <f t="shared" si="0"/>
        <v>#N/A</v>
      </c>
    </row>
    <row r="50" spans="1:13" x14ac:dyDescent="0.25">
      <c r="A50" s="2" t="s">
        <v>628</v>
      </c>
      <c r="B50" t="e">
        <f>VLOOKUP(A50,'WL Salaries'!$A$1:$I$79,2,FALSE)</f>
        <v>#N/A</v>
      </c>
      <c r="C50" t="e">
        <f>VLOOKUP(A50,'WL Salaries'!$A$1:$I$79,3,FALSE)</f>
        <v>#N/A</v>
      </c>
      <c r="D50" t="e">
        <f>VLOOKUP(A50,'WL Salaries'!$A$1:$I$79,4,FALSE)</f>
        <v>#N/A</v>
      </c>
      <c r="E50" t="e">
        <f>VLOOKUP(A50,'WL Salaries'!$A$1:$I$79,5,FALSE)</f>
        <v>#N/A</v>
      </c>
      <c r="F50" t="e">
        <f>VLOOKUP(A50,'WL Salaries'!$A$1:$I$79,6,FALSE)</f>
        <v>#N/A</v>
      </c>
      <c r="G50" t="e">
        <f>VLOOKUP(A50,'WL Salaries'!$A$1:$I$79,7,FALSE)</f>
        <v>#N/A</v>
      </c>
      <c r="H50" t="e">
        <f>VLOOKUP(A50,'WL Salaries'!$A$1:$I$79,8,FALSE)</f>
        <v>#N/A</v>
      </c>
      <c r="I50" t="e">
        <f>VLOOKUP(A50,'WL Salaries'!$A$1:$I$79,9,FALSE)</f>
        <v>#N/A</v>
      </c>
      <c r="J50">
        <f>VLOOKUP(A50,AvNal!$A$1:$B$73,2,FALSE)</f>
        <v>364</v>
      </c>
      <c r="K50" t="e">
        <f>VLOOKUP(A50,Gini!$A$1:$C$163,2,FALSE)</f>
        <v>#N/A</v>
      </c>
      <c r="L50" t="e">
        <f>VLOOKUP(A50,Gini!$A$1:$C$163,3,FALSE)</f>
        <v>#N/A</v>
      </c>
      <c r="M50" t="e">
        <f t="shared" si="0"/>
        <v>#N/A</v>
      </c>
    </row>
    <row r="51" spans="1:13" x14ac:dyDescent="0.25">
      <c r="A51" s="2" t="s">
        <v>311</v>
      </c>
      <c r="B51" t="str">
        <f>VLOOKUP(A51,'WL Salaries'!$A$1:$I$79,2,FALSE)</f>
        <v>Vladimir Putin</v>
      </c>
      <c r="C51" t="str">
        <f>VLOOKUP(A51,'WL Salaries'!$A$1:$I$79,3,FALSE)</f>
        <v>President of Russia</v>
      </c>
      <c r="D51" t="str">
        <f>VLOOKUP(A51,'WL Salaries'!$A$1:$I$79,4,FALSE)</f>
        <v>Born: 1952 Russia</v>
      </c>
      <c r="E51">
        <f>VLOOKUP(A51,'WL Salaries'!$A$1:$I$79,5,FALSE)</f>
        <v>135736</v>
      </c>
      <c r="F51">
        <f>VLOOKUP(A51,'WL Salaries'!$A$1:$I$79,6,FALSE)</f>
        <v>11311</v>
      </c>
      <c r="G51">
        <f>VLOOKUP(A51,'WL Salaries'!$A$1:$I$79,7,FALSE)</f>
        <v>2610</v>
      </c>
      <c r="H51">
        <f>VLOOKUP(A51,'WL Salaries'!$A$1:$I$79,8,FALSE)</f>
        <v>372</v>
      </c>
      <c r="I51" t="str">
        <f>VLOOKUP(A51,'WL Salaries'!$A$1:$I$79,9,FALSE)</f>
        <v>http://www.paywizard.org/main/salary/vip-check/vladimir-putin/picture</v>
      </c>
      <c r="J51">
        <f>VLOOKUP(A51,AvNal!$A$1:$B$73,2,FALSE)</f>
        <v>1215</v>
      </c>
      <c r="K51" t="str">
        <f>VLOOKUP(A51,Gini!$A$1:$C$163,2,FALSE)</f>
        <v>0.42</v>
      </c>
      <c r="L51">
        <f>VLOOKUP(A51,Gini!$A$1:$C$163,3,FALSE)</f>
        <v>2012</v>
      </c>
      <c r="M51">
        <f t="shared" si="0"/>
        <v>9.3094650205761322</v>
      </c>
    </row>
    <row r="52" spans="1:13" x14ac:dyDescent="0.25">
      <c r="A52" s="2" t="s">
        <v>446</v>
      </c>
      <c r="B52" t="e">
        <f>VLOOKUP(A52,'WL Salaries'!$A$1:$I$79,2,FALSE)</f>
        <v>#N/A</v>
      </c>
      <c r="C52" t="e">
        <f>VLOOKUP(A52,'WL Salaries'!$A$1:$I$79,3,FALSE)</f>
        <v>#N/A</v>
      </c>
      <c r="D52" t="e">
        <f>VLOOKUP(A52,'WL Salaries'!$A$1:$I$79,4,FALSE)</f>
        <v>#N/A</v>
      </c>
      <c r="E52" t="e">
        <f>VLOOKUP(A52,'WL Salaries'!$A$1:$I$79,5,FALSE)</f>
        <v>#N/A</v>
      </c>
      <c r="F52" t="e">
        <f>VLOOKUP(A52,'WL Salaries'!$A$1:$I$79,6,FALSE)</f>
        <v>#N/A</v>
      </c>
      <c r="G52" t="e">
        <f>VLOOKUP(A52,'WL Salaries'!$A$1:$I$79,7,FALSE)</f>
        <v>#N/A</v>
      </c>
      <c r="H52" t="e">
        <f>VLOOKUP(A52,'WL Salaries'!$A$1:$I$79,8,FALSE)</f>
        <v>#N/A</v>
      </c>
      <c r="I52" t="e">
        <f>VLOOKUP(A52,'WL Salaries'!$A$1:$I$79,9,FALSE)</f>
        <v>#N/A</v>
      </c>
      <c r="J52" t="e">
        <f>VLOOKUP(A52,AvNal!$A$1:$B$73,2,FALSE)</f>
        <v>#N/A</v>
      </c>
      <c r="K52" t="str">
        <f>VLOOKUP(A52,Gini!$A$1:$C$163,2,FALSE)</f>
        <v>0.367</v>
      </c>
      <c r="L52">
        <f>VLOOKUP(A52,Gini!$A$1:$C$163,3,FALSE)</f>
        <v>2003</v>
      </c>
      <c r="M52" t="e">
        <f t="shared" si="0"/>
        <v>#N/A</v>
      </c>
    </row>
    <row r="53" spans="1:13" x14ac:dyDescent="0.25">
      <c r="A53" s="2" t="s">
        <v>350</v>
      </c>
      <c r="B53" t="str">
        <f>VLOOKUP(A53,'WL Salaries'!$A$1:$I$79,2,FALSE)</f>
        <v>Hailemariam Desalegn</v>
      </c>
      <c r="C53" t="str">
        <f>VLOOKUP(A53,'WL Salaries'!$A$1:$I$79,3,FALSE)</f>
        <v>Prime Minister Ethiopia</v>
      </c>
      <c r="D53" t="str">
        <f>VLOOKUP(A53,'WL Salaries'!$A$1:$I$79,4,FALSE)</f>
        <v>Born: 1965 Ethiopia</v>
      </c>
      <c r="E53">
        <f>VLOOKUP(A53,'WL Salaries'!$A$1:$I$79,5,FALSE)</f>
        <v>44472</v>
      </c>
      <c r="F53">
        <f>VLOOKUP(A53,'WL Salaries'!$A$1:$I$79,6,FALSE)</f>
        <v>3706</v>
      </c>
      <c r="G53">
        <f>VLOOKUP(A53,'WL Salaries'!$A$1:$I$79,7,FALSE)</f>
        <v>855</v>
      </c>
      <c r="H53">
        <f>VLOOKUP(A53,'WL Salaries'!$A$1:$I$79,8,FALSE)</f>
        <v>121</v>
      </c>
      <c r="I53" t="str">
        <f>VLOOKUP(A53,'WL Salaries'!$A$1:$I$79,9,FALSE)</f>
        <v>http://www.paywizard.org/main/salary/vip-check/hailemariam-desalegn/picture</v>
      </c>
      <c r="J53" t="e">
        <f>VLOOKUP(A53,AvNal!$A$1:$B$73,2,FALSE)</f>
        <v>#N/A</v>
      </c>
      <c r="K53" t="str">
        <f>VLOOKUP(A53,Gini!$A$1:$C$163,2,FALSE)</f>
        <v>0.336</v>
      </c>
      <c r="L53">
        <f>VLOOKUP(A53,Gini!$A$1:$C$163,3,FALSE)</f>
        <v>2011</v>
      </c>
      <c r="M53" t="e">
        <f t="shared" si="0"/>
        <v>#N/A</v>
      </c>
    </row>
    <row r="54" spans="1:13" x14ac:dyDescent="0.25">
      <c r="A54" s="2" t="s">
        <v>382</v>
      </c>
      <c r="B54" t="str">
        <f>VLOOKUP(A54,'WL Salaries'!$A$1:$I$79,2,FALSE)</f>
        <v>Najib Razak</v>
      </c>
      <c r="C54" t="str">
        <f>VLOOKUP(A54,'WL Salaries'!$A$1:$I$79,3,FALSE)</f>
        <v>Prime Minister of Malaysia</v>
      </c>
      <c r="D54" t="str">
        <f>VLOOKUP(A54,'WL Salaries'!$A$1:$I$79,4,FALSE)</f>
        <v>Born: 1953 Malaysia</v>
      </c>
      <c r="E54">
        <f>VLOOKUP(A54,'WL Salaries'!$A$1:$I$79,5,FALSE)</f>
        <v>67289</v>
      </c>
      <c r="F54">
        <f>VLOOKUP(A54,'WL Salaries'!$A$1:$I$79,6,FALSE)</f>
        <v>5607</v>
      </c>
      <c r="G54">
        <f>VLOOKUP(A54,'WL Salaries'!$A$1:$I$79,7,FALSE)</f>
        <v>1294</v>
      </c>
      <c r="H54">
        <f>VLOOKUP(A54,'WL Salaries'!$A$1:$I$79,8,FALSE)</f>
        <v>184</v>
      </c>
      <c r="I54" t="str">
        <f>VLOOKUP(A54,'WL Salaries'!$A$1:$I$79,9,FALSE)</f>
        <v>http://www.paywizard.org/main/salary/vip-check/najib-razak/picture</v>
      </c>
      <c r="J54">
        <f>VLOOKUP(A54,AvNal!$A$1:$B$73,2,FALSE)</f>
        <v>961</v>
      </c>
      <c r="K54" t="str">
        <f>VLOOKUP(A54,Gini!$A$1:$C$163,2,FALSE)</f>
        <v>0.462</v>
      </c>
      <c r="L54">
        <f>VLOOKUP(A54,Gini!$A$1:$C$163,3,FALSE)</f>
        <v>2009</v>
      </c>
      <c r="M54">
        <f t="shared" si="0"/>
        <v>5.8345473465140483</v>
      </c>
    </row>
    <row r="55" spans="1:13" x14ac:dyDescent="0.25">
      <c r="A55" s="2" t="s">
        <v>312</v>
      </c>
      <c r="B55" t="str">
        <f>VLOOKUP(A55,'WL Salaries'!$A$1:$I$79,2,FALSE)</f>
        <v>Theresa May</v>
      </c>
      <c r="C55" t="str">
        <f>VLOOKUP(A55,'WL Salaries'!$A$1:$I$79,3,FALSE)</f>
        <v>Prime Minister of the United Kingdom</v>
      </c>
      <c r="D55" t="str">
        <f>VLOOKUP(A55,'WL Salaries'!$A$1:$I$79,4,FALSE)</f>
        <v>Born: 1956 UK</v>
      </c>
      <c r="E55">
        <f>VLOOKUP(A55,'WL Salaries'!$A$1:$I$79,5,FALSE)</f>
        <v>207836</v>
      </c>
      <c r="F55">
        <f>VLOOKUP(A55,'WL Salaries'!$A$1:$I$79,6,FALSE)</f>
        <v>17320</v>
      </c>
      <c r="G55">
        <f>VLOOKUP(A55,'WL Salaries'!$A$1:$I$79,7,FALSE)</f>
        <v>3997</v>
      </c>
      <c r="H55">
        <f>VLOOKUP(A55,'WL Salaries'!$A$1:$I$79,8,FALSE)</f>
        <v>569</v>
      </c>
      <c r="I55" t="str">
        <f>VLOOKUP(A55,'WL Salaries'!$A$1:$I$79,9,FALSE)</f>
        <v>http://www.paywizard.org/main/salary/vip-check/theresa-may/picture</v>
      </c>
      <c r="J55">
        <f>VLOOKUP(A55,AvNal!$A$1:$B$73,2,FALSE)</f>
        <v>3065</v>
      </c>
      <c r="K55" t="str">
        <f>VLOOKUP(A55,Gini!$A$1:$C$163,2,FALSE)</f>
        <v>0.33</v>
      </c>
      <c r="L55">
        <f>VLOOKUP(A55,Gini!$A$1:$C$163,3,FALSE)</f>
        <v>2012</v>
      </c>
      <c r="M55">
        <f t="shared" si="0"/>
        <v>5.6508972267536706</v>
      </c>
    </row>
    <row r="56" spans="1:13" x14ac:dyDescent="0.25">
      <c r="A56" s="2" t="s">
        <v>640</v>
      </c>
      <c r="B56" t="e">
        <f>VLOOKUP(A56,'WL Salaries'!$A$1:$I$79,2,FALSE)</f>
        <v>#N/A</v>
      </c>
      <c r="C56" t="e">
        <f>VLOOKUP(A56,'WL Salaries'!$A$1:$I$79,3,FALSE)</f>
        <v>#N/A</v>
      </c>
      <c r="D56" t="e">
        <f>VLOOKUP(A56,'WL Salaries'!$A$1:$I$79,4,FALSE)</f>
        <v>#N/A</v>
      </c>
      <c r="E56" t="e">
        <f>VLOOKUP(A56,'WL Salaries'!$A$1:$I$79,5,FALSE)</f>
        <v>#N/A</v>
      </c>
      <c r="F56" t="e">
        <f>VLOOKUP(A56,'WL Salaries'!$A$1:$I$79,6,FALSE)</f>
        <v>#N/A</v>
      </c>
      <c r="G56" t="e">
        <f>VLOOKUP(A56,'WL Salaries'!$A$1:$I$79,7,FALSE)</f>
        <v>#N/A</v>
      </c>
      <c r="H56" t="e">
        <f>VLOOKUP(A56,'WL Salaries'!$A$1:$I$79,8,FALSE)</f>
        <v>#N/A</v>
      </c>
      <c r="I56" t="e">
        <f>VLOOKUP(A56,'WL Salaries'!$A$1:$I$79,9,FALSE)</f>
        <v>#N/A</v>
      </c>
      <c r="J56" t="e">
        <f>VLOOKUP(A56,AvNal!$A$1:$B$73,2,FALSE)</f>
        <v>#N/A</v>
      </c>
      <c r="K56" t="e">
        <f>VLOOKUP(A56,Gini!$A$1:$C$163,2,FALSE)</f>
        <v>#N/A</v>
      </c>
      <c r="L56" t="e">
        <f>VLOOKUP(A56,Gini!$A$1:$C$163,3,FALSE)</f>
        <v>#N/A</v>
      </c>
      <c r="M56" t="e">
        <f t="shared" si="0"/>
        <v>#N/A</v>
      </c>
    </row>
    <row r="57" spans="1:13" x14ac:dyDescent="0.25">
      <c r="A57" s="2" t="s">
        <v>542</v>
      </c>
      <c r="B57" t="e">
        <f>VLOOKUP(A57,'WL Salaries'!$A$1:$I$79,2,FALSE)</f>
        <v>#N/A</v>
      </c>
      <c r="C57" t="e">
        <f>VLOOKUP(A57,'WL Salaries'!$A$1:$I$79,3,FALSE)</f>
        <v>#N/A</v>
      </c>
      <c r="D57" t="e">
        <f>VLOOKUP(A57,'WL Salaries'!$A$1:$I$79,4,FALSE)</f>
        <v>#N/A</v>
      </c>
      <c r="E57" t="e">
        <f>VLOOKUP(A57,'WL Salaries'!$A$1:$I$79,5,FALSE)</f>
        <v>#N/A</v>
      </c>
      <c r="F57" t="e">
        <f>VLOOKUP(A57,'WL Salaries'!$A$1:$I$79,6,FALSE)</f>
        <v>#N/A</v>
      </c>
      <c r="G57" t="e">
        <f>VLOOKUP(A57,'WL Salaries'!$A$1:$I$79,7,FALSE)</f>
        <v>#N/A</v>
      </c>
      <c r="H57" t="e">
        <f>VLOOKUP(A57,'WL Salaries'!$A$1:$I$79,8,FALSE)</f>
        <v>#N/A</v>
      </c>
      <c r="I57" t="e">
        <f>VLOOKUP(A57,'WL Salaries'!$A$1:$I$79,9,FALSE)</f>
        <v>#N/A</v>
      </c>
      <c r="J57" t="e">
        <f>VLOOKUP(A57,AvNal!$A$1:$B$73,2,FALSE)</f>
        <v>#N/A</v>
      </c>
      <c r="K57" t="str">
        <f>VLOOKUP(A57,Gini!$A$1:$C$163,2,FALSE)</f>
        <v>0.34</v>
      </c>
      <c r="L57">
        <f>VLOOKUP(A57,Gini!$A$1:$C$163,3,FALSE)</f>
        <v>2007</v>
      </c>
      <c r="M57" t="e">
        <f t="shared" si="0"/>
        <v>#N/A</v>
      </c>
    </row>
    <row r="58" spans="1:13" x14ac:dyDescent="0.25">
      <c r="A58" s="2" t="s">
        <v>641</v>
      </c>
      <c r="B58" t="e">
        <f>VLOOKUP(A58,'WL Salaries'!$A$1:$I$79,2,FALSE)</f>
        <v>#N/A</v>
      </c>
      <c r="C58" t="e">
        <f>VLOOKUP(A58,'WL Salaries'!$A$1:$I$79,3,FALSE)</f>
        <v>#N/A</v>
      </c>
      <c r="D58" t="e">
        <f>VLOOKUP(A58,'WL Salaries'!$A$1:$I$79,4,FALSE)</f>
        <v>#N/A</v>
      </c>
      <c r="E58" t="e">
        <f>VLOOKUP(A58,'WL Salaries'!$A$1:$I$79,5,FALSE)</f>
        <v>#N/A</v>
      </c>
      <c r="F58" t="e">
        <f>VLOOKUP(A58,'WL Salaries'!$A$1:$I$79,6,FALSE)</f>
        <v>#N/A</v>
      </c>
      <c r="G58" t="e">
        <f>VLOOKUP(A58,'WL Salaries'!$A$1:$I$79,7,FALSE)</f>
        <v>#N/A</v>
      </c>
      <c r="H58" t="e">
        <f>VLOOKUP(A58,'WL Salaries'!$A$1:$I$79,8,FALSE)</f>
        <v>#N/A</v>
      </c>
      <c r="I58" t="e">
        <f>VLOOKUP(A58,'WL Salaries'!$A$1:$I$79,9,FALSE)</f>
        <v>#N/A</v>
      </c>
      <c r="J58" t="e">
        <f>VLOOKUP(A58,AvNal!$A$1:$B$73,2,FALSE)</f>
        <v>#N/A</v>
      </c>
      <c r="K58" t="e">
        <f>VLOOKUP(A58,Gini!$A$1:$C$163,2,FALSE)</f>
        <v>#N/A</v>
      </c>
      <c r="L58" t="e">
        <f>VLOOKUP(A58,Gini!$A$1:$C$163,3,FALSE)</f>
        <v>#N/A</v>
      </c>
      <c r="M58" t="e">
        <f t="shared" si="0"/>
        <v>#N/A</v>
      </c>
    </row>
    <row r="59" spans="1:13" x14ac:dyDescent="0.25">
      <c r="A59" s="2" t="s">
        <v>495</v>
      </c>
      <c r="B59" t="e">
        <f>VLOOKUP(A59,'WL Salaries'!$A$1:$I$79,2,FALSE)</f>
        <v>#N/A</v>
      </c>
      <c r="C59" t="e">
        <f>VLOOKUP(A59,'WL Salaries'!$A$1:$I$79,3,FALSE)</f>
        <v>#N/A</v>
      </c>
      <c r="D59" t="e">
        <f>VLOOKUP(A59,'WL Salaries'!$A$1:$I$79,4,FALSE)</f>
        <v>#N/A</v>
      </c>
      <c r="E59" t="e">
        <f>VLOOKUP(A59,'WL Salaries'!$A$1:$I$79,5,FALSE)</f>
        <v>#N/A</v>
      </c>
      <c r="F59" t="e">
        <f>VLOOKUP(A59,'WL Salaries'!$A$1:$I$79,6,FALSE)</f>
        <v>#N/A</v>
      </c>
      <c r="G59" t="e">
        <f>VLOOKUP(A59,'WL Salaries'!$A$1:$I$79,7,FALSE)</f>
        <v>#N/A</v>
      </c>
      <c r="H59" t="e">
        <f>VLOOKUP(A59,'WL Salaries'!$A$1:$I$79,8,FALSE)</f>
        <v>#N/A</v>
      </c>
      <c r="I59" t="e">
        <f>VLOOKUP(A59,'WL Salaries'!$A$1:$I$79,9,FALSE)</f>
        <v>#N/A</v>
      </c>
      <c r="J59" t="e">
        <f>VLOOKUP(A59,AvNal!$A$1:$B$73,2,FALSE)</f>
        <v>#N/A</v>
      </c>
      <c r="K59" t="str">
        <f>VLOOKUP(A59,Gini!$A$1:$C$163,2,FALSE)</f>
        <v>0.509</v>
      </c>
      <c r="L59">
        <f>VLOOKUP(A59,Gini!$A$1:$C$163,3,FALSE)</f>
        <v>1996</v>
      </c>
      <c r="M59" t="e">
        <f t="shared" si="0"/>
        <v>#N/A</v>
      </c>
    </row>
    <row r="60" spans="1:13" x14ac:dyDescent="0.25">
      <c r="A60" s="2" t="s">
        <v>642</v>
      </c>
      <c r="B60" t="e">
        <f>VLOOKUP(A60,'WL Salaries'!$A$1:$I$79,2,FALSE)</f>
        <v>#N/A</v>
      </c>
      <c r="C60" t="e">
        <f>VLOOKUP(A60,'WL Salaries'!$A$1:$I$79,3,FALSE)</f>
        <v>#N/A</v>
      </c>
      <c r="D60" t="e">
        <f>VLOOKUP(A60,'WL Salaries'!$A$1:$I$79,4,FALSE)</f>
        <v>#N/A</v>
      </c>
      <c r="E60" t="e">
        <f>VLOOKUP(A60,'WL Salaries'!$A$1:$I$79,5,FALSE)</f>
        <v>#N/A</v>
      </c>
      <c r="F60" t="e">
        <f>VLOOKUP(A60,'WL Salaries'!$A$1:$I$79,6,FALSE)</f>
        <v>#N/A</v>
      </c>
      <c r="G60" t="e">
        <f>VLOOKUP(A60,'WL Salaries'!$A$1:$I$79,7,FALSE)</f>
        <v>#N/A</v>
      </c>
      <c r="H60" t="e">
        <f>VLOOKUP(A60,'WL Salaries'!$A$1:$I$79,8,FALSE)</f>
        <v>#N/A</v>
      </c>
      <c r="I60" t="e">
        <f>VLOOKUP(A60,'WL Salaries'!$A$1:$I$79,9,FALSE)</f>
        <v>#N/A</v>
      </c>
      <c r="J60" t="e">
        <f>VLOOKUP(A60,AvNal!$A$1:$B$73,2,FALSE)</f>
        <v>#N/A</v>
      </c>
      <c r="K60" t="e">
        <f>VLOOKUP(A60,Gini!$A$1:$C$163,2,FALSE)</f>
        <v>#N/A</v>
      </c>
      <c r="L60" t="e">
        <f>VLOOKUP(A60,Gini!$A$1:$C$163,3,FALSE)</f>
        <v>#N/A</v>
      </c>
      <c r="M60" t="e">
        <f t="shared" si="0"/>
        <v>#N/A</v>
      </c>
    </row>
    <row r="61" spans="1:13" x14ac:dyDescent="0.25">
      <c r="A61" s="2" t="s">
        <v>583</v>
      </c>
      <c r="B61" t="e">
        <f>VLOOKUP(A61,'WL Salaries'!$A$1:$I$79,2,FALSE)</f>
        <v>#N/A</v>
      </c>
      <c r="C61" t="e">
        <f>VLOOKUP(A61,'WL Salaries'!$A$1:$I$79,3,FALSE)</f>
        <v>#N/A</v>
      </c>
      <c r="D61" t="e">
        <f>VLOOKUP(A61,'WL Salaries'!$A$1:$I$79,4,FALSE)</f>
        <v>#N/A</v>
      </c>
      <c r="E61" t="e">
        <f>VLOOKUP(A61,'WL Salaries'!$A$1:$I$79,5,FALSE)</f>
        <v>#N/A</v>
      </c>
      <c r="F61" t="e">
        <f>VLOOKUP(A61,'WL Salaries'!$A$1:$I$79,6,FALSE)</f>
        <v>#N/A</v>
      </c>
      <c r="G61" t="e">
        <f>VLOOKUP(A61,'WL Salaries'!$A$1:$I$79,7,FALSE)</f>
        <v>#N/A</v>
      </c>
      <c r="H61" t="e">
        <f>VLOOKUP(A61,'WL Salaries'!$A$1:$I$79,8,FALSE)</f>
        <v>#N/A</v>
      </c>
      <c r="I61" t="e">
        <f>VLOOKUP(A61,'WL Salaries'!$A$1:$I$79,9,FALSE)</f>
        <v>#N/A</v>
      </c>
      <c r="J61" t="e">
        <f>VLOOKUP(A61,AvNal!$A$1:$B$73,2,FALSE)</f>
        <v>#N/A</v>
      </c>
      <c r="K61" t="str">
        <f>VLOOKUP(A61,Gini!$A$1:$C$163,2,FALSE)</f>
        <v>0.399</v>
      </c>
      <c r="L61">
        <f>VLOOKUP(A61,Gini!$A$1:$C$163,3,FALSE)</f>
        <v>2002</v>
      </c>
      <c r="M61" t="e">
        <f t="shared" si="0"/>
        <v>#N/A</v>
      </c>
    </row>
    <row r="62" spans="1:13" x14ac:dyDescent="0.25">
      <c r="A62" s="2" t="s">
        <v>488</v>
      </c>
      <c r="B62" t="e">
        <f>VLOOKUP(A62,'WL Salaries'!$A$1:$I$79,2,FALSE)</f>
        <v>#N/A</v>
      </c>
      <c r="C62" t="e">
        <f>VLOOKUP(A62,'WL Salaries'!$A$1:$I$79,3,FALSE)</f>
        <v>#N/A</v>
      </c>
      <c r="D62" t="e">
        <f>VLOOKUP(A62,'WL Salaries'!$A$1:$I$79,4,FALSE)</f>
        <v>#N/A</v>
      </c>
      <c r="E62" t="e">
        <f>VLOOKUP(A62,'WL Salaries'!$A$1:$I$79,5,FALSE)</f>
        <v>#N/A</v>
      </c>
      <c r="F62" t="e">
        <f>VLOOKUP(A62,'WL Salaries'!$A$1:$I$79,6,FALSE)</f>
        <v>#N/A</v>
      </c>
      <c r="G62" t="e">
        <f>VLOOKUP(A62,'WL Salaries'!$A$1:$I$79,7,FALSE)</f>
        <v>#N/A</v>
      </c>
      <c r="H62" t="e">
        <f>VLOOKUP(A62,'WL Salaries'!$A$1:$I$79,8,FALSE)</f>
        <v>#N/A</v>
      </c>
      <c r="I62" t="e">
        <f>VLOOKUP(A62,'WL Salaries'!$A$1:$I$79,9,FALSE)</f>
        <v>#N/A</v>
      </c>
      <c r="J62" t="e">
        <f>VLOOKUP(A62,AvNal!$A$1:$B$73,2,FALSE)</f>
        <v>#N/A</v>
      </c>
      <c r="K62" t="str">
        <f>VLOOKUP(A62,Gini!$A$1:$C$163,2,FALSE)</f>
        <v>0.286</v>
      </c>
      <c r="L62">
        <f>VLOOKUP(A62,Gini!$A$1:$C$163,3,FALSE)</f>
        <v>2010</v>
      </c>
      <c r="M62" t="e">
        <f t="shared" si="0"/>
        <v>#N/A</v>
      </c>
    </row>
    <row r="63" spans="1:13" x14ac:dyDescent="0.25">
      <c r="A63" s="2" t="s">
        <v>503</v>
      </c>
      <c r="B63" t="e">
        <f>VLOOKUP(A63,'WL Salaries'!$A$1:$I$79,2,FALSE)</f>
        <v>#N/A</v>
      </c>
      <c r="C63" t="e">
        <f>VLOOKUP(A63,'WL Salaries'!$A$1:$I$79,3,FALSE)</f>
        <v>#N/A</v>
      </c>
      <c r="D63" t="e">
        <f>VLOOKUP(A63,'WL Salaries'!$A$1:$I$79,4,FALSE)</f>
        <v>#N/A</v>
      </c>
      <c r="E63" t="e">
        <f>VLOOKUP(A63,'WL Salaries'!$A$1:$I$79,5,FALSE)</f>
        <v>#N/A</v>
      </c>
      <c r="F63" t="e">
        <f>VLOOKUP(A63,'WL Salaries'!$A$1:$I$79,6,FALSE)</f>
        <v>#N/A</v>
      </c>
      <c r="G63" t="e">
        <f>VLOOKUP(A63,'WL Salaries'!$A$1:$I$79,7,FALSE)</f>
        <v>#N/A</v>
      </c>
      <c r="H63" t="e">
        <f>VLOOKUP(A63,'WL Salaries'!$A$1:$I$79,8,FALSE)</f>
        <v>#N/A</v>
      </c>
      <c r="I63" t="e">
        <f>VLOOKUP(A63,'WL Salaries'!$A$1:$I$79,9,FALSE)</f>
        <v>#N/A</v>
      </c>
      <c r="J63" t="e">
        <f>VLOOKUP(A63,AvNal!$A$1:$B$73,2,FALSE)</f>
        <v>#N/A</v>
      </c>
      <c r="K63" t="str">
        <f>VLOOKUP(A63,Gini!$A$1:$C$163,2,FALSE)</f>
        <v>0.415</v>
      </c>
      <c r="L63">
        <f>VLOOKUP(A63,Gini!$A$1:$C$163,3,FALSE)</f>
        <v>2008</v>
      </c>
      <c r="M63" t="e">
        <f t="shared" si="0"/>
        <v>#N/A</v>
      </c>
    </row>
    <row r="64" spans="1:13" x14ac:dyDescent="0.25">
      <c r="A64" s="2" t="s">
        <v>344</v>
      </c>
      <c r="B64" t="str">
        <f>VLOOKUP(A64,'WL Salaries'!$A$1:$I$79,2,FALSE)</f>
        <v>Pranab Mukherjee</v>
      </c>
      <c r="C64" t="str">
        <f>VLOOKUP(A64,'WL Salaries'!$A$1:$I$79,3,FALSE)</f>
        <v>President of India</v>
      </c>
      <c r="D64" t="str">
        <f>VLOOKUP(A64,'WL Salaries'!$A$1:$I$79,4,FALSE)</f>
        <v>Born: 1935 India</v>
      </c>
      <c r="E64">
        <f>VLOOKUP(A64,'WL Salaries'!$A$1:$I$79,5,FALSE)</f>
        <v>26940</v>
      </c>
      <c r="F64">
        <f>VLOOKUP(A64,'WL Salaries'!$A$1:$I$79,6,FALSE)</f>
        <v>2245</v>
      </c>
      <c r="G64">
        <f>VLOOKUP(A64,'WL Salaries'!$A$1:$I$79,7,FALSE)</f>
        <v>518</v>
      </c>
      <c r="H64">
        <f>VLOOKUP(A64,'WL Salaries'!$A$1:$I$79,8,FALSE)</f>
        <v>74</v>
      </c>
      <c r="I64" t="str">
        <f>VLOOKUP(A64,'WL Salaries'!$A$1:$I$79,9,FALSE)</f>
        <v>http://www.paywizard.org/main/salary/vip-check/pranab-mukherjee/picture</v>
      </c>
      <c r="J64">
        <f>VLOOKUP(A64,AvNal!$A$1:$B$73,2,FALSE)</f>
        <v>295</v>
      </c>
      <c r="K64" t="str">
        <f>VLOOKUP(A64,Gini!$A$1:$C$163,2,FALSE)</f>
        <v>0.339</v>
      </c>
      <c r="L64">
        <f>VLOOKUP(A64,Gini!$A$1:$C$163,3,FALSE)</f>
        <v>2010</v>
      </c>
      <c r="M64">
        <f t="shared" si="0"/>
        <v>7.6101694915254239</v>
      </c>
    </row>
    <row r="65" spans="1:13" x14ac:dyDescent="0.25">
      <c r="A65" s="2" t="s">
        <v>643</v>
      </c>
      <c r="B65" t="e">
        <f>VLOOKUP(A65,'WL Salaries'!$A$1:$I$79,2,FALSE)</f>
        <v>#N/A</v>
      </c>
      <c r="C65" t="e">
        <f>VLOOKUP(A65,'WL Salaries'!$A$1:$I$79,3,FALSE)</f>
        <v>#N/A</v>
      </c>
      <c r="D65" t="e">
        <f>VLOOKUP(A65,'WL Salaries'!$A$1:$I$79,4,FALSE)</f>
        <v>#N/A</v>
      </c>
      <c r="E65" t="e">
        <f>VLOOKUP(A65,'WL Salaries'!$A$1:$I$79,5,FALSE)</f>
        <v>#N/A</v>
      </c>
      <c r="F65" t="e">
        <f>VLOOKUP(A65,'WL Salaries'!$A$1:$I$79,6,FALSE)</f>
        <v>#N/A</v>
      </c>
      <c r="G65" t="e">
        <f>VLOOKUP(A65,'WL Salaries'!$A$1:$I$79,7,FALSE)</f>
        <v>#N/A</v>
      </c>
      <c r="H65" t="e">
        <f>VLOOKUP(A65,'WL Salaries'!$A$1:$I$79,8,FALSE)</f>
        <v>#N/A</v>
      </c>
      <c r="I65" t="e">
        <f>VLOOKUP(A65,'WL Salaries'!$A$1:$I$79,9,FALSE)</f>
        <v>#N/A</v>
      </c>
      <c r="J65" t="e">
        <f>VLOOKUP(A65,AvNal!$A$1:$B$73,2,FALSE)</f>
        <v>#N/A</v>
      </c>
      <c r="K65" t="e">
        <f>VLOOKUP(A65,Gini!$A$1:$C$163,2,FALSE)</f>
        <v>#N/A</v>
      </c>
      <c r="L65" t="e">
        <f>VLOOKUP(A65,Gini!$A$1:$C$163,3,FALSE)</f>
        <v>#N/A</v>
      </c>
      <c r="M65" t="e">
        <f t="shared" si="0"/>
        <v>#N/A</v>
      </c>
    </row>
    <row r="66" spans="1:13" x14ac:dyDescent="0.25">
      <c r="A66" s="2" t="s">
        <v>552</v>
      </c>
      <c r="B66" t="e">
        <f>VLOOKUP(A66,'WL Salaries'!$A$1:$I$79,2,FALSE)</f>
        <v>#N/A</v>
      </c>
      <c r="C66" t="e">
        <f>VLOOKUP(A66,'WL Salaries'!$A$1:$I$79,3,FALSE)</f>
        <v>#N/A</v>
      </c>
      <c r="D66" t="e">
        <f>VLOOKUP(A66,'WL Salaries'!$A$1:$I$79,4,FALSE)</f>
        <v>#N/A</v>
      </c>
      <c r="E66" t="e">
        <f>VLOOKUP(A66,'WL Salaries'!$A$1:$I$79,5,FALSE)</f>
        <v>#N/A</v>
      </c>
      <c r="F66" t="e">
        <f>VLOOKUP(A66,'WL Salaries'!$A$1:$I$79,6,FALSE)</f>
        <v>#N/A</v>
      </c>
      <c r="G66" t="e">
        <f>VLOOKUP(A66,'WL Salaries'!$A$1:$I$79,7,FALSE)</f>
        <v>#N/A</v>
      </c>
      <c r="H66" t="e">
        <f>VLOOKUP(A66,'WL Salaries'!$A$1:$I$79,8,FALSE)</f>
        <v>#N/A</v>
      </c>
      <c r="I66" t="e">
        <f>VLOOKUP(A66,'WL Salaries'!$A$1:$I$79,9,FALSE)</f>
        <v>#N/A</v>
      </c>
      <c r="J66" t="e">
        <f>VLOOKUP(A66,AvNal!$A$1:$B$73,2,FALSE)</f>
        <v>#N/A</v>
      </c>
      <c r="K66" t="str">
        <f>VLOOKUP(A66,Gini!$A$1:$C$163,2,FALSE)</f>
        <v>0.355</v>
      </c>
      <c r="L66">
        <f>VLOOKUP(A66,Gini!$A$1:$C$163,3,FALSE)</f>
        <v>2009</v>
      </c>
      <c r="M66" t="e">
        <f t="shared" si="0"/>
        <v>#N/A</v>
      </c>
    </row>
    <row r="67" spans="1:13" x14ac:dyDescent="0.25">
      <c r="A67" s="2" t="s">
        <v>585</v>
      </c>
      <c r="B67" t="e">
        <f>VLOOKUP(A67,'WL Salaries'!$A$1:$I$79,2,FALSE)</f>
        <v>#N/A</v>
      </c>
      <c r="C67" t="e">
        <f>VLOOKUP(A67,'WL Salaries'!$A$1:$I$79,3,FALSE)</f>
        <v>#N/A</v>
      </c>
      <c r="D67" t="e">
        <f>VLOOKUP(A67,'WL Salaries'!$A$1:$I$79,4,FALSE)</f>
        <v>#N/A</v>
      </c>
      <c r="E67" t="e">
        <f>VLOOKUP(A67,'WL Salaries'!$A$1:$I$79,5,FALSE)</f>
        <v>#N/A</v>
      </c>
      <c r="F67" t="e">
        <f>VLOOKUP(A67,'WL Salaries'!$A$1:$I$79,6,FALSE)</f>
        <v>#N/A</v>
      </c>
      <c r="G67" t="e">
        <f>VLOOKUP(A67,'WL Salaries'!$A$1:$I$79,7,FALSE)</f>
        <v>#N/A</v>
      </c>
      <c r="H67" t="e">
        <f>VLOOKUP(A67,'WL Salaries'!$A$1:$I$79,8,FALSE)</f>
        <v>#N/A</v>
      </c>
      <c r="I67" t="e">
        <f>VLOOKUP(A67,'WL Salaries'!$A$1:$I$79,9,FALSE)</f>
        <v>#N/A</v>
      </c>
      <c r="J67">
        <f>VLOOKUP(A67,AvNal!$A$1:$B$73,2,FALSE)</f>
        <v>3437</v>
      </c>
      <c r="K67" t="str">
        <f>VLOOKUP(A67,Gini!$A$1:$C$163,2,FALSE)</f>
        <v>0.2911</v>
      </c>
      <c r="L67">
        <f>VLOOKUP(A67,Gini!$A$1:$C$163,3,FALSE)</f>
        <v>2012</v>
      </c>
      <c r="M67" t="e">
        <f t="shared" ref="M67:M130" si="1">F67/J67</f>
        <v>#N/A</v>
      </c>
    </row>
    <row r="68" spans="1:13" x14ac:dyDescent="0.25">
      <c r="A68" s="2" t="s">
        <v>497</v>
      </c>
      <c r="B68" t="e">
        <f>VLOOKUP(A68,'WL Salaries'!$A$1:$I$79,2,FALSE)</f>
        <v>#N/A</v>
      </c>
      <c r="C68" t="e">
        <f>VLOOKUP(A68,'WL Salaries'!$A$1:$I$79,3,FALSE)</f>
        <v>#N/A</v>
      </c>
      <c r="D68" t="e">
        <f>VLOOKUP(A68,'WL Salaries'!$A$1:$I$79,4,FALSE)</f>
        <v>#N/A</v>
      </c>
      <c r="E68" t="e">
        <f>VLOOKUP(A68,'WL Salaries'!$A$1:$I$79,5,FALSE)</f>
        <v>#N/A</v>
      </c>
      <c r="F68" t="e">
        <f>VLOOKUP(A68,'WL Salaries'!$A$1:$I$79,6,FALSE)</f>
        <v>#N/A</v>
      </c>
      <c r="G68" t="e">
        <f>VLOOKUP(A68,'WL Salaries'!$A$1:$I$79,7,FALSE)</f>
        <v>#N/A</v>
      </c>
      <c r="H68" t="e">
        <f>VLOOKUP(A68,'WL Salaries'!$A$1:$I$79,8,FALSE)</f>
        <v>#N/A</v>
      </c>
      <c r="I68" t="e">
        <f>VLOOKUP(A68,'WL Salaries'!$A$1:$I$79,9,FALSE)</f>
        <v>#N/A</v>
      </c>
      <c r="J68">
        <f>VLOOKUP(A68,AvNal!$A$1:$B$73,2,FALSE)</f>
        <v>2431</v>
      </c>
      <c r="K68" t="str">
        <f>VLOOKUP(A68,Gini!$A$1:$C$163,2,FALSE)</f>
        <v>0.2694</v>
      </c>
      <c r="L68">
        <f>VLOOKUP(A68,Gini!$A$1:$C$163,3,FALSE)</f>
        <v>2012</v>
      </c>
      <c r="M68" t="e">
        <f t="shared" si="1"/>
        <v>#N/A</v>
      </c>
    </row>
    <row r="69" spans="1:13" x14ac:dyDescent="0.25">
      <c r="A69" s="2" t="s">
        <v>472</v>
      </c>
      <c r="B69" t="e">
        <f>VLOOKUP(A69,'WL Salaries'!$A$1:$I$79,2,FALSE)</f>
        <v>#N/A</v>
      </c>
      <c r="C69" t="e">
        <f>VLOOKUP(A69,'WL Salaries'!$A$1:$I$79,3,FALSE)</f>
        <v>#N/A</v>
      </c>
      <c r="D69" t="e">
        <f>VLOOKUP(A69,'WL Salaries'!$A$1:$I$79,4,FALSE)</f>
        <v>#N/A</v>
      </c>
      <c r="E69" t="e">
        <f>VLOOKUP(A69,'WL Salaries'!$A$1:$I$79,5,FALSE)</f>
        <v>#N/A</v>
      </c>
      <c r="F69" t="e">
        <f>VLOOKUP(A69,'WL Salaries'!$A$1:$I$79,6,FALSE)</f>
        <v>#N/A</v>
      </c>
      <c r="G69" t="e">
        <f>VLOOKUP(A69,'WL Salaries'!$A$1:$I$79,7,FALSE)</f>
        <v>#N/A</v>
      </c>
      <c r="H69" t="e">
        <f>VLOOKUP(A69,'WL Salaries'!$A$1:$I$79,8,FALSE)</f>
        <v>#N/A</v>
      </c>
      <c r="I69" t="e">
        <f>VLOOKUP(A69,'WL Salaries'!$A$1:$I$79,9,FALSE)</f>
        <v>#N/A</v>
      </c>
      <c r="J69">
        <f>VLOOKUP(A69,AvNal!$A$1:$B$73,2,FALSE)</f>
        <v>3678</v>
      </c>
      <c r="K69" t="str">
        <f>VLOOKUP(A69,Gini!$A$1:$C$163,2,FALSE)</f>
        <v>0.259</v>
      </c>
      <c r="L69">
        <f>VLOOKUP(A69,Gini!$A$1:$C$163,3,FALSE)</f>
        <v>2012</v>
      </c>
      <c r="M69" t="e">
        <f t="shared" si="1"/>
        <v>#N/A</v>
      </c>
    </row>
    <row r="70" spans="1:13" x14ac:dyDescent="0.25">
      <c r="A70" s="2" t="s">
        <v>565</v>
      </c>
      <c r="B70" t="e">
        <f>VLOOKUP(A70,'WL Salaries'!$A$1:$I$79,2,FALSE)</f>
        <v>#N/A</v>
      </c>
      <c r="C70" t="e">
        <f>VLOOKUP(A70,'WL Salaries'!$A$1:$I$79,3,FALSE)</f>
        <v>#N/A</v>
      </c>
      <c r="D70" t="e">
        <f>VLOOKUP(A70,'WL Salaries'!$A$1:$I$79,4,FALSE)</f>
        <v>#N/A</v>
      </c>
      <c r="E70" t="e">
        <f>VLOOKUP(A70,'WL Salaries'!$A$1:$I$79,5,FALSE)</f>
        <v>#N/A</v>
      </c>
      <c r="F70" t="e">
        <f>VLOOKUP(A70,'WL Salaries'!$A$1:$I$79,6,FALSE)</f>
        <v>#N/A</v>
      </c>
      <c r="G70" t="e">
        <f>VLOOKUP(A70,'WL Salaries'!$A$1:$I$79,7,FALSE)</f>
        <v>#N/A</v>
      </c>
      <c r="H70" t="e">
        <f>VLOOKUP(A70,'WL Salaries'!$A$1:$I$79,8,FALSE)</f>
        <v>#N/A</v>
      </c>
      <c r="I70" t="e">
        <f>VLOOKUP(A70,'WL Salaries'!$A$1:$I$79,9,FALSE)</f>
        <v>#N/A</v>
      </c>
      <c r="J70">
        <f>VLOOKUP(A70,AvNal!$A$1:$B$73,2,FALSE)</f>
        <v>686</v>
      </c>
      <c r="K70" t="str">
        <f>VLOOKUP(A70,Gini!$A$1:$C$163,2,FALSE)</f>
        <v>0.2455</v>
      </c>
      <c r="L70">
        <f>VLOOKUP(A70,Gini!$A$1:$C$163,3,FALSE)</f>
        <v>2010</v>
      </c>
      <c r="M70" t="e">
        <f t="shared" si="1"/>
        <v>#N/A</v>
      </c>
    </row>
    <row r="71" spans="1:13" x14ac:dyDescent="0.25">
      <c r="A71" s="2" t="s">
        <v>346</v>
      </c>
      <c r="B71" t="str">
        <f>VLOOKUP(A71,'WL Salaries'!$A$1:$I$79,2,FALSE)</f>
        <v>Alpha Condé</v>
      </c>
      <c r="C71" t="str">
        <f>VLOOKUP(A71,'WL Salaries'!$A$1:$I$79,3,FALSE)</f>
        <v>President Guinea</v>
      </c>
      <c r="D71" t="str">
        <f>VLOOKUP(A71,'WL Salaries'!$A$1:$I$79,4,FALSE)</f>
        <v>Born: 1938 Guinea</v>
      </c>
      <c r="E71">
        <f>VLOOKUP(A71,'WL Salaries'!$A$1:$I$79,5,FALSE)</f>
        <v>22000</v>
      </c>
      <c r="F71">
        <f>VLOOKUP(A71,'WL Salaries'!$A$1:$I$79,6,FALSE)</f>
        <v>1833</v>
      </c>
      <c r="G71">
        <f>VLOOKUP(A71,'WL Salaries'!$A$1:$I$79,7,FALSE)</f>
        <v>423</v>
      </c>
      <c r="H71">
        <f>VLOOKUP(A71,'WL Salaries'!$A$1:$I$79,8,FALSE)</f>
        <v>60</v>
      </c>
      <c r="I71" t="str">
        <f>VLOOKUP(A71,'WL Salaries'!$A$1:$I$79,9,FALSE)</f>
        <v>http://www.paywizard.org/main/salary/vip-check/alpha-conde/picture</v>
      </c>
      <c r="J71" t="e">
        <f>VLOOKUP(A71,AvNal!$A$1:$B$73,2,FALSE)</f>
        <v>#N/A</v>
      </c>
      <c r="K71" t="str">
        <f>VLOOKUP(A71,Gini!$A$1:$C$163,2,FALSE)</f>
        <v>0.394</v>
      </c>
      <c r="L71">
        <f>VLOOKUP(A71,Gini!$A$1:$C$163,3,FALSE)</f>
        <v>2007</v>
      </c>
      <c r="M71" t="e">
        <f t="shared" si="1"/>
        <v>#N/A</v>
      </c>
    </row>
    <row r="72" spans="1:13" x14ac:dyDescent="0.25">
      <c r="A72" s="2" t="s">
        <v>505</v>
      </c>
      <c r="B72" t="e">
        <f>VLOOKUP(A72,'WL Salaries'!$A$1:$I$79,2,FALSE)</f>
        <v>#N/A</v>
      </c>
      <c r="C72" t="e">
        <f>VLOOKUP(A72,'WL Salaries'!$A$1:$I$79,3,FALSE)</f>
        <v>#N/A</v>
      </c>
      <c r="D72" t="e">
        <f>VLOOKUP(A72,'WL Salaries'!$A$1:$I$79,4,FALSE)</f>
        <v>#N/A</v>
      </c>
      <c r="E72" t="e">
        <f>VLOOKUP(A72,'WL Salaries'!$A$1:$I$79,5,FALSE)</f>
        <v>#N/A</v>
      </c>
      <c r="F72" t="e">
        <f>VLOOKUP(A72,'WL Salaries'!$A$1:$I$79,6,FALSE)</f>
        <v>#N/A</v>
      </c>
      <c r="G72" t="e">
        <f>VLOOKUP(A72,'WL Salaries'!$A$1:$I$79,7,FALSE)</f>
        <v>#N/A</v>
      </c>
      <c r="H72" t="e">
        <f>VLOOKUP(A72,'WL Salaries'!$A$1:$I$79,8,FALSE)</f>
        <v>#N/A</v>
      </c>
      <c r="I72" t="e">
        <f>VLOOKUP(A72,'WL Salaries'!$A$1:$I$79,9,FALSE)</f>
        <v>#N/A</v>
      </c>
      <c r="J72" t="e">
        <f>VLOOKUP(A72,AvNal!$A$1:$B$73,2,FALSE)</f>
        <v>#N/A</v>
      </c>
      <c r="K72" t="str">
        <f>VLOOKUP(A72,Gini!$A$1:$C$163,2,FALSE)</f>
        <v>0.408</v>
      </c>
      <c r="L72">
        <f>VLOOKUP(A72,Gini!$A$1:$C$163,3,FALSE)</f>
        <v>1998</v>
      </c>
      <c r="M72" t="e">
        <f t="shared" si="1"/>
        <v>#N/A</v>
      </c>
    </row>
    <row r="73" spans="1:13" x14ac:dyDescent="0.25">
      <c r="A73" s="2" t="s">
        <v>336</v>
      </c>
      <c r="B73" t="str">
        <f>VLOOKUP(A73,'WL Salaries'!$A$1:$I$79,2,FALSE)</f>
        <v>Francis</v>
      </c>
      <c r="C73" t="str">
        <f>VLOOKUP(A73,'WL Salaries'!$A$1:$I$79,3,FALSE)</f>
        <v>Pope of the Catholic Church</v>
      </c>
      <c r="D73" t="str">
        <f>VLOOKUP(A73,'WL Salaries'!$A$1:$I$79,4,FALSE)</f>
        <v>Born: 1936 Argentina</v>
      </c>
      <c r="E73">
        <f>VLOOKUP(A73,'WL Salaries'!$A$1:$I$79,5,FALSE)</f>
        <v>0</v>
      </c>
      <c r="F73">
        <f>VLOOKUP(A73,'WL Salaries'!$A$1:$I$79,6,FALSE)</f>
        <v>0</v>
      </c>
      <c r="G73">
        <f>VLOOKUP(A73,'WL Salaries'!$A$1:$I$79,7,FALSE)</f>
        <v>0</v>
      </c>
      <c r="H73">
        <f>VLOOKUP(A73,'WL Salaries'!$A$1:$I$79,8,FALSE)</f>
        <v>0</v>
      </c>
      <c r="I73" t="str">
        <f>VLOOKUP(A73,'WL Salaries'!$A$1:$I$79,9,FALSE)</f>
        <v>http://www.paywizard.org/main/salary/vip-check/francis/picture</v>
      </c>
      <c r="J73" t="e">
        <f>VLOOKUP(A73,AvNal!$A$1:$B$73,2,FALSE)</f>
        <v>#N/A</v>
      </c>
      <c r="K73" t="e">
        <f>VLOOKUP(A73,Gini!$A$1:$C$163,2,FALSE)</f>
        <v>#N/A</v>
      </c>
      <c r="L73" t="e">
        <f>VLOOKUP(A73,Gini!$A$1:$C$163,3,FALSE)</f>
        <v>#N/A</v>
      </c>
      <c r="M73" t="e">
        <f t="shared" si="1"/>
        <v>#N/A</v>
      </c>
    </row>
    <row r="74" spans="1:13" x14ac:dyDescent="0.25">
      <c r="A74" s="2" t="s">
        <v>490</v>
      </c>
      <c r="B74" t="str">
        <f>VLOOKUP(A74,'WL Salaries'!$A$1:$I$79,2,FALSE)</f>
        <v>Angela Merkel</v>
      </c>
      <c r="C74" t="str">
        <f>VLOOKUP(A74,'WL Salaries'!$A$1:$I$79,3,FALSE)</f>
        <v>Chancellor of Germany</v>
      </c>
      <c r="D74" t="str">
        <f>VLOOKUP(A74,'WL Salaries'!$A$1:$I$79,4,FALSE)</f>
        <v>Born: Germany 1954</v>
      </c>
      <c r="E74">
        <f>VLOOKUP(A74,'WL Salaries'!$A$1:$I$79,5,FALSE)</f>
        <v>249341</v>
      </c>
      <c r="F74">
        <f>VLOOKUP(A74,'WL Salaries'!$A$1:$I$79,6,FALSE)</f>
        <v>20778</v>
      </c>
      <c r="G74">
        <f>VLOOKUP(A74,'WL Salaries'!$A$1:$I$79,7,FALSE)</f>
        <v>4795</v>
      </c>
      <c r="H74">
        <f>VLOOKUP(A74,'WL Salaries'!$A$1:$I$79,8,FALSE)</f>
        <v>683</v>
      </c>
      <c r="I74" t="str">
        <f>VLOOKUP(A74,'WL Salaries'!$A$1:$I$79,9,FALSE)</f>
        <v>http://www.paywizard.org/main/salary/vip-check/angela-merkel/picture</v>
      </c>
      <c r="J74">
        <f>VLOOKUP(A74,AvNal!$A$1:$B$73,2,FALSE)</f>
        <v>2720</v>
      </c>
      <c r="K74" t="str">
        <f>VLOOKUP(A74,Gini!$A$1:$C$163,2,FALSE)</f>
        <v>0.3013</v>
      </c>
      <c r="L74">
        <f>VLOOKUP(A74,Gini!$A$1:$C$163,3,FALSE)</f>
        <v>2012</v>
      </c>
      <c r="M74">
        <f t="shared" si="1"/>
        <v>7.6389705882352938</v>
      </c>
    </row>
    <row r="75" spans="1:13" x14ac:dyDescent="0.25">
      <c r="A75" s="2" t="s">
        <v>399</v>
      </c>
      <c r="B75" t="e">
        <f>VLOOKUP(A75,'WL Salaries'!$A$1:$I$79,2,FALSE)</f>
        <v>#N/A</v>
      </c>
      <c r="C75" t="e">
        <f>VLOOKUP(A75,'WL Salaries'!$A$1:$I$79,3,FALSE)</f>
        <v>#N/A</v>
      </c>
      <c r="D75" t="e">
        <f>VLOOKUP(A75,'WL Salaries'!$A$1:$I$79,4,FALSE)</f>
        <v>#N/A</v>
      </c>
      <c r="E75" t="e">
        <f>VLOOKUP(A75,'WL Salaries'!$A$1:$I$79,5,FALSE)</f>
        <v>#N/A</v>
      </c>
      <c r="F75" t="e">
        <f>VLOOKUP(A75,'WL Salaries'!$A$1:$I$79,6,FALSE)</f>
        <v>#N/A</v>
      </c>
      <c r="G75" t="e">
        <f>VLOOKUP(A75,'WL Salaries'!$A$1:$I$79,7,FALSE)</f>
        <v>#N/A</v>
      </c>
      <c r="H75" t="e">
        <f>VLOOKUP(A75,'WL Salaries'!$A$1:$I$79,8,FALSE)</f>
        <v>#N/A</v>
      </c>
      <c r="I75" t="e">
        <f>VLOOKUP(A75,'WL Salaries'!$A$1:$I$79,9,FALSE)</f>
        <v>#N/A</v>
      </c>
      <c r="J75" t="e">
        <f>VLOOKUP(A75,AvNal!$A$1:$B$73,2,FALSE)</f>
        <v>#N/A</v>
      </c>
      <c r="K75" t="str">
        <f>VLOOKUP(A75,Gini!$A$1:$C$163,2,FALSE)</f>
        <v>0.327</v>
      </c>
      <c r="L75">
        <f>VLOOKUP(A75,Gini!$A$1:$C$163,3,FALSE)</f>
        <v>2000</v>
      </c>
      <c r="M75" t="e">
        <f t="shared" si="1"/>
        <v>#N/A</v>
      </c>
    </row>
    <row r="76" spans="1:13" x14ac:dyDescent="0.25">
      <c r="A76" s="2" t="s">
        <v>334</v>
      </c>
      <c r="B76" t="str">
        <f>VLOOKUP(A76,'WL Salaries'!$A$1:$I$79,2,FALSE)</f>
        <v xml:space="preserve">Désiré Delano (Desi) Bouterse </v>
      </c>
      <c r="C76" t="str">
        <f>VLOOKUP(A76,'WL Salaries'!$A$1:$I$79,3,FALSE)</f>
        <v xml:space="preserve">President of Suriname </v>
      </c>
      <c r="D76" t="str">
        <f>VLOOKUP(A76,'WL Salaries'!$A$1:$I$79,4,FALSE)</f>
        <v xml:space="preserve">Born: 1945 Suriname </v>
      </c>
      <c r="E76">
        <f>VLOOKUP(A76,'WL Salaries'!$A$1:$I$79,5,FALSE)</f>
        <v>127566</v>
      </c>
      <c r="F76">
        <f>VLOOKUP(A76,'WL Salaries'!$A$1:$I$79,6,FALSE)</f>
        <v>10630</v>
      </c>
      <c r="G76">
        <f>VLOOKUP(A76,'WL Salaries'!$A$1:$I$79,7,FALSE)</f>
        <v>2453</v>
      </c>
      <c r="H76">
        <f>VLOOKUP(A76,'WL Salaries'!$A$1:$I$79,8,FALSE)</f>
        <v>349</v>
      </c>
      <c r="I76" t="str">
        <f>VLOOKUP(A76,'WL Salaries'!$A$1:$I$79,9,FALSE)</f>
        <v>http://www.paywizard.org/main/salary/vip-check/desire-delano-desi-bouterse/picture</v>
      </c>
      <c r="J76" t="e">
        <f>VLOOKUP(A76,AvNal!$A$1:$B$73,2,FALSE)</f>
        <v>#N/A</v>
      </c>
      <c r="K76" t="str">
        <f>VLOOKUP(A76,Gini!$A$1:$C$163,2,FALSE)</f>
        <v>0.613</v>
      </c>
      <c r="L76">
        <f>VLOOKUP(A76,Gini!$A$1:$C$163,3,FALSE)</f>
        <v>2010</v>
      </c>
      <c r="M76" t="e">
        <f t="shared" si="1"/>
        <v>#N/A</v>
      </c>
    </row>
    <row r="77" spans="1:13" x14ac:dyDescent="0.25">
      <c r="A77" s="2" t="s">
        <v>406</v>
      </c>
      <c r="B77" t="e">
        <f>VLOOKUP(A77,'WL Salaries'!$A$1:$I$79,2,FALSE)</f>
        <v>#N/A</v>
      </c>
      <c r="C77" t="e">
        <f>VLOOKUP(A77,'WL Salaries'!$A$1:$I$79,3,FALSE)</f>
        <v>#N/A</v>
      </c>
      <c r="D77" t="e">
        <f>VLOOKUP(A77,'WL Salaries'!$A$1:$I$79,4,FALSE)</f>
        <v>#N/A</v>
      </c>
      <c r="E77" t="e">
        <f>VLOOKUP(A77,'WL Salaries'!$A$1:$I$79,5,FALSE)</f>
        <v>#N/A</v>
      </c>
      <c r="F77" t="e">
        <f>VLOOKUP(A77,'WL Salaries'!$A$1:$I$79,6,FALSE)</f>
        <v>#N/A</v>
      </c>
      <c r="G77" t="e">
        <f>VLOOKUP(A77,'WL Salaries'!$A$1:$I$79,7,FALSE)</f>
        <v>#N/A</v>
      </c>
      <c r="H77" t="e">
        <f>VLOOKUP(A77,'WL Salaries'!$A$1:$I$79,8,FALSE)</f>
        <v>#N/A</v>
      </c>
      <c r="I77" t="e">
        <f>VLOOKUP(A77,'WL Salaries'!$A$1:$I$79,9,FALSE)</f>
        <v>#N/A</v>
      </c>
      <c r="J77" t="e">
        <f>VLOOKUP(A77,AvNal!$A$1:$B$73,2,FALSE)</f>
        <v>#N/A</v>
      </c>
      <c r="K77" t="str">
        <f>VLOOKUP(A77,Gini!$A$1:$C$163,2,FALSE)</f>
        <v>0.488</v>
      </c>
      <c r="L77">
        <f>VLOOKUP(A77,Gini!$A$1:$C$163,3,FALSE)</f>
        <v>2010</v>
      </c>
      <c r="M77" t="e">
        <f t="shared" si="1"/>
        <v>#N/A</v>
      </c>
    </row>
    <row r="78" spans="1:13" x14ac:dyDescent="0.25">
      <c r="A78" s="2" t="s">
        <v>644</v>
      </c>
      <c r="B78" t="e">
        <f>VLOOKUP(A78,'WL Salaries'!$A$1:$I$79,2,FALSE)</f>
        <v>#N/A</v>
      </c>
      <c r="C78" t="e">
        <f>VLOOKUP(A78,'WL Salaries'!$A$1:$I$79,3,FALSE)</f>
        <v>#N/A</v>
      </c>
      <c r="D78" t="e">
        <f>VLOOKUP(A78,'WL Salaries'!$A$1:$I$79,4,FALSE)</f>
        <v>#N/A</v>
      </c>
      <c r="E78" t="e">
        <f>VLOOKUP(A78,'WL Salaries'!$A$1:$I$79,5,FALSE)</f>
        <v>#N/A</v>
      </c>
      <c r="F78" t="e">
        <f>VLOOKUP(A78,'WL Salaries'!$A$1:$I$79,6,FALSE)</f>
        <v>#N/A</v>
      </c>
      <c r="G78" t="e">
        <f>VLOOKUP(A78,'WL Salaries'!$A$1:$I$79,7,FALSE)</f>
        <v>#N/A</v>
      </c>
      <c r="H78" t="e">
        <f>VLOOKUP(A78,'WL Salaries'!$A$1:$I$79,8,FALSE)</f>
        <v>#N/A</v>
      </c>
      <c r="I78" t="e">
        <f>VLOOKUP(A78,'WL Salaries'!$A$1:$I$79,9,FALSE)</f>
        <v>#N/A</v>
      </c>
      <c r="J78" t="e">
        <f>VLOOKUP(A78,AvNal!$A$1:$B$73,2,FALSE)</f>
        <v>#N/A</v>
      </c>
      <c r="K78" t="e">
        <f>VLOOKUP(A78,Gini!$A$1:$C$163,2,FALSE)</f>
        <v>#N/A</v>
      </c>
      <c r="L78" t="e">
        <f>VLOOKUP(A78,Gini!$A$1:$C$163,3,FALSE)</f>
        <v>#N/A</v>
      </c>
      <c r="M78" t="e">
        <f t="shared" si="1"/>
        <v>#N/A</v>
      </c>
    </row>
    <row r="79" spans="1:13" x14ac:dyDescent="0.25">
      <c r="A79" s="2" t="s">
        <v>437</v>
      </c>
      <c r="B79" t="e">
        <f>VLOOKUP(A79,'WL Salaries'!$A$1:$I$79,2,FALSE)</f>
        <v>#N/A</v>
      </c>
      <c r="C79" t="e">
        <f>VLOOKUP(A79,'WL Salaries'!$A$1:$I$79,3,FALSE)</f>
        <v>#N/A</v>
      </c>
      <c r="D79" t="e">
        <f>VLOOKUP(A79,'WL Salaries'!$A$1:$I$79,4,FALSE)</f>
        <v>#N/A</v>
      </c>
      <c r="E79" t="e">
        <f>VLOOKUP(A79,'WL Salaries'!$A$1:$I$79,5,FALSE)</f>
        <v>#N/A</v>
      </c>
      <c r="F79" t="e">
        <f>VLOOKUP(A79,'WL Salaries'!$A$1:$I$79,6,FALSE)</f>
        <v>#N/A</v>
      </c>
      <c r="G79" t="e">
        <f>VLOOKUP(A79,'WL Salaries'!$A$1:$I$79,7,FALSE)</f>
        <v>#N/A</v>
      </c>
      <c r="H79" t="e">
        <f>VLOOKUP(A79,'WL Salaries'!$A$1:$I$79,8,FALSE)</f>
        <v>#N/A</v>
      </c>
      <c r="I79" t="e">
        <f>VLOOKUP(A79,'WL Salaries'!$A$1:$I$79,9,FALSE)</f>
        <v>#N/A</v>
      </c>
      <c r="J79" t="e">
        <f>VLOOKUP(A79,AvNal!$A$1:$B$73,2,FALSE)</f>
        <v>#N/A</v>
      </c>
      <c r="K79" t="str">
        <f>VLOOKUP(A79,Gini!$A$1:$C$163,2,FALSE)</f>
        <v>0.398</v>
      </c>
      <c r="L79">
        <f>VLOOKUP(A79,Gini!$A$1:$C$163,3,FALSE)</f>
        <v>2003</v>
      </c>
      <c r="M79" t="e">
        <f t="shared" si="1"/>
        <v>#N/A</v>
      </c>
    </row>
    <row r="80" spans="1:13" x14ac:dyDescent="0.25">
      <c r="A80" s="2" t="s">
        <v>341</v>
      </c>
      <c r="B80" t="str">
        <f>VLOOKUP(A80,'WL Salaries'!$A$1:$I$79,2,FALSE)</f>
        <v xml:space="preserve">Borut Pahor </v>
      </c>
      <c r="C80" t="str">
        <f>VLOOKUP(A80,'WL Salaries'!$A$1:$I$79,3,FALSE)</f>
        <v xml:space="preserve">Prime Minister Slovenia </v>
      </c>
      <c r="D80" t="str">
        <f>VLOOKUP(A80,'WL Salaries'!$A$1:$I$79,4,FALSE)</f>
        <v xml:space="preserve">Born: 1963 Slovenia </v>
      </c>
      <c r="E80">
        <f>VLOOKUP(A80,'WL Salaries'!$A$1:$I$79,5,FALSE)</f>
        <v>40680</v>
      </c>
      <c r="F80">
        <f>VLOOKUP(A80,'WL Salaries'!$A$1:$I$79,6,FALSE)</f>
        <v>3390</v>
      </c>
      <c r="G80">
        <f>VLOOKUP(A80,'WL Salaries'!$A$1:$I$79,7,FALSE)</f>
        <v>782</v>
      </c>
      <c r="H80">
        <f>VLOOKUP(A80,'WL Salaries'!$A$1:$I$79,8,FALSE)</f>
        <v>111</v>
      </c>
      <c r="I80" t="str">
        <f>VLOOKUP(A80,'WL Salaries'!$A$1:$I$79,9,FALSE)</f>
        <v>http://www.paywizard.org/main/salary/vip-check/borut-pahor/picture</v>
      </c>
      <c r="J80" t="e">
        <f>VLOOKUP(A80,AvNal!$A$1:$B$73,2,FALSE)</f>
        <v>#N/A</v>
      </c>
      <c r="K80" t="str">
        <f>VLOOKUP(A80,Gini!$A$1:$C$163,2,FALSE)</f>
        <v>0.2529</v>
      </c>
      <c r="L80">
        <f>VLOOKUP(A80,Gini!$A$1:$C$163,3,FALSE)</f>
        <v>2012</v>
      </c>
      <c r="M80" t="e">
        <f t="shared" si="1"/>
        <v>#N/A</v>
      </c>
    </row>
    <row r="81" spans="1:13" x14ac:dyDescent="0.25">
      <c r="A81" s="2" t="s">
        <v>610</v>
      </c>
      <c r="B81" t="e">
        <f>VLOOKUP(A81,'WL Salaries'!$A$1:$I$79,2,FALSE)</f>
        <v>#N/A</v>
      </c>
      <c r="C81" t="e">
        <f>VLOOKUP(A81,'WL Salaries'!$A$1:$I$79,3,FALSE)</f>
        <v>#N/A</v>
      </c>
      <c r="D81" t="e">
        <f>VLOOKUP(A81,'WL Salaries'!$A$1:$I$79,4,FALSE)</f>
        <v>#N/A</v>
      </c>
      <c r="E81" t="e">
        <f>VLOOKUP(A81,'WL Salaries'!$A$1:$I$79,5,FALSE)</f>
        <v>#N/A</v>
      </c>
      <c r="F81" t="e">
        <f>VLOOKUP(A81,'WL Salaries'!$A$1:$I$79,6,FALSE)</f>
        <v>#N/A</v>
      </c>
      <c r="G81" t="e">
        <f>VLOOKUP(A81,'WL Salaries'!$A$1:$I$79,7,FALSE)</f>
        <v>#N/A</v>
      </c>
      <c r="H81" t="e">
        <f>VLOOKUP(A81,'WL Salaries'!$A$1:$I$79,8,FALSE)</f>
        <v>#N/A</v>
      </c>
      <c r="I81" t="e">
        <f>VLOOKUP(A81,'WL Salaries'!$A$1:$I$79,9,FALSE)</f>
        <v>#N/A</v>
      </c>
      <c r="J81" t="e">
        <f>VLOOKUP(A81,AvNal!$A$1:$B$73,2,FALSE)</f>
        <v>#N/A</v>
      </c>
      <c r="K81" t="str">
        <f>VLOOKUP(A81,Gini!$A$1:$C$163,2,FALSE)</f>
        <v>0.563</v>
      </c>
      <c r="L81">
        <f>VLOOKUP(A81,Gini!$A$1:$C$163,3,FALSE)</f>
        <v>2008</v>
      </c>
      <c r="M81" t="e">
        <f t="shared" si="1"/>
        <v>#N/A</v>
      </c>
    </row>
    <row r="82" spans="1:13" x14ac:dyDescent="0.25">
      <c r="A82" s="2" t="s">
        <v>435</v>
      </c>
      <c r="B82" t="e">
        <f>VLOOKUP(A82,'WL Salaries'!$A$1:$I$79,2,FALSE)</f>
        <v>#N/A</v>
      </c>
      <c r="C82" t="e">
        <f>VLOOKUP(A82,'WL Salaries'!$A$1:$I$79,3,FALSE)</f>
        <v>#N/A</v>
      </c>
      <c r="D82" t="e">
        <f>VLOOKUP(A82,'WL Salaries'!$A$1:$I$79,4,FALSE)</f>
        <v>#N/A</v>
      </c>
      <c r="E82" t="e">
        <f>VLOOKUP(A82,'WL Salaries'!$A$1:$I$79,5,FALSE)</f>
        <v>#N/A</v>
      </c>
      <c r="F82" t="e">
        <f>VLOOKUP(A82,'WL Salaries'!$A$1:$I$79,6,FALSE)</f>
        <v>#N/A</v>
      </c>
      <c r="G82" t="e">
        <f>VLOOKUP(A82,'WL Salaries'!$A$1:$I$79,7,FALSE)</f>
        <v>#N/A</v>
      </c>
      <c r="H82" t="e">
        <f>VLOOKUP(A82,'WL Salaries'!$A$1:$I$79,8,FALSE)</f>
        <v>#N/A</v>
      </c>
      <c r="I82" t="e">
        <f>VLOOKUP(A82,'WL Salaries'!$A$1:$I$79,9,FALSE)</f>
        <v>#N/A</v>
      </c>
      <c r="J82" t="e">
        <f>VLOOKUP(A82,AvNal!$A$1:$B$73,2,FALSE)</f>
        <v>#N/A</v>
      </c>
      <c r="K82" t="str">
        <f>VLOOKUP(A82,Gini!$A$1:$C$163,2,FALSE)</f>
        <v>0.483</v>
      </c>
      <c r="L82">
        <f>VLOOKUP(A82,Gini!$A$1:$C$163,3,FALSE)</f>
        <v>2009</v>
      </c>
      <c r="M82" t="e">
        <f t="shared" si="1"/>
        <v>#N/A</v>
      </c>
    </row>
    <row r="83" spans="1:13" x14ac:dyDescent="0.25">
      <c r="A83" s="2" t="s">
        <v>443</v>
      </c>
      <c r="B83" t="e">
        <f>VLOOKUP(A83,'WL Salaries'!$A$1:$I$79,2,FALSE)</f>
        <v>#N/A</v>
      </c>
      <c r="C83" t="e">
        <f>VLOOKUP(A83,'WL Salaries'!$A$1:$I$79,3,FALSE)</f>
        <v>#N/A</v>
      </c>
      <c r="D83" t="e">
        <f>VLOOKUP(A83,'WL Salaries'!$A$1:$I$79,4,FALSE)</f>
        <v>#N/A</v>
      </c>
      <c r="E83" t="e">
        <f>VLOOKUP(A83,'WL Salaries'!$A$1:$I$79,5,FALSE)</f>
        <v>#N/A</v>
      </c>
      <c r="F83" t="e">
        <f>VLOOKUP(A83,'WL Salaries'!$A$1:$I$79,6,FALSE)</f>
        <v>#N/A</v>
      </c>
      <c r="G83" t="e">
        <f>VLOOKUP(A83,'WL Salaries'!$A$1:$I$79,7,FALSE)</f>
        <v>#N/A</v>
      </c>
      <c r="H83" t="e">
        <f>VLOOKUP(A83,'WL Salaries'!$A$1:$I$79,8,FALSE)</f>
        <v>#N/A</v>
      </c>
      <c r="I83" t="e">
        <f>VLOOKUP(A83,'WL Salaries'!$A$1:$I$79,9,FALSE)</f>
        <v>#N/A</v>
      </c>
      <c r="J83">
        <f>VLOOKUP(A83,AvNal!$A$1:$B$73,2,FALSE)</f>
        <v>2300</v>
      </c>
      <c r="K83" t="str">
        <f>VLOOKUP(A83,Gini!$A$1:$C$163,2,FALSE)</f>
        <v>0.343</v>
      </c>
      <c r="L83">
        <f>VLOOKUP(A83,Gini!$A$1:$C$163,3,FALSE)</f>
        <v>2012</v>
      </c>
      <c r="M83" t="e">
        <f t="shared" si="1"/>
        <v>#N/A</v>
      </c>
    </row>
    <row r="84" spans="1:13" x14ac:dyDescent="0.25">
      <c r="A84" s="2" t="s">
        <v>375</v>
      </c>
      <c r="B84" t="str">
        <f>VLOOKUP(A84,'WL Salaries'!$A$1:$I$79,2,FALSE)</f>
        <v>Toomas Hendrik Ilves</v>
      </c>
      <c r="C84" t="str">
        <f>VLOOKUP(A84,'WL Salaries'!$A$1:$I$79,3,FALSE)</f>
        <v>President Estonia</v>
      </c>
      <c r="D84" t="str">
        <f>VLOOKUP(A84,'WL Salaries'!$A$1:$I$79,4,FALSE)</f>
        <v>Born: 1953 Sweden</v>
      </c>
      <c r="E84">
        <f>VLOOKUP(A84,'WL Salaries'!$A$1:$I$79,5,FALSE)</f>
        <v>82177</v>
      </c>
      <c r="F84">
        <f>VLOOKUP(A84,'WL Salaries'!$A$1:$I$79,6,FALSE)</f>
        <v>6848</v>
      </c>
      <c r="G84">
        <f>VLOOKUP(A84,'WL Salaries'!$A$1:$I$79,7,FALSE)</f>
        <v>1580</v>
      </c>
      <c r="H84">
        <f>VLOOKUP(A84,'WL Salaries'!$A$1:$I$79,8,FALSE)</f>
        <v>225</v>
      </c>
      <c r="I84" t="str">
        <f>VLOOKUP(A84,'WL Salaries'!$A$1:$I$79,9,FALSE)</f>
        <v>http://www.paywizard.org/main/salary/vip-check/toomas-hendrik-ilves/picture</v>
      </c>
      <c r="J84">
        <f>VLOOKUP(A84,AvNal!$A$1:$B$73,2,FALSE)</f>
        <v>1267</v>
      </c>
      <c r="K84" t="str">
        <f>VLOOKUP(A84,Gini!$A$1:$C$163,2,FALSE)</f>
        <v>0.325</v>
      </c>
      <c r="L84">
        <f>VLOOKUP(A84,Gini!$A$1:$C$163,3,FALSE)</f>
        <v>2012</v>
      </c>
      <c r="M84">
        <f t="shared" si="1"/>
        <v>5.4048934490923441</v>
      </c>
    </row>
    <row r="85" spans="1:13" x14ac:dyDescent="0.25">
      <c r="A85" s="2" t="s">
        <v>645</v>
      </c>
      <c r="B85" t="e">
        <f>VLOOKUP(A85,'WL Salaries'!$A$1:$I$79,2,FALSE)</f>
        <v>#N/A</v>
      </c>
      <c r="C85" t="e">
        <f>VLOOKUP(A85,'WL Salaries'!$A$1:$I$79,3,FALSE)</f>
        <v>#N/A</v>
      </c>
      <c r="D85" t="e">
        <f>VLOOKUP(A85,'WL Salaries'!$A$1:$I$79,4,FALSE)</f>
        <v>#N/A</v>
      </c>
      <c r="E85" t="e">
        <f>VLOOKUP(A85,'WL Salaries'!$A$1:$I$79,5,FALSE)</f>
        <v>#N/A</v>
      </c>
      <c r="F85" t="e">
        <f>VLOOKUP(A85,'WL Salaries'!$A$1:$I$79,6,FALSE)</f>
        <v>#N/A</v>
      </c>
      <c r="G85" t="e">
        <f>VLOOKUP(A85,'WL Salaries'!$A$1:$I$79,7,FALSE)</f>
        <v>#N/A</v>
      </c>
      <c r="H85" t="e">
        <f>VLOOKUP(A85,'WL Salaries'!$A$1:$I$79,8,FALSE)</f>
        <v>#N/A</v>
      </c>
      <c r="I85" t="e">
        <f>VLOOKUP(A85,'WL Salaries'!$A$1:$I$79,9,FALSE)</f>
        <v>#N/A</v>
      </c>
      <c r="J85" t="e">
        <f>VLOOKUP(A85,AvNal!$A$1:$B$73,2,FALSE)</f>
        <v>#N/A</v>
      </c>
      <c r="K85" t="e">
        <f>VLOOKUP(A85,Gini!$A$1:$C$163,2,FALSE)</f>
        <v>#N/A</v>
      </c>
      <c r="L85" t="e">
        <f>VLOOKUP(A85,Gini!$A$1:$C$163,3,FALSE)</f>
        <v>#N/A</v>
      </c>
      <c r="M85" t="e">
        <f t="shared" si="1"/>
        <v>#N/A</v>
      </c>
    </row>
    <row r="86" spans="1:13" x14ac:dyDescent="0.25">
      <c r="A86" s="2" t="s">
        <v>475</v>
      </c>
      <c r="B86" t="e">
        <f>VLOOKUP(A86,'WL Salaries'!$A$1:$I$79,2,FALSE)</f>
        <v>#N/A</v>
      </c>
      <c r="C86" t="e">
        <f>VLOOKUP(A86,'WL Salaries'!$A$1:$I$79,3,FALSE)</f>
        <v>#N/A</v>
      </c>
      <c r="D86" t="e">
        <f>VLOOKUP(A86,'WL Salaries'!$A$1:$I$79,4,FALSE)</f>
        <v>#N/A</v>
      </c>
      <c r="E86" t="e">
        <f>VLOOKUP(A86,'WL Salaries'!$A$1:$I$79,5,FALSE)</f>
        <v>#N/A</v>
      </c>
      <c r="F86" t="e">
        <f>VLOOKUP(A86,'WL Salaries'!$A$1:$I$79,6,FALSE)</f>
        <v>#N/A</v>
      </c>
      <c r="G86" t="e">
        <f>VLOOKUP(A86,'WL Salaries'!$A$1:$I$79,7,FALSE)</f>
        <v>#N/A</v>
      </c>
      <c r="H86" t="e">
        <f>VLOOKUP(A86,'WL Salaries'!$A$1:$I$79,8,FALSE)</f>
        <v>#N/A</v>
      </c>
      <c r="I86" t="e">
        <f>VLOOKUP(A86,'WL Salaries'!$A$1:$I$79,9,FALSE)</f>
        <v>#N/A</v>
      </c>
      <c r="J86" t="e">
        <f>VLOOKUP(A86,AvNal!$A$1:$B$73,2,FALSE)</f>
        <v>#N/A</v>
      </c>
      <c r="K86" t="str">
        <f>VLOOKUP(A86,Gini!$A$1:$C$163,2,FALSE)</f>
        <v>0.643</v>
      </c>
      <c r="L86">
        <f>VLOOKUP(A86,Gini!$A$1:$C$163,3,FALSE)</f>
        <v>2004</v>
      </c>
      <c r="M86" t="e">
        <f t="shared" si="1"/>
        <v>#N/A</v>
      </c>
    </row>
    <row r="87" spans="1:13" x14ac:dyDescent="0.25">
      <c r="A87" s="2" t="s">
        <v>480</v>
      </c>
      <c r="B87" t="e">
        <f>VLOOKUP(A87,'WL Salaries'!$A$1:$I$79,2,FALSE)</f>
        <v>#N/A</v>
      </c>
      <c r="C87" t="e">
        <f>VLOOKUP(A87,'WL Salaries'!$A$1:$I$79,3,FALSE)</f>
        <v>#N/A</v>
      </c>
      <c r="D87" t="e">
        <f>VLOOKUP(A87,'WL Salaries'!$A$1:$I$79,4,FALSE)</f>
        <v>#N/A</v>
      </c>
      <c r="E87" t="e">
        <f>VLOOKUP(A87,'WL Salaries'!$A$1:$I$79,5,FALSE)</f>
        <v>#N/A</v>
      </c>
      <c r="F87" t="e">
        <f>VLOOKUP(A87,'WL Salaries'!$A$1:$I$79,6,FALSE)</f>
        <v>#N/A</v>
      </c>
      <c r="G87" t="e">
        <f>VLOOKUP(A87,'WL Salaries'!$A$1:$I$79,7,FALSE)</f>
        <v>#N/A</v>
      </c>
      <c r="H87" t="e">
        <f>VLOOKUP(A87,'WL Salaries'!$A$1:$I$79,8,FALSE)</f>
        <v>#N/A</v>
      </c>
      <c r="I87" t="e">
        <f>VLOOKUP(A87,'WL Salaries'!$A$1:$I$79,9,FALSE)</f>
        <v>#N/A</v>
      </c>
      <c r="J87" t="e">
        <f>VLOOKUP(A87,AvNal!$A$1:$B$73,2,FALSE)</f>
        <v>#N/A</v>
      </c>
      <c r="K87" t="str">
        <f>VLOOKUP(A87,Gini!$A$1:$C$163,2,FALSE)</f>
        <v>0.393</v>
      </c>
      <c r="L87">
        <f>VLOOKUP(A87,Gini!$A$1:$C$163,3,FALSE)</f>
        <v>2011</v>
      </c>
      <c r="M87" t="e">
        <f t="shared" si="1"/>
        <v>#N/A</v>
      </c>
    </row>
    <row r="88" spans="1:13" x14ac:dyDescent="0.25">
      <c r="A88" s="2" t="s">
        <v>626</v>
      </c>
      <c r="B88" t="e">
        <f>VLOOKUP(A88,'WL Salaries'!$A$1:$I$79,2,FALSE)</f>
        <v>#N/A</v>
      </c>
      <c r="C88" t="e">
        <f>VLOOKUP(A88,'WL Salaries'!$A$1:$I$79,3,FALSE)</f>
        <v>#N/A</v>
      </c>
      <c r="D88" t="e">
        <f>VLOOKUP(A88,'WL Salaries'!$A$1:$I$79,4,FALSE)</f>
        <v>#N/A</v>
      </c>
      <c r="E88" t="e">
        <f>VLOOKUP(A88,'WL Salaries'!$A$1:$I$79,5,FALSE)</f>
        <v>#N/A</v>
      </c>
      <c r="F88" t="e">
        <f>VLOOKUP(A88,'WL Salaries'!$A$1:$I$79,6,FALSE)</f>
        <v>#N/A</v>
      </c>
      <c r="G88" t="e">
        <f>VLOOKUP(A88,'WL Salaries'!$A$1:$I$79,7,FALSE)</f>
        <v>#N/A</v>
      </c>
      <c r="H88" t="e">
        <f>VLOOKUP(A88,'WL Salaries'!$A$1:$I$79,8,FALSE)</f>
        <v>#N/A</v>
      </c>
      <c r="I88" t="e">
        <f>VLOOKUP(A88,'WL Salaries'!$A$1:$I$79,9,FALSE)</f>
        <v>#N/A</v>
      </c>
      <c r="J88">
        <f>VLOOKUP(A88,AvNal!$A$1:$B$73,2,FALSE)</f>
        <v>783</v>
      </c>
      <c r="K88" t="e">
        <f>VLOOKUP(A88,Gini!$A$1:$C$163,2,FALSE)</f>
        <v>#N/A</v>
      </c>
      <c r="L88" t="e">
        <f>VLOOKUP(A88,Gini!$A$1:$C$163,3,FALSE)</f>
        <v>#N/A</v>
      </c>
      <c r="M88" t="e">
        <f t="shared" si="1"/>
        <v>#N/A</v>
      </c>
    </row>
    <row r="89" spans="1:13" x14ac:dyDescent="0.25">
      <c r="A89" s="2" t="s">
        <v>521</v>
      </c>
      <c r="B89" t="e">
        <f>VLOOKUP(A89,'WL Salaries'!$A$1:$I$79,2,FALSE)</f>
        <v>#N/A</v>
      </c>
      <c r="C89" t="e">
        <f>VLOOKUP(A89,'WL Salaries'!$A$1:$I$79,3,FALSE)</f>
        <v>#N/A</v>
      </c>
      <c r="D89" t="e">
        <f>VLOOKUP(A89,'WL Salaries'!$A$1:$I$79,4,FALSE)</f>
        <v>#N/A</v>
      </c>
      <c r="E89" t="e">
        <f>VLOOKUP(A89,'WL Salaries'!$A$1:$I$79,5,FALSE)</f>
        <v>#N/A</v>
      </c>
      <c r="F89" t="e">
        <f>VLOOKUP(A89,'WL Salaries'!$A$1:$I$79,6,FALSE)</f>
        <v>#N/A</v>
      </c>
      <c r="G89" t="e">
        <f>VLOOKUP(A89,'WL Salaries'!$A$1:$I$79,7,FALSE)</f>
        <v>#N/A</v>
      </c>
      <c r="H89" t="e">
        <f>VLOOKUP(A89,'WL Salaries'!$A$1:$I$79,8,FALSE)</f>
        <v>#N/A</v>
      </c>
      <c r="I89" t="e">
        <f>VLOOKUP(A89,'WL Salaries'!$A$1:$I$79,9,FALSE)</f>
        <v>#N/A</v>
      </c>
      <c r="J89">
        <f>VLOOKUP(A89,AvNal!$A$1:$B$73,2,FALSE)</f>
        <v>831</v>
      </c>
      <c r="K89" t="str">
        <f>VLOOKUP(A89,Gini!$A$1:$C$163,2,FALSE)</f>
        <v>0.519</v>
      </c>
      <c r="L89">
        <f>VLOOKUP(A89,Gini!$A$1:$C$163,3,FALSE)</f>
        <v>2010</v>
      </c>
      <c r="M89" t="e">
        <f t="shared" si="1"/>
        <v>#N/A</v>
      </c>
    </row>
    <row r="90" spans="1:13" x14ac:dyDescent="0.25">
      <c r="A90" s="2" t="s">
        <v>326</v>
      </c>
      <c r="B90" t="str">
        <f>VLOOKUP(A90,'WL Salaries'!$A$1:$I$79,2,FALSE)</f>
        <v xml:space="preserve">Jacob Zuma </v>
      </c>
      <c r="C90" t="str">
        <f>VLOOKUP(A90,'WL Salaries'!$A$1:$I$79,3,FALSE)</f>
        <v>President of South Africa</v>
      </c>
      <c r="D90" t="str">
        <f>VLOOKUP(A90,'WL Salaries'!$A$1:$I$79,4,FALSE)</f>
        <v xml:space="preserve">Born: 1942 South Africa </v>
      </c>
      <c r="E90">
        <f>VLOOKUP(A90,'WL Salaries'!$A$1:$I$79,5,FALSE)</f>
        <v>272000</v>
      </c>
      <c r="F90">
        <f>VLOOKUP(A90,'WL Salaries'!$A$1:$I$79,6,FALSE)</f>
        <v>22666</v>
      </c>
      <c r="G90">
        <f>VLOOKUP(A90,'WL Salaries'!$A$1:$I$79,7,FALSE)</f>
        <v>5230</v>
      </c>
      <c r="H90">
        <f>VLOOKUP(A90,'WL Salaries'!$A$1:$I$79,8,FALSE)</f>
        <v>745</v>
      </c>
      <c r="I90" t="str">
        <f>VLOOKUP(A90,'WL Salaries'!$A$1:$I$79,9,FALSE)</f>
        <v>http://www.paywizard.org/main/salary/vip-check/jacob-zuma/picture</v>
      </c>
      <c r="J90">
        <f>VLOOKUP(A90,AvNal!$A$1:$B$73,2,FALSE)</f>
        <v>1838</v>
      </c>
      <c r="K90" t="str">
        <f>VLOOKUP(A90,Gini!$A$1:$C$163,2,FALSE)</f>
        <v>0.631</v>
      </c>
      <c r="L90">
        <f>VLOOKUP(A90,Gini!$A$1:$C$163,3,FALSE)</f>
        <v>2009</v>
      </c>
      <c r="M90">
        <f t="shared" si="1"/>
        <v>12.331882480957562</v>
      </c>
    </row>
    <row r="91" spans="1:13" x14ac:dyDescent="0.25">
      <c r="A91" s="2" t="s">
        <v>395</v>
      </c>
      <c r="B91" t="e">
        <f>VLOOKUP(A91,'WL Salaries'!$A$1:$I$79,2,FALSE)</f>
        <v>#N/A</v>
      </c>
      <c r="C91" t="e">
        <f>VLOOKUP(A91,'WL Salaries'!$A$1:$I$79,3,FALSE)</f>
        <v>#N/A</v>
      </c>
      <c r="D91" t="e">
        <f>VLOOKUP(A91,'WL Salaries'!$A$1:$I$79,4,FALSE)</f>
        <v>#N/A</v>
      </c>
      <c r="E91" t="e">
        <f>VLOOKUP(A91,'WL Salaries'!$A$1:$I$79,5,FALSE)</f>
        <v>#N/A</v>
      </c>
      <c r="F91" t="e">
        <f>VLOOKUP(A91,'WL Salaries'!$A$1:$I$79,6,FALSE)</f>
        <v>#N/A</v>
      </c>
      <c r="G91" t="e">
        <f>VLOOKUP(A91,'WL Salaries'!$A$1:$I$79,7,FALSE)</f>
        <v>#N/A</v>
      </c>
      <c r="H91" t="e">
        <f>VLOOKUP(A91,'WL Salaries'!$A$1:$I$79,8,FALSE)</f>
        <v>#N/A</v>
      </c>
      <c r="I91" t="e">
        <f>VLOOKUP(A91,'WL Salaries'!$A$1:$I$79,9,FALSE)</f>
        <v>#N/A</v>
      </c>
      <c r="J91" t="e">
        <f>VLOOKUP(A91,AvNal!$A$1:$B$73,2,FALSE)</f>
        <v>#N/A</v>
      </c>
      <c r="K91" t="str">
        <f>VLOOKUP(A91,Gini!$A$1:$C$163,2,FALSE)</f>
        <v>0.386</v>
      </c>
      <c r="L91">
        <f>VLOOKUP(A91,Gini!$A$1:$C$163,3,FALSE)</f>
        <v>2015</v>
      </c>
      <c r="M91" t="e">
        <f t="shared" si="1"/>
        <v>#N/A</v>
      </c>
    </row>
    <row r="92" spans="1:13" x14ac:dyDescent="0.25">
      <c r="A92" s="2" t="s">
        <v>550</v>
      </c>
      <c r="B92" t="e">
        <f>VLOOKUP(A92,'WL Salaries'!$A$1:$I$79,2,FALSE)</f>
        <v>#N/A</v>
      </c>
      <c r="C92" t="e">
        <f>VLOOKUP(A92,'WL Salaries'!$A$1:$I$79,3,FALSE)</f>
        <v>#N/A</v>
      </c>
      <c r="D92" t="e">
        <f>VLOOKUP(A92,'WL Salaries'!$A$1:$I$79,4,FALSE)</f>
        <v>#N/A</v>
      </c>
      <c r="E92" t="e">
        <f>VLOOKUP(A92,'WL Salaries'!$A$1:$I$79,5,FALSE)</f>
        <v>#N/A</v>
      </c>
      <c r="F92" t="e">
        <f>VLOOKUP(A92,'WL Salaries'!$A$1:$I$79,6,FALSE)</f>
        <v>#N/A</v>
      </c>
      <c r="G92" t="e">
        <f>VLOOKUP(A92,'WL Salaries'!$A$1:$I$79,7,FALSE)</f>
        <v>#N/A</v>
      </c>
      <c r="H92" t="e">
        <f>VLOOKUP(A92,'WL Salaries'!$A$1:$I$79,8,FALSE)</f>
        <v>#N/A</v>
      </c>
      <c r="I92" t="e">
        <f>VLOOKUP(A92,'WL Salaries'!$A$1:$I$79,9,FALSE)</f>
        <v>#N/A</v>
      </c>
      <c r="J92" t="e">
        <f>VLOOKUP(A92,AvNal!$A$1:$B$73,2,FALSE)</f>
        <v>#N/A</v>
      </c>
      <c r="K92" t="str">
        <f>VLOOKUP(A92,Gini!$A$1:$C$163,2,FALSE)</f>
        <v>0.504</v>
      </c>
      <c r="L92">
        <f>VLOOKUP(A92,Gini!$A$1:$C$163,3,FALSE)</f>
        <v>2001</v>
      </c>
      <c r="M92" t="e">
        <f t="shared" si="1"/>
        <v>#N/A</v>
      </c>
    </row>
    <row r="93" spans="1:13" x14ac:dyDescent="0.25">
      <c r="A93" s="2" t="s">
        <v>519</v>
      </c>
      <c r="B93" t="e">
        <f>VLOOKUP(A93,'WL Salaries'!$A$1:$I$79,2,FALSE)</f>
        <v>#N/A</v>
      </c>
      <c r="C93" t="e">
        <f>VLOOKUP(A93,'WL Salaries'!$A$1:$I$79,3,FALSE)</f>
        <v>#N/A</v>
      </c>
      <c r="D93" t="e">
        <f>VLOOKUP(A93,'WL Salaries'!$A$1:$I$79,4,FALSE)</f>
        <v>#N/A</v>
      </c>
      <c r="E93" t="e">
        <f>VLOOKUP(A93,'WL Salaries'!$A$1:$I$79,5,FALSE)</f>
        <v>#N/A</v>
      </c>
      <c r="F93" t="e">
        <f>VLOOKUP(A93,'WL Salaries'!$A$1:$I$79,6,FALSE)</f>
        <v>#N/A</v>
      </c>
      <c r="G93" t="e">
        <f>VLOOKUP(A93,'WL Salaries'!$A$1:$I$79,7,FALSE)</f>
        <v>#N/A</v>
      </c>
      <c r="H93" t="e">
        <f>VLOOKUP(A93,'WL Salaries'!$A$1:$I$79,8,FALSE)</f>
        <v>#N/A</v>
      </c>
      <c r="I93" t="e">
        <f>VLOOKUP(A93,'WL Salaries'!$A$1:$I$79,9,FALSE)</f>
        <v>#N/A</v>
      </c>
      <c r="J93" t="e">
        <f>VLOOKUP(A93,AvNal!$A$1:$B$73,2,FALSE)</f>
        <v>#N/A</v>
      </c>
      <c r="K93" t="str">
        <f>VLOOKUP(A93,Gini!$A$1:$C$163,2,FALSE)</f>
        <v>0.367</v>
      </c>
      <c r="L93">
        <f>VLOOKUP(A93,Gini!$A$1:$C$163,3,FALSE)</f>
        <v>2008</v>
      </c>
      <c r="M93" t="e">
        <f t="shared" si="1"/>
        <v>#N/A</v>
      </c>
    </row>
    <row r="94" spans="1:13" x14ac:dyDescent="0.25">
      <c r="A94" s="2" t="s">
        <v>374</v>
      </c>
      <c r="B94" t="str">
        <f>VLOOKUP(A94,'WL Salaries'!$A$1:$I$79,2,FALSE)</f>
        <v>Sauli Niinistö</v>
      </c>
      <c r="C94" t="str">
        <f>VLOOKUP(A94,'WL Salaries'!$A$1:$I$79,3,FALSE)</f>
        <v>President Finland</v>
      </c>
      <c r="D94" t="str">
        <f>VLOOKUP(A94,'WL Salaries'!$A$1:$I$79,4,FALSE)</f>
        <v>Born: 1948 Finland</v>
      </c>
      <c r="E94">
        <f>VLOOKUP(A94,'WL Salaries'!$A$1:$I$79,5,FALSE)</f>
        <v>142380</v>
      </c>
      <c r="F94">
        <f>VLOOKUP(A94,'WL Salaries'!$A$1:$I$79,6,FALSE)</f>
        <v>11865</v>
      </c>
      <c r="G94">
        <f>VLOOKUP(A94,'WL Salaries'!$A$1:$I$79,7,FALSE)</f>
        <v>2738</v>
      </c>
      <c r="H94">
        <f>VLOOKUP(A94,'WL Salaries'!$A$1:$I$79,8,FALSE)</f>
        <v>390</v>
      </c>
      <c r="I94" t="str">
        <f>VLOOKUP(A94,'WL Salaries'!$A$1:$I$79,9,FALSE)</f>
        <v>http://www.paywizard.org/main/salary/vip-check/sauli-niinisto/picture</v>
      </c>
      <c r="J94">
        <f>VLOOKUP(A94,AvNal!$A$1:$B$73,2,FALSE)</f>
        <v>2925</v>
      </c>
      <c r="K94" t="str">
        <f>VLOOKUP(A94,Gini!$A$1:$C$163,2,FALSE)</f>
        <v>0.2712</v>
      </c>
      <c r="L94">
        <f>VLOOKUP(A94,Gini!$A$1:$C$163,3,FALSE)</f>
        <v>2013</v>
      </c>
      <c r="M94">
        <f t="shared" si="1"/>
        <v>4.0564102564102562</v>
      </c>
    </row>
    <row r="95" spans="1:13" x14ac:dyDescent="0.25">
      <c r="A95" s="2" t="s">
        <v>599</v>
      </c>
      <c r="B95" t="e">
        <f>VLOOKUP(A95,'WL Salaries'!$A$1:$I$79,2,FALSE)</f>
        <v>#N/A</v>
      </c>
      <c r="C95" t="e">
        <f>VLOOKUP(A95,'WL Salaries'!$A$1:$I$79,3,FALSE)</f>
        <v>#N/A</v>
      </c>
      <c r="D95" t="e">
        <f>VLOOKUP(A95,'WL Salaries'!$A$1:$I$79,4,FALSE)</f>
        <v>#N/A</v>
      </c>
      <c r="E95" t="e">
        <f>VLOOKUP(A95,'WL Salaries'!$A$1:$I$79,5,FALSE)</f>
        <v>#N/A</v>
      </c>
      <c r="F95" t="e">
        <f>VLOOKUP(A95,'WL Salaries'!$A$1:$I$79,6,FALSE)</f>
        <v>#N/A</v>
      </c>
      <c r="G95" t="e">
        <f>VLOOKUP(A95,'WL Salaries'!$A$1:$I$79,7,FALSE)</f>
        <v>#N/A</v>
      </c>
      <c r="H95" t="e">
        <f>VLOOKUP(A95,'WL Salaries'!$A$1:$I$79,8,FALSE)</f>
        <v>#N/A</v>
      </c>
      <c r="I95" t="e">
        <f>VLOOKUP(A95,'WL Salaries'!$A$1:$I$79,9,FALSE)</f>
        <v>#N/A</v>
      </c>
      <c r="J95" t="e">
        <f>VLOOKUP(A95,AvNal!$A$1:$B$73,2,FALSE)</f>
        <v>#N/A</v>
      </c>
      <c r="K95" t="str">
        <f>VLOOKUP(A95,Gini!$A$1:$C$163,2,FALSE)</f>
        <v>0.501</v>
      </c>
      <c r="L95">
        <f>VLOOKUP(A95,Gini!$A$1:$C$163,3,FALSE)</f>
        <v>2006</v>
      </c>
      <c r="M95" t="e">
        <f t="shared" si="1"/>
        <v>#N/A</v>
      </c>
    </row>
    <row r="96" spans="1:13" x14ac:dyDescent="0.25">
      <c r="A96" s="2" t="s">
        <v>646</v>
      </c>
      <c r="B96" t="e">
        <f>VLOOKUP(A96,'WL Salaries'!$A$1:$I$79,2,FALSE)</f>
        <v>#N/A</v>
      </c>
      <c r="C96" t="e">
        <f>VLOOKUP(A96,'WL Salaries'!$A$1:$I$79,3,FALSE)</f>
        <v>#N/A</v>
      </c>
      <c r="D96" t="e">
        <f>VLOOKUP(A96,'WL Salaries'!$A$1:$I$79,4,FALSE)</f>
        <v>#N/A</v>
      </c>
      <c r="E96" t="e">
        <f>VLOOKUP(A96,'WL Salaries'!$A$1:$I$79,5,FALSE)</f>
        <v>#N/A</v>
      </c>
      <c r="F96" t="e">
        <f>VLOOKUP(A96,'WL Salaries'!$A$1:$I$79,6,FALSE)</f>
        <v>#N/A</v>
      </c>
      <c r="G96" t="e">
        <f>VLOOKUP(A96,'WL Salaries'!$A$1:$I$79,7,FALSE)</f>
        <v>#N/A</v>
      </c>
      <c r="H96" t="e">
        <f>VLOOKUP(A96,'WL Salaries'!$A$1:$I$79,8,FALSE)</f>
        <v>#N/A</v>
      </c>
      <c r="I96" t="e">
        <f>VLOOKUP(A96,'WL Salaries'!$A$1:$I$79,9,FALSE)</f>
        <v>#N/A</v>
      </c>
      <c r="J96" t="e">
        <f>VLOOKUP(A96,AvNal!$A$1:$B$73,2,FALSE)</f>
        <v>#N/A</v>
      </c>
      <c r="K96" t="e">
        <f>VLOOKUP(A96,Gini!$A$1:$C$163,2,FALSE)</f>
        <v>#N/A</v>
      </c>
      <c r="L96" t="e">
        <f>VLOOKUP(A96,Gini!$A$1:$C$163,3,FALSE)</f>
        <v>#N/A</v>
      </c>
      <c r="M96" t="e">
        <f t="shared" si="1"/>
        <v>#N/A</v>
      </c>
    </row>
    <row r="97" spans="1:13" x14ac:dyDescent="0.25">
      <c r="A97" s="2" t="s">
        <v>333</v>
      </c>
      <c r="B97" t="str">
        <f>VLOOKUP(A97,'WL Salaries'!$A$1:$I$79,2,FALSE)</f>
        <v xml:space="preserve">Mark Rutte </v>
      </c>
      <c r="C97" t="str">
        <f>VLOOKUP(A97,'WL Salaries'!$A$1:$I$79,3,FALSE)</f>
        <v xml:space="preserve">Prime Minister of the Netherlands </v>
      </c>
      <c r="D97" t="str">
        <f>VLOOKUP(A97,'WL Salaries'!$A$1:$I$79,4,FALSE)</f>
        <v xml:space="preserve">Born: 1967 the Netherlands </v>
      </c>
      <c r="E97">
        <f>VLOOKUP(A97,'WL Salaries'!$A$1:$I$79,5,FALSE)</f>
        <v>177734</v>
      </c>
      <c r="F97">
        <f>VLOOKUP(A97,'WL Salaries'!$A$1:$I$79,6,FALSE)</f>
        <v>14811</v>
      </c>
      <c r="G97">
        <f>VLOOKUP(A97,'WL Salaries'!$A$1:$I$79,7,FALSE)</f>
        <v>3418</v>
      </c>
      <c r="H97">
        <f>VLOOKUP(A97,'WL Salaries'!$A$1:$I$79,8,FALSE)</f>
        <v>487</v>
      </c>
      <c r="I97" t="str">
        <f>VLOOKUP(A97,'WL Salaries'!$A$1:$I$79,9,FALSE)</f>
        <v>http://www.paywizard.org/main/salary/vip-check/mark-rutte/picture</v>
      </c>
      <c r="J97" t="e">
        <f>VLOOKUP(A97,AvNal!$A$1:$B$73,2,FALSE)</f>
        <v>#N/A</v>
      </c>
      <c r="K97" t="str">
        <f>VLOOKUP(A97,Gini!$A$1:$C$163,2,FALSE)</f>
        <v>0.2799</v>
      </c>
      <c r="L97">
        <f>VLOOKUP(A97,Gini!$A$1:$C$163,3,FALSE)</f>
        <v>2012</v>
      </c>
      <c r="M97" t="e">
        <f t="shared" si="1"/>
        <v>#N/A</v>
      </c>
    </row>
    <row r="98" spans="1:13" x14ac:dyDescent="0.25">
      <c r="A98" s="2" t="s">
        <v>477</v>
      </c>
      <c r="B98" t="e">
        <f>VLOOKUP(A98,'WL Salaries'!$A$1:$I$79,2,FALSE)</f>
        <v>#N/A</v>
      </c>
      <c r="C98" t="e">
        <f>VLOOKUP(A98,'WL Salaries'!$A$1:$I$79,3,FALSE)</f>
        <v>#N/A</v>
      </c>
      <c r="D98" t="e">
        <f>VLOOKUP(A98,'WL Salaries'!$A$1:$I$79,4,FALSE)</f>
        <v>#N/A</v>
      </c>
      <c r="E98" t="e">
        <f>VLOOKUP(A98,'WL Salaries'!$A$1:$I$79,5,FALSE)</f>
        <v>#N/A</v>
      </c>
      <c r="F98" t="e">
        <f>VLOOKUP(A98,'WL Salaries'!$A$1:$I$79,6,FALSE)</f>
        <v>#N/A</v>
      </c>
      <c r="G98" t="e">
        <f>VLOOKUP(A98,'WL Salaries'!$A$1:$I$79,7,FALSE)</f>
        <v>#N/A</v>
      </c>
      <c r="H98" t="e">
        <f>VLOOKUP(A98,'WL Salaries'!$A$1:$I$79,8,FALSE)</f>
        <v>#N/A</v>
      </c>
      <c r="I98" t="e">
        <f>VLOOKUP(A98,'WL Salaries'!$A$1:$I$79,9,FALSE)</f>
        <v>#N/A</v>
      </c>
      <c r="J98" t="e">
        <f>VLOOKUP(A98,AvNal!$A$1:$B$73,2,FALSE)</f>
        <v>#N/A</v>
      </c>
      <c r="K98" t="str">
        <f>VLOOKUP(A98,Gini!$A$1:$C$163,2,FALSE)</f>
        <v>0.377</v>
      </c>
      <c r="L98">
        <f>VLOOKUP(A98,Gini!$A$1:$C$163,3,FALSE)</f>
        <v>2005</v>
      </c>
      <c r="M98" t="e">
        <f t="shared" si="1"/>
        <v>#N/A</v>
      </c>
    </row>
    <row r="99" spans="1:13" x14ac:dyDescent="0.25">
      <c r="A99" s="2" t="s">
        <v>462</v>
      </c>
      <c r="B99" t="e">
        <f>VLOOKUP(A99,'WL Salaries'!$A$1:$I$79,2,FALSE)</f>
        <v>#N/A</v>
      </c>
      <c r="C99" t="e">
        <f>VLOOKUP(A99,'WL Salaries'!$A$1:$I$79,3,FALSE)</f>
        <v>#N/A</v>
      </c>
      <c r="D99" t="e">
        <f>VLOOKUP(A99,'WL Salaries'!$A$1:$I$79,4,FALSE)</f>
        <v>#N/A</v>
      </c>
      <c r="E99" t="e">
        <f>VLOOKUP(A99,'WL Salaries'!$A$1:$I$79,5,FALSE)</f>
        <v>#N/A</v>
      </c>
      <c r="F99" t="e">
        <f>VLOOKUP(A99,'WL Salaries'!$A$1:$I$79,6,FALSE)</f>
        <v>#N/A</v>
      </c>
      <c r="G99" t="e">
        <f>VLOOKUP(A99,'WL Salaries'!$A$1:$I$79,7,FALSE)</f>
        <v>#N/A</v>
      </c>
      <c r="H99" t="e">
        <f>VLOOKUP(A99,'WL Salaries'!$A$1:$I$79,8,FALSE)</f>
        <v>#N/A</v>
      </c>
      <c r="I99" t="e">
        <f>VLOOKUP(A99,'WL Salaries'!$A$1:$I$79,9,FALSE)</f>
        <v>#N/A</v>
      </c>
      <c r="J99" t="e">
        <f>VLOOKUP(A99,AvNal!$A$1:$B$73,2,FALSE)</f>
        <v>#N/A</v>
      </c>
      <c r="K99" t="str">
        <f>VLOOKUP(A99,Gini!$A$1:$C$163,2,FALSE)</f>
        <v>0.33</v>
      </c>
      <c r="L99">
        <f>VLOOKUP(A99,Gini!$A$1:$C$163,3,FALSE)</f>
        <v>2010</v>
      </c>
      <c r="M99" t="e">
        <f t="shared" si="1"/>
        <v>#N/A</v>
      </c>
    </row>
    <row r="100" spans="1:13" x14ac:dyDescent="0.25">
      <c r="A100" s="2" t="s">
        <v>410</v>
      </c>
      <c r="B100" t="e">
        <f>VLOOKUP(A100,'WL Salaries'!$A$1:$I$79,2,FALSE)</f>
        <v>#N/A</v>
      </c>
      <c r="C100" t="e">
        <f>VLOOKUP(A100,'WL Salaries'!$A$1:$I$79,3,FALSE)</f>
        <v>#N/A</v>
      </c>
      <c r="D100" t="e">
        <f>VLOOKUP(A100,'WL Salaries'!$A$1:$I$79,4,FALSE)</f>
        <v>#N/A</v>
      </c>
      <c r="E100" t="e">
        <f>VLOOKUP(A100,'WL Salaries'!$A$1:$I$79,5,FALSE)</f>
        <v>#N/A</v>
      </c>
      <c r="F100" t="e">
        <f>VLOOKUP(A100,'WL Salaries'!$A$1:$I$79,6,FALSE)</f>
        <v>#N/A</v>
      </c>
      <c r="G100" t="e">
        <f>VLOOKUP(A100,'WL Salaries'!$A$1:$I$79,7,FALSE)</f>
        <v>#N/A</v>
      </c>
      <c r="H100" t="e">
        <f>VLOOKUP(A100,'WL Salaries'!$A$1:$I$79,8,FALSE)</f>
        <v>#N/A</v>
      </c>
      <c r="I100" t="e">
        <f>VLOOKUP(A100,'WL Salaries'!$A$1:$I$79,9,FALSE)</f>
        <v>#N/A</v>
      </c>
      <c r="J100" t="e">
        <f>VLOOKUP(A100,AvNal!$A$1:$B$73,2,FALSE)</f>
        <v>#N/A</v>
      </c>
      <c r="K100" t="str">
        <f>VLOOKUP(A100,Gini!$A$1:$C$163,2,FALSE)</f>
        <v>0.287</v>
      </c>
      <c r="L100">
        <f>VLOOKUP(A100,Gini!$A$1:$C$163,3,FALSE)</f>
        <v>2012</v>
      </c>
      <c r="M100" t="e">
        <f t="shared" si="1"/>
        <v>#N/A</v>
      </c>
    </row>
    <row r="101" spans="1:13" x14ac:dyDescent="0.25">
      <c r="A101" s="2" t="s">
        <v>647</v>
      </c>
      <c r="B101" t="e">
        <f>VLOOKUP(A101,'WL Salaries'!$A$1:$I$79,2,FALSE)</f>
        <v>#N/A</v>
      </c>
      <c r="C101" t="e">
        <f>VLOOKUP(A101,'WL Salaries'!$A$1:$I$79,3,FALSE)</f>
        <v>#N/A</v>
      </c>
      <c r="D101" t="e">
        <f>VLOOKUP(A101,'WL Salaries'!$A$1:$I$79,4,FALSE)</f>
        <v>#N/A</v>
      </c>
      <c r="E101" t="e">
        <f>VLOOKUP(A101,'WL Salaries'!$A$1:$I$79,5,FALSE)</f>
        <v>#N/A</v>
      </c>
      <c r="F101" t="e">
        <f>VLOOKUP(A101,'WL Salaries'!$A$1:$I$79,6,FALSE)</f>
        <v>#N/A</v>
      </c>
      <c r="G101" t="e">
        <f>VLOOKUP(A101,'WL Salaries'!$A$1:$I$79,7,FALSE)</f>
        <v>#N/A</v>
      </c>
      <c r="H101" t="e">
        <f>VLOOKUP(A101,'WL Salaries'!$A$1:$I$79,8,FALSE)</f>
        <v>#N/A</v>
      </c>
      <c r="I101" t="e">
        <f>VLOOKUP(A101,'WL Salaries'!$A$1:$I$79,9,FALSE)</f>
        <v>#N/A</v>
      </c>
      <c r="J101" t="e">
        <f>VLOOKUP(A101,AvNal!$A$1:$B$73,2,FALSE)</f>
        <v>#N/A</v>
      </c>
      <c r="K101" t="e">
        <f>VLOOKUP(A101,Gini!$A$1:$C$163,2,FALSE)</f>
        <v>#N/A</v>
      </c>
      <c r="L101" t="e">
        <f>VLOOKUP(A101,Gini!$A$1:$C$163,3,FALSE)</f>
        <v>#N/A</v>
      </c>
      <c r="M101" t="e">
        <f t="shared" si="1"/>
        <v>#N/A</v>
      </c>
    </row>
    <row r="102" spans="1:13" x14ac:dyDescent="0.25">
      <c r="A102" s="2" t="s">
        <v>590</v>
      </c>
      <c r="B102" t="e">
        <f>VLOOKUP(A102,'WL Salaries'!$A$1:$I$79,2,FALSE)</f>
        <v>#N/A</v>
      </c>
      <c r="C102" t="e">
        <f>VLOOKUP(A102,'WL Salaries'!$A$1:$I$79,3,FALSE)</f>
        <v>#N/A</v>
      </c>
      <c r="D102" t="e">
        <f>VLOOKUP(A102,'WL Salaries'!$A$1:$I$79,4,FALSE)</f>
        <v>#N/A</v>
      </c>
      <c r="E102" t="e">
        <f>VLOOKUP(A102,'WL Salaries'!$A$1:$I$79,5,FALSE)</f>
        <v>#N/A</v>
      </c>
      <c r="F102" t="e">
        <f>VLOOKUP(A102,'WL Salaries'!$A$1:$I$79,6,FALSE)</f>
        <v>#N/A</v>
      </c>
      <c r="G102" t="e">
        <f>VLOOKUP(A102,'WL Salaries'!$A$1:$I$79,7,FALSE)</f>
        <v>#N/A</v>
      </c>
      <c r="H102" t="e">
        <f>VLOOKUP(A102,'WL Salaries'!$A$1:$I$79,8,FALSE)</f>
        <v>#N/A</v>
      </c>
      <c r="I102" t="e">
        <f>VLOOKUP(A102,'WL Salaries'!$A$1:$I$79,9,FALSE)</f>
        <v>#N/A</v>
      </c>
      <c r="J102">
        <f>VLOOKUP(A102,AvNal!$A$1:$B$73,2,FALSE)</f>
        <v>336</v>
      </c>
      <c r="K102" t="str">
        <f>VLOOKUP(A102,Gini!$A$1:$C$163,2,FALSE)</f>
        <v>0.334</v>
      </c>
      <c r="L102">
        <f>VLOOKUP(A102,Gini!$A$1:$C$163,3,FALSE)</f>
        <v>2011</v>
      </c>
      <c r="M102" t="e">
        <f t="shared" si="1"/>
        <v>#N/A</v>
      </c>
    </row>
    <row r="103" spans="1:13" x14ac:dyDescent="0.25">
      <c r="A103" s="2" t="s">
        <v>648</v>
      </c>
      <c r="B103" t="e">
        <f>VLOOKUP(A103,'WL Salaries'!$A$1:$I$79,2,FALSE)</f>
        <v>#N/A</v>
      </c>
      <c r="C103" t="e">
        <f>VLOOKUP(A103,'WL Salaries'!$A$1:$I$79,3,FALSE)</f>
        <v>#N/A</v>
      </c>
      <c r="D103" t="e">
        <f>VLOOKUP(A103,'WL Salaries'!$A$1:$I$79,4,FALSE)</f>
        <v>#N/A</v>
      </c>
      <c r="E103" t="e">
        <f>VLOOKUP(A103,'WL Salaries'!$A$1:$I$79,5,FALSE)</f>
        <v>#N/A</v>
      </c>
      <c r="F103" t="e">
        <f>VLOOKUP(A103,'WL Salaries'!$A$1:$I$79,6,FALSE)</f>
        <v>#N/A</v>
      </c>
      <c r="G103" t="e">
        <f>VLOOKUP(A103,'WL Salaries'!$A$1:$I$79,7,FALSE)</f>
        <v>#N/A</v>
      </c>
      <c r="H103" t="e">
        <f>VLOOKUP(A103,'WL Salaries'!$A$1:$I$79,8,FALSE)</f>
        <v>#N/A</v>
      </c>
      <c r="I103" t="e">
        <f>VLOOKUP(A103,'WL Salaries'!$A$1:$I$79,9,FALSE)</f>
        <v>#N/A</v>
      </c>
      <c r="J103" t="e">
        <f>VLOOKUP(A103,AvNal!$A$1:$B$73,2,FALSE)</f>
        <v>#N/A</v>
      </c>
      <c r="K103" t="e">
        <f>VLOOKUP(A103,Gini!$A$1:$C$163,2,FALSE)</f>
        <v>#N/A</v>
      </c>
      <c r="L103" t="e">
        <f>VLOOKUP(A103,Gini!$A$1:$C$163,3,FALSE)</f>
        <v>#N/A</v>
      </c>
      <c r="M103" t="e">
        <f t="shared" si="1"/>
        <v>#N/A</v>
      </c>
    </row>
    <row r="104" spans="1:13" x14ac:dyDescent="0.25">
      <c r="A104" s="2" t="s">
        <v>340</v>
      </c>
      <c r="B104" t="str">
        <f>VLOOKUP(A104,'WL Salaries'!$A$1:$I$79,2,FALSE)</f>
        <v xml:space="preserve">José Eduardo dos Santos </v>
      </c>
      <c r="C104" t="str">
        <f>VLOOKUP(A104,'WL Salaries'!$A$1:$I$79,3,FALSE)</f>
        <v xml:space="preserve">President of Angola </v>
      </c>
      <c r="D104" t="str">
        <f>VLOOKUP(A104,'WL Salaries'!$A$1:$I$79,4,FALSE)</f>
        <v>Born: 1942 Angola</v>
      </c>
      <c r="E104">
        <f>VLOOKUP(A104,'WL Salaries'!$A$1:$I$79,5,FALSE)</f>
        <v>81075</v>
      </c>
      <c r="F104">
        <f>VLOOKUP(A104,'WL Salaries'!$A$1:$I$79,6,FALSE)</f>
        <v>6756</v>
      </c>
      <c r="G104">
        <f>VLOOKUP(A104,'WL Salaries'!$A$1:$I$79,7,FALSE)</f>
        <v>1559</v>
      </c>
      <c r="H104">
        <f>VLOOKUP(A104,'WL Salaries'!$A$1:$I$79,8,FALSE)</f>
        <v>222</v>
      </c>
      <c r="I104" t="str">
        <f>VLOOKUP(A104,'WL Salaries'!$A$1:$I$79,9,FALSE)</f>
        <v>http://www.paywizard.org/main/salary/vip-check/jose-eduardo-dos-santos/picture</v>
      </c>
      <c r="J104" t="e">
        <f>VLOOKUP(A104,AvNal!$A$1:$B$73,2,FALSE)</f>
        <v>#N/A</v>
      </c>
      <c r="K104" t="str">
        <f>VLOOKUP(A104,Gini!$A$1:$C$163,2,FALSE)</f>
        <v>0.427</v>
      </c>
      <c r="L104">
        <f>VLOOKUP(A104,Gini!$A$1:$C$163,3,FALSE)</f>
        <v>2009</v>
      </c>
      <c r="M104" t="e">
        <f t="shared" si="1"/>
        <v>#N/A</v>
      </c>
    </row>
    <row r="105" spans="1:13" x14ac:dyDescent="0.25">
      <c r="A105" s="2" t="s">
        <v>482</v>
      </c>
      <c r="B105" t="e">
        <f>VLOOKUP(A105,'WL Salaries'!$A$1:$I$79,2,FALSE)</f>
        <v>#N/A</v>
      </c>
      <c r="C105" t="e">
        <f>VLOOKUP(A105,'WL Salaries'!$A$1:$I$79,3,FALSE)</f>
        <v>#N/A</v>
      </c>
      <c r="D105" t="e">
        <f>VLOOKUP(A105,'WL Salaries'!$A$1:$I$79,4,FALSE)</f>
        <v>#N/A</v>
      </c>
      <c r="E105" t="e">
        <f>VLOOKUP(A105,'WL Salaries'!$A$1:$I$79,5,FALSE)</f>
        <v>#N/A</v>
      </c>
      <c r="F105" t="e">
        <f>VLOOKUP(A105,'WL Salaries'!$A$1:$I$79,6,FALSE)</f>
        <v>#N/A</v>
      </c>
      <c r="G105" t="e">
        <f>VLOOKUP(A105,'WL Salaries'!$A$1:$I$79,7,FALSE)</f>
        <v>#N/A</v>
      </c>
      <c r="H105" t="e">
        <f>VLOOKUP(A105,'WL Salaries'!$A$1:$I$79,8,FALSE)</f>
        <v>#N/A</v>
      </c>
      <c r="I105" t="e">
        <f>VLOOKUP(A105,'WL Salaries'!$A$1:$I$79,9,FALSE)</f>
        <v>#N/A</v>
      </c>
      <c r="J105">
        <f>VLOOKUP(A105,AvNal!$A$1:$B$73,2,FALSE)</f>
        <v>4089</v>
      </c>
      <c r="K105" t="str">
        <f>VLOOKUP(A105,Gini!$A$1:$C$163,2,FALSE)</f>
        <v>0.3479</v>
      </c>
      <c r="L105">
        <f>VLOOKUP(A105,Gini!$A$1:$C$163,3,FALSE)</f>
        <v>2012</v>
      </c>
      <c r="M105" t="e">
        <f t="shared" si="1"/>
        <v>#N/A</v>
      </c>
    </row>
    <row r="106" spans="1:13" x14ac:dyDescent="0.25">
      <c r="A106" s="2" t="s">
        <v>649</v>
      </c>
      <c r="B106" t="e">
        <f>VLOOKUP(A106,'WL Salaries'!$A$1:$I$79,2,FALSE)</f>
        <v>#N/A</v>
      </c>
      <c r="C106" t="e">
        <f>VLOOKUP(A106,'WL Salaries'!$A$1:$I$79,3,FALSE)</f>
        <v>#N/A</v>
      </c>
      <c r="D106" t="e">
        <f>VLOOKUP(A106,'WL Salaries'!$A$1:$I$79,4,FALSE)</f>
        <v>#N/A</v>
      </c>
      <c r="E106" t="e">
        <f>VLOOKUP(A106,'WL Salaries'!$A$1:$I$79,5,FALSE)</f>
        <v>#N/A</v>
      </c>
      <c r="F106" t="e">
        <f>VLOOKUP(A106,'WL Salaries'!$A$1:$I$79,6,FALSE)</f>
        <v>#N/A</v>
      </c>
      <c r="G106" t="e">
        <f>VLOOKUP(A106,'WL Salaries'!$A$1:$I$79,7,FALSE)</f>
        <v>#N/A</v>
      </c>
      <c r="H106" t="e">
        <f>VLOOKUP(A106,'WL Salaries'!$A$1:$I$79,8,FALSE)</f>
        <v>#N/A</v>
      </c>
      <c r="I106" t="e">
        <f>VLOOKUP(A106,'WL Salaries'!$A$1:$I$79,9,FALSE)</f>
        <v>#N/A</v>
      </c>
      <c r="J106" t="e">
        <f>VLOOKUP(A106,AvNal!$A$1:$B$73,2,FALSE)</f>
        <v>#N/A</v>
      </c>
      <c r="K106" t="e">
        <f>VLOOKUP(A106,Gini!$A$1:$C$163,2,FALSE)</f>
        <v>#N/A</v>
      </c>
      <c r="L106" t="e">
        <f>VLOOKUP(A106,Gini!$A$1:$C$163,3,FALSE)</f>
        <v>#N/A</v>
      </c>
      <c r="M106" t="e">
        <f t="shared" si="1"/>
        <v>#N/A</v>
      </c>
    </row>
    <row r="107" spans="1:13" x14ac:dyDescent="0.25">
      <c r="A107" s="2" t="s">
        <v>368</v>
      </c>
      <c r="B107" t="str">
        <f>VLOOKUP(A107,'WL Salaries'!$A$1:$I$79,2,FALSE)</f>
        <v>Malcolm Turnbull</v>
      </c>
      <c r="C107" t="str">
        <f>VLOOKUP(A107,'WL Salaries'!$A$1:$I$79,3,FALSE)</f>
        <v>Prime Minister of Australia</v>
      </c>
      <c r="D107" t="str">
        <f>VLOOKUP(A107,'WL Salaries'!$A$1:$I$79,4,FALSE)</f>
        <v>Born: 1954, Australia</v>
      </c>
      <c r="E107">
        <f>VLOOKUP(A107,'WL Salaries'!$A$1:$I$79,5,FALSE)</f>
        <v>374701</v>
      </c>
      <c r="F107">
        <f>VLOOKUP(A107,'WL Salaries'!$A$1:$I$79,6,FALSE)</f>
        <v>31225</v>
      </c>
      <c r="G107">
        <f>VLOOKUP(A107,'WL Salaries'!$A$1:$I$79,7,FALSE)</f>
        <v>7206</v>
      </c>
      <c r="H107">
        <f>VLOOKUP(A107,'WL Salaries'!$A$1:$I$79,8,FALSE)</f>
        <v>1027</v>
      </c>
      <c r="I107" t="str">
        <f>VLOOKUP(A107,'WL Salaries'!$A$1:$I$79,9,FALSE)</f>
        <v>http://www.paywizard.org/main/salary/vip-check/malcolm-turnbull/picture</v>
      </c>
      <c r="J107">
        <f>VLOOKUP(A107,AvNal!$A$1:$B$73,2,FALSE)</f>
        <v>2610</v>
      </c>
      <c r="K107" t="str">
        <f>VLOOKUP(A107,Gini!$A$1:$C$163,2,FALSE)</f>
        <v>0.305</v>
      </c>
      <c r="L107">
        <f>VLOOKUP(A107,Gini!$A$1:$C$163,3,FALSE)</f>
        <v>2006</v>
      </c>
      <c r="M107">
        <f t="shared" si="1"/>
        <v>11.963601532567051</v>
      </c>
    </row>
    <row r="108" spans="1:13" x14ac:dyDescent="0.25">
      <c r="A108" s="2" t="s">
        <v>349</v>
      </c>
      <c r="B108" t="str">
        <f>VLOOKUP(A108,'WL Salaries'!$A$1:$I$79,2,FALSE)</f>
        <v>Uhuru Kenyatta</v>
      </c>
      <c r="C108" t="str">
        <f>VLOOKUP(A108,'WL Salaries'!$A$1:$I$79,3,FALSE)</f>
        <v xml:space="preserve">President Kenya </v>
      </c>
      <c r="D108" t="str">
        <f>VLOOKUP(A108,'WL Salaries'!$A$1:$I$79,4,FALSE)</f>
        <v>Born: 1961 Kenya</v>
      </c>
      <c r="E108">
        <f>VLOOKUP(A108,'WL Salaries'!$A$1:$I$79,5,FALSE)</f>
        <v>160298</v>
      </c>
      <c r="F108">
        <f>VLOOKUP(A108,'WL Salaries'!$A$1:$I$79,6,FALSE)</f>
        <v>13358</v>
      </c>
      <c r="G108">
        <f>VLOOKUP(A108,'WL Salaries'!$A$1:$I$79,7,FALSE)</f>
        <v>3083</v>
      </c>
      <c r="H108">
        <f>VLOOKUP(A108,'WL Salaries'!$A$1:$I$79,8,FALSE)</f>
        <v>439</v>
      </c>
      <c r="I108" t="str">
        <f>VLOOKUP(A108,'WL Salaries'!$A$1:$I$79,9,FALSE)</f>
        <v>http://www.paywizard.org/main/salary/vip-check/uhuru-kenyatta/picture</v>
      </c>
      <c r="J108" t="e">
        <f>VLOOKUP(A108,AvNal!$A$1:$B$73,2,FALSE)</f>
        <v>#N/A</v>
      </c>
      <c r="K108" t="e">
        <f>VLOOKUP(A108,Gini!$A$1:$C$163,2,FALSE)</f>
        <v>#N/A</v>
      </c>
      <c r="L108" t="e">
        <f>VLOOKUP(A108,Gini!$A$1:$C$163,3,FALSE)</f>
        <v>#N/A</v>
      </c>
      <c r="M108" t="e">
        <f t="shared" si="1"/>
        <v>#N/A</v>
      </c>
    </row>
    <row r="109" spans="1:13" x14ac:dyDescent="0.25">
      <c r="A109" s="2" t="s">
        <v>386</v>
      </c>
      <c r="B109" t="str">
        <f>VLOOKUP(A109,'WL Salaries'!$A$1:$I$79,2,FALSE)</f>
        <v>Michelle Bachelet</v>
      </c>
      <c r="C109" t="str">
        <f>VLOOKUP(A109,'WL Salaries'!$A$1:$I$79,3,FALSE)</f>
        <v>President Chile</v>
      </c>
      <c r="D109" t="str">
        <f>VLOOKUP(A109,'WL Salaries'!$A$1:$I$79,4,FALSE)</f>
        <v>Born: 1951 Chile</v>
      </c>
      <c r="E109">
        <f>VLOOKUP(A109,'WL Salaries'!$A$1:$I$79,5,FALSE)</f>
        <v>158682</v>
      </c>
      <c r="F109">
        <f>VLOOKUP(A109,'WL Salaries'!$A$1:$I$79,6,FALSE)</f>
        <v>13224</v>
      </c>
      <c r="G109">
        <f>VLOOKUP(A109,'WL Salaries'!$A$1:$I$79,7,FALSE)</f>
        <v>3052</v>
      </c>
      <c r="H109">
        <f>VLOOKUP(A109,'WL Salaries'!$A$1:$I$79,8,FALSE)</f>
        <v>435</v>
      </c>
      <c r="I109" t="str">
        <f>VLOOKUP(A109,'WL Salaries'!$A$1:$I$79,9,FALSE)</f>
        <v>http://www.paywizard.org/main/salary/vip-check/michelle-bachelet/picture</v>
      </c>
      <c r="J109">
        <f>VLOOKUP(A109,AvNal!$A$1:$B$73,2,FALSE)</f>
        <v>1021</v>
      </c>
      <c r="K109" t="str">
        <f>VLOOKUP(A109,Gini!$A$1:$C$163,2,FALSE)</f>
        <v>0.495</v>
      </c>
      <c r="L109">
        <f>VLOOKUP(A109,Gini!$A$1:$C$163,3,FALSE)</f>
        <v>2015</v>
      </c>
      <c r="M109">
        <f t="shared" si="1"/>
        <v>12.952007835455436</v>
      </c>
    </row>
    <row r="110" spans="1:13" x14ac:dyDescent="0.25">
      <c r="A110" s="2" t="s">
        <v>650</v>
      </c>
      <c r="B110" t="e">
        <f>VLOOKUP(A110,'WL Salaries'!$A$1:$I$79,2,FALSE)</f>
        <v>#N/A</v>
      </c>
      <c r="C110" t="e">
        <f>VLOOKUP(A110,'WL Salaries'!$A$1:$I$79,3,FALSE)</f>
        <v>#N/A</v>
      </c>
      <c r="D110" t="e">
        <f>VLOOKUP(A110,'WL Salaries'!$A$1:$I$79,4,FALSE)</f>
        <v>#N/A</v>
      </c>
      <c r="E110" t="e">
        <f>VLOOKUP(A110,'WL Salaries'!$A$1:$I$79,5,FALSE)</f>
        <v>#N/A</v>
      </c>
      <c r="F110" t="e">
        <f>VLOOKUP(A110,'WL Salaries'!$A$1:$I$79,6,FALSE)</f>
        <v>#N/A</v>
      </c>
      <c r="G110" t="e">
        <f>VLOOKUP(A110,'WL Salaries'!$A$1:$I$79,7,FALSE)</f>
        <v>#N/A</v>
      </c>
      <c r="H110" t="e">
        <f>VLOOKUP(A110,'WL Salaries'!$A$1:$I$79,8,FALSE)</f>
        <v>#N/A</v>
      </c>
      <c r="I110" t="e">
        <f>VLOOKUP(A110,'WL Salaries'!$A$1:$I$79,9,FALSE)</f>
        <v>#N/A</v>
      </c>
      <c r="J110" t="e">
        <f>VLOOKUP(A110,AvNal!$A$1:$B$73,2,FALSE)</f>
        <v>#N/A</v>
      </c>
      <c r="K110" t="e">
        <f>VLOOKUP(A110,Gini!$A$1:$C$163,2,FALSE)</f>
        <v>#N/A</v>
      </c>
      <c r="L110" t="e">
        <f>VLOOKUP(A110,Gini!$A$1:$C$163,3,FALSE)</f>
        <v>#N/A</v>
      </c>
      <c r="M110" t="e">
        <f t="shared" si="1"/>
        <v>#N/A</v>
      </c>
    </row>
    <row r="111" spans="1:13" x14ac:dyDescent="0.25">
      <c r="A111" s="2" t="s">
        <v>651</v>
      </c>
      <c r="B111" t="e">
        <f>VLOOKUP(A111,'WL Salaries'!$A$1:$I$79,2,FALSE)</f>
        <v>#N/A</v>
      </c>
      <c r="C111" t="e">
        <f>VLOOKUP(A111,'WL Salaries'!$A$1:$I$79,3,FALSE)</f>
        <v>#N/A</v>
      </c>
      <c r="D111" t="e">
        <f>VLOOKUP(A111,'WL Salaries'!$A$1:$I$79,4,FALSE)</f>
        <v>#N/A</v>
      </c>
      <c r="E111" t="e">
        <f>VLOOKUP(A111,'WL Salaries'!$A$1:$I$79,5,FALSE)</f>
        <v>#N/A</v>
      </c>
      <c r="F111" t="e">
        <f>VLOOKUP(A111,'WL Salaries'!$A$1:$I$79,6,FALSE)</f>
        <v>#N/A</v>
      </c>
      <c r="G111" t="e">
        <f>VLOOKUP(A111,'WL Salaries'!$A$1:$I$79,7,FALSE)</f>
        <v>#N/A</v>
      </c>
      <c r="H111" t="e">
        <f>VLOOKUP(A111,'WL Salaries'!$A$1:$I$79,8,FALSE)</f>
        <v>#N/A</v>
      </c>
      <c r="I111" t="e">
        <f>VLOOKUP(A111,'WL Salaries'!$A$1:$I$79,9,FALSE)</f>
        <v>#N/A</v>
      </c>
      <c r="J111" t="e">
        <f>VLOOKUP(A111,AvNal!$A$1:$B$73,2,FALSE)</f>
        <v>#N/A</v>
      </c>
      <c r="K111" t="e">
        <f>VLOOKUP(A111,Gini!$A$1:$C$163,2,FALSE)</f>
        <v>#N/A</v>
      </c>
      <c r="L111" t="e">
        <f>VLOOKUP(A111,Gini!$A$1:$C$163,3,FALSE)</f>
        <v>#N/A</v>
      </c>
      <c r="M111" t="e">
        <f t="shared" si="1"/>
        <v>#N/A</v>
      </c>
    </row>
    <row r="112" spans="1:13" x14ac:dyDescent="0.25">
      <c r="A112" s="2" t="s">
        <v>530</v>
      </c>
      <c r="B112" t="e">
        <f>VLOOKUP(A112,'WL Salaries'!$A$1:$I$79,2,FALSE)</f>
        <v>#N/A</v>
      </c>
      <c r="C112" t="e">
        <f>VLOOKUP(A112,'WL Salaries'!$A$1:$I$79,3,FALSE)</f>
        <v>#N/A</v>
      </c>
      <c r="D112" t="e">
        <f>VLOOKUP(A112,'WL Salaries'!$A$1:$I$79,4,FALSE)</f>
        <v>#N/A</v>
      </c>
      <c r="E112" t="e">
        <f>VLOOKUP(A112,'WL Salaries'!$A$1:$I$79,5,FALSE)</f>
        <v>#N/A</v>
      </c>
      <c r="F112" t="e">
        <f>VLOOKUP(A112,'WL Salaries'!$A$1:$I$79,6,FALSE)</f>
        <v>#N/A</v>
      </c>
      <c r="G112" t="e">
        <f>VLOOKUP(A112,'WL Salaries'!$A$1:$I$79,7,FALSE)</f>
        <v>#N/A</v>
      </c>
      <c r="H112" t="e">
        <f>VLOOKUP(A112,'WL Salaries'!$A$1:$I$79,8,FALSE)</f>
        <v>#N/A</v>
      </c>
      <c r="I112" t="e">
        <f>VLOOKUP(A112,'WL Salaries'!$A$1:$I$79,9,FALSE)</f>
        <v>#N/A</v>
      </c>
      <c r="J112" t="e">
        <f>VLOOKUP(A112,AvNal!$A$1:$B$73,2,FALSE)</f>
        <v>#N/A</v>
      </c>
      <c r="K112" t="str">
        <f>VLOOKUP(A112,Gini!$A$1:$C$163,2,FALSE)</f>
        <v>0.328</v>
      </c>
      <c r="L112">
        <f>VLOOKUP(A112,Gini!$A$1:$C$163,3,FALSE)</f>
        <v>2010</v>
      </c>
      <c r="M112" t="e">
        <f t="shared" si="1"/>
        <v>#N/A</v>
      </c>
    </row>
    <row r="113" spans="1:13" x14ac:dyDescent="0.25">
      <c r="A113" s="2" t="s">
        <v>617</v>
      </c>
      <c r="B113" t="e">
        <f>VLOOKUP(A113,'WL Salaries'!$A$1:$I$79,2,FALSE)</f>
        <v>#N/A</v>
      </c>
      <c r="C113" t="e">
        <f>VLOOKUP(A113,'WL Salaries'!$A$1:$I$79,3,FALSE)</f>
        <v>#N/A</v>
      </c>
      <c r="D113" t="e">
        <f>VLOOKUP(A113,'WL Salaries'!$A$1:$I$79,4,FALSE)</f>
        <v>#N/A</v>
      </c>
      <c r="E113" t="e">
        <f>VLOOKUP(A113,'WL Salaries'!$A$1:$I$79,5,FALSE)</f>
        <v>#N/A</v>
      </c>
      <c r="F113" t="e">
        <f>VLOOKUP(A113,'WL Salaries'!$A$1:$I$79,6,FALSE)</f>
        <v>#N/A</v>
      </c>
      <c r="G113" t="e">
        <f>VLOOKUP(A113,'WL Salaries'!$A$1:$I$79,7,FALSE)</f>
        <v>#N/A</v>
      </c>
      <c r="H113" t="e">
        <f>VLOOKUP(A113,'WL Salaries'!$A$1:$I$79,8,FALSE)</f>
        <v>#N/A</v>
      </c>
      <c r="I113" t="e">
        <f>VLOOKUP(A113,'WL Salaries'!$A$1:$I$79,9,FALSE)</f>
        <v>#N/A</v>
      </c>
      <c r="J113" t="e">
        <f>VLOOKUP(A113,AvNal!$A$1:$B$73,2,FALSE)</f>
        <v>#N/A</v>
      </c>
      <c r="K113" t="str">
        <f>VLOOKUP(A113,Gini!$A$1:$C$163,2,FALSE)</f>
        <v>0.387</v>
      </c>
      <c r="L113">
        <f>VLOOKUP(A113,Gini!$A$1:$C$163,3,FALSE)</f>
        <v>2012</v>
      </c>
      <c r="M113" t="e">
        <f t="shared" si="1"/>
        <v>#N/A</v>
      </c>
    </row>
    <row r="114" spans="1:13" x14ac:dyDescent="0.25">
      <c r="A114" s="2" t="s">
        <v>652</v>
      </c>
      <c r="B114" t="e">
        <f>VLOOKUP(A114,'WL Salaries'!$A$1:$I$79,2,FALSE)</f>
        <v>#N/A</v>
      </c>
      <c r="C114" t="e">
        <f>VLOOKUP(A114,'WL Salaries'!$A$1:$I$79,3,FALSE)</f>
        <v>#N/A</v>
      </c>
      <c r="D114" t="e">
        <f>VLOOKUP(A114,'WL Salaries'!$A$1:$I$79,4,FALSE)</f>
        <v>#N/A</v>
      </c>
      <c r="E114" t="e">
        <f>VLOOKUP(A114,'WL Salaries'!$A$1:$I$79,5,FALSE)</f>
        <v>#N/A</v>
      </c>
      <c r="F114" t="e">
        <f>VLOOKUP(A114,'WL Salaries'!$A$1:$I$79,6,FALSE)</f>
        <v>#N/A</v>
      </c>
      <c r="G114" t="e">
        <f>VLOOKUP(A114,'WL Salaries'!$A$1:$I$79,7,FALSE)</f>
        <v>#N/A</v>
      </c>
      <c r="H114" t="e">
        <f>VLOOKUP(A114,'WL Salaries'!$A$1:$I$79,8,FALSE)</f>
        <v>#N/A</v>
      </c>
      <c r="I114" t="e">
        <f>VLOOKUP(A114,'WL Salaries'!$A$1:$I$79,9,FALSE)</f>
        <v>#N/A</v>
      </c>
      <c r="J114" t="e">
        <f>VLOOKUP(A114,AvNal!$A$1:$B$73,2,FALSE)</f>
        <v>#N/A</v>
      </c>
      <c r="K114" t="e">
        <f>VLOOKUP(A114,Gini!$A$1:$C$163,2,FALSE)</f>
        <v>#N/A</v>
      </c>
      <c r="L114" t="e">
        <f>VLOOKUP(A114,Gini!$A$1:$C$163,3,FALSE)</f>
        <v>#N/A</v>
      </c>
      <c r="M114" t="e">
        <f t="shared" si="1"/>
        <v>#N/A</v>
      </c>
    </row>
    <row r="115" spans="1:13" x14ac:dyDescent="0.25">
      <c r="A115" s="2" t="s">
        <v>421</v>
      </c>
      <c r="B115" t="e">
        <f>VLOOKUP(A115,'WL Salaries'!$A$1:$I$79,2,FALSE)</f>
        <v>#N/A</v>
      </c>
      <c r="C115" t="e">
        <f>VLOOKUP(A115,'WL Salaries'!$A$1:$I$79,3,FALSE)</f>
        <v>#N/A</v>
      </c>
      <c r="D115" t="e">
        <f>VLOOKUP(A115,'WL Salaries'!$A$1:$I$79,4,FALSE)</f>
        <v>#N/A</v>
      </c>
      <c r="E115" t="e">
        <f>VLOOKUP(A115,'WL Salaries'!$A$1:$I$79,5,FALSE)</f>
        <v>#N/A</v>
      </c>
      <c r="F115" t="e">
        <f>VLOOKUP(A115,'WL Salaries'!$A$1:$I$79,6,FALSE)</f>
        <v>#N/A</v>
      </c>
      <c r="G115" t="e">
        <f>VLOOKUP(A115,'WL Salaries'!$A$1:$I$79,7,FALSE)</f>
        <v>#N/A</v>
      </c>
      <c r="H115" t="e">
        <f>VLOOKUP(A115,'WL Salaries'!$A$1:$I$79,8,FALSE)</f>
        <v>#N/A</v>
      </c>
      <c r="I115" t="e">
        <f>VLOOKUP(A115,'WL Salaries'!$A$1:$I$79,9,FALSE)</f>
        <v>#N/A</v>
      </c>
      <c r="J115">
        <f>VLOOKUP(A115,AvNal!$A$1:$B$73,2,FALSE)</f>
        <v>1338</v>
      </c>
      <c r="K115" t="str">
        <f>VLOOKUP(A115,Gini!$A$1:$C$163,2,FALSE)</f>
        <v>0.363</v>
      </c>
      <c r="L115">
        <f>VLOOKUP(A115,Gini!$A$1:$C$163,3,FALSE)</f>
        <v>2007</v>
      </c>
      <c r="M115" t="e">
        <f t="shared" si="1"/>
        <v>#N/A</v>
      </c>
    </row>
    <row r="116" spans="1:13" x14ac:dyDescent="0.25">
      <c r="A116" s="2" t="s">
        <v>330</v>
      </c>
      <c r="B116" t="str">
        <f>VLOOKUP(A116,'WL Salaries'!$A$1:$I$79,2,FALSE)</f>
        <v>Nicolas Maduro</v>
      </c>
      <c r="C116" t="str">
        <f>VLOOKUP(A116,'WL Salaries'!$A$1:$I$79,3,FALSE)</f>
        <v>President of Venezuela</v>
      </c>
      <c r="D116" t="str">
        <f>VLOOKUP(A116,'WL Salaries'!$A$1:$I$79,4,FALSE)</f>
        <v>Born: 1962 Venezuela</v>
      </c>
      <c r="E116">
        <f>VLOOKUP(A116,'WL Salaries'!$A$1:$I$79,5,FALSE)</f>
        <v>46893</v>
      </c>
      <c r="F116">
        <f>VLOOKUP(A116,'WL Salaries'!$A$1:$I$79,6,FALSE)</f>
        <v>3907</v>
      </c>
      <c r="G116">
        <f>VLOOKUP(A116,'WL Salaries'!$A$1:$I$79,7,FALSE)</f>
        <v>901</v>
      </c>
      <c r="H116">
        <f>VLOOKUP(A116,'WL Salaries'!$A$1:$I$79,8,FALSE)</f>
        <v>128</v>
      </c>
      <c r="I116" t="str">
        <f>VLOOKUP(A116,'WL Salaries'!$A$1:$I$79,9,FALSE)</f>
        <v>http://www.paywizard.org/main/salary/vip-check/nicolas-maduro/picture</v>
      </c>
      <c r="J116" t="e">
        <f>VLOOKUP(A116,AvNal!$A$1:$B$73,2,FALSE)</f>
        <v>#N/A</v>
      </c>
      <c r="K116" t="str">
        <f>VLOOKUP(A116,Gini!$A$1:$C$163,2,FALSE)</f>
        <v>0.39</v>
      </c>
      <c r="L116">
        <f>VLOOKUP(A116,Gini!$A$1:$C$163,3,FALSE)</f>
        <v>2011</v>
      </c>
      <c r="M116" t="e">
        <f t="shared" si="1"/>
        <v>#N/A</v>
      </c>
    </row>
    <row r="117" spans="1:13" x14ac:dyDescent="0.25">
      <c r="A117" s="2" t="s">
        <v>554</v>
      </c>
      <c r="B117" t="e">
        <f>VLOOKUP(A117,'WL Salaries'!$A$1:$I$79,2,FALSE)</f>
        <v>#N/A</v>
      </c>
      <c r="C117" t="e">
        <f>VLOOKUP(A117,'WL Salaries'!$A$1:$I$79,3,FALSE)</f>
        <v>#N/A</v>
      </c>
      <c r="D117" t="e">
        <f>VLOOKUP(A117,'WL Salaries'!$A$1:$I$79,4,FALSE)</f>
        <v>#N/A</v>
      </c>
      <c r="E117" t="e">
        <f>VLOOKUP(A117,'WL Salaries'!$A$1:$I$79,5,FALSE)</f>
        <v>#N/A</v>
      </c>
      <c r="F117" t="e">
        <f>VLOOKUP(A117,'WL Salaries'!$A$1:$I$79,6,FALSE)</f>
        <v>#N/A</v>
      </c>
      <c r="G117" t="e">
        <f>VLOOKUP(A117,'WL Salaries'!$A$1:$I$79,7,FALSE)</f>
        <v>#N/A</v>
      </c>
      <c r="H117" t="e">
        <f>VLOOKUP(A117,'WL Salaries'!$A$1:$I$79,8,FALSE)</f>
        <v>#N/A</v>
      </c>
      <c r="I117" t="e">
        <f>VLOOKUP(A117,'WL Salaries'!$A$1:$I$79,9,FALSE)</f>
        <v>#N/A</v>
      </c>
      <c r="J117">
        <f>VLOOKUP(A117,AvNal!$A$1:$B$73,2,FALSE)</f>
        <v>778</v>
      </c>
      <c r="K117" t="str">
        <f>VLOOKUP(A117,Gini!$A$1:$C$163,2,FALSE)</f>
        <v>0.547</v>
      </c>
      <c r="L117">
        <f>VLOOKUP(A117,Gini!$A$1:$C$163,3,FALSE)</f>
        <v>2009</v>
      </c>
      <c r="M117" t="e">
        <f t="shared" si="1"/>
        <v>#N/A</v>
      </c>
    </row>
    <row r="118" spans="1:13" x14ac:dyDescent="0.25">
      <c r="A118" s="2" t="s">
        <v>653</v>
      </c>
      <c r="B118" t="e">
        <f>VLOOKUP(A118,'WL Salaries'!$A$1:$I$79,2,FALSE)</f>
        <v>#N/A</v>
      </c>
      <c r="C118" t="e">
        <f>VLOOKUP(A118,'WL Salaries'!$A$1:$I$79,3,FALSE)</f>
        <v>#N/A</v>
      </c>
      <c r="D118" t="e">
        <f>VLOOKUP(A118,'WL Salaries'!$A$1:$I$79,4,FALSE)</f>
        <v>#N/A</v>
      </c>
      <c r="E118" t="e">
        <f>VLOOKUP(A118,'WL Salaries'!$A$1:$I$79,5,FALSE)</f>
        <v>#N/A</v>
      </c>
      <c r="F118" t="e">
        <f>VLOOKUP(A118,'WL Salaries'!$A$1:$I$79,6,FALSE)</f>
        <v>#N/A</v>
      </c>
      <c r="G118" t="e">
        <f>VLOOKUP(A118,'WL Salaries'!$A$1:$I$79,7,FALSE)</f>
        <v>#N/A</v>
      </c>
      <c r="H118" t="e">
        <f>VLOOKUP(A118,'WL Salaries'!$A$1:$I$79,8,FALSE)</f>
        <v>#N/A</v>
      </c>
      <c r="I118" t="e">
        <f>VLOOKUP(A118,'WL Salaries'!$A$1:$I$79,9,FALSE)</f>
        <v>#N/A</v>
      </c>
      <c r="J118" t="e">
        <f>VLOOKUP(A118,AvNal!$A$1:$B$73,2,FALSE)</f>
        <v>#N/A</v>
      </c>
      <c r="K118" t="e">
        <f>VLOOKUP(A118,Gini!$A$1:$C$163,2,FALSE)</f>
        <v>#N/A</v>
      </c>
      <c r="L118" t="e">
        <f>VLOOKUP(A118,Gini!$A$1:$C$163,3,FALSE)</f>
        <v>#N/A</v>
      </c>
      <c r="M118" t="e">
        <f t="shared" si="1"/>
        <v>#N/A</v>
      </c>
    </row>
    <row r="119" spans="1:13" x14ac:dyDescent="0.25">
      <c r="A119" s="2" t="s">
        <v>654</v>
      </c>
      <c r="B119" t="e">
        <f>VLOOKUP(A119,'WL Salaries'!$A$1:$I$79,2,FALSE)</f>
        <v>#N/A</v>
      </c>
      <c r="C119" t="e">
        <f>VLOOKUP(A119,'WL Salaries'!$A$1:$I$79,3,FALSE)</f>
        <v>#N/A</v>
      </c>
      <c r="D119" t="e">
        <f>VLOOKUP(A119,'WL Salaries'!$A$1:$I$79,4,FALSE)</f>
        <v>#N/A</v>
      </c>
      <c r="E119" t="e">
        <f>VLOOKUP(A119,'WL Salaries'!$A$1:$I$79,5,FALSE)</f>
        <v>#N/A</v>
      </c>
      <c r="F119" t="e">
        <f>VLOOKUP(A119,'WL Salaries'!$A$1:$I$79,6,FALSE)</f>
        <v>#N/A</v>
      </c>
      <c r="G119" t="e">
        <f>VLOOKUP(A119,'WL Salaries'!$A$1:$I$79,7,FALSE)</f>
        <v>#N/A</v>
      </c>
      <c r="H119" t="e">
        <f>VLOOKUP(A119,'WL Salaries'!$A$1:$I$79,8,FALSE)</f>
        <v>#N/A</v>
      </c>
      <c r="I119" t="e">
        <f>VLOOKUP(A119,'WL Salaries'!$A$1:$I$79,9,FALSE)</f>
        <v>#N/A</v>
      </c>
      <c r="J119" t="e">
        <f>VLOOKUP(A119,AvNal!$A$1:$B$73,2,FALSE)</f>
        <v>#N/A</v>
      </c>
      <c r="K119" t="e">
        <f>VLOOKUP(A119,Gini!$A$1:$C$163,2,FALSE)</f>
        <v>#N/A</v>
      </c>
      <c r="L119" t="e">
        <f>VLOOKUP(A119,Gini!$A$1:$C$163,3,FALSE)</f>
        <v>#N/A</v>
      </c>
      <c r="M119" t="e">
        <f t="shared" si="1"/>
        <v>#N/A</v>
      </c>
    </row>
    <row r="120" spans="1:13" x14ac:dyDescent="0.25">
      <c r="A120" s="2" t="s">
        <v>655</v>
      </c>
      <c r="B120" t="e">
        <f>VLOOKUP(A120,'WL Salaries'!$A$1:$I$79,2,FALSE)</f>
        <v>#N/A</v>
      </c>
      <c r="C120" t="e">
        <f>VLOOKUP(A120,'WL Salaries'!$A$1:$I$79,3,FALSE)</f>
        <v>#N/A</v>
      </c>
      <c r="D120" t="e">
        <f>VLOOKUP(A120,'WL Salaries'!$A$1:$I$79,4,FALSE)</f>
        <v>#N/A</v>
      </c>
      <c r="E120" t="e">
        <f>VLOOKUP(A120,'WL Salaries'!$A$1:$I$79,5,FALSE)</f>
        <v>#N/A</v>
      </c>
      <c r="F120" t="e">
        <f>VLOOKUP(A120,'WL Salaries'!$A$1:$I$79,6,FALSE)</f>
        <v>#N/A</v>
      </c>
      <c r="G120" t="e">
        <f>VLOOKUP(A120,'WL Salaries'!$A$1:$I$79,7,FALSE)</f>
        <v>#N/A</v>
      </c>
      <c r="H120" t="e">
        <f>VLOOKUP(A120,'WL Salaries'!$A$1:$I$79,8,FALSE)</f>
        <v>#N/A</v>
      </c>
      <c r="I120" t="e">
        <f>VLOOKUP(A120,'WL Salaries'!$A$1:$I$79,9,FALSE)</f>
        <v>#N/A</v>
      </c>
      <c r="J120" t="e">
        <f>VLOOKUP(A120,AvNal!$A$1:$B$73,2,FALSE)</f>
        <v>#N/A</v>
      </c>
      <c r="K120" t="e">
        <f>VLOOKUP(A120,Gini!$A$1:$C$163,2,FALSE)</f>
        <v>#N/A</v>
      </c>
      <c r="L120" t="e">
        <f>VLOOKUP(A120,Gini!$A$1:$C$163,3,FALSE)</f>
        <v>#N/A</v>
      </c>
      <c r="M120" t="e">
        <f t="shared" si="1"/>
        <v>#N/A</v>
      </c>
    </row>
    <row r="121" spans="1:13" x14ac:dyDescent="0.25">
      <c r="A121" s="2" t="s">
        <v>365</v>
      </c>
      <c r="B121" t="str">
        <f>VLOOKUP(A121,'WL Salaries'!$A$1:$I$79,2,FALSE)</f>
        <v>Filipe Nyusi</v>
      </c>
      <c r="C121" t="str">
        <f>VLOOKUP(A121,'WL Salaries'!$A$1:$I$79,3,FALSE)</f>
        <v>President Mozambique</v>
      </c>
      <c r="D121" t="str">
        <f>VLOOKUP(A121,'WL Salaries'!$A$1:$I$79,4,FALSE)</f>
        <v>Born: 1959 Mozambique</v>
      </c>
      <c r="E121">
        <f>VLOOKUP(A121,'WL Salaries'!$A$1:$I$79,5,FALSE)</f>
        <v>47500</v>
      </c>
      <c r="F121">
        <f>VLOOKUP(A121,'WL Salaries'!$A$1:$I$79,6,FALSE)</f>
        <v>3958</v>
      </c>
      <c r="G121">
        <f>VLOOKUP(A121,'WL Salaries'!$A$1:$I$79,7,FALSE)</f>
        <v>913</v>
      </c>
      <c r="H121">
        <f>VLOOKUP(A121,'WL Salaries'!$A$1:$I$79,8,FALSE)</f>
        <v>130</v>
      </c>
      <c r="I121" t="str">
        <f>VLOOKUP(A121,'WL Salaries'!$A$1:$I$79,9,FALSE)</f>
        <v>http://www.paywizard.org/main/salary/vip-check/filipe-nyusi/picture</v>
      </c>
      <c r="J121" t="e">
        <f>VLOOKUP(A121,AvNal!$A$1:$B$73,2,FALSE)</f>
        <v>#N/A</v>
      </c>
      <c r="K121" t="str">
        <f>VLOOKUP(A121,Gini!$A$1:$C$163,2,FALSE)</f>
        <v>0.457</v>
      </c>
      <c r="L121">
        <f>VLOOKUP(A121,Gini!$A$1:$C$163,3,FALSE)</f>
        <v>2008</v>
      </c>
      <c r="M121" t="e">
        <f t="shared" si="1"/>
        <v>#N/A</v>
      </c>
    </row>
    <row r="122" spans="1:13" x14ac:dyDescent="0.25">
      <c r="A122" s="2" t="s">
        <v>656</v>
      </c>
      <c r="B122" t="e">
        <f>VLOOKUP(A122,'WL Salaries'!$A$1:$I$79,2,FALSE)</f>
        <v>#N/A</v>
      </c>
      <c r="C122" t="e">
        <f>VLOOKUP(A122,'WL Salaries'!$A$1:$I$79,3,FALSE)</f>
        <v>#N/A</v>
      </c>
      <c r="D122" t="e">
        <f>VLOOKUP(A122,'WL Salaries'!$A$1:$I$79,4,FALSE)</f>
        <v>#N/A</v>
      </c>
      <c r="E122" t="e">
        <f>VLOOKUP(A122,'WL Salaries'!$A$1:$I$79,5,FALSE)</f>
        <v>#N/A</v>
      </c>
      <c r="F122" t="e">
        <f>VLOOKUP(A122,'WL Salaries'!$A$1:$I$79,6,FALSE)</f>
        <v>#N/A</v>
      </c>
      <c r="G122" t="e">
        <f>VLOOKUP(A122,'WL Salaries'!$A$1:$I$79,7,FALSE)</f>
        <v>#N/A</v>
      </c>
      <c r="H122" t="e">
        <f>VLOOKUP(A122,'WL Salaries'!$A$1:$I$79,8,FALSE)</f>
        <v>#N/A</v>
      </c>
      <c r="I122" t="e">
        <f>VLOOKUP(A122,'WL Salaries'!$A$1:$I$79,9,FALSE)</f>
        <v>#N/A</v>
      </c>
      <c r="J122" t="e">
        <f>VLOOKUP(A122,AvNal!$A$1:$B$73,2,FALSE)</f>
        <v>#N/A</v>
      </c>
      <c r="K122" t="e">
        <f>VLOOKUP(A122,Gini!$A$1:$C$163,2,FALSE)</f>
        <v>#N/A</v>
      </c>
      <c r="L122" t="e">
        <f>VLOOKUP(A122,Gini!$A$1:$C$163,3,FALSE)</f>
        <v>#N/A</v>
      </c>
      <c r="M122" t="e">
        <f t="shared" si="1"/>
        <v>#N/A</v>
      </c>
    </row>
    <row r="123" spans="1:13" x14ac:dyDescent="0.25">
      <c r="A123" s="2" t="s">
        <v>383</v>
      </c>
      <c r="B123" t="str">
        <f>VLOOKUP(A123,'WL Salaries'!$A$1:$I$79,2,FALSE)</f>
        <v>António Costa</v>
      </c>
      <c r="C123" t="str">
        <f>VLOOKUP(A123,'WL Salaries'!$A$1:$I$79,3,FALSE)</f>
        <v>Prime Minister Portugal</v>
      </c>
      <c r="D123" t="str">
        <f>VLOOKUP(A123,'WL Salaries'!$A$1:$I$79,4,FALSE)</f>
        <v>Born: 1961, Lisbon, Portugal</v>
      </c>
      <c r="E123">
        <f>VLOOKUP(A123,'WL Salaries'!$A$1:$I$79,5,FALSE)</f>
        <v>89173</v>
      </c>
      <c r="F123">
        <f>VLOOKUP(A123,'WL Salaries'!$A$1:$I$79,6,FALSE)</f>
        <v>7431</v>
      </c>
      <c r="G123">
        <f>VLOOKUP(A123,'WL Salaries'!$A$1:$I$79,7,FALSE)</f>
        <v>1715</v>
      </c>
      <c r="H123">
        <f>VLOOKUP(A123,'WL Salaries'!$A$1:$I$79,8,FALSE)</f>
        <v>244</v>
      </c>
      <c r="I123" t="str">
        <f>VLOOKUP(A123,'WL Salaries'!$A$1:$I$79,9,FALSE)</f>
        <v>http://www.paywizard.org/main/salary/vip-check/antonio-costa/picture</v>
      </c>
      <c r="J123" t="e">
        <f>VLOOKUP(A123,AvNal!$A$1:$B$73,2,FALSE)</f>
        <v>#N/A</v>
      </c>
      <c r="K123" t="str">
        <f>VLOOKUP(A123,Gini!$A$1:$C$163,2,FALSE)</f>
        <v>0.3604</v>
      </c>
      <c r="L123">
        <f>VLOOKUP(A123,Gini!$A$1:$C$163,3,FALSE)</f>
        <v>2012</v>
      </c>
      <c r="M123" t="e">
        <f t="shared" si="1"/>
        <v>#N/A</v>
      </c>
    </row>
    <row r="124" spans="1:13" x14ac:dyDescent="0.25">
      <c r="A124" s="2" t="s">
        <v>393</v>
      </c>
      <c r="B124" t="e">
        <f>VLOOKUP(A124,'WL Salaries'!$A$1:$I$79,2,FALSE)</f>
        <v>#N/A</v>
      </c>
      <c r="C124" t="e">
        <f>VLOOKUP(A124,'WL Salaries'!$A$1:$I$79,3,FALSE)</f>
        <v>#N/A</v>
      </c>
      <c r="D124" t="e">
        <f>VLOOKUP(A124,'WL Salaries'!$A$1:$I$79,4,FALSE)</f>
        <v>#N/A</v>
      </c>
      <c r="E124" t="e">
        <f>VLOOKUP(A124,'WL Salaries'!$A$1:$I$79,5,FALSE)</f>
        <v>#N/A</v>
      </c>
      <c r="F124" t="e">
        <f>VLOOKUP(A124,'WL Salaries'!$A$1:$I$79,6,FALSE)</f>
        <v>#N/A</v>
      </c>
      <c r="G124" t="e">
        <f>VLOOKUP(A124,'WL Salaries'!$A$1:$I$79,7,FALSE)</f>
        <v>#N/A</v>
      </c>
      <c r="H124" t="e">
        <f>VLOOKUP(A124,'WL Salaries'!$A$1:$I$79,8,FALSE)</f>
        <v>#N/A</v>
      </c>
      <c r="I124" t="e">
        <f>VLOOKUP(A124,'WL Salaries'!$A$1:$I$79,9,FALSE)</f>
        <v>#N/A</v>
      </c>
      <c r="J124">
        <f>VLOOKUP(A124,AvNal!$A$1:$B$73,2,FALSE)</f>
        <v>489</v>
      </c>
      <c r="K124" t="str">
        <f>VLOOKUP(A124,Gini!$A$1:$C$163,2,FALSE)</f>
        <v>0.394</v>
      </c>
      <c r="L124">
        <f>VLOOKUP(A124,Gini!$A$1:$C$163,3,FALSE)</f>
        <v>2010</v>
      </c>
      <c r="M124" t="e">
        <f t="shared" si="1"/>
        <v>#N/A</v>
      </c>
    </row>
    <row r="125" spans="1:13" x14ac:dyDescent="0.25">
      <c r="A125" s="2" t="s">
        <v>657</v>
      </c>
      <c r="B125" t="e">
        <f>VLOOKUP(A125,'WL Salaries'!$A$1:$I$79,2,FALSE)</f>
        <v>#N/A</v>
      </c>
      <c r="C125" t="e">
        <f>VLOOKUP(A125,'WL Salaries'!$A$1:$I$79,3,FALSE)</f>
        <v>#N/A</v>
      </c>
      <c r="D125" t="e">
        <f>VLOOKUP(A125,'WL Salaries'!$A$1:$I$79,4,FALSE)</f>
        <v>#N/A</v>
      </c>
      <c r="E125" t="e">
        <f>VLOOKUP(A125,'WL Salaries'!$A$1:$I$79,5,FALSE)</f>
        <v>#N/A</v>
      </c>
      <c r="F125" t="e">
        <f>VLOOKUP(A125,'WL Salaries'!$A$1:$I$79,6,FALSE)</f>
        <v>#N/A</v>
      </c>
      <c r="G125" t="e">
        <f>VLOOKUP(A125,'WL Salaries'!$A$1:$I$79,7,FALSE)</f>
        <v>#N/A</v>
      </c>
      <c r="H125" t="e">
        <f>VLOOKUP(A125,'WL Salaries'!$A$1:$I$79,8,FALSE)</f>
        <v>#N/A</v>
      </c>
      <c r="I125" t="e">
        <f>VLOOKUP(A125,'WL Salaries'!$A$1:$I$79,9,FALSE)</f>
        <v>#N/A</v>
      </c>
      <c r="J125" t="e">
        <f>VLOOKUP(A125,AvNal!$A$1:$B$73,2,FALSE)</f>
        <v>#N/A</v>
      </c>
      <c r="K125" t="e">
        <f>VLOOKUP(A125,Gini!$A$1:$C$163,2,FALSE)</f>
        <v>#N/A</v>
      </c>
      <c r="L125" t="e">
        <f>VLOOKUP(A125,Gini!$A$1:$C$163,3,FALSE)</f>
        <v>#N/A</v>
      </c>
      <c r="M125" t="e">
        <f t="shared" si="1"/>
        <v>#N/A</v>
      </c>
    </row>
    <row r="126" spans="1:13" x14ac:dyDescent="0.25">
      <c r="A126" s="2" t="s">
        <v>592</v>
      </c>
      <c r="B126" t="e">
        <f>VLOOKUP(A126,'WL Salaries'!$A$1:$I$79,2,FALSE)</f>
        <v>#N/A</v>
      </c>
      <c r="C126" t="e">
        <f>VLOOKUP(A126,'WL Salaries'!$A$1:$I$79,3,FALSE)</f>
        <v>#N/A</v>
      </c>
      <c r="D126" t="e">
        <f>VLOOKUP(A126,'WL Salaries'!$A$1:$I$79,4,FALSE)</f>
        <v>#N/A</v>
      </c>
      <c r="E126" t="e">
        <f>VLOOKUP(A126,'WL Salaries'!$A$1:$I$79,5,FALSE)</f>
        <v>#N/A</v>
      </c>
      <c r="F126" t="e">
        <f>VLOOKUP(A126,'WL Salaries'!$A$1:$I$79,6,FALSE)</f>
        <v>#N/A</v>
      </c>
      <c r="G126" t="e">
        <f>VLOOKUP(A126,'WL Salaries'!$A$1:$I$79,7,FALSE)</f>
        <v>#N/A</v>
      </c>
      <c r="H126" t="e">
        <f>VLOOKUP(A126,'WL Salaries'!$A$1:$I$79,8,FALSE)</f>
        <v>#N/A</v>
      </c>
      <c r="I126" t="e">
        <f>VLOOKUP(A126,'WL Salaries'!$A$1:$I$79,9,FALSE)</f>
        <v>#N/A</v>
      </c>
      <c r="J126" t="e">
        <f>VLOOKUP(A126,AvNal!$A$1:$B$73,2,FALSE)</f>
        <v>#N/A</v>
      </c>
      <c r="K126" t="str">
        <f>VLOOKUP(A126,Gini!$A$1:$C$163,2,FALSE)</f>
        <v>0.364</v>
      </c>
      <c r="L126">
        <f>VLOOKUP(A126,Gini!$A$1:$C$163,3,FALSE)</f>
        <v>2010</v>
      </c>
      <c r="M126" t="e">
        <f t="shared" si="1"/>
        <v>#N/A</v>
      </c>
    </row>
    <row r="127" spans="1:13" x14ac:dyDescent="0.25">
      <c r="A127" s="2" t="s">
        <v>658</v>
      </c>
      <c r="B127" t="e">
        <f>VLOOKUP(A127,'WL Salaries'!$A$1:$I$79,2,FALSE)</f>
        <v>#N/A</v>
      </c>
      <c r="C127" t="e">
        <f>VLOOKUP(A127,'WL Salaries'!$A$1:$I$79,3,FALSE)</f>
        <v>#N/A</v>
      </c>
      <c r="D127" t="e">
        <f>VLOOKUP(A127,'WL Salaries'!$A$1:$I$79,4,FALSE)</f>
        <v>#N/A</v>
      </c>
      <c r="E127" t="e">
        <f>VLOOKUP(A127,'WL Salaries'!$A$1:$I$79,5,FALSE)</f>
        <v>#N/A</v>
      </c>
      <c r="F127" t="e">
        <f>VLOOKUP(A127,'WL Salaries'!$A$1:$I$79,6,FALSE)</f>
        <v>#N/A</v>
      </c>
      <c r="G127" t="e">
        <f>VLOOKUP(A127,'WL Salaries'!$A$1:$I$79,7,FALSE)</f>
        <v>#N/A</v>
      </c>
      <c r="H127" t="e">
        <f>VLOOKUP(A127,'WL Salaries'!$A$1:$I$79,8,FALSE)</f>
        <v>#N/A</v>
      </c>
      <c r="I127" t="e">
        <f>VLOOKUP(A127,'WL Salaries'!$A$1:$I$79,9,FALSE)</f>
        <v>#N/A</v>
      </c>
      <c r="J127" t="e">
        <f>VLOOKUP(A127,AvNal!$A$1:$B$73,2,FALSE)</f>
        <v>#N/A</v>
      </c>
      <c r="K127" t="e">
        <f>VLOOKUP(A127,Gini!$A$1:$C$163,2,FALSE)</f>
        <v>#N/A</v>
      </c>
      <c r="L127" t="e">
        <f>VLOOKUP(A127,Gini!$A$1:$C$163,3,FALSE)</f>
        <v>#N/A</v>
      </c>
      <c r="M127" t="e">
        <f t="shared" si="1"/>
        <v>#N/A</v>
      </c>
    </row>
    <row r="128" spans="1:13" x14ac:dyDescent="0.25">
      <c r="A128" s="2" t="s">
        <v>562</v>
      </c>
      <c r="B128" t="e">
        <f>VLOOKUP(A128,'WL Salaries'!$A$1:$I$79,2,FALSE)</f>
        <v>#N/A</v>
      </c>
      <c r="C128" t="e">
        <f>VLOOKUP(A128,'WL Salaries'!$A$1:$I$79,3,FALSE)</f>
        <v>#N/A</v>
      </c>
      <c r="D128" t="e">
        <f>VLOOKUP(A128,'WL Salaries'!$A$1:$I$79,4,FALSE)</f>
        <v>#N/A</v>
      </c>
      <c r="E128" t="e">
        <f>VLOOKUP(A128,'WL Salaries'!$A$1:$I$79,5,FALSE)</f>
        <v>#N/A</v>
      </c>
      <c r="F128" t="e">
        <f>VLOOKUP(A128,'WL Salaries'!$A$1:$I$79,6,FALSE)</f>
        <v>#N/A</v>
      </c>
      <c r="G128" t="e">
        <f>VLOOKUP(A128,'WL Salaries'!$A$1:$I$79,7,FALSE)</f>
        <v>#N/A</v>
      </c>
      <c r="H128" t="e">
        <f>VLOOKUP(A128,'WL Salaries'!$A$1:$I$79,8,FALSE)</f>
        <v>#N/A</v>
      </c>
      <c r="I128" t="e">
        <f>VLOOKUP(A128,'WL Salaries'!$A$1:$I$79,9,FALSE)</f>
        <v>#N/A</v>
      </c>
      <c r="J128">
        <f>VLOOKUP(A128,AvNal!$A$1:$B$73,2,FALSE)</f>
        <v>1786</v>
      </c>
      <c r="K128" t="str">
        <f>VLOOKUP(A128,Gini!$A$1:$C$163,2,FALSE)</f>
        <v>0.2613</v>
      </c>
      <c r="L128">
        <f>VLOOKUP(A128,Gini!$A$1:$C$163,3,FALSE)</f>
        <v>2012</v>
      </c>
      <c r="M128" t="e">
        <f t="shared" si="1"/>
        <v>#N/A</v>
      </c>
    </row>
    <row r="129" spans="1:13" x14ac:dyDescent="0.25">
      <c r="A129" s="2" t="s">
        <v>315</v>
      </c>
      <c r="B129" t="str">
        <f>VLOOKUP(A129,'WL Salaries'!$A$1:$I$79,2,FALSE)</f>
        <v>François Hollande</v>
      </c>
      <c r="C129" t="str">
        <f>VLOOKUP(A129,'WL Salaries'!$A$1:$I$79,3,FALSE)</f>
        <v>President France</v>
      </c>
      <c r="D129" t="str">
        <f>VLOOKUP(A129,'WL Salaries'!$A$1:$I$79,4,FALSE)</f>
        <v xml:space="preserve">Born: 1954 France </v>
      </c>
      <c r="E129">
        <f>VLOOKUP(A129,'WL Salaries'!$A$1:$I$79,5,FALSE)</f>
        <v>202270</v>
      </c>
      <c r="F129">
        <f>VLOOKUP(A129,'WL Salaries'!$A$1:$I$79,6,FALSE)</f>
        <v>16856</v>
      </c>
      <c r="G129">
        <f>VLOOKUP(A129,'WL Salaries'!$A$1:$I$79,7,FALSE)</f>
        <v>3890</v>
      </c>
      <c r="H129">
        <f>VLOOKUP(A129,'WL Salaries'!$A$1:$I$79,8,FALSE)</f>
        <v>554</v>
      </c>
      <c r="I129" t="str">
        <f>VLOOKUP(A129,'WL Salaries'!$A$1:$I$79,9,FALSE)</f>
        <v>http://www.paywizard.org/main/salary/vip-check/francois-hollande/picture</v>
      </c>
      <c r="J129">
        <f>VLOOKUP(A129,AvNal!$A$1:$B$73,2,FALSE)</f>
        <v>2886</v>
      </c>
      <c r="K129" t="str">
        <f>VLOOKUP(A129,Gini!$A$1:$C$163,2,FALSE)</f>
        <v>0.331</v>
      </c>
      <c r="L129">
        <f>VLOOKUP(A129,Gini!$A$1:$C$163,3,FALSE)</f>
        <v>2016</v>
      </c>
      <c r="M129">
        <f t="shared" si="1"/>
        <v>5.840609840609841</v>
      </c>
    </row>
    <row r="130" spans="1:13" x14ac:dyDescent="0.25">
      <c r="A130" s="2" t="s">
        <v>370</v>
      </c>
      <c r="B130" t="str">
        <f>VLOOKUP(A130,'WL Salaries'!$A$1:$I$79,2,FALSE)</f>
        <v>Juan Orlando Hernandez</v>
      </c>
      <c r="C130" t="str">
        <f>VLOOKUP(A130,'WL Salaries'!$A$1:$I$79,3,FALSE)</f>
        <v>President Honduras</v>
      </c>
      <c r="D130" t="str">
        <f>VLOOKUP(A130,'WL Salaries'!$A$1:$I$79,4,FALSE)</f>
        <v>Born: 1968 Honduras</v>
      </c>
      <c r="E130">
        <f>VLOOKUP(A130,'WL Salaries'!$A$1:$I$79,5,FALSE)</f>
        <v>42900</v>
      </c>
      <c r="F130">
        <f>VLOOKUP(A130,'WL Salaries'!$A$1:$I$79,6,FALSE)</f>
        <v>3575</v>
      </c>
      <c r="G130">
        <f>VLOOKUP(A130,'WL Salaries'!$A$1:$I$79,7,FALSE)</f>
        <v>825</v>
      </c>
      <c r="H130">
        <f>VLOOKUP(A130,'WL Salaries'!$A$1:$I$79,8,FALSE)</f>
        <v>117</v>
      </c>
      <c r="I130" t="str">
        <f>VLOOKUP(A130,'WL Salaries'!$A$1:$I$79,9,FALSE)</f>
        <v>http://www.paywizard.org/main/salary/vip-check/juan-orlando-hernandez/picture</v>
      </c>
      <c r="J130" t="e">
        <f>VLOOKUP(A130,AvNal!$A$1:$B$73,2,FALSE)</f>
        <v>#N/A</v>
      </c>
      <c r="K130" t="str">
        <f>VLOOKUP(A130,Gini!$A$1:$C$163,2,FALSE)</f>
        <v>0.58</v>
      </c>
      <c r="L130">
        <f>VLOOKUP(A130,Gini!$A$1:$C$163,3,FALSE)</f>
        <v>2011</v>
      </c>
      <c r="M130" t="e">
        <f t="shared" si="1"/>
        <v>#N/A</v>
      </c>
    </row>
    <row r="131" spans="1:13" x14ac:dyDescent="0.25">
      <c r="A131" s="2" t="s">
        <v>356</v>
      </c>
      <c r="B131" t="str">
        <f>VLOOKUP(A131,'WL Salaries'!$A$1:$I$79,2,FALSE)</f>
        <v>Traian Basescu</v>
      </c>
      <c r="C131" t="str">
        <f>VLOOKUP(A131,'WL Salaries'!$A$1:$I$79,3,FALSE)</f>
        <v>President Romania</v>
      </c>
      <c r="D131" t="str">
        <f>VLOOKUP(A131,'WL Salaries'!$A$1:$I$79,4,FALSE)</f>
        <v>Born: Romania 1951</v>
      </c>
      <c r="E131">
        <f>VLOOKUP(A131,'WL Salaries'!$A$1:$I$79,5,FALSE)</f>
        <v>20163</v>
      </c>
      <c r="F131">
        <f>VLOOKUP(A131,'WL Salaries'!$A$1:$I$79,6,FALSE)</f>
        <v>1680</v>
      </c>
      <c r="G131">
        <f>VLOOKUP(A131,'WL Salaries'!$A$1:$I$79,7,FALSE)</f>
        <v>388</v>
      </c>
      <c r="H131">
        <f>VLOOKUP(A131,'WL Salaries'!$A$1:$I$79,8,FALSE)</f>
        <v>55</v>
      </c>
      <c r="I131" t="str">
        <f>VLOOKUP(A131,'WL Salaries'!$A$1:$I$79,9,FALSE)</f>
        <v>http://www.paywizard.org/main/salary/vip-check/traian-basescu/picture</v>
      </c>
      <c r="J131">
        <f>VLOOKUP(A131,AvNal!$A$1:$B$73,2,FALSE)</f>
        <v>954</v>
      </c>
      <c r="K131" t="str">
        <f>VLOOKUP(A131,Gini!$A$1:$C$163,2,FALSE)</f>
        <v>0.332</v>
      </c>
      <c r="L131">
        <f>VLOOKUP(A131,Gini!$A$1:$C$163,3,FALSE)</f>
        <v>2012</v>
      </c>
      <c r="M131">
        <f t="shared" ref="M131:M194" si="2">F131/J131</f>
        <v>1.7610062893081762</v>
      </c>
    </row>
    <row r="132" spans="1:13" x14ac:dyDescent="0.25">
      <c r="A132" s="2" t="s">
        <v>358</v>
      </c>
      <c r="B132" t="str">
        <f>VLOOKUP(A132,'WL Salaries'!$A$1:$I$79,2,FALSE)</f>
        <v>Syed Mamnoon Hussain</v>
      </c>
      <c r="C132" t="str">
        <f>VLOOKUP(A132,'WL Salaries'!$A$1:$I$79,3,FALSE)</f>
        <v>President Pakistan</v>
      </c>
      <c r="D132" t="str">
        <f>VLOOKUP(A132,'WL Salaries'!$A$1:$I$79,4,FALSE)</f>
        <v>Born: 1940 India</v>
      </c>
      <c r="E132">
        <f>VLOOKUP(A132,'WL Salaries'!$A$1:$I$79,5,FALSE)</f>
        <v>9548</v>
      </c>
      <c r="F132">
        <f>VLOOKUP(A132,'WL Salaries'!$A$1:$I$79,6,FALSE)</f>
        <v>796</v>
      </c>
      <c r="G132">
        <f>VLOOKUP(A132,'WL Salaries'!$A$1:$I$79,7,FALSE)</f>
        <v>184</v>
      </c>
      <c r="H132">
        <f>VLOOKUP(A132,'WL Salaries'!$A$1:$I$79,8,FALSE)</f>
        <v>26</v>
      </c>
      <c r="I132" t="str">
        <f>VLOOKUP(A132,'WL Salaries'!$A$1:$I$79,9,FALSE)</f>
        <v>http://www.paywizard.org/main/salary/vip-check/syed-mamnoon-hussain/picture</v>
      </c>
      <c r="J132">
        <f>VLOOKUP(A132,AvNal!$A$1:$B$73,2,FALSE)</f>
        <v>255</v>
      </c>
      <c r="K132" t="str">
        <f>VLOOKUP(A132,Gini!$A$1:$C$163,2,FALSE)</f>
        <v>0.3</v>
      </c>
      <c r="L132">
        <f>VLOOKUP(A132,Gini!$A$1:$C$163,3,FALSE)</f>
        <v>2008</v>
      </c>
      <c r="M132">
        <f t="shared" si="2"/>
        <v>3.1215686274509804</v>
      </c>
    </row>
    <row r="133" spans="1:13" x14ac:dyDescent="0.25">
      <c r="A133" s="2" t="s">
        <v>332</v>
      </c>
      <c r="B133" t="str">
        <f>VLOOKUP(A133,'WL Salaries'!$A$1:$I$79,2,FALSE)</f>
        <v xml:space="preserve">Ilham Aliyev </v>
      </c>
      <c r="C133" t="str">
        <f>VLOOKUP(A133,'WL Salaries'!$A$1:$I$79,3,FALSE)</f>
        <v>President of Azerbaijan</v>
      </c>
      <c r="D133" t="str">
        <f>VLOOKUP(A133,'WL Salaries'!$A$1:$I$79,4,FALSE)</f>
        <v>Born: 1961 Azerbaijan</v>
      </c>
      <c r="E133">
        <f>VLOOKUP(A133,'WL Salaries'!$A$1:$I$79,5,FALSE)</f>
        <v>225000</v>
      </c>
      <c r="F133">
        <f>VLOOKUP(A133,'WL Salaries'!$A$1:$I$79,6,FALSE)</f>
        <v>18750</v>
      </c>
      <c r="G133">
        <f>VLOOKUP(A133,'WL Salaries'!$A$1:$I$79,7,FALSE)</f>
        <v>4326</v>
      </c>
      <c r="H133">
        <f>VLOOKUP(A133,'WL Salaries'!$A$1:$I$79,8,FALSE)</f>
        <v>616</v>
      </c>
      <c r="I133" t="str">
        <f>VLOOKUP(A133,'WL Salaries'!$A$1:$I$79,9,FALSE)</f>
        <v>http://www.paywizard.org/main/salary/vip-check/ilham-aliyev/picture</v>
      </c>
      <c r="J133">
        <f>VLOOKUP(A133,AvNal!$A$1:$B$73,2,FALSE)</f>
        <v>596</v>
      </c>
      <c r="K133" t="str">
        <f>VLOOKUP(A133,Gini!$A$1:$C$163,2,FALSE)</f>
        <v>0.337</v>
      </c>
      <c r="L133">
        <f>VLOOKUP(A133,Gini!$A$1:$C$163,3,FALSE)</f>
        <v>2012</v>
      </c>
      <c r="M133">
        <f t="shared" si="2"/>
        <v>31.459731543624162</v>
      </c>
    </row>
    <row r="134" spans="1:13" x14ac:dyDescent="0.25">
      <c r="A134" s="2" t="s">
        <v>581</v>
      </c>
      <c r="B134" t="e">
        <f>VLOOKUP(A134,'WL Salaries'!$A$1:$I$79,2,FALSE)</f>
        <v>#N/A</v>
      </c>
      <c r="C134" t="e">
        <f>VLOOKUP(A134,'WL Salaries'!$A$1:$I$79,3,FALSE)</f>
        <v>#N/A</v>
      </c>
      <c r="D134" t="e">
        <f>VLOOKUP(A134,'WL Salaries'!$A$1:$I$79,4,FALSE)</f>
        <v>#N/A</v>
      </c>
      <c r="E134" t="e">
        <f>VLOOKUP(A134,'WL Salaries'!$A$1:$I$79,5,FALSE)</f>
        <v>#N/A</v>
      </c>
      <c r="F134" t="e">
        <f>VLOOKUP(A134,'WL Salaries'!$A$1:$I$79,6,FALSE)</f>
        <v>#N/A</v>
      </c>
      <c r="G134" t="e">
        <f>VLOOKUP(A134,'WL Salaries'!$A$1:$I$79,7,FALSE)</f>
        <v>#N/A</v>
      </c>
      <c r="H134" t="e">
        <f>VLOOKUP(A134,'WL Salaries'!$A$1:$I$79,8,FALSE)</f>
        <v>#N/A</v>
      </c>
      <c r="I134" t="e">
        <f>VLOOKUP(A134,'WL Salaries'!$A$1:$I$79,9,FALSE)</f>
        <v>#N/A</v>
      </c>
      <c r="J134" t="e">
        <f>VLOOKUP(A134,AvNal!$A$1:$B$73,2,FALSE)</f>
        <v>#N/A</v>
      </c>
      <c r="K134" t="str">
        <f>VLOOKUP(A134,Gini!$A$1:$C$163,2,FALSE)</f>
        <v>??</v>
      </c>
      <c r="L134">
        <f>VLOOKUP(A134,Gini!$A$1:$C$163,3,FALSE)</f>
        <v>2008</v>
      </c>
      <c r="M134" t="e">
        <f t="shared" si="2"/>
        <v>#N/A</v>
      </c>
    </row>
    <row r="135" spans="1:13" x14ac:dyDescent="0.25">
      <c r="A135" s="2" t="s">
        <v>440</v>
      </c>
      <c r="B135" t="e">
        <f>VLOOKUP(A135,'WL Salaries'!$A$1:$I$79,2,FALSE)</f>
        <v>#N/A</v>
      </c>
      <c r="C135" t="e">
        <f>VLOOKUP(A135,'WL Salaries'!$A$1:$I$79,3,FALSE)</f>
        <v>#N/A</v>
      </c>
      <c r="D135" t="e">
        <f>VLOOKUP(A135,'WL Salaries'!$A$1:$I$79,4,FALSE)</f>
        <v>#N/A</v>
      </c>
      <c r="E135" t="e">
        <f>VLOOKUP(A135,'WL Salaries'!$A$1:$I$79,5,FALSE)</f>
        <v>#N/A</v>
      </c>
      <c r="F135" t="e">
        <f>VLOOKUP(A135,'WL Salaries'!$A$1:$I$79,6,FALSE)</f>
        <v>#N/A</v>
      </c>
      <c r="G135" t="e">
        <f>VLOOKUP(A135,'WL Salaries'!$A$1:$I$79,7,FALSE)</f>
        <v>#N/A</v>
      </c>
      <c r="H135" t="e">
        <f>VLOOKUP(A135,'WL Salaries'!$A$1:$I$79,8,FALSE)</f>
        <v>#N/A</v>
      </c>
      <c r="I135" t="e">
        <f>VLOOKUP(A135,'WL Salaries'!$A$1:$I$79,9,FALSE)</f>
        <v>#N/A</v>
      </c>
      <c r="J135" t="e">
        <f>VLOOKUP(A135,AvNal!$A$1:$B$73,2,FALSE)</f>
        <v>#N/A</v>
      </c>
      <c r="K135" t="str">
        <f>VLOOKUP(A135,Gini!$A$1:$C$163,2,FALSE)</f>
        <v>0.473</v>
      </c>
      <c r="L135">
        <f>VLOOKUP(A135,Gini!$A$1:$C$163,3,FALSE)</f>
        <v>2003</v>
      </c>
      <c r="M135" t="e">
        <f t="shared" si="2"/>
        <v>#N/A</v>
      </c>
    </row>
    <row r="136" spans="1:13" x14ac:dyDescent="0.25">
      <c r="A136" s="2" t="s">
        <v>373</v>
      </c>
      <c r="B136" t="str">
        <f>VLOOKUP(A136,'WL Salaries'!$A$1:$I$79,2,FALSE)</f>
        <v>Park Geun-hye</v>
      </c>
      <c r="C136" t="str">
        <f>VLOOKUP(A136,'WL Salaries'!$A$1:$I$79,3,FALSE)</f>
        <v>President South Korea</v>
      </c>
      <c r="D136" t="str">
        <f>VLOOKUP(A136,'WL Salaries'!$A$1:$I$79,4,FALSE)</f>
        <v>Born: South Korea 1952</v>
      </c>
      <c r="E136">
        <f>VLOOKUP(A136,'WL Salaries'!$A$1:$I$79,5,FALSE)</f>
        <v>178000</v>
      </c>
      <c r="F136">
        <f>VLOOKUP(A136,'WL Salaries'!$A$1:$I$79,6,FALSE)</f>
        <v>14833</v>
      </c>
      <c r="G136">
        <f>VLOOKUP(A136,'WL Salaries'!$A$1:$I$79,7,FALSE)</f>
        <v>3423</v>
      </c>
      <c r="H136">
        <f>VLOOKUP(A136,'WL Salaries'!$A$1:$I$79,8,FALSE)</f>
        <v>487</v>
      </c>
      <c r="I136" t="str">
        <f>VLOOKUP(A136,'WL Salaries'!$A$1:$I$79,9,FALSE)</f>
        <v>http://www.paywizard.org/main/salary/vip-check/park-geun-hye/picture</v>
      </c>
      <c r="J136">
        <f>VLOOKUP(A136,AvNal!$A$1:$B$73,2,FALSE)</f>
        <v>2903</v>
      </c>
      <c r="K136" t="str">
        <f>VLOOKUP(A136,Gini!$A$1:$C$163,2,FALSE)</f>
        <v>0.31</v>
      </c>
      <c r="L136">
        <f>VLOOKUP(A136,Gini!$A$1:$C$163,3,FALSE)</f>
        <v>2006</v>
      </c>
      <c r="M136">
        <f t="shared" si="2"/>
        <v>5.1095418532552532</v>
      </c>
    </row>
    <row r="137" spans="1:13" x14ac:dyDescent="0.25">
      <c r="A137" s="2" t="s">
        <v>347</v>
      </c>
      <c r="B137" t="str">
        <f>VLOOKUP(A137,'WL Salaries'!$A$1:$I$79,2,FALSE)</f>
        <v>Viktor Orbán</v>
      </c>
      <c r="C137" t="str">
        <f>VLOOKUP(A137,'WL Salaries'!$A$1:$I$79,3,FALSE)</f>
        <v>Prime Minister Hungary</v>
      </c>
      <c r="D137" t="str">
        <f>VLOOKUP(A137,'WL Salaries'!$A$1:$I$79,4,FALSE)</f>
        <v>Born: 1963 Hungary</v>
      </c>
      <c r="E137">
        <f>VLOOKUP(A137,'WL Salaries'!$A$1:$I$79,5,FALSE)</f>
        <v>67758</v>
      </c>
      <c r="F137">
        <f>VLOOKUP(A137,'WL Salaries'!$A$1:$I$79,6,FALSE)</f>
        <v>5646</v>
      </c>
      <c r="G137">
        <f>VLOOKUP(A137,'WL Salaries'!$A$1:$I$79,7,FALSE)</f>
        <v>1303</v>
      </c>
      <c r="H137">
        <f>VLOOKUP(A137,'WL Salaries'!$A$1:$I$79,8,FALSE)</f>
        <v>186</v>
      </c>
      <c r="I137" t="str">
        <f>VLOOKUP(A137,'WL Salaries'!$A$1:$I$79,9,FALSE)</f>
        <v>http://www.paywizard.org/main/salary/vip-check/viktor-orban/picture</v>
      </c>
      <c r="J137">
        <f>VLOOKUP(A137,AvNal!$A$1:$B$73,2,FALSE)</f>
        <v>1374</v>
      </c>
      <c r="K137" t="str">
        <f>VLOOKUP(A137,Gini!$A$1:$C$163,2,FALSE)</f>
        <v>0.2855</v>
      </c>
      <c r="L137">
        <f>VLOOKUP(A137,Gini!$A$1:$C$163,3,FALSE)</f>
        <v>2012</v>
      </c>
      <c r="M137">
        <f t="shared" si="2"/>
        <v>4.109170305676856</v>
      </c>
    </row>
    <row r="138" spans="1:13" x14ac:dyDescent="0.25">
      <c r="A138" s="2" t="s">
        <v>328</v>
      </c>
      <c r="B138" t="str">
        <f>VLOOKUP(A138,'WL Salaries'!$A$1:$I$79,2,FALSE)</f>
        <v>Justin Trudeau</v>
      </c>
      <c r="C138" t="str">
        <f>VLOOKUP(A138,'WL Salaries'!$A$1:$I$79,3,FALSE)</f>
        <v>Prime Minister Canada</v>
      </c>
      <c r="D138" t="str">
        <f>VLOOKUP(A138,'WL Salaries'!$A$1:$I$79,4,FALSE)</f>
        <v>Born: 1971 Canada</v>
      </c>
      <c r="E138">
        <f>VLOOKUP(A138,'WL Salaries'!$A$1:$I$79,5,FALSE)</f>
        <v>262725</v>
      </c>
      <c r="F138">
        <f>VLOOKUP(A138,'WL Salaries'!$A$1:$I$79,6,FALSE)</f>
        <v>21894</v>
      </c>
      <c r="G138">
        <f>VLOOKUP(A138,'WL Salaries'!$A$1:$I$79,7,FALSE)</f>
        <v>5052</v>
      </c>
      <c r="H138">
        <f>VLOOKUP(A138,'WL Salaries'!$A$1:$I$79,8,FALSE)</f>
        <v>720</v>
      </c>
      <c r="I138" t="str">
        <f>VLOOKUP(A138,'WL Salaries'!$A$1:$I$79,9,FALSE)</f>
        <v>http://www.paywizard.org/main/salary/vip-check/justin-trudeau/picture</v>
      </c>
      <c r="J138">
        <f>VLOOKUP(A138,AvNal!$A$1:$B$73,2,FALSE)</f>
        <v>2724</v>
      </c>
      <c r="K138" t="str">
        <f>VLOOKUP(A138,Gini!$A$1:$C$163,2,FALSE)</f>
        <v>0.321</v>
      </c>
      <c r="L138">
        <f>VLOOKUP(A138,Gini!$A$1:$C$163,3,FALSE)</f>
        <v>2005</v>
      </c>
      <c r="M138">
        <f t="shared" si="2"/>
        <v>8.037444933920705</v>
      </c>
    </row>
    <row r="139" spans="1:13" x14ac:dyDescent="0.25">
      <c r="A139" s="2" t="s">
        <v>448</v>
      </c>
      <c r="B139" t="e">
        <f>VLOOKUP(A139,'WL Salaries'!$A$1:$I$79,2,FALSE)</f>
        <v>#N/A</v>
      </c>
      <c r="C139" t="e">
        <f>VLOOKUP(A139,'WL Salaries'!$A$1:$I$79,3,FALSE)</f>
        <v>#N/A</v>
      </c>
      <c r="D139" t="e">
        <f>VLOOKUP(A139,'WL Salaries'!$A$1:$I$79,4,FALSE)</f>
        <v>#N/A</v>
      </c>
      <c r="E139" t="e">
        <f>VLOOKUP(A139,'WL Salaries'!$A$1:$I$79,5,FALSE)</f>
        <v>#N/A</v>
      </c>
      <c r="F139" t="e">
        <f>VLOOKUP(A139,'WL Salaries'!$A$1:$I$79,6,FALSE)</f>
        <v>#N/A</v>
      </c>
      <c r="G139" t="e">
        <f>VLOOKUP(A139,'WL Salaries'!$A$1:$I$79,7,FALSE)</f>
        <v>#N/A</v>
      </c>
      <c r="H139" t="e">
        <f>VLOOKUP(A139,'WL Salaries'!$A$1:$I$79,8,FALSE)</f>
        <v>#N/A</v>
      </c>
      <c r="I139" t="e">
        <f>VLOOKUP(A139,'WL Salaries'!$A$1:$I$79,9,FALSE)</f>
        <v>#N/A</v>
      </c>
      <c r="J139" t="e">
        <f>VLOOKUP(A139,AvNal!$A$1:$B$73,2,FALSE)</f>
        <v>#N/A</v>
      </c>
      <c r="K139" t="str">
        <f>VLOOKUP(A139,Gini!$A$1:$C$163,2,FALSE)</f>
        <v>0.354</v>
      </c>
      <c r="L139">
        <f>VLOOKUP(A139,Gini!$A$1:$C$163,3,FALSE)</f>
        <v>2010</v>
      </c>
      <c r="M139" t="e">
        <f t="shared" si="2"/>
        <v>#N/A</v>
      </c>
    </row>
    <row r="140" spans="1:13" x14ac:dyDescent="0.25">
      <c r="A140" s="2" t="s">
        <v>501</v>
      </c>
      <c r="B140" t="e">
        <f>VLOOKUP(A140,'WL Salaries'!$A$1:$I$79,2,FALSE)</f>
        <v>#N/A</v>
      </c>
      <c r="C140" t="e">
        <f>VLOOKUP(A140,'WL Salaries'!$A$1:$I$79,3,FALSE)</f>
        <v>#N/A</v>
      </c>
      <c r="D140" t="e">
        <f>VLOOKUP(A140,'WL Salaries'!$A$1:$I$79,4,FALSE)</f>
        <v>#N/A</v>
      </c>
      <c r="E140" t="e">
        <f>VLOOKUP(A140,'WL Salaries'!$A$1:$I$79,5,FALSE)</f>
        <v>#N/A</v>
      </c>
      <c r="F140" t="e">
        <f>VLOOKUP(A140,'WL Salaries'!$A$1:$I$79,6,FALSE)</f>
        <v>#N/A</v>
      </c>
      <c r="G140" t="e">
        <f>VLOOKUP(A140,'WL Salaries'!$A$1:$I$79,7,FALSE)</f>
        <v>#N/A</v>
      </c>
      <c r="H140" t="e">
        <f>VLOOKUP(A140,'WL Salaries'!$A$1:$I$79,8,FALSE)</f>
        <v>#N/A</v>
      </c>
      <c r="I140" t="e">
        <f>VLOOKUP(A140,'WL Salaries'!$A$1:$I$79,9,FALSE)</f>
        <v>#N/A</v>
      </c>
      <c r="J140">
        <f>VLOOKUP(A140,AvNal!$A$1:$B$73,2,FALSE)</f>
        <v>1135</v>
      </c>
      <c r="K140" t="str">
        <f>VLOOKUP(A140,Gini!$A$1:$C$163,2,FALSE)</f>
        <v>0.455</v>
      </c>
      <c r="L140">
        <f>VLOOKUP(A140,Gini!$A$1:$C$163,3,FALSE)</f>
        <v>2004</v>
      </c>
      <c r="M140" t="e">
        <f t="shared" si="2"/>
        <v>#N/A</v>
      </c>
    </row>
    <row r="141" spans="1:13" x14ac:dyDescent="0.25">
      <c r="A141" s="2" t="s">
        <v>314</v>
      </c>
      <c r="B141" t="str">
        <f>VLOOKUP(A141,'WL Salaries'!$A$1:$I$79,2,FALSE)</f>
        <v>Xi Jinping</v>
      </c>
      <c r="C141" t="str">
        <f>VLOOKUP(A141,'WL Salaries'!$A$1:$I$79,3,FALSE)</f>
        <v xml:space="preserve">President of People's Republic of China </v>
      </c>
      <c r="D141" t="str">
        <f>VLOOKUP(A141,'WL Salaries'!$A$1:$I$79,4,FALSE)</f>
        <v>Born: 1953 China</v>
      </c>
      <c r="E141">
        <f>VLOOKUP(A141,'WL Salaries'!$A$1:$I$79,5,FALSE)</f>
        <v>20806</v>
      </c>
      <c r="F141">
        <f>VLOOKUP(A141,'WL Salaries'!$A$1:$I$79,6,FALSE)</f>
        <v>1734</v>
      </c>
      <c r="G141">
        <f>VLOOKUP(A141,'WL Salaries'!$A$1:$I$79,7,FALSE)</f>
        <v>400</v>
      </c>
      <c r="H141">
        <f>VLOOKUP(A141,'WL Salaries'!$A$1:$I$79,8,FALSE)</f>
        <v>57</v>
      </c>
      <c r="I141" t="str">
        <f>VLOOKUP(A141,'WL Salaries'!$A$1:$I$79,9,FALSE)</f>
        <v>http://www.paywizard.org/main/salary/vip-check/xin-jinping/picture</v>
      </c>
      <c r="J141">
        <f>VLOOKUP(A141,AvNal!$A$1:$B$73,2,FALSE)</f>
        <v>656</v>
      </c>
      <c r="K141" t="str">
        <f>VLOOKUP(A141,Gini!$A$1:$C$163,2,FALSE)</f>
        <v>0.614</v>
      </c>
      <c r="L141">
        <f>VLOOKUP(A141,Gini!$A$1:$C$163,3,FALSE)</f>
        <v>2010</v>
      </c>
      <c r="M141">
        <f t="shared" si="2"/>
        <v>2.6432926829268291</v>
      </c>
    </row>
    <row r="142" spans="1:13" x14ac:dyDescent="0.25">
      <c r="A142" s="2" t="s">
        <v>614</v>
      </c>
      <c r="B142" t="e">
        <f>VLOOKUP(A142,'WL Salaries'!$A$1:$I$79,2,FALSE)</f>
        <v>#N/A</v>
      </c>
      <c r="C142" t="e">
        <f>VLOOKUP(A142,'WL Salaries'!$A$1:$I$79,3,FALSE)</f>
        <v>#N/A</v>
      </c>
      <c r="D142" t="e">
        <f>VLOOKUP(A142,'WL Salaries'!$A$1:$I$79,4,FALSE)</f>
        <v>#N/A</v>
      </c>
      <c r="E142" t="e">
        <f>VLOOKUP(A142,'WL Salaries'!$A$1:$I$79,5,FALSE)</f>
        <v>#N/A</v>
      </c>
      <c r="F142" t="e">
        <f>VLOOKUP(A142,'WL Salaries'!$A$1:$I$79,6,FALSE)</f>
        <v>#N/A</v>
      </c>
      <c r="G142" t="e">
        <f>VLOOKUP(A142,'WL Salaries'!$A$1:$I$79,7,FALSE)</f>
        <v>#N/A</v>
      </c>
      <c r="H142" t="e">
        <f>VLOOKUP(A142,'WL Salaries'!$A$1:$I$79,8,FALSE)</f>
        <v>#N/A</v>
      </c>
      <c r="I142" t="e">
        <f>VLOOKUP(A142,'WL Salaries'!$A$1:$I$79,9,FALSE)</f>
        <v>#N/A</v>
      </c>
      <c r="J142">
        <f>VLOOKUP(A142,AvNal!$A$1:$B$73,2,FALSE)</f>
        <v>917</v>
      </c>
      <c r="K142" t="str">
        <f>VLOOKUP(A142,Gini!$A$1:$C$163,2,FALSE)</f>
        <v>0.39</v>
      </c>
      <c r="L142">
        <f>VLOOKUP(A142,Gini!$A$1:$C$163,3,FALSE)</f>
        <v>2006</v>
      </c>
      <c r="M142" t="e">
        <f t="shared" si="2"/>
        <v>#N/A</v>
      </c>
    </row>
    <row r="143" spans="1:13" x14ac:dyDescent="0.25">
      <c r="A143" s="2" t="s">
        <v>659</v>
      </c>
      <c r="B143" t="e">
        <f>VLOOKUP(A143,'WL Salaries'!$A$1:$I$79,2,FALSE)</f>
        <v>#N/A</v>
      </c>
      <c r="C143" t="e">
        <f>VLOOKUP(A143,'WL Salaries'!$A$1:$I$79,3,FALSE)</f>
        <v>#N/A</v>
      </c>
      <c r="D143" t="e">
        <f>VLOOKUP(A143,'WL Salaries'!$A$1:$I$79,4,FALSE)</f>
        <v>#N/A</v>
      </c>
      <c r="E143" t="e">
        <f>VLOOKUP(A143,'WL Salaries'!$A$1:$I$79,5,FALSE)</f>
        <v>#N/A</v>
      </c>
      <c r="F143" t="e">
        <f>VLOOKUP(A143,'WL Salaries'!$A$1:$I$79,6,FALSE)</f>
        <v>#N/A</v>
      </c>
      <c r="G143" t="e">
        <f>VLOOKUP(A143,'WL Salaries'!$A$1:$I$79,7,FALSE)</f>
        <v>#N/A</v>
      </c>
      <c r="H143" t="e">
        <f>VLOOKUP(A143,'WL Salaries'!$A$1:$I$79,8,FALSE)</f>
        <v>#N/A</v>
      </c>
      <c r="I143" t="e">
        <f>VLOOKUP(A143,'WL Salaries'!$A$1:$I$79,9,FALSE)</f>
        <v>#N/A</v>
      </c>
      <c r="J143" t="e">
        <f>VLOOKUP(A143,AvNal!$A$1:$B$73,2,FALSE)</f>
        <v>#N/A</v>
      </c>
      <c r="K143" t="e">
        <f>VLOOKUP(A143,Gini!$A$1:$C$163,2,FALSE)</f>
        <v>#N/A</v>
      </c>
      <c r="L143" t="e">
        <f>VLOOKUP(A143,Gini!$A$1:$C$163,3,FALSE)</f>
        <v>#N/A</v>
      </c>
      <c r="M143" t="e">
        <f t="shared" si="2"/>
        <v>#N/A</v>
      </c>
    </row>
    <row r="144" spans="1:13" x14ac:dyDescent="0.25">
      <c r="A144" s="2" t="s">
        <v>660</v>
      </c>
      <c r="B144" t="e">
        <f>VLOOKUP(A144,'WL Salaries'!$A$1:$I$79,2,FALSE)</f>
        <v>#N/A</v>
      </c>
      <c r="C144" t="e">
        <f>VLOOKUP(A144,'WL Salaries'!$A$1:$I$79,3,FALSE)</f>
        <v>#N/A</v>
      </c>
      <c r="D144" t="e">
        <f>VLOOKUP(A144,'WL Salaries'!$A$1:$I$79,4,FALSE)</f>
        <v>#N/A</v>
      </c>
      <c r="E144" t="e">
        <f>VLOOKUP(A144,'WL Salaries'!$A$1:$I$79,5,FALSE)</f>
        <v>#N/A</v>
      </c>
      <c r="F144" t="e">
        <f>VLOOKUP(A144,'WL Salaries'!$A$1:$I$79,6,FALSE)</f>
        <v>#N/A</v>
      </c>
      <c r="G144" t="e">
        <f>VLOOKUP(A144,'WL Salaries'!$A$1:$I$79,7,FALSE)</f>
        <v>#N/A</v>
      </c>
      <c r="H144" t="e">
        <f>VLOOKUP(A144,'WL Salaries'!$A$1:$I$79,8,FALSE)</f>
        <v>#N/A</v>
      </c>
      <c r="I144" t="e">
        <f>VLOOKUP(A144,'WL Salaries'!$A$1:$I$79,9,FALSE)</f>
        <v>#N/A</v>
      </c>
      <c r="J144" t="e">
        <f>VLOOKUP(A144,AvNal!$A$1:$B$73,2,FALSE)</f>
        <v>#N/A</v>
      </c>
      <c r="K144" t="e">
        <f>VLOOKUP(A144,Gini!$A$1:$C$163,2,FALSE)</f>
        <v>#N/A</v>
      </c>
      <c r="L144" t="e">
        <f>VLOOKUP(A144,Gini!$A$1:$C$163,3,FALSE)</f>
        <v>#N/A</v>
      </c>
      <c r="M144" t="e">
        <f t="shared" si="2"/>
        <v>#N/A</v>
      </c>
    </row>
    <row r="145" spans="1:13" x14ac:dyDescent="0.25">
      <c r="A145" s="2" t="s">
        <v>380</v>
      </c>
      <c r="B145" t="str">
        <f>VLOOKUP(A145,'WL Salaries'!$A$1:$I$79,2,FALSE)</f>
        <v>Luis Guillermo Solís</v>
      </c>
      <c r="C145" t="str">
        <f>VLOOKUP(A145,'WL Salaries'!$A$1:$I$79,3,FALSE)</f>
        <v>President Costa Rica</v>
      </c>
      <c r="D145" t="str">
        <f>VLOOKUP(A145,'WL Salaries'!$A$1:$I$79,4,FALSE)</f>
        <v>Born: 1958 Costa Rica</v>
      </c>
      <c r="E145">
        <f>VLOOKUP(A145,'WL Salaries'!$A$1:$I$79,5,FALSE)</f>
        <v>114396</v>
      </c>
      <c r="F145">
        <f>VLOOKUP(A145,'WL Salaries'!$A$1:$I$79,6,FALSE)</f>
        <v>9533</v>
      </c>
      <c r="G145">
        <f>VLOOKUP(A145,'WL Salaries'!$A$1:$I$79,7,FALSE)</f>
        <v>2199</v>
      </c>
      <c r="H145">
        <f>VLOOKUP(A145,'WL Salaries'!$A$1:$I$79,8,FALSE)</f>
        <v>313</v>
      </c>
      <c r="I145" t="str">
        <f>VLOOKUP(A145,'WL Salaries'!$A$1:$I$79,9,FALSE)</f>
        <v>http://www.paywizard.org/main/salary/vip-check/luis-guillermo-solis/picture</v>
      </c>
      <c r="J145" t="e">
        <f>VLOOKUP(A145,AvNal!$A$1:$B$73,2,FALSE)</f>
        <v>#N/A</v>
      </c>
      <c r="K145" t="str">
        <f>VLOOKUP(A145,Gini!$A$1:$C$163,2,FALSE)</f>
        <v>0.507</v>
      </c>
      <c r="L145">
        <f>VLOOKUP(A145,Gini!$A$1:$C$163,3,FALSE)</f>
        <v>2009</v>
      </c>
      <c r="M145" t="e">
        <f t="shared" si="2"/>
        <v>#N/A</v>
      </c>
    </row>
    <row r="146" spans="1:13" x14ac:dyDescent="0.25">
      <c r="A146" s="2" t="s">
        <v>367</v>
      </c>
      <c r="B146" t="str">
        <f>VLOOKUP(A146,'WL Salaries'!$A$1:$I$79,2,FALSE)</f>
        <v>Yoweri Museveni</v>
      </c>
      <c r="C146" t="str">
        <f>VLOOKUP(A146,'WL Salaries'!$A$1:$I$79,3,FALSE)</f>
        <v>President Uganda</v>
      </c>
      <c r="D146" t="str">
        <f>VLOOKUP(A146,'WL Salaries'!$A$1:$I$79,4,FALSE)</f>
        <v>Born: 1944 Uganda</v>
      </c>
      <c r="E146">
        <f>VLOOKUP(A146,'WL Salaries'!$A$1:$I$79,5,FALSE)</f>
        <v>13000</v>
      </c>
      <c r="F146">
        <f>VLOOKUP(A146,'WL Salaries'!$A$1:$I$79,6,FALSE)</f>
        <v>1083</v>
      </c>
      <c r="G146">
        <f>VLOOKUP(A146,'WL Salaries'!$A$1:$I$79,7,FALSE)</f>
        <v>250</v>
      </c>
      <c r="H146">
        <f>VLOOKUP(A146,'WL Salaries'!$A$1:$I$79,8,FALSE)</f>
        <v>35</v>
      </c>
      <c r="I146" t="str">
        <f>VLOOKUP(A146,'WL Salaries'!$A$1:$I$79,9,FALSE)</f>
        <v>http://www.paywizard.org/main/salary/vip-check/yoweri-museveni/picture</v>
      </c>
      <c r="J146" t="e">
        <f>VLOOKUP(A146,AvNal!$A$1:$B$73,2,FALSE)</f>
        <v>#N/A</v>
      </c>
      <c r="K146" t="str">
        <f>VLOOKUP(A146,Gini!$A$1:$C$163,2,FALSE)</f>
        <v>0.443</v>
      </c>
      <c r="L146">
        <f>VLOOKUP(A146,Gini!$A$1:$C$163,3,FALSE)</f>
        <v>2009</v>
      </c>
      <c r="M146" t="e">
        <f t="shared" si="2"/>
        <v>#N/A</v>
      </c>
    </row>
    <row r="147" spans="1:13" x14ac:dyDescent="0.25">
      <c r="A147" s="2" t="s">
        <v>560</v>
      </c>
      <c r="B147" t="e">
        <f>VLOOKUP(A147,'WL Salaries'!$A$1:$I$79,2,FALSE)</f>
        <v>#N/A</v>
      </c>
      <c r="C147" t="e">
        <f>VLOOKUP(A147,'WL Salaries'!$A$1:$I$79,3,FALSE)</f>
        <v>#N/A</v>
      </c>
      <c r="D147" t="e">
        <f>VLOOKUP(A147,'WL Salaries'!$A$1:$I$79,4,FALSE)</f>
        <v>#N/A</v>
      </c>
      <c r="E147" t="e">
        <f>VLOOKUP(A147,'WL Salaries'!$A$1:$I$79,5,FALSE)</f>
        <v>#N/A</v>
      </c>
      <c r="F147" t="e">
        <f>VLOOKUP(A147,'WL Salaries'!$A$1:$I$79,6,FALSE)</f>
        <v>#N/A</v>
      </c>
      <c r="G147" t="e">
        <f>VLOOKUP(A147,'WL Salaries'!$A$1:$I$79,7,FALSE)</f>
        <v>#N/A</v>
      </c>
      <c r="H147" t="e">
        <f>VLOOKUP(A147,'WL Salaries'!$A$1:$I$79,8,FALSE)</f>
        <v>#N/A</v>
      </c>
      <c r="I147" t="e">
        <f>VLOOKUP(A147,'WL Salaries'!$A$1:$I$79,9,FALSE)</f>
        <v>#N/A</v>
      </c>
      <c r="J147" t="e">
        <f>VLOOKUP(A147,AvNal!$A$1:$B$73,2,FALSE)</f>
        <v>#N/A</v>
      </c>
      <c r="K147" t="str">
        <f>VLOOKUP(A147,Gini!$A$1:$C$163,2,FALSE)</f>
        <v>0.361</v>
      </c>
      <c r="L147">
        <f>VLOOKUP(A147,Gini!$A$1:$C$163,3,FALSE)</f>
        <v>2010</v>
      </c>
      <c r="M147" t="e">
        <f t="shared" si="2"/>
        <v>#N/A</v>
      </c>
    </row>
    <row r="148" spans="1:13" x14ac:dyDescent="0.25">
      <c r="A148" s="2" t="s">
        <v>310</v>
      </c>
      <c r="B148" t="str">
        <f>VLOOKUP(A148,'WL Salaries'!$A$1:$I$79,2,FALSE)</f>
        <v>Donald Trump</v>
      </c>
      <c r="C148" t="str">
        <f>VLOOKUP(A148,'WL Salaries'!$A$1:$I$79,3,FALSE)</f>
        <v>President of the U.S.</v>
      </c>
      <c r="D148" t="str">
        <f>VLOOKUP(A148,'WL Salaries'!$A$1:$I$79,4,FALSE)</f>
        <v>Born: 1946, Queens, NYC</v>
      </c>
      <c r="E148">
        <f>VLOOKUP(A148,'WL Salaries'!$A$1:$I$79,5,FALSE)</f>
        <v>400000</v>
      </c>
      <c r="F148">
        <f>VLOOKUP(A148,'WL Salaries'!$A$1:$I$79,6,FALSE)</f>
        <v>33333</v>
      </c>
      <c r="G148">
        <f>VLOOKUP(A148,'WL Salaries'!$A$1:$I$79,7,FALSE)</f>
        <v>7692</v>
      </c>
      <c r="H148">
        <f>VLOOKUP(A148,'WL Salaries'!$A$1:$I$79,8,FALSE)</f>
        <v>1095</v>
      </c>
      <c r="I148" t="str">
        <f>VLOOKUP(A148,'WL Salaries'!$A$1:$I$79,9,FALSE)</f>
        <v>http://www.paywizard.org/main/salary/vip-check/donald-trump/picture</v>
      </c>
      <c r="J148" t="e">
        <f>VLOOKUP(A148,AvNal!$A$1:$B$73,2,FALSE)</f>
        <v>#N/A</v>
      </c>
      <c r="K148" t="str">
        <f>VLOOKUP(A148,Gini!$A$1:$C$163,2,FALSE)</f>
        <v>0.469</v>
      </c>
      <c r="L148">
        <f>VLOOKUP(A148,Gini!$A$1:$C$163,3,FALSE)</f>
        <v>2010</v>
      </c>
      <c r="M148" t="e">
        <f t="shared" si="2"/>
        <v>#N/A</v>
      </c>
    </row>
    <row r="149" spans="1:13" x14ac:dyDescent="0.25">
      <c r="A149" s="2" t="s">
        <v>484</v>
      </c>
      <c r="B149" t="e">
        <f>VLOOKUP(A149,'WL Salaries'!$A$1:$I$79,2,FALSE)</f>
        <v>#N/A</v>
      </c>
      <c r="C149" t="e">
        <f>VLOOKUP(A149,'WL Salaries'!$A$1:$I$79,3,FALSE)</f>
        <v>#N/A</v>
      </c>
      <c r="D149" t="e">
        <f>VLOOKUP(A149,'WL Salaries'!$A$1:$I$79,4,FALSE)</f>
        <v>#N/A</v>
      </c>
      <c r="E149" t="e">
        <f>VLOOKUP(A149,'WL Salaries'!$A$1:$I$79,5,FALSE)</f>
        <v>#N/A</v>
      </c>
      <c r="F149" t="e">
        <f>VLOOKUP(A149,'WL Salaries'!$A$1:$I$79,6,FALSE)</f>
        <v>#N/A</v>
      </c>
      <c r="G149" t="e">
        <f>VLOOKUP(A149,'WL Salaries'!$A$1:$I$79,7,FALSE)</f>
        <v>#N/A</v>
      </c>
      <c r="H149" t="e">
        <f>VLOOKUP(A149,'WL Salaries'!$A$1:$I$79,8,FALSE)</f>
        <v>#N/A</v>
      </c>
      <c r="I149" t="e">
        <f>VLOOKUP(A149,'WL Salaries'!$A$1:$I$79,9,FALSE)</f>
        <v>#N/A</v>
      </c>
      <c r="J149" t="e">
        <f>VLOOKUP(A149,AvNal!$A$1:$B$73,2,FALSE)</f>
        <v>#N/A</v>
      </c>
      <c r="K149" t="str">
        <f>VLOOKUP(A149,Gini!$A$1:$C$163,2,FALSE)</f>
        <v>0.38</v>
      </c>
      <c r="L149">
        <f>VLOOKUP(A149,Gini!$A$1:$C$163,3,FALSE)</f>
        <v>2002</v>
      </c>
      <c r="M149" t="e">
        <f t="shared" si="2"/>
        <v>#N/A</v>
      </c>
    </row>
    <row r="150" spans="1:13" x14ac:dyDescent="0.25">
      <c r="A150" s="2" t="s">
        <v>661</v>
      </c>
      <c r="B150" t="e">
        <f>VLOOKUP(A150,'WL Salaries'!$A$1:$I$79,2,FALSE)</f>
        <v>#N/A</v>
      </c>
      <c r="C150" t="e">
        <f>VLOOKUP(A150,'WL Salaries'!$A$1:$I$79,3,FALSE)</f>
        <v>#N/A</v>
      </c>
      <c r="D150" t="e">
        <f>VLOOKUP(A150,'WL Salaries'!$A$1:$I$79,4,FALSE)</f>
        <v>#N/A</v>
      </c>
      <c r="E150" t="e">
        <f>VLOOKUP(A150,'WL Salaries'!$A$1:$I$79,5,FALSE)</f>
        <v>#N/A</v>
      </c>
      <c r="F150" t="e">
        <f>VLOOKUP(A150,'WL Salaries'!$A$1:$I$79,6,FALSE)</f>
        <v>#N/A</v>
      </c>
      <c r="G150" t="e">
        <f>VLOOKUP(A150,'WL Salaries'!$A$1:$I$79,7,FALSE)</f>
        <v>#N/A</v>
      </c>
      <c r="H150" t="e">
        <f>VLOOKUP(A150,'WL Salaries'!$A$1:$I$79,8,FALSE)</f>
        <v>#N/A</v>
      </c>
      <c r="I150" t="e">
        <f>VLOOKUP(A150,'WL Salaries'!$A$1:$I$79,9,FALSE)</f>
        <v>#N/A</v>
      </c>
      <c r="J150" t="e">
        <f>VLOOKUP(A150,AvNal!$A$1:$B$73,2,FALSE)</f>
        <v>#N/A</v>
      </c>
      <c r="K150" t="e">
        <f>VLOOKUP(A150,Gini!$A$1:$C$163,2,FALSE)</f>
        <v>#N/A</v>
      </c>
      <c r="L150" t="e">
        <f>VLOOKUP(A150,Gini!$A$1:$C$163,3,FALSE)</f>
        <v>#N/A</v>
      </c>
      <c r="M150" t="e">
        <f t="shared" si="2"/>
        <v>#N/A</v>
      </c>
    </row>
    <row r="151" spans="1:13" x14ac:dyDescent="0.25">
      <c r="A151" s="2" t="s">
        <v>509</v>
      </c>
      <c r="B151" t="e">
        <f>VLOOKUP(A151,'WL Salaries'!$A$1:$I$79,2,FALSE)</f>
        <v>#N/A</v>
      </c>
      <c r="C151" t="e">
        <f>VLOOKUP(A151,'WL Salaries'!$A$1:$I$79,3,FALSE)</f>
        <v>#N/A</v>
      </c>
      <c r="D151" t="e">
        <f>VLOOKUP(A151,'WL Salaries'!$A$1:$I$79,4,FALSE)</f>
        <v>#N/A</v>
      </c>
      <c r="E151" t="e">
        <f>VLOOKUP(A151,'WL Salaries'!$A$1:$I$79,5,FALSE)</f>
        <v>#N/A</v>
      </c>
      <c r="F151" t="e">
        <f>VLOOKUP(A151,'WL Salaries'!$A$1:$I$79,6,FALSE)</f>
        <v>#N/A</v>
      </c>
      <c r="G151" t="e">
        <f>VLOOKUP(A151,'WL Salaries'!$A$1:$I$79,7,FALSE)</f>
        <v>#N/A</v>
      </c>
      <c r="H151" t="e">
        <f>VLOOKUP(A151,'WL Salaries'!$A$1:$I$79,8,FALSE)</f>
        <v>#N/A</v>
      </c>
      <c r="I151" t="e">
        <f>VLOOKUP(A151,'WL Salaries'!$A$1:$I$79,9,FALSE)</f>
        <v>#N/A</v>
      </c>
      <c r="J151">
        <f>VLOOKUP(A151,AvNal!$A$1:$B$73,2,FALSE)</f>
        <v>1804</v>
      </c>
      <c r="K151" t="str">
        <f>VLOOKUP(A151,Gini!$A$1:$C$163,2,FALSE)</f>
        <v>0.392</v>
      </c>
      <c r="L151">
        <f>VLOOKUP(A151,Gini!$A$1:$C$163,3,FALSE)</f>
        <v>2008</v>
      </c>
      <c r="M151" t="e">
        <f t="shared" si="2"/>
        <v>#N/A</v>
      </c>
    </row>
    <row r="152" spans="1:13" x14ac:dyDescent="0.25">
      <c r="A152" s="2" t="s">
        <v>619</v>
      </c>
      <c r="B152" t="e">
        <f>VLOOKUP(A152,'WL Salaries'!$A$1:$I$79,2,FALSE)</f>
        <v>#N/A</v>
      </c>
      <c r="C152" t="e">
        <f>VLOOKUP(A152,'WL Salaries'!$A$1:$I$79,3,FALSE)</f>
        <v>#N/A</v>
      </c>
      <c r="D152" t="e">
        <f>VLOOKUP(A152,'WL Salaries'!$A$1:$I$79,4,FALSE)</f>
        <v>#N/A</v>
      </c>
      <c r="E152" t="e">
        <f>VLOOKUP(A152,'WL Salaries'!$A$1:$I$79,5,FALSE)</f>
        <v>#N/A</v>
      </c>
      <c r="F152" t="e">
        <f>VLOOKUP(A152,'WL Salaries'!$A$1:$I$79,6,FALSE)</f>
        <v>#N/A</v>
      </c>
      <c r="G152" t="e">
        <f>VLOOKUP(A152,'WL Salaries'!$A$1:$I$79,7,FALSE)</f>
        <v>#N/A</v>
      </c>
      <c r="H152" t="e">
        <f>VLOOKUP(A152,'WL Salaries'!$A$1:$I$79,8,FALSE)</f>
        <v>#N/A</v>
      </c>
      <c r="I152" t="e">
        <f>VLOOKUP(A152,'WL Salaries'!$A$1:$I$79,9,FALSE)</f>
        <v>#N/A</v>
      </c>
      <c r="J152" t="e">
        <f>VLOOKUP(A152,AvNal!$A$1:$B$73,2,FALSE)</f>
        <v>#N/A</v>
      </c>
      <c r="K152" t="str">
        <f>VLOOKUP(A152,Gini!$A$1:$C$163,2,FALSE)</f>
        <v>0.409</v>
      </c>
      <c r="L152">
        <f>VLOOKUP(A152,Gini!$A$1:$C$163,3,FALSE)</f>
        <v>2007</v>
      </c>
      <c r="M152" t="e">
        <f t="shared" si="2"/>
        <v>#N/A</v>
      </c>
    </row>
    <row r="153" spans="1:13" x14ac:dyDescent="0.25">
      <c r="A153" s="2" t="s">
        <v>596</v>
      </c>
      <c r="B153" t="e">
        <f>VLOOKUP(A153,'WL Salaries'!$A$1:$I$79,2,FALSE)</f>
        <v>#N/A</v>
      </c>
      <c r="C153" t="e">
        <f>VLOOKUP(A153,'WL Salaries'!$A$1:$I$79,3,FALSE)</f>
        <v>#N/A</v>
      </c>
      <c r="D153" t="e">
        <f>VLOOKUP(A153,'WL Salaries'!$A$1:$I$79,4,FALSE)</f>
        <v>#N/A</v>
      </c>
      <c r="E153" t="e">
        <f>VLOOKUP(A153,'WL Salaries'!$A$1:$I$79,5,FALSE)</f>
        <v>#N/A</v>
      </c>
      <c r="F153" t="e">
        <f>VLOOKUP(A153,'WL Salaries'!$A$1:$I$79,6,FALSE)</f>
        <v>#N/A</v>
      </c>
      <c r="G153" t="e">
        <f>VLOOKUP(A153,'WL Salaries'!$A$1:$I$79,7,FALSE)</f>
        <v>#N/A</v>
      </c>
      <c r="H153" t="e">
        <f>VLOOKUP(A153,'WL Salaries'!$A$1:$I$79,8,FALSE)</f>
        <v>#N/A</v>
      </c>
      <c r="I153" t="e">
        <f>VLOOKUP(A153,'WL Salaries'!$A$1:$I$79,9,FALSE)</f>
        <v>#N/A</v>
      </c>
      <c r="J153" t="e">
        <f>VLOOKUP(A153,AvNal!$A$1:$B$73,2,FALSE)</f>
        <v>#N/A</v>
      </c>
      <c r="K153" t="str">
        <f>VLOOKUP(A153,Gini!$A$1:$C$163,2,FALSE)</f>
        <v>0.525</v>
      </c>
      <c r="L153">
        <f>VLOOKUP(A153,Gini!$A$1:$C$163,3,FALSE)</f>
        <v>2003</v>
      </c>
      <c r="M153" t="e">
        <f t="shared" si="2"/>
        <v>#N/A</v>
      </c>
    </row>
    <row r="154" spans="1:13" x14ac:dyDescent="0.25">
      <c r="A154" s="2" t="s">
        <v>338</v>
      </c>
      <c r="B154" t="str">
        <f>VLOOKUP(A154,'WL Salaries'!$A$1:$I$79,2,FALSE)</f>
        <v xml:space="preserve">Ellen Johnson Sirleaf </v>
      </c>
      <c r="C154" t="str">
        <f>VLOOKUP(A154,'WL Salaries'!$A$1:$I$79,3,FALSE)</f>
        <v xml:space="preserve">President Liberia </v>
      </c>
      <c r="D154" t="str">
        <f>VLOOKUP(A154,'WL Salaries'!$A$1:$I$79,4,FALSE)</f>
        <v xml:space="preserve">Born: 1938 Liberia </v>
      </c>
      <c r="E154">
        <f>VLOOKUP(A154,'WL Salaries'!$A$1:$I$79,5,FALSE)</f>
        <v>90000</v>
      </c>
      <c r="F154">
        <f>VLOOKUP(A154,'WL Salaries'!$A$1:$I$79,6,FALSE)</f>
        <v>7500</v>
      </c>
      <c r="G154">
        <f>VLOOKUP(A154,'WL Salaries'!$A$1:$I$79,7,FALSE)</f>
        <v>1730</v>
      </c>
      <c r="H154">
        <f>VLOOKUP(A154,'WL Salaries'!$A$1:$I$79,8,FALSE)</f>
        <v>246</v>
      </c>
      <c r="I154" t="str">
        <f>VLOOKUP(A154,'WL Salaries'!$A$1:$I$79,9,FALSE)</f>
        <v>http://www.paywizard.org/main/salary/vip-check/ellen-johnson-sirleaf/picture</v>
      </c>
      <c r="J154" t="e">
        <f>VLOOKUP(A154,AvNal!$A$1:$B$73,2,FALSE)</f>
        <v>#N/A</v>
      </c>
      <c r="K154" t="str">
        <f>VLOOKUP(A154,Gini!$A$1:$C$163,2,FALSE)</f>
        <v>0.526</v>
      </c>
      <c r="L154">
        <f>VLOOKUP(A154,Gini!$A$1:$C$163,3,FALSE)</f>
        <v>2007</v>
      </c>
      <c r="M154" t="e">
        <f t="shared" si="2"/>
        <v>#N/A</v>
      </c>
    </row>
    <row r="155" spans="1:13" x14ac:dyDescent="0.25">
      <c r="A155" s="2" t="s">
        <v>423</v>
      </c>
      <c r="B155" t="e">
        <f>VLOOKUP(A155,'WL Salaries'!$A$1:$I$79,2,FALSE)</f>
        <v>#N/A</v>
      </c>
      <c r="C155" t="e">
        <f>VLOOKUP(A155,'WL Salaries'!$A$1:$I$79,3,FALSE)</f>
        <v>#N/A</v>
      </c>
      <c r="D155" t="e">
        <f>VLOOKUP(A155,'WL Salaries'!$A$1:$I$79,4,FALSE)</f>
        <v>#N/A</v>
      </c>
      <c r="E155" t="e">
        <f>VLOOKUP(A155,'WL Salaries'!$A$1:$I$79,5,FALSE)</f>
        <v>#N/A</v>
      </c>
      <c r="F155" t="e">
        <f>VLOOKUP(A155,'WL Salaries'!$A$1:$I$79,6,FALSE)</f>
        <v>#N/A</v>
      </c>
      <c r="G155" t="e">
        <f>VLOOKUP(A155,'WL Salaries'!$A$1:$I$79,7,FALSE)</f>
        <v>#N/A</v>
      </c>
      <c r="H155" t="e">
        <f>VLOOKUP(A155,'WL Salaries'!$A$1:$I$79,8,FALSE)</f>
        <v>#N/A</v>
      </c>
      <c r="I155" t="e">
        <f>VLOOKUP(A155,'WL Salaries'!$A$1:$I$79,9,FALSE)</f>
        <v>#N/A</v>
      </c>
      <c r="J155" t="e">
        <f>VLOOKUP(A155,AvNal!$A$1:$B$73,2,FALSE)</f>
        <v>#N/A</v>
      </c>
      <c r="K155" t="str">
        <f>VLOOKUP(A155,Gini!$A$1:$C$163,2,FALSE)</f>
        <v>0.639</v>
      </c>
      <c r="L155">
        <f>VLOOKUP(A155,Gini!$A$1:$C$163,3,FALSE)</f>
        <v>2004</v>
      </c>
      <c r="M155" t="e">
        <f t="shared" si="2"/>
        <v>#N/A</v>
      </c>
    </row>
    <row r="156" spans="1:13" x14ac:dyDescent="0.25">
      <c r="A156" s="2" t="s">
        <v>546</v>
      </c>
      <c r="B156" t="e">
        <f>VLOOKUP(A156,'WL Salaries'!$A$1:$I$79,2,FALSE)</f>
        <v>#N/A</v>
      </c>
      <c r="C156" t="e">
        <f>VLOOKUP(A156,'WL Salaries'!$A$1:$I$79,3,FALSE)</f>
        <v>#N/A</v>
      </c>
      <c r="D156" t="e">
        <f>VLOOKUP(A156,'WL Salaries'!$A$1:$I$79,4,FALSE)</f>
        <v>#N/A</v>
      </c>
      <c r="E156" t="e">
        <f>VLOOKUP(A156,'WL Salaries'!$A$1:$I$79,5,FALSE)</f>
        <v>#N/A</v>
      </c>
      <c r="F156" t="e">
        <f>VLOOKUP(A156,'WL Salaries'!$A$1:$I$79,6,FALSE)</f>
        <v>#N/A</v>
      </c>
      <c r="G156" t="e">
        <f>VLOOKUP(A156,'WL Salaries'!$A$1:$I$79,7,FALSE)</f>
        <v>#N/A</v>
      </c>
      <c r="H156" t="e">
        <f>VLOOKUP(A156,'WL Salaries'!$A$1:$I$79,8,FALSE)</f>
        <v>#N/A</v>
      </c>
      <c r="I156" t="e">
        <f>VLOOKUP(A156,'WL Salaries'!$A$1:$I$79,9,FALSE)</f>
        <v>#N/A</v>
      </c>
      <c r="J156" t="e">
        <f>VLOOKUP(A156,AvNal!$A$1:$B$73,2,FALSE)</f>
        <v>#N/A</v>
      </c>
      <c r="K156" t="str">
        <f>VLOOKUP(A156,Gini!$A$1:$C$163,2,FALSE)</f>
        <v>0.398</v>
      </c>
      <c r="L156">
        <f>VLOOKUP(A156,Gini!$A$1:$C$163,3,FALSE)</f>
        <v>2009</v>
      </c>
      <c r="M156" t="e">
        <f t="shared" si="2"/>
        <v>#N/A</v>
      </c>
    </row>
    <row r="157" spans="1:13" x14ac:dyDescent="0.25">
      <c r="A157" s="2" t="s">
        <v>608</v>
      </c>
      <c r="B157" t="e">
        <f>VLOOKUP(A157,'WL Salaries'!$A$1:$I$79,2,FALSE)</f>
        <v>#N/A</v>
      </c>
      <c r="C157" t="e">
        <f>VLOOKUP(A157,'WL Salaries'!$A$1:$I$79,3,FALSE)</f>
        <v>#N/A</v>
      </c>
      <c r="D157" t="e">
        <f>VLOOKUP(A157,'WL Salaries'!$A$1:$I$79,4,FALSE)</f>
        <v>#N/A</v>
      </c>
      <c r="E157" t="e">
        <f>VLOOKUP(A157,'WL Salaries'!$A$1:$I$79,5,FALSE)</f>
        <v>#N/A</v>
      </c>
      <c r="F157" t="e">
        <f>VLOOKUP(A157,'WL Salaries'!$A$1:$I$79,6,FALSE)</f>
        <v>#N/A</v>
      </c>
      <c r="G157" t="e">
        <f>VLOOKUP(A157,'WL Salaries'!$A$1:$I$79,7,FALSE)</f>
        <v>#N/A</v>
      </c>
      <c r="H157" t="e">
        <f>VLOOKUP(A157,'WL Salaries'!$A$1:$I$79,8,FALSE)</f>
        <v>#N/A</v>
      </c>
      <c r="I157" t="e">
        <f>VLOOKUP(A157,'WL Salaries'!$A$1:$I$79,9,FALSE)</f>
        <v>#N/A</v>
      </c>
      <c r="J157" t="e">
        <f>VLOOKUP(A157,AvNal!$A$1:$B$73,2,FALSE)</f>
        <v>#N/A</v>
      </c>
      <c r="K157" t="str">
        <f>VLOOKUP(A157,Gini!$A$1:$C$163,2,FALSE)</f>
        <v>0.333</v>
      </c>
      <c r="L157">
        <f>VLOOKUP(A157,Gini!$A$1:$C$163,3,FALSE)</f>
        <v>2006</v>
      </c>
      <c r="M157" t="e">
        <f t="shared" si="2"/>
        <v>#N/A</v>
      </c>
    </row>
    <row r="158" spans="1:13" x14ac:dyDescent="0.25">
      <c r="A158" s="2" t="s">
        <v>371</v>
      </c>
      <c r="B158" t="str">
        <f>VLOOKUP(A158,'WL Salaries'!$A$1:$I$79,2,FALSE)</f>
        <v>Fredrik Reinfeldt</v>
      </c>
      <c r="C158" t="str">
        <f>VLOOKUP(A158,'WL Salaries'!$A$1:$I$79,3,FALSE)</f>
        <v>Prime Minister Sweden</v>
      </c>
      <c r="D158" t="str">
        <f>VLOOKUP(A158,'WL Salaries'!$A$1:$I$79,4,FALSE)</f>
        <v>Born: 1965 Sweden</v>
      </c>
      <c r="E158">
        <f>VLOOKUP(A158,'WL Salaries'!$A$1:$I$79,5,FALSE)</f>
        <v>221864</v>
      </c>
      <c r="F158">
        <f>VLOOKUP(A158,'WL Salaries'!$A$1:$I$79,6,FALSE)</f>
        <v>18489</v>
      </c>
      <c r="G158">
        <f>VLOOKUP(A158,'WL Salaries'!$A$1:$I$79,7,FALSE)</f>
        <v>4267</v>
      </c>
      <c r="H158">
        <f>VLOOKUP(A158,'WL Salaries'!$A$1:$I$79,8,FALSE)</f>
        <v>608</v>
      </c>
      <c r="I158" t="str">
        <f>VLOOKUP(A158,'WL Salaries'!$A$1:$I$79,9,FALSE)</f>
        <v>http://www.paywizard.org/main/salary/vip-check/fredrik-reinfeldt/picture</v>
      </c>
      <c r="J158">
        <f>VLOOKUP(A158,AvNal!$A$1:$B$73,2,FALSE)</f>
        <v>3023</v>
      </c>
      <c r="K158" t="str">
        <f>VLOOKUP(A158,Gini!$A$1:$C$163,2,FALSE)</f>
        <v>0.2732</v>
      </c>
      <c r="L158">
        <f>VLOOKUP(A158,Gini!$A$1:$C$163,3,FALSE)</f>
        <v>2012</v>
      </c>
      <c r="M158">
        <f t="shared" si="2"/>
        <v>6.1161098246774728</v>
      </c>
    </row>
    <row r="159" spans="1:13" x14ac:dyDescent="0.25">
      <c r="A159" s="2" t="s">
        <v>662</v>
      </c>
      <c r="B159" t="e">
        <f>VLOOKUP(A159,'WL Salaries'!$A$1:$I$79,2,FALSE)</f>
        <v>#N/A</v>
      </c>
      <c r="C159" t="e">
        <f>VLOOKUP(A159,'WL Salaries'!$A$1:$I$79,3,FALSE)</f>
        <v>#N/A</v>
      </c>
      <c r="D159" t="e">
        <f>VLOOKUP(A159,'WL Salaries'!$A$1:$I$79,4,FALSE)</f>
        <v>#N/A</v>
      </c>
      <c r="E159" t="e">
        <f>VLOOKUP(A159,'WL Salaries'!$A$1:$I$79,5,FALSE)</f>
        <v>#N/A</v>
      </c>
      <c r="F159" t="e">
        <f>VLOOKUP(A159,'WL Salaries'!$A$1:$I$79,6,FALSE)</f>
        <v>#N/A</v>
      </c>
      <c r="G159" t="e">
        <f>VLOOKUP(A159,'WL Salaries'!$A$1:$I$79,7,FALSE)</f>
        <v>#N/A</v>
      </c>
      <c r="H159" t="e">
        <f>VLOOKUP(A159,'WL Salaries'!$A$1:$I$79,8,FALSE)</f>
        <v>#N/A</v>
      </c>
      <c r="I159" t="e">
        <f>VLOOKUP(A159,'WL Salaries'!$A$1:$I$79,9,FALSE)</f>
        <v>#N/A</v>
      </c>
      <c r="J159" t="e">
        <f>VLOOKUP(A159,AvNal!$A$1:$B$73,2,FALSE)</f>
        <v>#N/A</v>
      </c>
      <c r="K159" t="e">
        <f>VLOOKUP(A159,Gini!$A$1:$C$163,2,FALSE)</f>
        <v>#N/A</v>
      </c>
      <c r="L159" t="e">
        <f>VLOOKUP(A159,Gini!$A$1:$C$163,3,FALSE)</f>
        <v>#N/A</v>
      </c>
      <c r="M159" t="e">
        <f t="shared" si="2"/>
        <v>#N/A</v>
      </c>
    </row>
    <row r="160" spans="1:13" x14ac:dyDescent="0.25">
      <c r="A160" s="2" t="s">
        <v>537</v>
      </c>
      <c r="B160" t="e">
        <f>VLOOKUP(A160,'WL Salaries'!$A$1:$I$79,2,FALSE)</f>
        <v>#N/A</v>
      </c>
      <c r="C160" t="e">
        <f>VLOOKUP(A160,'WL Salaries'!$A$1:$I$79,3,FALSE)</f>
        <v>#N/A</v>
      </c>
      <c r="D160" t="e">
        <f>VLOOKUP(A160,'WL Salaries'!$A$1:$I$79,4,FALSE)</f>
        <v>#N/A</v>
      </c>
      <c r="E160" t="e">
        <f>VLOOKUP(A160,'WL Salaries'!$A$1:$I$79,5,FALSE)</f>
        <v>#N/A</v>
      </c>
      <c r="F160" t="e">
        <f>VLOOKUP(A160,'WL Salaries'!$A$1:$I$79,6,FALSE)</f>
        <v>#N/A</v>
      </c>
      <c r="G160" t="e">
        <f>VLOOKUP(A160,'WL Salaries'!$A$1:$I$79,7,FALSE)</f>
        <v>#N/A</v>
      </c>
      <c r="H160" t="e">
        <f>VLOOKUP(A160,'WL Salaries'!$A$1:$I$79,8,FALSE)</f>
        <v>#N/A</v>
      </c>
      <c r="I160" t="e">
        <f>VLOOKUP(A160,'WL Salaries'!$A$1:$I$79,9,FALSE)</f>
        <v>#N/A</v>
      </c>
      <c r="J160">
        <f>VLOOKUP(A160,AvNal!$A$1:$B$73,2,FALSE)</f>
        <v>1345</v>
      </c>
      <c r="K160" t="str">
        <f>VLOOKUP(A160,Gini!$A$1:$C$163,2,FALSE)</f>
        <v>0.436</v>
      </c>
      <c r="L160">
        <f>VLOOKUP(A160,Gini!$A$1:$C$163,3,FALSE)</f>
        <v>2010</v>
      </c>
      <c r="M160" t="e">
        <f t="shared" si="2"/>
        <v>#N/A</v>
      </c>
    </row>
    <row r="161" spans="1:13" x14ac:dyDescent="0.25">
      <c r="A161" s="2" t="s">
        <v>517</v>
      </c>
      <c r="B161" t="e">
        <f>VLOOKUP(A161,'WL Salaries'!$A$1:$I$79,2,FALSE)</f>
        <v>#N/A</v>
      </c>
      <c r="C161" t="e">
        <f>VLOOKUP(A161,'WL Salaries'!$A$1:$I$79,3,FALSE)</f>
        <v>#N/A</v>
      </c>
      <c r="D161" t="e">
        <f>VLOOKUP(A161,'WL Salaries'!$A$1:$I$79,4,FALSE)</f>
        <v>#N/A</v>
      </c>
      <c r="E161" t="e">
        <f>VLOOKUP(A161,'WL Salaries'!$A$1:$I$79,5,FALSE)</f>
        <v>#N/A</v>
      </c>
      <c r="F161" t="e">
        <f>VLOOKUP(A161,'WL Salaries'!$A$1:$I$79,6,FALSE)</f>
        <v>#N/A</v>
      </c>
      <c r="G161" t="e">
        <f>VLOOKUP(A161,'WL Salaries'!$A$1:$I$79,7,FALSE)</f>
        <v>#N/A</v>
      </c>
      <c r="H161" t="e">
        <f>VLOOKUP(A161,'WL Salaries'!$A$1:$I$79,8,FALSE)</f>
        <v>#N/A</v>
      </c>
      <c r="I161" t="e">
        <f>VLOOKUP(A161,'WL Salaries'!$A$1:$I$79,9,FALSE)</f>
        <v>#N/A</v>
      </c>
      <c r="J161" t="e">
        <f>VLOOKUP(A161,AvNal!$A$1:$B$73,2,FALSE)</f>
        <v>#N/A</v>
      </c>
      <c r="K161" t="str">
        <f>VLOOKUP(A161,Gini!$A$1:$C$163,2,FALSE)</f>
        <v>0.658</v>
      </c>
      <c r="L161">
        <f>VLOOKUP(A161,Gini!$A$1:$C$163,3,FALSE)</f>
        <v>2007</v>
      </c>
      <c r="M161" t="e">
        <f t="shared" si="2"/>
        <v>#N/A</v>
      </c>
    </row>
    <row r="162" spans="1:13" x14ac:dyDescent="0.25">
      <c r="A162" s="2" t="s">
        <v>453</v>
      </c>
      <c r="B162" t="e">
        <f>VLOOKUP(A162,'WL Salaries'!$A$1:$I$79,2,FALSE)</f>
        <v>#N/A</v>
      </c>
      <c r="C162" t="e">
        <f>VLOOKUP(A162,'WL Salaries'!$A$1:$I$79,3,FALSE)</f>
        <v>#N/A</v>
      </c>
      <c r="D162" t="e">
        <f>VLOOKUP(A162,'WL Salaries'!$A$1:$I$79,4,FALSE)</f>
        <v>#N/A</v>
      </c>
      <c r="E162" t="e">
        <f>VLOOKUP(A162,'WL Salaries'!$A$1:$I$79,5,FALSE)</f>
        <v>#N/A</v>
      </c>
      <c r="F162" t="e">
        <f>VLOOKUP(A162,'WL Salaries'!$A$1:$I$79,6,FALSE)</f>
        <v>#N/A</v>
      </c>
      <c r="G162" t="e">
        <f>VLOOKUP(A162,'WL Salaries'!$A$1:$I$79,7,FALSE)</f>
        <v>#N/A</v>
      </c>
      <c r="H162" t="e">
        <f>VLOOKUP(A162,'WL Salaries'!$A$1:$I$79,8,FALSE)</f>
        <v>#N/A</v>
      </c>
      <c r="I162" t="e">
        <f>VLOOKUP(A162,'WL Salaries'!$A$1:$I$79,9,FALSE)</f>
        <v>#N/A</v>
      </c>
      <c r="J162" t="e">
        <f>VLOOKUP(A162,AvNal!$A$1:$B$73,2,FALSE)</f>
        <v>#N/A</v>
      </c>
      <c r="K162" t="str">
        <f>VLOOKUP(A162,Gini!$A$1:$C$163,2,FALSE)</f>
        <v>0.383</v>
      </c>
      <c r="L162">
        <f>VLOOKUP(A162,Gini!$A$1:$C$163,3,FALSE)</f>
        <v>2005</v>
      </c>
      <c r="M162" t="e">
        <f t="shared" si="2"/>
        <v>#N/A</v>
      </c>
    </row>
    <row r="163" spans="1:13" x14ac:dyDescent="0.25">
      <c r="A163" s="2" t="s">
        <v>557</v>
      </c>
      <c r="B163" t="e">
        <f>VLOOKUP(A163,'WL Salaries'!$A$1:$I$79,2,FALSE)</f>
        <v>#N/A</v>
      </c>
      <c r="C163" t="e">
        <f>VLOOKUP(A163,'WL Salaries'!$A$1:$I$79,3,FALSE)</f>
        <v>#N/A</v>
      </c>
      <c r="D163" t="e">
        <f>VLOOKUP(A163,'WL Salaries'!$A$1:$I$79,4,FALSE)</f>
        <v>#N/A</v>
      </c>
      <c r="E163" t="e">
        <f>VLOOKUP(A163,'WL Salaries'!$A$1:$I$79,5,FALSE)</f>
        <v>#N/A</v>
      </c>
      <c r="F163" t="e">
        <f>VLOOKUP(A163,'WL Salaries'!$A$1:$I$79,6,FALSE)</f>
        <v>#N/A</v>
      </c>
      <c r="G163" t="e">
        <f>VLOOKUP(A163,'WL Salaries'!$A$1:$I$79,7,FALSE)</f>
        <v>#N/A</v>
      </c>
      <c r="H163" t="e">
        <f>VLOOKUP(A163,'WL Salaries'!$A$1:$I$79,8,FALSE)</f>
        <v>#N/A</v>
      </c>
      <c r="I163" t="e">
        <f>VLOOKUP(A163,'WL Salaries'!$A$1:$I$79,9,FALSE)</f>
        <v>#N/A</v>
      </c>
      <c r="J163">
        <f>VLOOKUP(A163,AvNal!$A$1:$B$73,2,FALSE)</f>
        <v>603</v>
      </c>
      <c r="K163" t="str">
        <f>VLOOKUP(A163,Gini!$A$1:$C$163,2,FALSE)</f>
        <v>0.421</v>
      </c>
      <c r="L163">
        <f>VLOOKUP(A163,Gini!$A$1:$C$163,3,FALSE)</f>
        <v>2010</v>
      </c>
      <c r="M163" t="e">
        <f t="shared" si="2"/>
        <v>#N/A</v>
      </c>
    </row>
    <row r="164" spans="1:13" x14ac:dyDescent="0.25">
      <c r="A164" s="2" t="s">
        <v>376</v>
      </c>
      <c r="B164" t="str">
        <f>VLOOKUP(A164,'WL Salaries'!$A$1:$I$79,2,FALSE)</f>
        <v>Andris Bērziņš</v>
      </c>
      <c r="C164" t="str">
        <f>VLOOKUP(A164,'WL Salaries'!$A$1:$I$79,3,FALSE)</f>
        <v>President Latvia</v>
      </c>
      <c r="D164" t="str">
        <f>VLOOKUP(A164,'WL Salaries'!$A$1:$I$79,4,FALSE)</f>
        <v>Born: 1944 Soviet Union (now Latvia)</v>
      </c>
      <c r="E164">
        <f>VLOOKUP(A164,'WL Salaries'!$A$1:$I$79,5,FALSE)</f>
        <v>62150</v>
      </c>
      <c r="F164">
        <f>VLOOKUP(A164,'WL Salaries'!$A$1:$I$79,6,FALSE)</f>
        <v>5179</v>
      </c>
      <c r="G164">
        <f>VLOOKUP(A164,'WL Salaries'!$A$1:$I$79,7,FALSE)</f>
        <v>1195</v>
      </c>
      <c r="H164">
        <f>VLOOKUP(A164,'WL Salaries'!$A$1:$I$79,8,FALSE)</f>
        <v>170</v>
      </c>
      <c r="I164" t="str">
        <f>VLOOKUP(A164,'WL Salaries'!$A$1:$I$79,9,FALSE)</f>
        <v>http://www.paywizard.org/main/salary/vip-check/andris-berzins/picture</v>
      </c>
      <c r="J164">
        <f>VLOOKUP(A164,AvNal!$A$1:$B$73,2,FALSE)</f>
        <v>1098</v>
      </c>
      <c r="K164" t="str">
        <f>VLOOKUP(A164,Gini!$A$1:$C$163,2,FALSE)</f>
        <v>0.359</v>
      </c>
      <c r="L164">
        <f>VLOOKUP(A164,Gini!$A$1:$C$163,3,FALSE)</f>
        <v>2012</v>
      </c>
      <c r="M164">
        <f t="shared" si="2"/>
        <v>4.7167577413479052</v>
      </c>
    </row>
    <row r="165" spans="1:13" x14ac:dyDescent="0.25">
      <c r="A165" s="2" t="s">
        <v>348</v>
      </c>
      <c r="B165" t="str">
        <f>VLOOKUP(A165,'WL Salaries'!$A$1:$I$79,2,FALSE)</f>
        <v>Yayi Boni</v>
      </c>
      <c r="C165" t="str">
        <f>VLOOKUP(A165,'WL Salaries'!$A$1:$I$79,3,FALSE)</f>
        <v>President of Benin</v>
      </c>
      <c r="D165" t="str">
        <f>VLOOKUP(A165,'WL Salaries'!$A$1:$I$79,4,FALSE)</f>
        <v>Born: 1952 Benin</v>
      </c>
      <c r="E165">
        <f>VLOOKUP(A165,'WL Salaries'!$A$1:$I$79,5,FALSE)</f>
        <v>29285</v>
      </c>
      <c r="F165">
        <f>VLOOKUP(A165,'WL Salaries'!$A$1:$I$79,6,FALSE)</f>
        <v>2440</v>
      </c>
      <c r="G165">
        <f>VLOOKUP(A165,'WL Salaries'!$A$1:$I$79,7,FALSE)</f>
        <v>563</v>
      </c>
      <c r="H165">
        <f>VLOOKUP(A165,'WL Salaries'!$A$1:$I$79,8,FALSE)</f>
        <v>80</v>
      </c>
      <c r="I165" t="str">
        <f>VLOOKUP(A165,'WL Salaries'!$A$1:$I$79,9,FALSE)</f>
        <v>http://www.paywizard.org/main/salary/vip-check/yayi-boni/picture</v>
      </c>
      <c r="J165" t="e">
        <f>VLOOKUP(A165,AvNal!$A$1:$B$73,2,FALSE)</f>
        <v>#N/A</v>
      </c>
      <c r="K165" t="str">
        <f>VLOOKUP(A165,Gini!$A$1:$C$163,2,FALSE)</f>
        <v>0.386</v>
      </c>
      <c r="L165">
        <f>VLOOKUP(A165,Gini!$A$1:$C$163,3,FALSE)</f>
        <v>2003</v>
      </c>
      <c r="M165" t="e">
        <f t="shared" si="2"/>
        <v>#N/A</v>
      </c>
    </row>
    <row r="166" spans="1:13" x14ac:dyDescent="0.25">
      <c r="A166" s="2" t="s">
        <v>663</v>
      </c>
      <c r="B166" t="e">
        <f>VLOOKUP(A166,'WL Salaries'!$A$1:$I$79,2,FALSE)</f>
        <v>#N/A</v>
      </c>
      <c r="C166" t="e">
        <f>VLOOKUP(A166,'WL Salaries'!$A$1:$I$79,3,FALSE)</f>
        <v>#N/A</v>
      </c>
      <c r="D166" t="e">
        <f>VLOOKUP(A166,'WL Salaries'!$A$1:$I$79,4,FALSE)</f>
        <v>#N/A</v>
      </c>
      <c r="E166" t="e">
        <f>VLOOKUP(A166,'WL Salaries'!$A$1:$I$79,5,FALSE)</f>
        <v>#N/A</v>
      </c>
      <c r="F166" t="e">
        <f>VLOOKUP(A166,'WL Salaries'!$A$1:$I$79,6,FALSE)</f>
        <v>#N/A</v>
      </c>
      <c r="G166" t="e">
        <f>VLOOKUP(A166,'WL Salaries'!$A$1:$I$79,7,FALSE)</f>
        <v>#N/A</v>
      </c>
      <c r="H166" t="e">
        <f>VLOOKUP(A166,'WL Salaries'!$A$1:$I$79,8,FALSE)</f>
        <v>#N/A</v>
      </c>
      <c r="I166" t="e">
        <f>VLOOKUP(A166,'WL Salaries'!$A$1:$I$79,9,FALSE)</f>
        <v>#N/A</v>
      </c>
      <c r="J166" t="e">
        <f>VLOOKUP(A166,AvNal!$A$1:$B$73,2,FALSE)</f>
        <v>#N/A</v>
      </c>
      <c r="K166" t="e">
        <f>VLOOKUP(A166,Gini!$A$1:$C$163,2,FALSE)</f>
        <v>#N/A</v>
      </c>
      <c r="L166" t="e">
        <f>VLOOKUP(A166,Gini!$A$1:$C$163,3,FALSE)</f>
        <v>#N/A</v>
      </c>
      <c r="M166" t="e">
        <f t="shared" si="2"/>
        <v>#N/A</v>
      </c>
    </row>
    <row r="167" spans="1:13" x14ac:dyDescent="0.25">
      <c r="A167" s="2" t="s">
        <v>381</v>
      </c>
      <c r="B167" t="str">
        <f>VLOOKUP(A167,'WL Salaries'!$A$1:$I$79,2,FALSE)</f>
        <v>Nguyễn Xuân Phúc</v>
      </c>
      <c r="C167" t="str">
        <f>VLOOKUP(A167,'WL Salaries'!$A$1:$I$79,3,FALSE)</f>
        <v>Prime Minister Vietnam</v>
      </c>
      <c r="D167" t="str">
        <f>VLOOKUP(A167,'WL Salaries'!$A$1:$I$79,4,FALSE)</f>
        <v>Born: 1954 Vietnam</v>
      </c>
      <c r="E167">
        <f>VLOOKUP(A167,'WL Salaries'!$A$1:$I$79,5,FALSE)</f>
        <v>9228</v>
      </c>
      <c r="F167">
        <f>VLOOKUP(A167,'WL Salaries'!$A$1:$I$79,6,FALSE)</f>
        <v>769</v>
      </c>
      <c r="G167">
        <f>VLOOKUP(A167,'WL Salaries'!$A$1:$I$79,7,FALSE)</f>
        <v>177</v>
      </c>
      <c r="H167">
        <f>VLOOKUP(A167,'WL Salaries'!$A$1:$I$79,8,FALSE)</f>
        <v>25</v>
      </c>
      <c r="I167" t="str">
        <f>VLOOKUP(A167,'WL Salaries'!$A$1:$I$79,9,FALSE)</f>
        <v>http://www.paywizard.org/main/salary/vip-check/nguyen-xuan-phuc/picture</v>
      </c>
      <c r="J167" t="e">
        <f>VLOOKUP(A167,AvNal!$A$1:$B$73,2,FALSE)</f>
        <v>#N/A</v>
      </c>
      <c r="K167" t="str">
        <f>VLOOKUP(A167,Gini!$A$1:$C$163,2,FALSE)</f>
        <v>0.378</v>
      </c>
      <c r="L167">
        <f>VLOOKUP(A167,Gini!$A$1:$C$163,3,FALSE)</f>
        <v>2008</v>
      </c>
      <c r="M167" t="e">
        <f t="shared" si="2"/>
        <v>#N/A</v>
      </c>
    </row>
    <row r="168" spans="1:13" x14ac:dyDescent="0.25">
      <c r="A168" s="2" t="s">
        <v>615</v>
      </c>
      <c r="B168" t="e">
        <f>VLOOKUP(A168,'WL Salaries'!$A$1:$I$79,2,FALSE)</f>
        <v>#N/A</v>
      </c>
      <c r="C168" t="e">
        <f>VLOOKUP(A168,'WL Salaries'!$A$1:$I$79,3,FALSE)</f>
        <v>#N/A</v>
      </c>
      <c r="D168" t="e">
        <f>VLOOKUP(A168,'WL Salaries'!$A$1:$I$79,4,FALSE)</f>
        <v>#N/A</v>
      </c>
      <c r="E168" t="e">
        <f>VLOOKUP(A168,'WL Salaries'!$A$1:$I$79,5,FALSE)</f>
        <v>#N/A</v>
      </c>
      <c r="F168" t="e">
        <f>VLOOKUP(A168,'WL Salaries'!$A$1:$I$79,6,FALSE)</f>
        <v>#N/A</v>
      </c>
      <c r="G168" t="e">
        <f>VLOOKUP(A168,'WL Salaries'!$A$1:$I$79,7,FALSE)</f>
        <v>#N/A</v>
      </c>
      <c r="H168" t="e">
        <f>VLOOKUP(A168,'WL Salaries'!$A$1:$I$79,8,FALSE)</f>
        <v>#N/A</v>
      </c>
      <c r="I168" t="e">
        <f>VLOOKUP(A168,'WL Salaries'!$A$1:$I$79,9,FALSE)</f>
        <v>#N/A</v>
      </c>
      <c r="J168">
        <f>VLOOKUP(A168,AvNal!$A$1:$B$73,2,FALSE)</f>
        <v>462</v>
      </c>
      <c r="K168" t="str">
        <f>VLOOKUP(A168,Gini!$A$1:$C$163,2,FALSE)</f>
        <v>0.463</v>
      </c>
      <c r="L168">
        <f>VLOOKUP(A168,Gini!$A$1:$C$163,3,FALSE)</f>
        <v>2014</v>
      </c>
      <c r="M168" t="e">
        <f t="shared" si="2"/>
        <v>#N/A</v>
      </c>
    </row>
    <row r="169" spans="1:13" x14ac:dyDescent="0.25">
      <c r="A169" s="2" t="s">
        <v>571</v>
      </c>
      <c r="B169" t="e">
        <f>VLOOKUP(A169,'WL Salaries'!$A$1:$I$79,2,FALSE)</f>
        <v>#N/A</v>
      </c>
      <c r="C169" t="e">
        <f>VLOOKUP(A169,'WL Salaries'!$A$1:$I$79,3,FALSE)</f>
        <v>#N/A</v>
      </c>
      <c r="D169" t="e">
        <f>VLOOKUP(A169,'WL Salaries'!$A$1:$I$79,4,FALSE)</f>
        <v>#N/A</v>
      </c>
      <c r="E169" t="e">
        <f>VLOOKUP(A169,'WL Salaries'!$A$1:$I$79,5,FALSE)</f>
        <v>#N/A</v>
      </c>
      <c r="F169" t="e">
        <f>VLOOKUP(A169,'WL Salaries'!$A$1:$I$79,6,FALSE)</f>
        <v>#N/A</v>
      </c>
      <c r="G169" t="e">
        <f>VLOOKUP(A169,'WL Salaries'!$A$1:$I$79,7,FALSE)</f>
        <v>#N/A</v>
      </c>
      <c r="H169" t="e">
        <f>VLOOKUP(A169,'WL Salaries'!$A$1:$I$79,8,FALSE)</f>
        <v>#N/A</v>
      </c>
      <c r="I169" t="e">
        <f>VLOOKUP(A169,'WL Salaries'!$A$1:$I$79,9,FALSE)</f>
        <v>#N/A</v>
      </c>
      <c r="J169">
        <f>VLOOKUP(A169,AvNal!$A$1:$B$73,2,FALSE)</f>
        <v>279</v>
      </c>
      <c r="K169" t="str">
        <f>VLOOKUP(A169,Gini!$A$1:$C$163,2,FALSE)</f>
        <v>0.43</v>
      </c>
      <c r="L169">
        <f>VLOOKUP(A169,Gini!$A$1:$C$163,3,FALSE)</f>
        <v>2009</v>
      </c>
      <c r="M169" t="e">
        <f t="shared" si="2"/>
        <v>#N/A</v>
      </c>
    </row>
    <row r="170" spans="1:13" x14ac:dyDescent="0.25">
      <c r="A170" s="2" t="s">
        <v>664</v>
      </c>
      <c r="B170" t="e">
        <f>VLOOKUP(A170,'WL Salaries'!$A$1:$I$79,2,FALSE)</f>
        <v>#N/A</v>
      </c>
      <c r="C170" t="e">
        <f>VLOOKUP(A170,'WL Salaries'!$A$1:$I$79,3,FALSE)</f>
        <v>#N/A</v>
      </c>
      <c r="D170" t="e">
        <f>VLOOKUP(A170,'WL Salaries'!$A$1:$I$79,4,FALSE)</f>
        <v>#N/A</v>
      </c>
      <c r="E170" t="e">
        <f>VLOOKUP(A170,'WL Salaries'!$A$1:$I$79,5,FALSE)</f>
        <v>#N/A</v>
      </c>
      <c r="F170" t="e">
        <f>VLOOKUP(A170,'WL Salaries'!$A$1:$I$79,6,FALSE)</f>
        <v>#N/A</v>
      </c>
      <c r="G170" t="e">
        <f>VLOOKUP(A170,'WL Salaries'!$A$1:$I$79,7,FALSE)</f>
        <v>#N/A</v>
      </c>
      <c r="H170" t="e">
        <f>VLOOKUP(A170,'WL Salaries'!$A$1:$I$79,8,FALSE)</f>
        <v>#N/A</v>
      </c>
      <c r="I170" t="e">
        <f>VLOOKUP(A170,'WL Salaries'!$A$1:$I$79,9,FALSE)</f>
        <v>#N/A</v>
      </c>
      <c r="J170" t="e">
        <f>VLOOKUP(A170,AvNal!$A$1:$B$73,2,FALSE)</f>
        <v>#N/A</v>
      </c>
      <c r="K170" t="e">
        <f>VLOOKUP(A170,Gini!$A$1:$C$163,2,FALSE)</f>
        <v>#N/A</v>
      </c>
      <c r="L170" t="e">
        <f>VLOOKUP(A170,Gini!$A$1:$C$163,3,FALSE)</f>
        <v>#N/A</v>
      </c>
      <c r="M170" t="e">
        <f t="shared" si="2"/>
        <v>#N/A</v>
      </c>
    </row>
    <row r="171" spans="1:13" x14ac:dyDescent="0.25">
      <c r="A171" s="2" t="s">
        <v>612</v>
      </c>
      <c r="B171" t="e">
        <f>VLOOKUP(A171,'WL Salaries'!$A$1:$I$79,2,FALSE)</f>
        <v>#N/A</v>
      </c>
      <c r="C171" t="e">
        <f>VLOOKUP(A171,'WL Salaries'!$A$1:$I$79,3,FALSE)</f>
        <v>#N/A</v>
      </c>
      <c r="D171" t="e">
        <f>VLOOKUP(A171,'WL Salaries'!$A$1:$I$79,4,FALSE)</f>
        <v>#N/A</v>
      </c>
      <c r="E171" t="e">
        <f>VLOOKUP(A171,'WL Salaries'!$A$1:$I$79,5,FALSE)</f>
        <v>#N/A</v>
      </c>
      <c r="F171" t="e">
        <f>VLOOKUP(A171,'WL Salaries'!$A$1:$I$79,6,FALSE)</f>
        <v>#N/A</v>
      </c>
      <c r="G171" t="e">
        <f>VLOOKUP(A171,'WL Salaries'!$A$1:$I$79,7,FALSE)</f>
        <v>#N/A</v>
      </c>
      <c r="H171" t="e">
        <f>VLOOKUP(A171,'WL Salaries'!$A$1:$I$79,8,FALSE)</f>
        <v>#N/A</v>
      </c>
      <c r="I171" t="e">
        <f>VLOOKUP(A171,'WL Salaries'!$A$1:$I$79,9,FALSE)</f>
        <v>#N/A</v>
      </c>
      <c r="J171" t="e">
        <f>VLOOKUP(A171,AvNal!$A$1:$B$73,2,FALSE)</f>
        <v>#N/A</v>
      </c>
      <c r="K171" t="str">
        <f>VLOOKUP(A171,Gini!$A$1:$C$163,2,FALSE)</f>
        <v>0.441</v>
      </c>
      <c r="L171">
        <f>VLOOKUP(A171,Gini!$A$1:$C$163,3,FALSE)</f>
        <v>2010</v>
      </c>
      <c r="M171" t="e">
        <f t="shared" si="2"/>
        <v>#N/A</v>
      </c>
    </row>
    <row r="172" spans="1:13" x14ac:dyDescent="0.25">
      <c r="A172" s="2" t="s">
        <v>665</v>
      </c>
      <c r="B172" t="e">
        <f>VLOOKUP(A172,'WL Salaries'!$A$1:$I$79,2,FALSE)</f>
        <v>#N/A</v>
      </c>
      <c r="C172" t="e">
        <f>VLOOKUP(A172,'WL Salaries'!$A$1:$I$79,3,FALSE)</f>
        <v>#N/A</v>
      </c>
      <c r="D172" t="e">
        <f>VLOOKUP(A172,'WL Salaries'!$A$1:$I$79,4,FALSE)</f>
        <v>#N/A</v>
      </c>
      <c r="E172" t="e">
        <f>VLOOKUP(A172,'WL Salaries'!$A$1:$I$79,5,FALSE)</f>
        <v>#N/A</v>
      </c>
      <c r="F172" t="e">
        <f>VLOOKUP(A172,'WL Salaries'!$A$1:$I$79,6,FALSE)</f>
        <v>#N/A</v>
      </c>
      <c r="G172" t="e">
        <f>VLOOKUP(A172,'WL Salaries'!$A$1:$I$79,7,FALSE)</f>
        <v>#N/A</v>
      </c>
      <c r="H172" t="e">
        <f>VLOOKUP(A172,'WL Salaries'!$A$1:$I$79,8,FALSE)</f>
        <v>#N/A</v>
      </c>
      <c r="I172" t="e">
        <f>VLOOKUP(A172,'WL Salaries'!$A$1:$I$79,9,FALSE)</f>
        <v>#N/A</v>
      </c>
      <c r="J172" t="e">
        <f>VLOOKUP(A172,AvNal!$A$1:$B$73,2,FALSE)</f>
        <v>#N/A</v>
      </c>
      <c r="K172" t="e">
        <f>VLOOKUP(A172,Gini!$A$1:$C$163,2,FALSE)</f>
        <v>#N/A</v>
      </c>
      <c r="L172" t="e">
        <f>VLOOKUP(A172,Gini!$A$1:$C$163,3,FALSE)</f>
        <v>#N/A</v>
      </c>
      <c r="M172" t="e">
        <f t="shared" si="2"/>
        <v>#N/A</v>
      </c>
    </row>
    <row r="173" spans="1:13" x14ac:dyDescent="0.25">
      <c r="A173" s="2" t="s">
        <v>666</v>
      </c>
      <c r="B173" t="e">
        <f>VLOOKUP(A173,'WL Salaries'!$A$1:$I$79,2,FALSE)</f>
        <v>#N/A</v>
      </c>
      <c r="C173" t="e">
        <f>VLOOKUP(A173,'WL Salaries'!$A$1:$I$79,3,FALSE)</f>
        <v>#N/A</v>
      </c>
      <c r="D173" t="e">
        <f>VLOOKUP(A173,'WL Salaries'!$A$1:$I$79,4,FALSE)</f>
        <v>#N/A</v>
      </c>
      <c r="E173" t="e">
        <f>VLOOKUP(A173,'WL Salaries'!$A$1:$I$79,5,FALSE)</f>
        <v>#N/A</v>
      </c>
      <c r="F173" t="e">
        <f>VLOOKUP(A173,'WL Salaries'!$A$1:$I$79,6,FALSE)</f>
        <v>#N/A</v>
      </c>
      <c r="G173" t="e">
        <f>VLOOKUP(A173,'WL Salaries'!$A$1:$I$79,7,FALSE)</f>
        <v>#N/A</v>
      </c>
      <c r="H173" t="e">
        <f>VLOOKUP(A173,'WL Salaries'!$A$1:$I$79,8,FALSE)</f>
        <v>#N/A</v>
      </c>
      <c r="I173" t="e">
        <f>VLOOKUP(A173,'WL Salaries'!$A$1:$I$79,9,FALSE)</f>
        <v>#N/A</v>
      </c>
      <c r="J173" t="e">
        <f>VLOOKUP(A173,AvNal!$A$1:$B$73,2,FALSE)</f>
        <v>#N/A</v>
      </c>
      <c r="K173" t="e">
        <f>VLOOKUP(A173,Gini!$A$1:$C$163,2,FALSE)</f>
        <v>#N/A</v>
      </c>
      <c r="L173" t="e">
        <f>VLOOKUP(A173,Gini!$A$1:$C$163,3,FALSE)</f>
        <v>#N/A</v>
      </c>
      <c r="M173" t="e">
        <f t="shared" si="2"/>
        <v>#N/A</v>
      </c>
    </row>
    <row r="174" spans="1:13" x14ac:dyDescent="0.25">
      <c r="A174" s="2" t="s">
        <v>364</v>
      </c>
      <c r="B174" t="str">
        <f>VLOOKUP(A174,'WL Salaries'!$A$1:$I$79,2,FALSE)</f>
        <v>Paul Kagame</v>
      </c>
      <c r="C174" t="str">
        <f>VLOOKUP(A174,'WL Salaries'!$A$1:$I$79,3,FALSE)</f>
        <v>President Rwanda</v>
      </c>
      <c r="D174" t="str">
        <f>VLOOKUP(A174,'WL Salaries'!$A$1:$I$79,4,FALSE)</f>
        <v>Born: 1957 Rwanda</v>
      </c>
      <c r="E174">
        <f>VLOOKUP(A174,'WL Salaries'!$A$1:$I$79,5,FALSE)</f>
        <v>85000</v>
      </c>
      <c r="F174">
        <f>VLOOKUP(A174,'WL Salaries'!$A$1:$I$79,6,FALSE)</f>
        <v>7083</v>
      </c>
      <c r="G174">
        <f>VLOOKUP(A174,'WL Salaries'!$A$1:$I$79,7,FALSE)</f>
        <v>1634</v>
      </c>
      <c r="H174">
        <f>VLOOKUP(A174,'WL Salaries'!$A$1:$I$79,8,FALSE)</f>
        <v>232</v>
      </c>
      <c r="I174" t="str">
        <f>VLOOKUP(A174,'WL Salaries'!$A$1:$I$79,9,FALSE)</f>
        <v>http://www.paywizard.org/main/salary/vip-check/paul-kagame/picture</v>
      </c>
      <c r="J174" t="e">
        <f>VLOOKUP(A174,AvNal!$A$1:$B$73,2,FALSE)</f>
        <v>#N/A</v>
      </c>
      <c r="K174" t="str">
        <f>VLOOKUP(A174,Gini!$A$1:$C$163,2,FALSE)</f>
        <v>0.508</v>
      </c>
      <c r="L174">
        <f>VLOOKUP(A174,Gini!$A$1:$C$163,3,FALSE)</f>
        <v>2011</v>
      </c>
      <c r="M174" t="e">
        <f t="shared" si="2"/>
        <v>#N/A</v>
      </c>
    </row>
    <row r="175" spans="1:13" x14ac:dyDescent="0.25">
      <c r="A175" s="2" t="s">
        <v>622</v>
      </c>
      <c r="B175" t="e">
        <f>VLOOKUP(A175,'WL Salaries'!$A$1:$I$79,2,FALSE)</f>
        <v>#N/A</v>
      </c>
      <c r="C175" t="e">
        <f>VLOOKUP(A175,'WL Salaries'!$A$1:$I$79,3,FALSE)</f>
        <v>#N/A</v>
      </c>
      <c r="D175" t="e">
        <f>VLOOKUP(A175,'WL Salaries'!$A$1:$I$79,4,FALSE)</f>
        <v>#N/A</v>
      </c>
      <c r="E175" t="e">
        <f>VLOOKUP(A175,'WL Salaries'!$A$1:$I$79,5,FALSE)</f>
        <v>#N/A</v>
      </c>
      <c r="F175" t="e">
        <f>VLOOKUP(A175,'WL Salaries'!$A$1:$I$79,6,FALSE)</f>
        <v>#N/A</v>
      </c>
      <c r="G175" t="e">
        <f>VLOOKUP(A175,'WL Salaries'!$A$1:$I$79,7,FALSE)</f>
        <v>#N/A</v>
      </c>
      <c r="H175" t="e">
        <f>VLOOKUP(A175,'WL Salaries'!$A$1:$I$79,8,FALSE)</f>
        <v>#N/A</v>
      </c>
      <c r="I175" t="e">
        <f>VLOOKUP(A175,'WL Salaries'!$A$1:$I$79,9,FALSE)</f>
        <v>#N/A</v>
      </c>
      <c r="J175" t="e">
        <f>VLOOKUP(A175,AvNal!$A$1:$B$73,2,FALSE)</f>
        <v>#N/A</v>
      </c>
      <c r="K175" t="str">
        <f>VLOOKUP(A175,Gini!$A$1:$C$163,2,FALSE)</f>
        <v>0.405</v>
      </c>
      <c r="L175">
        <f>VLOOKUP(A175,Gini!$A$1:$C$163,3,FALSE)</f>
        <v>2008</v>
      </c>
      <c r="M175" t="e">
        <f t="shared" si="2"/>
        <v>#N/A</v>
      </c>
    </row>
    <row r="176" spans="1:13" x14ac:dyDescent="0.25">
      <c r="A176" s="2" t="s">
        <v>579</v>
      </c>
      <c r="B176" t="e">
        <f>VLOOKUP(A176,'WL Salaries'!$A$1:$I$79,2,FALSE)</f>
        <v>#N/A</v>
      </c>
      <c r="C176" t="e">
        <f>VLOOKUP(A176,'WL Salaries'!$A$1:$I$79,3,FALSE)</f>
        <v>#N/A</v>
      </c>
      <c r="D176" t="e">
        <f>VLOOKUP(A176,'WL Salaries'!$A$1:$I$79,4,FALSE)</f>
        <v>#N/A</v>
      </c>
      <c r="E176" t="e">
        <f>VLOOKUP(A176,'WL Salaries'!$A$1:$I$79,5,FALSE)</f>
        <v>#N/A</v>
      </c>
      <c r="F176" t="e">
        <f>VLOOKUP(A176,'WL Salaries'!$A$1:$I$79,6,FALSE)</f>
        <v>#N/A</v>
      </c>
      <c r="G176" t="e">
        <f>VLOOKUP(A176,'WL Salaries'!$A$1:$I$79,7,FALSE)</f>
        <v>#N/A</v>
      </c>
      <c r="H176" t="e">
        <f>VLOOKUP(A176,'WL Salaries'!$A$1:$I$79,8,FALSE)</f>
        <v>#N/A</v>
      </c>
      <c r="I176" t="e">
        <f>VLOOKUP(A176,'WL Salaries'!$A$1:$I$79,9,FALSE)</f>
        <v>#N/A</v>
      </c>
      <c r="J176">
        <f>VLOOKUP(A176,AvNal!$A$1:$B$73,2,FALSE)</f>
        <v>438</v>
      </c>
      <c r="K176" t="str">
        <f>VLOOKUP(A176,Gini!$A$1:$C$163,2,FALSE)</f>
        <v>0.33</v>
      </c>
      <c r="L176">
        <f>VLOOKUP(A176,Gini!$A$1:$C$163,3,FALSE)</f>
        <v>2010</v>
      </c>
      <c r="M176" t="e">
        <f t="shared" si="2"/>
        <v>#N/A</v>
      </c>
    </row>
    <row r="177" spans="1:13" x14ac:dyDescent="0.25">
      <c r="A177" s="2" t="s">
        <v>667</v>
      </c>
      <c r="B177" t="e">
        <f>VLOOKUP(A177,'WL Salaries'!$A$1:$I$79,2,FALSE)</f>
        <v>#N/A</v>
      </c>
      <c r="C177" t="e">
        <f>VLOOKUP(A177,'WL Salaries'!$A$1:$I$79,3,FALSE)</f>
        <v>#N/A</v>
      </c>
      <c r="D177" t="e">
        <f>VLOOKUP(A177,'WL Salaries'!$A$1:$I$79,4,FALSE)</f>
        <v>#N/A</v>
      </c>
      <c r="E177" t="e">
        <f>VLOOKUP(A177,'WL Salaries'!$A$1:$I$79,5,FALSE)</f>
        <v>#N/A</v>
      </c>
      <c r="F177" t="e">
        <f>VLOOKUP(A177,'WL Salaries'!$A$1:$I$79,6,FALSE)</f>
        <v>#N/A</v>
      </c>
      <c r="G177" t="e">
        <f>VLOOKUP(A177,'WL Salaries'!$A$1:$I$79,7,FALSE)</f>
        <v>#N/A</v>
      </c>
      <c r="H177" t="e">
        <f>VLOOKUP(A177,'WL Salaries'!$A$1:$I$79,8,FALSE)</f>
        <v>#N/A</v>
      </c>
      <c r="I177" t="e">
        <f>VLOOKUP(A177,'WL Salaries'!$A$1:$I$79,9,FALSE)</f>
        <v>#N/A</v>
      </c>
      <c r="J177" t="e">
        <f>VLOOKUP(A177,AvNal!$A$1:$B$73,2,FALSE)</f>
        <v>#N/A</v>
      </c>
      <c r="K177" t="e">
        <f>VLOOKUP(A177,Gini!$A$1:$C$163,2,FALSE)</f>
        <v>#N/A</v>
      </c>
      <c r="L177" t="e">
        <f>VLOOKUP(A177,Gini!$A$1:$C$163,3,FALSE)</f>
        <v>#N/A</v>
      </c>
      <c r="M177" t="e">
        <f t="shared" si="2"/>
        <v>#N/A</v>
      </c>
    </row>
    <row r="178" spans="1:13" x14ac:dyDescent="0.25">
      <c r="A178" s="2" t="s">
        <v>455</v>
      </c>
      <c r="B178" t="e">
        <f>VLOOKUP(A178,'WL Salaries'!$A$1:$I$79,2,FALSE)</f>
        <v>#N/A</v>
      </c>
      <c r="C178" t="e">
        <f>VLOOKUP(A178,'WL Salaries'!$A$1:$I$79,3,FALSE)</f>
        <v>#N/A</v>
      </c>
      <c r="D178" t="e">
        <f>VLOOKUP(A178,'WL Salaries'!$A$1:$I$79,4,FALSE)</f>
        <v>#N/A</v>
      </c>
      <c r="E178" t="e">
        <f>VLOOKUP(A178,'WL Salaries'!$A$1:$I$79,5,FALSE)</f>
        <v>#N/A</v>
      </c>
      <c r="F178" t="e">
        <f>VLOOKUP(A178,'WL Salaries'!$A$1:$I$79,6,FALSE)</f>
        <v>#N/A</v>
      </c>
      <c r="G178" t="e">
        <f>VLOOKUP(A178,'WL Salaries'!$A$1:$I$79,7,FALSE)</f>
        <v>#N/A</v>
      </c>
      <c r="H178" t="e">
        <f>VLOOKUP(A178,'WL Salaries'!$A$1:$I$79,8,FALSE)</f>
        <v>#N/A</v>
      </c>
      <c r="I178" t="e">
        <f>VLOOKUP(A178,'WL Salaries'!$A$1:$I$79,9,FALSE)</f>
        <v>#N/A</v>
      </c>
      <c r="J178" t="e">
        <f>VLOOKUP(A178,AvNal!$A$1:$B$73,2,FALSE)</f>
        <v>#N/A</v>
      </c>
      <c r="K178" t="str">
        <f>VLOOKUP(A178,Gini!$A$1:$C$163,2,FALSE)</f>
        <v>0.319</v>
      </c>
      <c r="L178">
        <f>VLOOKUP(A178,Gini!$A$1:$C$163,3,FALSE)</f>
        <v>2007</v>
      </c>
      <c r="M178" t="e">
        <f t="shared" si="2"/>
        <v>#N/A</v>
      </c>
    </row>
    <row r="179" spans="1:13" x14ac:dyDescent="0.25">
      <c r="A179" s="2" t="s">
        <v>668</v>
      </c>
      <c r="B179" t="e">
        <f>VLOOKUP(A179,'WL Salaries'!$A$1:$I$79,2,FALSE)</f>
        <v>#N/A</v>
      </c>
      <c r="C179" t="e">
        <f>VLOOKUP(A179,'WL Salaries'!$A$1:$I$79,3,FALSE)</f>
        <v>#N/A</v>
      </c>
      <c r="D179" t="e">
        <f>VLOOKUP(A179,'WL Salaries'!$A$1:$I$79,4,FALSE)</f>
        <v>#N/A</v>
      </c>
      <c r="E179" t="e">
        <f>VLOOKUP(A179,'WL Salaries'!$A$1:$I$79,5,FALSE)</f>
        <v>#N/A</v>
      </c>
      <c r="F179" t="e">
        <f>VLOOKUP(A179,'WL Salaries'!$A$1:$I$79,6,FALSE)</f>
        <v>#N/A</v>
      </c>
      <c r="G179" t="e">
        <f>VLOOKUP(A179,'WL Salaries'!$A$1:$I$79,7,FALSE)</f>
        <v>#N/A</v>
      </c>
      <c r="H179" t="e">
        <f>VLOOKUP(A179,'WL Salaries'!$A$1:$I$79,8,FALSE)</f>
        <v>#N/A</v>
      </c>
      <c r="I179" t="e">
        <f>VLOOKUP(A179,'WL Salaries'!$A$1:$I$79,9,FALSE)</f>
        <v>#N/A</v>
      </c>
      <c r="J179" t="e">
        <f>VLOOKUP(A179,AvNal!$A$1:$B$73,2,FALSE)</f>
        <v>#N/A</v>
      </c>
      <c r="K179" t="e">
        <f>VLOOKUP(A179,Gini!$A$1:$C$163,2,FALSE)</f>
        <v>#N/A</v>
      </c>
      <c r="L179" t="e">
        <f>VLOOKUP(A179,Gini!$A$1:$C$163,3,FALSE)</f>
        <v>#N/A</v>
      </c>
      <c r="M179" t="e">
        <f t="shared" si="2"/>
        <v>#N/A</v>
      </c>
    </row>
    <row r="180" spans="1:13" x14ac:dyDescent="0.25">
      <c r="A180" s="2" t="s">
        <v>457</v>
      </c>
      <c r="B180" t="e">
        <f>VLOOKUP(A180,'WL Salaries'!$A$1:$I$79,2,FALSE)</f>
        <v>#N/A</v>
      </c>
      <c r="C180" t="e">
        <f>VLOOKUP(A180,'WL Salaries'!$A$1:$I$79,3,FALSE)</f>
        <v>#N/A</v>
      </c>
      <c r="D180" t="e">
        <f>VLOOKUP(A180,'WL Salaries'!$A$1:$I$79,4,FALSE)</f>
        <v>#N/A</v>
      </c>
      <c r="E180" t="e">
        <f>VLOOKUP(A180,'WL Salaries'!$A$1:$I$79,5,FALSE)</f>
        <v>#N/A</v>
      </c>
      <c r="F180" t="e">
        <f>VLOOKUP(A180,'WL Salaries'!$A$1:$I$79,6,FALSE)</f>
        <v>#N/A</v>
      </c>
      <c r="G180" t="e">
        <f>VLOOKUP(A180,'WL Salaries'!$A$1:$I$79,7,FALSE)</f>
        <v>#N/A</v>
      </c>
      <c r="H180" t="e">
        <f>VLOOKUP(A180,'WL Salaries'!$A$1:$I$79,8,FALSE)</f>
        <v>#N/A</v>
      </c>
      <c r="I180" t="e">
        <f>VLOOKUP(A180,'WL Salaries'!$A$1:$I$79,9,FALSE)</f>
        <v>#N/A</v>
      </c>
      <c r="J180" t="e">
        <f>VLOOKUP(A180,AvNal!$A$1:$B$73,2,FALSE)</f>
        <v>#N/A</v>
      </c>
      <c r="K180" t="str">
        <f>VLOOKUP(A180,Gini!$A$1:$C$163,2,FALSE)</f>
        <v>0.345</v>
      </c>
      <c r="L180">
        <f>VLOOKUP(A180,Gini!$A$1:$C$163,3,FALSE)</f>
        <v>2008</v>
      </c>
      <c r="M180" t="e">
        <f t="shared" si="2"/>
        <v>#N/A</v>
      </c>
    </row>
    <row r="181" spans="1:13" x14ac:dyDescent="0.25">
      <c r="A181" s="2" t="s">
        <v>428</v>
      </c>
      <c r="B181" t="e">
        <f>VLOOKUP(A181,'WL Salaries'!$A$1:$I$79,2,FALSE)</f>
        <v>#N/A</v>
      </c>
      <c r="C181" t="e">
        <f>VLOOKUP(A181,'WL Salaries'!$A$1:$I$79,3,FALSE)</f>
        <v>#N/A</v>
      </c>
      <c r="D181" t="e">
        <f>VLOOKUP(A181,'WL Salaries'!$A$1:$I$79,4,FALSE)</f>
        <v>#N/A</v>
      </c>
      <c r="E181" t="e">
        <f>VLOOKUP(A181,'WL Salaries'!$A$1:$I$79,5,FALSE)</f>
        <v>#N/A</v>
      </c>
      <c r="F181" t="e">
        <f>VLOOKUP(A181,'WL Salaries'!$A$1:$I$79,6,FALSE)</f>
        <v>#N/A</v>
      </c>
      <c r="G181" t="e">
        <f>VLOOKUP(A181,'WL Salaries'!$A$1:$I$79,7,FALSE)</f>
        <v>#N/A</v>
      </c>
      <c r="H181" t="e">
        <f>VLOOKUP(A181,'WL Salaries'!$A$1:$I$79,8,FALSE)</f>
        <v>#N/A</v>
      </c>
      <c r="I181" t="e">
        <f>VLOOKUP(A181,'WL Salaries'!$A$1:$I$79,9,FALSE)</f>
        <v>#N/A</v>
      </c>
      <c r="J181" t="e">
        <f>VLOOKUP(A181,AvNal!$A$1:$B$73,2,FALSE)</f>
        <v>#N/A</v>
      </c>
      <c r="K181" t="str">
        <f>VLOOKUP(A181,Gini!$A$1:$C$163,2,FALSE)</f>
        <v>0.432</v>
      </c>
      <c r="L181">
        <f>VLOOKUP(A181,Gini!$A$1:$C$163,3,FALSE)</f>
        <v>1998</v>
      </c>
      <c r="M181" t="e">
        <f t="shared" si="2"/>
        <v>#N/A</v>
      </c>
    </row>
    <row r="182" spans="1:13" x14ac:dyDescent="0.25">
      <c r="A182" s="2" t="s">
        <v>389</v>
      </c>
      <c r="B182" t="str">
        <f>VLOOKUP(A182,'WL Salaries'!$A$1:$I$79,2,FALSE)</f>
        <v>Nana Akufo-Addo</v>
      </c>
      <c r="C182" t="str">
        <f>VLOOKUP(A182,'WL Salaries'!$A$1:$I$79,3,FALSE)</f>
        <v>President Ghana</v>
      </c>
      <c r="D182" t="str">
        <f>VLOOKUP(A182,'WL Salaries'!$A$1:$I$79,4,FALSE)</f>
        <v>Born: 1944, Ghana</v>
      </c>
      <c r="E182">
        <f>VLOOKUP(A182,'WL Salaries'!$A$1:$I$79,5,FALSE)</f>
        <v>37151</v>
      </c>
      <c r="F182">
        <f>VLOOKUP(A182,'WL Salaries'!$A$1:$I$79,6,FALSE)</f>
        <v>3096</v>
      </c>
      <c r="G182">
        <f>VLOOKUP(A182,'WL Salaries'!$A$1:$I$79,7,FALSE)</f>
        <v>714</v>
      </c>
      <c r="H182">
        <f>VLOOKUP(A182,'WL Salaries'!$A$1:$I$79,8,FALSE)</f>
        <v>102</v>
      </c>
      <c r="I182" t="str">
        <f>VLOOKUP(A182,'WL Salaries'!$A$1:$I$79,9,FALSE)</f>
        <v>http://www.paywizard.org/main/salary/vip-check/nana-akufo-addo/picture</v>
      </c>
      <c r="J182" t="e">
        <f>VLOOKUP(A182,AvNal!$A$1:$B$73,2,FALSE)</f>
        <v>#N/A</v>
      </c>
      <c r="K182" t="str">
        <f>VLOOKUP(A182,Gini!$A$1:$C$163,2,FALSE)</f>
        <v>0.428</v>
      </c>
      <c r="L182">
        <f>VLOOKUP(A182,Gini!$A$1:$C$163,3,FALSE)</f>
        <v>2006</v>
      </c>
      <c r="M182" t="e">
        <f t="shared" si="2"/>
        <v>#N/A</v>
      </c>
    </row>
    <row r="183" spans="1:13" x14ac:dyDescent="0.25">
      <c r="A183" s="2" t="s">
        <v>540</v>
      </c>
      <c r="B183" t="e">
        <f>VLOOKUP(A183,'WL Salaries'!$A$1:$I$79,2,FALSE)</f>
        <v>#N/A</v>
      </c>
      <c r="C183" t="e">
        <f>VLOOKUP(A183,'WL Salaries'!$A$1:$I$79,3,FALSE)</f>
        <v>#N/A</v>
      </c>
      <c r="D183" t="e">
        <f>VLOOKUP(A183,'WL Salaries'!$A$1:$I$79,4,FALSE)</f>
        <v>#N/A</v>
      </c>
      <c r="E183" t="e">
        <f>VLOOKUP(A183,'WL Salaries'!$A$1:$I$79,5,FALSE)</f>
        <v>#N/A</v>
      </c>
      <c r="F183" t="e">
        <f>VLOOKUP(A183,'WL Salaries'!$A$1:$I$79,6,FALSE)</f>
        <v>#N/A</v>
      </c>
      <c r="G183" t="e">
        <f>VLOOKUP(A183,'WL Salaries'!$A$1:$I$79,7,FALSE)</f>
        <v>#N/A</v>
      </c>
      <c r="H183" t="e">
        <f>VLOOKUP(A183,'WL Salaries'!$A$1:$I$79,8,FALSE)</f>
        <v>#N/A</v>
      </c>
      <c r="I183" t="e">
        <f>VLOOKUP(A183,'WL Salaries'!$A$1:$I$79,9,FALSE)</f>
        <v>#N/A</v>
      </c>
      <c r="J183" t="e">
        <f>VLOOKUP(A183,AvNal!$A$1:$B$73,2,FALSE)</f>
        <v>#N/A</v>
      </c>
      <c r="K183" t="str">
        <f>VLOOKUP(A183,Gini!$A$1:$C$163,2,FALSE)</f>
        <v>0.515</v>
      </c>
      <c r="L183">
        <f>VLOOKUP(A183,Gini!$A$1:$C$163,3,FALSE)</f>
        <v>2010</v>
      </c>
      <c r="M183" t="e">
        <f t="shared" si="2"/>
        <v>#N/A</v>
      </c>
    </row>
    <row r="184" spans="1:13" x14ac:dyDescent="0.25">
      <c r="A184" s="2" t="s">
        <v>598</v>
      </c>
      <c r="B184" t="e">
        <f>VLOOKUP(A184,'WL Salaries'!$A$1:$I$79,2,FALSE)</f>
        <v>#N/A</v>
      </c>
      <c r="C184" t="e">
        <f>VLOOKUP(A184,'WL Salaries'!$A$1:$I$79,3,FALSE)</f>
        <v>#N/A</v>
      </c>
      <c r="D184" t="e">
        <f>VLOOKUP(A184,'WL Salaries'!$A$1:$I$79,4,FALSE)</f>
        <v>#N/A</v>
      </c>
      <c r="E184" t="e">
        <f>VLOOKUP(A184,'WL Salaries'!$A$1:$I$79,5,FALSE)</f>
        <v>#N/A</v>
      </c>
      <c r="F184" t="e">
        <f>VLOOKUP(A184,'WL Salaries'!$A$1:$I$79,6,FALSE)</f>
        <v>#N/A</v>
      </c>
      <c r="G184" t="e">
        <f>VLOOKUP(A184,'WL Salaries'!$A$1:$I$79,7,FALSE)</f>
        <v>#N/A</v>
      </c>
      <c r="H184" t="e">
        <f>VLOOKUP(A184,'WL Salaries'!$A$1:$I$79,8,FALSE)</f>
        <v>#N/A</v>
      </c>
      <c r="I184" t="e">
        <f>VLOOKUP(A184,'WL Salaries'!$A$1:$I$79,9,FALSE)</f>
        <v>#N/A</v>
      </c>
      <c r="J184">
        <f>VLOOKUP(A184,AvNal!$A$1:$B$73,2,FALSE)</f>
        <v>2616</v>
      </c>
      <c r="K184" t="str">
        <f>VLOOKUP(A184,Gini!$A$1:$C$163,2,FALSE)</f>
        <v>0.473</v>
      </c>
      <c r="L184">
        <f>VLOOKUP(A184,Gini!$A$1:$C$163,3,FALSE)</f>
        <v>2011</v>
      </c>
      <c r="M184" t="e">
        <f t="shared" si="2"/>
        <v>#N/A</v>
      </c>
    </row>
    <row r="185" spans="1:13" x14ac:dyDescent="0.25">
      <c r="A185" s="2" t="s">
        <v>469</v>
      </c>
      <c r="B185" t="e">
        <f>VLOOKUP(A185,'WL Salaries'!$A$1:$I$79,2,FALSE)</f>
        <v>#N/A</v>
      </c>
      <c r="C185" t="e">
        <f>VLOOKUP(A185,'WL Salaries'!$A$1:$I$79,3,FALSE)</f>
        <v>#N/A</v>
      </c>
      <c r="D185" t="e">
        <f>VLOOKUP(A185,'WL Salaries'!$A$1:$I$79,4,FALSE)</f>
        <v>#N/A</v>
      </c>
      <c r="E185" t="e">
        <f>VLOOKUP(A185,'WL Salaries'!$A$1:$I$79,5,FALSE)</f>
        <v>#N/A</v>
      </c>
      <c r="F185" t="e">
        <f>VLOOKUP(A185,'WL Salaries'!$A$1:$I$79,6,FALSE)</f>
        <v>#N/A</v>
      </c>
      <c r="G185" t="e">
        <f>VLOOKUP(A185,'WL Salaries'!$A$1:$I$79,7,FALSE)</f>
        <v>#N/A</v>
      </c>
      <c r="H185" t="e">
        <f>VLOOKUP(A185,'WL Salaries'!$A$1:$I$79,8,FALSE)</f>
        <v>#N/A</v>
      </c>
      <c r="I185" t="e">
        <f>VLOOKUP(A185,'WL Salaries'!$A$1:$I$79,9,FALSE)</f>
        <v>#N/A</v>
      </c>
      <c r="J185" t="e">
        <f>VLOOKUP(A185,AvNal!$A$1:$B$73,2,FALSE)</f>
        <v>#N/A</v>
      </c>
      <c r="K185" t="str">
        <f>VLOOKUP(A185,Gini!$A$1:$C$163,2,FALSE)</f>
        <v>0.415</v>
      </c>
      <c r="L185">
        <f>VLOOKUP(A185,Gini!$A$1:$C$163,3,FALSE)</f>
        <v>2005</v>
      </c>
      <c r="M185" t="e">
        <f t="shared" si="2"/>
        <v>#N/A</v>
      </c>
    </row>
    <row r="186" spans="1:13" x14ac:dyDescent="0.25">
      <c r="A186" s="2" t="s">
        <v>360</v>
      </c>
      <c r="B186" t="str">
        <f>VLOOKUP(A186,'WL Salaries'!$A$1:$I$79,2,FALSE)</f>
        <v>Charles Michel</v>
      </c>
      <c r="C186" t="str">
        <f>VLOOKUP(A186,'WL Salaries'!$A$1:$I$79,3,FALSE)</f>
        <v>Prime Minister Belgium</v>
      </c>
      <c r="D186" t="str">
        <f>VLOOKUP(A186,'WL Salaries'!$A$1:$I$79,4,FALSE)</f>
        <v>Born: 1975 Belgium</v>
      </c>
      <c r="E186">
        <f>VLOOKUP(A186,'WL Salaries'!$A$1:$I$79,5,FALSE)</f>
        <v>259900</v>
      </c>
      <c r="F186">
        <f>VLOOKUP(A186,'WL Salaries'!$A$1:$I$79,6,FALSE)</f>
        <v>21658</v>
      </c>
      <c r="G186">
        <f>VLOOKUP(A186,'WL Salaries'!$A$1:$I$79,7,FALSE)</f>
        <v>4998</v>
      </c>
      <c r="H186">
        <f>VLOOKUP(A186,'WL Salaries'!$A$1:$I$79,8,FALSE)</f>
        <v>712</v>
      </c>
      <c r="I186" t="str">
        <f>VLOOKUP(A186,'WL Salaries'!$A$1:$I$79,9,FALSE)</f>
        <v>http://www.paywizard.org/main/salary/vip-check/charles-michel/picture</v>
      </c>
      <c r="J186">
        <f>VLOOKUP(A186,AvNal!$A$1:$B$73,2,FALSE)</f>
        <v>3035</v>
      </c>
      <c r="K186" t="e">
        <f>VLOOKUP(A186,Gini!$A$1:$C$163,2,FALSE)</f>
        <v>#N/A</v>
      </c>
      <c r="L186" t="e">
        <f>VLOOKUP(A186,Gini!$A$1:$C$163,3,FALSE)</f>
        <v>#N/A</v>
      </c>
      <c r="M186">
        <f t="shared" si="2"/>
        <v>7.1360790774299838</v>
      </c>
    </row>
    <row r="187" spans="1:13" x14ac:dyDescent="0.25">
      <c r="A187" s="2" t="s">
        <v>402</v>
      </c>
      <c r="B187" t="e">
        <f>VLOOKUP(A187,'WL Salaries'!$A$1:$I$79,2,FALSE)</f>
        <v>#N/A</v>
      </c>
      <c r="C187" t="e">
        <f>VLOOKUP(A187,'WL Salaries'!$A$1:$I$79,3,FALSE)</f>
        <v>#N/A</v>
      </c>
      <c r="D187" t="e">
        <f>VLOOKUP(A187,'WL Salaries'!$A$1:$I$79,4,FALSE)</f>
        <v>#N/A</v>
      </c>
      <c r="E187" t="e">
        <f>VLOOKUP(A187,'WL Salaries'!$A$1:$I$79,5,FALSE)</f>
        <v>#N/A</v>
      </c>
      <c r="F187" t="e">
        <f>VLOOKUP(A187,'WL Salaries'!$A$1:$I$79,6,FALSE)</f>
        <v>#N/A</v>
      </c>
      <c r="G187" t="e">
        <f>VLOOKUP(A187,'WL Salaries'!$A$1:$I$79,7,FALSE)</f>
        <v>#N/A</v>
      </c>
      <c r="H187" t="e">
        <f>VLOOKUP(A187,'WL Salaries'!$A$1:$I$79,8,FALSE)</f>
        <v>#N/A</v>
      </c>
      <c r="I187" t="e">
        <f>VLOOKUP(A187,'WL Salaries'!$A$1:$I$79,9,FALSE)</f>
        <v>#N/A</v>
      </c>
      <c r="J187">
        <f>VLOOKUP(A187,AvNal!$A$1:$B$73,2,FALSE)</f>
        <v>1385</v>
      </c>
      <c r="K187" t="str">
        <f>VLOOKUP(A187,Gini!$A$1:$C$163,2,FALSE)</f>
        <v>0.2612</v>
      </c>
      <c r="L187">
        <f>VLOOKUP(A187,Gini!$A$1:$C$163,3,FALSE)</f>
        <v>2012</v>
      </c>
      <c r="M187" t="e">
        <f t="shared" si="2"/>
        <v>#N/A</v>
      </c>
    </row>
    <row r="188" spans="1:13" x14ac:dyDescent="0.25">
      <c r="A188" s="2" t="s">
        <v>357</v>
      </c>
      <c r="B188" t="str">
        <f>VLOOKUP(A188,'WL Salaries'!$A$1:$I$79,2,FALSE)</f>
        <v>Rosen Plevneliev</v>
      </c>
      <c r="C188" t="str">
        <f>VLOOKUP(A188,'WL Salaries'!$A$1:$I$79,3,FALSE)</f>
        <v>President Bulgaria</v>
      </c>
      <c r="D188" t="str">
        <f>VLOOKUP(A188,'WL Salaries'!$A$1:$I$79,4,FALSE)</f>
        <v>Born: 1964 Bulgaria</v>
      </c>
      <c r="E188">
        <f>VLOOKUP(A188,'WL Salaries'!$A$1:$I$79,5,FALSE)</f>
        <v>35757</v>
      </c>
      <c r="F188">
        <f>VLOOKUP(A188,'WL Salaries'!$A$1:$I$79,6,FALSE)</f>
        <v>2980</v>
      </c>
      <c r="G188">
        <f>VLOOKUP(A188,'WL Salaries'!$A$1:$I$79,7,FALSE)</f>
        <v>688</v>
      </c>
      <c r="H188">
        <f>VLOOKUP(A188,'WL Salaries'!$A$1:$I$79,8,FALSE)</f>
        <v>98</v>
      </c>
      <c r="I188" t="str">
        <f>VLOOKUP(A188,'WL Salaries'!$A$1:$I$79,9,FALSE)</f>
        <v>http://www.paywizard.org/main/salary/vip-check/rosen-plevneliev/picture</v>
      </c>
      <c r="J188">
        <f>VLOOKUP(A188,AvNal!$A$1:$B$73,2,FALSE)</f>
        <v>750</v>
      </c>
      <c r="K188" t="str">
        <f>VLOOKUP(A188,Gini!$A$1:$C$163,2,FALSE)</f>
        <v>0.336</v>
      </c>
      <c r="L188">
        <f>VLOOKUP(A188,Gini!$A$1:$C$163,3,FALSE)</f>
        <v>2012</v>
      </c>
      <c r="M188">
        <f t="shared" si="2"/>
        <v>3.9733333333333332</v>
      </c>
    </row>
    <row r="189" spans="1:13" x14ac:dyDescent="0.25">
      <c r="A189" s="2" t="s">
        <v>342</v>
      </c>
      <c r="B189" t="str">
        <f>VLOOKUP(A189,'WL Salaries'!$A$1:$I$79,2,FALSE)</f>
        <v xml:space="preserve">Alexander Lukashenko </v>
      </c>
      <c r="C189" t="str">
        <f>VLOOKUP(A189,'WL Salaries'!$A$1:$I$79,3,FALSE)</f>
        <v xml:space="preserve">President of Belarus </v>
      </c>
      <c r="D189" t="str">
        <f>VLOOKUP(A189,'WL Salaries'!$A$1:$I$79,4,FALSE)</f>
        <v xml:space="preserve">Born: 1954 Belarus </v>
      </c>
      <c r="E189">
        <f>VLOOKUP(A189,'WL Salaries'!$A$1:$I$79,5,FALSE)</f>
        <v>53777</v>
      </c>
      <c r="F189">
        <f>VLOOKUP(A189,'WL Salaries'!$A$1:$I$79,6,FALSE)</f>
        <v>4481</v>
      </c>
      <c r="G189">
        <f>VLOOKUP(A189,'WL Salaries'!$A$1:$I$79,7,FALSE)</f>
        <v>1034</v>
      </c>
      <c r="H189">
        <f>VLOOKUP(A189,'WL Salaries'!$A$1:$I$79,8,FALSE)</f>
        <v>147</v>
      </c>
      <c r="I189" t="str">
        <f>VLOOKUP(A189,'WL Salaries'!$A$1:$I$79,9,FALSE)</f>
        <v>http://www.paywizard.org/main/salary/vip-check/alexander-lukashenko/picture</v>
      </c>
      <c r="J189">
        <f>VLOOKUP(A189,AvNal!$A$1:$B$73,2,FALSE)</f>
        <v>959</v>
      </c>
      <c r="K189" t="str">
        <f>VLOOKUP(A189,Gini!$A$1:$C$163,2,FALSE)</f>
        <v>0.2601</v>
      </c>
      <c r="L189">
        <f>VLOOKUP(A189,Gini!$A$1:$C$163,3,FALSE)</f>
        <v>2011</v>
      </c>
      <c r="M189">
        <f t="shared" si="2"/>
        <v>4.672575599582899</v>
      </c>
    </row>
    <row r="190" spans="1:13" x14ac:dyDescent="0.25">
      <c r="A190" s="2" t="s">
        <v>353</v>
      </c>
      <c r="B190" t="str">
        <f>VLOOKUP(A190,'WL Salaries'!$A$1:$I$79,2,FALSE)</f>
        <v>Demetris Christofias</v>
      </c>
      <c r="C190" t="str">
        <f>VLOOKUP(A190,'WL Salaries'!$A$1:$I$79,3,FALSE)</f>
        <v>President Cyprus</v>
      </c>
      <c r="D190" t="str">
        <f>VLOOKUP(A190,'WL Salaries'!$A$1:$I$79,4,FALSE)</f>
        <v>Born: 1946 Cyprus</v>
      </c>
      <c r="E190">
        <f>VLOOKUP(A190,'WL Salaries'!$A$1:$I$79,5,FALSE)</f>
        <v>203785</v>
      </c>
      <c r="F190">
        <f>VLOOKUP(A190,'WL Salaries'!$A$1:$I$79,6,FALSE)</f>
        <v>16982</v>
      </c>
      <c r="G190">
        <f>VLOOKUP(A190,'WL Salaries'!$A$1:$I$79,7,FALSE)</f>
        <v>3918</v>
      </c>
      <c r="H190">
        <f>VLOOKUP(A190,'WL Salaries'!$A$1:$I$79,8,FALSE)</f>
        <v>558</v>
      </c>
      <c r="I190" t="str">
        <f>VLOOKUP(A190,'WL Salaries'!$A$1:$I$79,9,FALSE)</f>
        <v>http://www.paywizard.org/main/salary/vip-check/demetris-christofias/picture</v>
      </c>
      <c r="J190">
        <f>VLOOKUP(A190,AvNal!$A$1:$B$73,2,FALSE)</f>
        <v>2605</v>
      </c>
      <c r="K190" t="str">
        <f>VLOOKUP(A190,Gini!$A$1:$C$163,2,FALSE)</f>
        <v>0.31</v>
      </c>
      <c r="L190">
        <f>VLOOKUP(A190,Gini!$A$1:$C$163,3,FALSE)</f>
        <v>2012</v>
      </c>
      <c r="M190">
        <f t="shared" si="2"/>
        <v>6.5190019193857962</v>
      </c>
    </row>
    <row r="191" spans="1:13" x14ac:dyDescent="0.25">
      <c r="A191" s="2" t="s">
        <v>669</v>
      </c>
      <c r="B191" t="e">
        <f>VLOOKUP(A191,'WL Salaries'!$A$1:$I$79,2,FALSE)</f>
        <v>#N/A</v>
      </c>
      <c r="C191" t="e">
        <f>VLOOKUP(A191,'WL Salaries'!$A$1:$I$79,3,FALSE)</f>
        <v>#N/A</v>
      </c>
      <c r="D191" t="e">
        <f>VLOOKUP(A191,'WL Salaries'!$A$1:$I$79,4,FALSE)</f>
        <v>#N/A</v>
      </c>
      <c r="E191" t="e">
        <f>VLOOKUP(A191,'WL Salaries'!$A$1:$I$79,5,FALSE)</f>
        <v>#N/A</v>
      </c>
      <c r="F191" t="e">
        <f>VLOOKUP(A191,'WL Salaries'!$A$1:$I$79,6,FALSE)</f>
        <v>#N/A</v>
      </c>
      <c r="G191" t="e">
        <f>VLOOKUP(A191,'WL Salaries'!$A$1:$I$79,7,FALSE)</f>
        <v>#N/A</v>
      </c>
      <c r="H191" t="e">
        <f>VLOOKUP(A191,'WL Salaries'!$A$1:$I$79,8,FALSE)</f>
        <v>#N/A</v>
      </c>
      <c r="I191" t="e">
        <f>VLOOKUP(A191,'WL Salaries'!$A$1:$I$79,9,FALSE)</f>
        <v>#N/A</v>
      </c>
      <c r="J191" t="e">
        <f>VLOOKUP(A191,AvNal!$A$1:$B$73,2,FALSE)</f>
        <v>#N/A</v>
      </c>
      <c r="K191" t="e">
        <f>VLOOKUP(A191,Gini!$A$1:$C$163,2,FALSE)</f>
        <v>#N/A</v>
      </c>
      <c r="L191" t="e">
        <f>VLOOKUP(A191,Gini!$A$1:$C$163,3,FALSE)</f>
        <v>#N/A</v>
      </c>
      <c r="M191" t="e">
        <f t="shared" si="2"/>
        <v>#N/A</v>
      </c>
    </row>
    <row r="192" spans="1:13" x14ac:dyDescent="0.25">
      <c r="A192" s="2" t="s">
        <v>366</v>
      </c>
      <c r="B192" t="str">
        <f>VLOOKUP(A192,'WL Salaries'!$A$1:$I$79,2,FALSE)</f>
        <v>Macky Sall</v>
      </c>
      <c r="C192" t="str">
        <f>VLOOKUP(A192,'WL Salaries'!$A$1:$I$79,3,FALSE)</f>
        <v>Prime Minister Senegal</v>
      </c>
      <c r="D192" t="str">
        <f>VLOOKUP(A192,'WL Salaries'!$A$1:$I$79,4,FALSE)</f>
        <v>Born: Senegal 1961</v>
      </c>
      <c r="E192">
        <f>VLOOKUP(A192,'WL Salaries'!$A$1:$I$79,5,FALSE)</f>
        <v>14941</v>
      </c>
      <c r="F192">
        <f>VLOOKUP(A192,'WL Salaries'!$A$1:$I$79,6,FALSE)</f>
        <v>1245</v>
      </c>
      <c r="G192">
        <f>VLOOKUP(A192,'WL Salaries'!$A$1:$I$79,7,FALSE)</f>
        <v>287</v>
      </c>
      <c r="H192">
        <f>VLOOKUP(A192,'WL Salaries'!$A$1:$I$79,8,FALSE)</f>
        <v>40</v>
      </c>
      <c r="I192" t="str">
        <f>VLOOKUP(A192,'WL Salaries'!$A$1:$I$79,9,FALSE)</f>
        <v>http://www.paywizard.org/main/salary/vip-check/macky-sall/picture</v>
      </c>
      <c r="J192" t="e">
        <f>VLOOKUP(A192,AvNal!$A$1:$B$73,2,FALSE)</f>
        <v>#N/A</v>
      </c>
      <c r="K192" t="str">
        <f>VLOOKUP(A192,Gini!$A$1:$C$163,2,FALSE)</f>
        <v>0.403</v>
      </c>
      <c r="L192">
        <f>VLOOKUP(A192,Gini!$A$1:$C$163,3,FALSE)</f>
        <v>2011</v>
      </c>
      <c r="M192" t="e">
        <f t="shared" si="2"/>
        <v>#N/A</v>
      </c>
    </row>
    <row r="193" spans="1:13" x14ac:dyDescent="0.25">
      <c r="A193" s="2" t="s">
        <v>433</v>
      </c>
      <c r="B193" t="e">
        <f>VLOOKUP(A193,'WL Salaries'!$A$1:$I$79,2,FALSE)</f>
        <v>#N/A</v>
      </c>
      <c r="C193" t="e">
        <f>VLOOKUP(A193,'WL Salaries'!$A$1:$I$79,3,FALSE)</f>
        <v>#N/A</v>
      </c>
      <c r="D193" t="e">
        <f>VLOOKUP(A193,'WL Salaries'!$A$1:$I$79,4,FALSE)</f>
        <v>#N/A</v>
      </c>
      <c r="E193" t="e">
        <f>VLOOKUP(A193,'WL Salaries'!$A$1:$I$79,5,FALSE)</f>
        <v>#N/A</v>
      </c>
      <c r="F193" t="e">
        <f>VLOOKUP(A193,'WL Salaries'!$A$1:$I$79,6,FALSE)</f>
        <v>#N/A</v>
      </c>
      <c r="G193" t="e">
        <f>VLOOKUP(A193,'WL Salaries'!$A$1:$I$79,7,FALSE)</f>
        <v>#N/A</v>
      </c>
      <c r="H193" t="e">
        <f>VLOOKUP(A193,'WL Salaries'!$A$1:$I$79,8,FALSE)</f>
        <v>#N/A</v>
      </c>
      <c r="I193" t="e">
        <f>VLOOKUP(A193,'WL Salaries'!$A$1:$I$79,9,FALSE)</f>
        <v>#N/A</v>
      </c>
      <c r="J193">
        <f>VLOOKUP(A193,AvNal!$A$1:$B$73,2,FALSE)</f>
        <v>471</v>
      </c>
      <c r="K193" t="str">
        <f>VLOOKUP(A193,Gini!$A$1:$C$163,2,FALSE)</f>
        <v>0.313</v>
      </c>
      <c r="L193">
        <f>VLOOKUP(A193,Gini!$A$1:$C$163,3,FALSE)</f>
        <v>2010</v>
      </c>
      <c r="M193" t="e">
        <f t="shared" si="2"/>
        <v>#N/A</v>
      </c>
    </row>
    <row r="194" spans="1:13" x14ac:dyDescent="0.25">
      <c r="A194" s="2" t="s">
        <v>547</v>
      </c>
      <c r="B194" t="e">
        <f>VLOOKUP(A194,'WL Salaries'!$A$1:$I$79,2,FALSE)</f>
        <v>#N/A</v>
      </c>
      <c r="C194" t="e">
        <f>VLOOKUP(A194,'WL Salaries'!$A$1:$I$79,3,FALSE)</f>
        <v>#N/A</v>
      </c>
      <c r="D194" t="e">
        <f>VLOOKUP(A194,'WL Salaries'!$A$1:$I$79,4,FALSE)</f>
        <v>#N/A</v>
      </c>
      <c r="E194" t="e">
        <f>VLOOKUP(A194,'WL Salaries'!$A$1:$I$79,5,FALSE)</f>
        <v>#N/A</v>
      </c>
      <c r="F194" t="e">
        <f>VLOOKUP(A194,'WL Salaries'!$A$1:$I$79,6,FALSE)</f>
        <v>#N/A</v>
      </c>
      <c r="G194" t="e">
        <f>VLOOKUP(A194,'WL Salaries'!$A$1:$I$79,7,FALSE)</f>
        <v>#N/A</v>
      </c>
      <c r="H194" t="e">
        <f>VLOOKUP(A194,'WL Salaries'!$A$1:$I$79,8,FALSE)</f>
        <v>#N/A</v>
      </c>
      <c r="I194" t="e">
        <f>VLOOKUP(A194,'WL Salaries'!$A$1:$I$79,9,FALSE)</f>
        <v>#N/A</v>
      </c>
      <c r="J194">
        <f>VLOOKUP(A194,AvNal!$A$1:$B$73,2,FALSE)</f>
        <v>753</v>
      </c>
      <c r="K194" t="str">
        <f>VLOOKUP(A194,Gini!$A$1:$C$163,2,FALSE)</f>
        <v>0.29</v>
      </c>
      <c r="L194">
        <f>VLOOKUP(A194,Gini!$A$1:$C$163,3,FALSE)</f>
        <v>2009</v>
      </c>
      <c r="M194" t="e">
        <f t="shared" si="2"/>
        <v>#N/A</v>
      </c>
    </row>
    <row r="195" spans="1:13" x14ac:dyDescent="0.25">
      <c r="A195" s="2" t="s">
        <v>355</v>
      </c>
      <c r="B195" t="str">
        <f>VLOOKUP(A195,'WL Salaries'!$A$1:$I$79,2,FALSE)</f>
        <v>Horacio Cartes</v>
      </c>
      <c r="C195" t="str">
        <f>VLOOKUP(A195,'WL Salaries'!$A$1:$I$79,3,FALSE)</f>
        <v>President Paraquay</v>
      </c>
      <c r="D195" t="str">
        <f>VLOOKUP(A195,'WL Salaries'!$A$1:$I$79,4,FALSE)</f>
        <v>Born: 1956 Paraguay</v>
      </c>
      <c r="E195">
        <f>VLOOKUP(A195,'WL Salaries'!$A$1:$I$79,5,FALSE)</f>
        <v>80550</v>
      </c>
      <c r="F195">
        <f>VLOOKUP(A195,'WL Salaries'!$A$1:$I$79,6,FALSE)</f>
        <v>6713</v>
      </c>
      <c r="G195">
        <f>VLOOKUP(A195,'WL Salaries'!$A$1:$I$79,7,FALSE)</f>
        <v>1549</v>
      </c>
      <c r="H195">
        <f>VLOOKUP(A195,'WL Salaries'!$A$1:$I$79,8,FALSE)</f>
        <v>221</v>
      </c>
      <c r="I195" t="str">
        <f>VLOOKUP(A195,'WL Salaries'!$A$1:$I$79,9,FALSE)</f>
        <v>http://www.paywizard.org/main/salary/vip-check/horacio-cartes/picture</v>
      </c>
      <c r="J195" t="e">
        <f>VLOOKUP(A195,AvNal!$A$1:$B$73,2,FALSE)</f>
        <v>#N/A</v>
      </c>
      <c r="K195" t="str">
        <f>VLOOKUP(A195,Gini!$A$1:$C$163,2,FALSE)</f>
        <v>0.524</v>
      </c>
      <c r="L195">
        <f>VLOOKUP(A195,Gini!$A$1:$C$163,3,FALSE)</f>
        <v>2010</v>
      </c>
      <c r="M195" t="e">
        <f t="shared" ref="M195:M198" si="3">F195/J195</f>
        <v>#N/A</v>
      </c>
    </row>
    <row r="196" spans="1:13" x14ac:dyDescent="0.25">
      <c r="A196" s="2" t="s">
        <v>670</v>
      </c>
      <c r="B196" t="e">
        <f>VLOOKUP(A196,'WL Salaries'!$A$1:$I$79,2,FALSE)</f>
        <v>#N/A</v>
      </c>
      <c r="C196" t="e">
        <f>VLOOKUP(A196,'WL Salaries'!$A$1:$I$79,3,FALSE)</f>
        <v>#N/A</v>
      </c>
      <c r="D196" t="e">
        <f>VLOOKUP(A196,'WL Salaries'!$A$1:$I$79,4,FALSE)</f>
        <v>#N/A</v>
      </c>
      <c r="E196" t="e">
        <f>VLOOKUP(A196,'WL Salaries'!$A$1:$I$79,5,FALSE)</f>
        <v>#N/A</v>
      </c>
      <c r="F196" t="e">
        <f>VLOOKUP(A196,'WL Salaries'!$A$1:$I$79,6,FALSE)</f>
        <v>#N/A</v>
      </c>
      <c r="G196" t="e">
        <f>VLOOKUP(A196,'WL Salaries'!$A$1:$I$79,7,FALSE)</f>
        <v>#N/A</v>
      </c>
      <c r="H196" t="e">
        <f>VLOOKUP(A196,'WL Salaries'!$A$1:$I$79,8,FALSE)</f>
        <v>#N/A</v>
      </c>
      <c r="I196" t="e">
        <f>VLOOKUP(A196,'WL Salaries'!$A$1:$I$79,9,FALSE)</f>
        <v>#N/A</v>
      </c>
      <c r="J196" t="e">
        <f>VLOOKUP(A196,AvNal!$A$1:$B$73,2,FALSE)</f>
        <v>#N/A</v>
      </c>
      <c r="K196" t="e">
        <f>VLOOKUP(A196,Gini!$A$1:$C$163,2,FALSE)</f>
        <v>#N/A</v>
      </c>
      <c r="L196" t="e">
        <f>VLOOKUP(A196,Gini!$A$1:$C$163,3,FALSE)</f>
        <v>#N/A</v>
      </c>
      <c r="M196" t="e">
        <f t="shared" si="3"/>
        <v>#N/A</v>
      </c>
    </row>
    <row r="197" spans="1:13" x14ac:dyDescent="0.25">
      <c r="A197" s="2" t="s">
        <v>361</v>
      </c>
      <c r="B197" t="str">
        <f>VLOOKUP(A197,'WL Salaries'!$A$1:$I$79,2,FALSE)</f>
        <v>Joko Widodo</v>
      </c>
      <c r="C197" t="str">
        <f>VLOOKUP(A197,'WL Salaries'!$A$1:$I$79,3,FALSE)</f>
        <v>President Indonesia</v>
      </c>
      <c r="D197" t="str">
        <f>VLOOKUP(A197,'WL Salaries'!$A$1:$I$79,4,FALSE)</f>
        <v>Born: 1961 Indonesia</v>
      </c>
      <c r="E197">
        <f>VLOOKUP(A197,'WL Salaries'!$A$1:$I$79,5,FALSE)</f>
        <v>124171</v>
      </c>
      <c r="F197">
        <f>VLOOKUP(A197,'WL Salaries'!$A$1:$I$79,6,FALSE)</f>
        <v>10347</v>
      </c>
      <c r="G197">
        <f>VLOOKUP(A197,'WL Salaries'!$A$1:$I$79,7,FALSE)</f>
        <v>2387</v>
      </c>
      <c r="H197">
        <f>VLOOKUP(A197,'WL Salaries'!$A$1:$I$79,8,FALSE)</f>
        <v>340</v>
      </c>
      <c r="I197" t="str">
        <f>VLOOKUP(A197,'WL Salaries'!$A$1:$I$79,9,FALSE)</f>
        <v>http://www.paywizard.org/main/salary/vip-check/joko-widodo-1/picture</v>
      </c>
      <c r="J197" t="e">
        <f>VLOOKUP(A197,AvNal!$A$1:$B$73,2,FALSE)</f>
        <v>#N/A</v>
      </c>
      <c r="K197" t="str">
        <f>VLOOKUP(A197,Gini!$A$1:$C$163,2,FALSE)</f>
        <v>0.381</v>
      </c>
      <c r="L197">
        <f>VLOOKUP(A197,Gini!$A$1:$C$163,3,FALSE)</f>
        <v>2011</v>
      </c>
      <c r="M197" t="e">
        <f t="shared" si="3"/>
        <v>#N/A</v>
      </c>
    </row>
    <row r="198" spans="1:13" x14ac:dyDescent="0.25">
      <c r="A198" s="2" t="s">
        <v>329</v>
      </c>
      <c r="B198" t="str">
        <f>VLOOKUP(A198,'WL Salaries'!$A$1:$I$79,2,FALSE)</f>
        <v>Abdul Fattah Al Sisi</v>
      </c>
      <c r="C198" t="str">
        <f>VLOOKUP(A198,'WL Salaries'!$A$1:$I$79,3,FALSE)</f>
        <v>President Egypt</v>
      </c>
      <c r="D198" t="str">
        <f>VLOOKUP(A198,'WL Salaries'!$A$1:$I$79,4,FALSE)</f>
        <v>Born: Egypt 1954</v>
      </c>
      <c r="E198">
        <f>VLOOKUP(A198,'WL Salaries'!$A$1:$I$79,5,FALSE)</f>
        <v>72000</v>
      </c>
      <c r="F198">
        <f>VLOOKUP(A198,'WL Salaries'!$A$1:$I$79,6,FALSE)</f>
        <v>6000</v>
      </c>
      <c r="G198">
        <f>VLOOKUP(A198,'WL Salaries'!$A$1:$I$79,7,FALSE)</f>
        <v>1384</v>
      </c>
      <c r="H198">
        <f>VLOOKUP(A198,'WL Salaries'!$A$1:$I$79,8,FALSE)</f>
        <v>197</v>
      </c>
      <c r="I198" t="str">
        <f>VLOOKUP(A198,'WL Salaries'!$A$1:$I$79,9,FALSE)</f>
        <v>http://www.paywizard.org/main/salary/vip-check/abdul-fattah-al-sisi/picture</v>
      </c>
      <c r="J198">
        <f>VLOOKUP(A198,AvNal!$A$1:$B$73,2,FALSE)</f>
        <v>548</v>
      </c>
      <c r="K198" t="str">
        <f>VLOOKUP(A198,Gini!$A$1:$C$163,2,FALSE)</f>
        <v>0.308</v>
      </c>
      <c r="L198">
        <f>VLOOKUP(A198,Gini!$A$1:$C$163,3,FALSE)</f>
        <v>2008</v>
      </c>
      <c r="M198">
        <f t="shared" si="3"/>
        <v>10.948905109489051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79"/>
  <sheetViews>
    <sheetView topLeftCell="A5" workbookViewId="0">
      <selection activeCell="C15" sqref="C15"/>
    </sheetView>
  </sheetViews>
  <sheetFormatPr baseColWidth="10" defaultRowHeight="15" x14ac:dyDescent="0.25"/>
  <cols>
    <col min="1" max="16384" width="11.42578125" style="1"/>
  </cols>
  <sheetData>
    <row r="1" spans="1:9" x14ac:dyDescent="0.25">
      <c r="A1" s="1" t="s">
        <v>303</v>
      </c>
      <c r="B1" s="1" t="s">
        <v>302</v>
      </c>
      <c r="C1" s="1" t="s">
        <v>390</v>
      </c>
      <c r="D1" s="1" t="s">
        <v>304</v>
      </c>
      <c r="E1" s="1" t="s">
        <v>671</v>
      </c>
      <c r="F1" s="1" t="s">
        <v>672</v>
      </c>
      <c r="G1" s="1" t="s">
        <v>673</v>
      </c>
      <c r="H1" s="1" t="s">
        <v>674</v>
      </c>
      <c r="I1" s="1" t="s">
        <v>309</v>
      </c>
    </row>
    <row r="2" spans="1:9" x14ac:dyDescent="0.25">
      <c r="A2" s="1" t="s">
        <v>310</v>
      </c>
      <c r="B2" s="1" t="s">
        <v>0</v>
      </c>
      <c r="C2" s="1" t="s">
        <v>1</v>
      </c>
      <c r="D2" s="1" t="s">
        <v>2</v>
      </c>
      <c r="E2" s="1">
        <v>400000</v>
      </c>
      <c r="F2" s="1">
        <v>33333</v>
      </c>
      <c r="G2" s="1">
        <v>7692</v>
      </c>
      <c r="H2" s="1">
        <v>1095</v>
      </c>
      <c r="I2" s="1" t="s">
        <v>3</v>
      </c>
    </row>
    <row r="3" spans="1:9" x14ac:dyDescent="0.25">
      <c r="A3" s="1" t="s">
        <v>311</v>
      </c>
      <c r="B3" s="1" t="s">
        <v>4</v>
      </c>
      <c r="C3" s="1" t="s">
        <v>5</v>
      </c>
      <c r="D3" s="1" t="s">
        <v>6</v>
      </c>
      <c r="E3" s="1">
        <v>135736</v>
      </c>
      <c r="F3" s="1">
        <v>11311</v>
      </c>
      <c r="G3" s="1">
        <v>2610</v>
      </c>
      <c r="H3" s="1">
        <v>372</v>
      </c>
      <c r="I3" s="1" t="s">
        <v>7</v>
      </c>
    </row>
    <row r="4" spans="1:9" x14ac:dyDescent="0.25">
      <c r="A4" s="1" t="s">
        <v>490</v>
      </c>
      <c r="B4" s="1" t="s">
        <v>8</v>
      </c>
      <c r="C4" s="1" t="s">
        <v>317</v>
      </c>
      <c r="D4" s="1" t="s">
        <v>9</v>
      </c>
      <c r="E4" s="1">
        <v>249341</v>
      </c>
      <c r="F4" s="1">
        <v>20778</v>
      </c>
      <c r="G4" s="1">
        <v>4795</v>
      </c>
      <c r="H4" s="1">
        <v>683</v>
      </c>
      <c r="I4" s="1" t="s">
        <v>10</v>
      </c>
    </row>
    <row r="5" spans="1:9" x14ac:dyDescent="0.25">
      <c r="A5" s="1" t="s">
        <v>312</v>
      </c>
      <c r="B5" s="1" t="s">
        <v>11</v>
      </c>
      <c r="C5" s="1" t="s">
        <v>12</v>
      </c>
      <c r="D5" s="1" t="s">
        <v>13</v>
      </c>
      <c r="E5" s="1">
        <v>207836</v>
      </c>
      <c r="F5" s="1">
        <v>17320</v>
      </c>
      <c r="G5" s="1">
        <v>3997</v>
      </c>
      <c r="H5" s="1">
        <v>569</v>
      </c>
      <c r="I5" s="1" t="s">
        <v>14</v>
      </c>
    </row>
    <row r="6" spans="1:9" x14ac:dyDescent="0.25">
      <c r="A6" s="1" t="s">
        <v>313</v>
      </c>
      <c r="B6" s="1" t="s">
        <v>15</v>
      </c>
      <c r="C6" s="1" t="s">
        <v>16</v>
      </c>
      <c r="D6" s="1" t="s">
        <v>17</v>
      </c>
      <c r="E6" s="1">
        <v>162703</v>
      </c>
      <c r="F6" s="1">
        <v>13559</v>
      </c>
      <c r="G6" s="1">
        <v>3129</v>
      </c>
      <c r="H6" s="1">
        <v>446</v>
      </c>
      <c r="I6" s="1" t="s">
        <v>18</v>
      </c>
    </row>
    <row r="7" spans="1:9" x14ac:dyDescent="0.25">
      <c r="A7" s="1" t="s">
        <v>314</v>
      </c>
      <c r="B7" s="1" t="s">
        <v>19</v>
      </c>
      <c r="C7" s="1" t="s">
        <v>20</v>
      </c>
      <c r="D7" s="1" t="s">
        <v>21</v>
      </c>
      <c r="E7" s="1">
        <v>20806</v>
      </c>
      <c r="F7" s="1">
        <v>1734</v>
      </c>
      <c r="G7" s="1">
        <v>400</v>
      </c>
      <c r="H7" s="1">
        <v>57</v>
      </c>
      <c r="I7" s="1" t="s">
        <v>22</v>
      </c>
    </row>
    <row r="8" spans="1:9" x14ac:dyDescent="0.25">
      <c r="A8" s="1" t="s">
        <v>315</v>
      </c>
      <c r="B8" s="1" t="s">
        <v>23</v>
      </c>
      <c r="C8" s="1" t="s">
        <v>24</v>
      </c>
      <c r="D8" s="1" t="s">
        <v>25</v>
      </c>
      <c r="E8" s="1">
        <v>202270</v>
      </c>
      <c r="F8" s="1">
        <v>16856</v>
      </c>
      <c r="G8" s="1">
        <v>3890</v>
      </c>
      <c r="H8" s="1">
        <v>554</v>
      </c>
      <c r="I8" s="1" t="s">
        <v>26</v>
      </c>
    </row>
    <row r="9" spans="1:9" x14ac:dyDescent="0.25">
      <c r="A9" s="1" t="s">
        <v>335</v>
      </c>
      <c r="B9" s="1" t="s">
        <v>27</v>
      </c>
      <c r="C9" s="1" t="s">
        <v>28</v>
      </c>
      <c r="D9" s="1" t="s">
        <v>29</v>
      </c>
      <c r="E9" s="1">
        <v>346519</v>
      </c>
      <c r="F9" s="1">
        <v>28877</v>
      </c>
      <c r="G9" s="1">
        <v>6664</v>
      </c>
      <c r="H9" s="1">
        <v>949</v>
      </c>
      <c r="I9" s="1" t="s">
        <v>30</v>
      </c>
    </row>
    <row r="10" spans="1:9" x14ac:dyDescent="0.25">
      <c r="A10" s="1" t="s">
        <v>336</v>
      </c>
      <c r="B10" s="1" t="s">
        <v>31</v>
      </c>
      <c r="C10" s="1" t="s">
        <v>32</v>
      </c>
      <c r="D10" s="1" t="s">
        <v>33</v>
      </c>
      <c r="E10" s="1">
        <v>0</v>
      </c>
      <c r="F10" s="1">
        <v>0</v>
      </c>
      <c r="G10" s="1">
        <v>0</v>
      </c>
      <c r="H10" s="1">
        <v>0</v>
      </c>
      <c r="I10" s="1" t="s">
        <v>34</v>
      </c>
    </row>
    <row r="11" spans="1:9" x14ac:dyDescent="0.25">
      <c r="A11" s="1" t="s">
        <v>328</v>
      </c>
      <c r="B11" s="1" t="s">
        <v>35</v>
      </c>
      <c r="C11" s="1" t="s">
        <v>36</v>
      </c>
      <c r="D11" s="1" t="s">
        <v>37</v>
      </c>
      <c r="E11" s="1">
        <v>262725</v>
      </c>
      <c r="F11" s="1">
        <v>21894</v>
      </c>
      <c r="G11" s="1">
        <v>5052</v>
      </c>
      <c r="H11" s="1">
        <v>720</v>
      </c>
      <c r="I11" s="1" t="s">
        <v>38</v>
      </c>
    </row>
    <row r="12" spans="1:9" x14ac:dyDescent="0.25">
      <c r="A12" s="1" t="s">
        <v>329</v>
      </c>
      <c r="B12" s="1" t="s">
        <v>39</v>
      </c>
      <c r="C12" s="1" t="s">
        <v>40</v>
      </c>
      <c r="D12" s="1" t="s">
        <v>41</v>
      </c>
      <c r="E12" s="1">
        <v>72000</v>
      </c>
      <c r="F12" s="1">
        <v>6000</v>
      </c>
      <c r="G12" s="1">
        <v>1384</v>
      </c>
      <c r="H12" s="1">
        <v>197</v>
      </c>
      <c r="I12" s="1" t="s">
        <v>42</v>
      </c>
    </row>
    <row r="13" spans="1:9" x14ac:dyDescent="0.25">
      <c r="A13" s="1" t="s">
        <v>330</v>
      </c>
      <c r="B13" s="1" t="s">
        <v>43</v>
      </c>
      <c r="C13" s="1" t="s">
        <v>318</v>
      </c>
      <c r="D13" s="1" t="s">
        <v>44</v>
      </c>
      <c r="E13" s="1">
        <v>46893</v>
      </c>
      <c r="F13" s="1">
        <v>3907</v>
      </c>
      <c r="G13" s="1">
        <v>901</v>
      </c>
      <c r="H13" s="1">
        <v>128</v>
      </c>
      <c r="I13" s="1" t="s">
        <v>45</v>
      </c>
    </row>
    <row r="14" spans="1:9" x14ac:dyDescent="0.25">
      <c r="A14" s="1" t="s">
        <v>326</v>
      </c>
      <c r="B14" s="1" t="s">
        <v>46</v>
      </c>
      <c r="C14" s="1" t="s">
        <v>751</v>
      </c>
      <c r="D14" s="1" t="s">
        <v>47</v>
      </c>
      <c r="E14" s="1">
        <v>272000</v>
      </c>
      <c r="F14" s="1">
        <v>22666</v>
      </c>
      <c r="G14" s="1">
        <v>5230</v>
      </c>
      <c r="H14" s="1">
        <v>745</v>
      </c>
      <c r="I14" s="1" t="s">
        <v>48</v>
      </c>
    </row>
    <row r="15" spans="1:9" x14ac:dyDescent="0.25">
      <c r="A15" s="1" t="s">
        <v>331</v>
      </c>
      <c r="B15" s="1" t="s">
        <v>49</v>
      </c>
      <c r="C15" s="1" t="s">
        <v>50</v>
      </c>
      <c r="D15" s="1" t="s">
        <v>51</v>
      </c>
      <c r="E15" s="1">
        <v>209445</v>
      </c>
      <c r="F15" s="1">
        <v>17454</v>
      </c>
      <c r="G15" s="1">
        <v>4028</v>
      </c>
      <c r="H15" s="1">
        <v>574</v>
      </c>
      <c r="I15" s="1" t="s">
        <v>52</v>
      </c>
    </row>
    <row r="16" spans="1:9" x14ac:dyDescent="0.25">
      <c r="A16" s="1" t="s">
        <v>332</v>
      </c>
      <c r="B16" s="1" t="s">
        <v>53</v>
      </c>
      <c r="C16" s="1" t="s">
        <v>54</v>
      </c>
      <c r="D16" s="1" t="s">
        <v>55</v>
      </c>
      <c r="E16" s="1">
        <v>225000</v>
      </c>
      <c r="F16" s="1">
        <v>18750</v>
      </c>
      <c r="G16" s="1">
        <v>4326</v>
      </c>
      <c r="H16" s="1">
        <v>616</v>
      </c>
      <c r="I16" s="1" t="s">
        <v>56</v>
      </c>
    </row>
    <row r="17" spans="1:9" x14ac:dyDescent="0.25">
      <c r="A17" s="1" t="s">
        <v>333</v>
      </c>
      <c r="B17" s="1" t="s">
        <v>57</v>
      </c>
      <c r="C17" s="1" t="s">
        <v>58</v>
      </c>
      <c r="D17" s="1" t="s">
        <v>59</v>
      </c>
      <c r="E17" s="1">
        <v>177734</v>
      </c>
      <c r="F17" s="1">
        <v>14811</v>
      </c>
      <c r="G17" s="1">
        <v>3418</v>
      </c>
      <c r="H17" s="1">
        <v>487</v>
      </c>
      <c r="I17" s="1" t="s">
        <v>60</v>
      </c>
    </row>
    <row r="18" spans="1:9" x14ac:dyDescent="0.25">
      <c r="A18" s="1" t="s">
        <v>334</v>
      </c>
      <c r="B18" s="1" t="s">
        <v>61</v>
      </c>
      <c r="C18" s="1" t="s">
        <v>319</v>
      </c>
      <c r="D18" s="1" t="s">
        <v>62</v>
      </c>
      <c r="E18" s="1">
        <v>127566</v>
      </c>
      <c r="F18" s="1">
        <v>10630</v>
      </c>
      <c r="G18" s="1">
        <v>2453</v>
      </c>
      <c r="H18" s="1">
        <v>349</v>
      </c>
      <c r="I18" s="1" t="s">
        <v>63</v>
      </c>
    </row>
    <row r="19" spans="1:9" x14ac:dyDescent="0.25">
      <c r="A19" s="1" t="s">
        <v>327</v>
      </c>
      <c r="B19" s="1" t="s">
        <v>64</v>
      </c>
      <c r="C19" s="1" t="s">
        <v>65</v>
      </c>
      <c r="D19" s="1" t="s">
        <v>66</v>
      </c>
      <c r="E19" s="1">
        <v>69585</v>
      </c>
      <c r="F19" s="1">
        <v>5799</v>
      </c>
      <c r="G19" s="1">
        <v>1338</v>
      </c>
      <c r="H19" s="1">
        <v>191</v>
      </c>
      <c r="I19" s="1" t="s">
        <v>67</v>
      </c>
    </row>
    <row r="20" spans="1:9" x14ac:dyDescent="0.25">
      <c r="A20" s="1" t="s">
        <v>311</v>
      </c>
      <c r="B20" s="1" t="s">
        <v>68</v>
      </c>
      <c r="C20" s="1" t="s">
        <v>69</v>
      </c>
      <c r="D20" s="1" t="s">
        <v>70</v>
      </c>
      <c r="E20" s="1">
        <v>135227</v>
      </c>
      <c r="F20" s="1">
        <v>11269</v>
      </c>
      <c r="G20" s="1">
        <v>2601</v>
      </c>
      <c r="H20" s="1">
        <v>370</v>
      </c>
      <c r="I20" s="1" t="s">
        <v>71</v>
      </c>
    </row>
    <row r="21" spans="1:9" x14ac:dyDescent="0.25">
      <c r="A21" s="1" t="s">
        <v>337</v>
      </c>
      <c r="B21" s="1" t="s">
        <v>72</v>
      </c>
      <c r="C21" s="1" t="s">
        <v>320</v>
      </c>
      <c r="D21" s="1" t="s">
        <v>73</v>
      </c>
      <c r="E21" s="1">
        <v>88140</v>
      </c>
      <c r="F21" s="1">
        <v>7345</v>
      </c>
      <c r="G21" s="1">
        <v>1695</v>
      </c>
      <c r="H21" s="1">
        <v>241</v>
      </c>
      <c r="I21" s="1" t="s">
        <v>74</v>
      </c>
    </row>
    <row r="22" spans="1:9" x14ac:dyDescent="0.25">
      <c r="A22" s="1" t="s">
        <v>338</v>
      </c>
      <c r="B22" s="1" t="s">
        <v>75</v>
      </c>
      <c r="C22" s="1" t="s">
        <v>76</v>
      </c>
      <c r="D22" s="1" t="s">
        <v>77</v>
      </c>
      <c r="E22" s="1">
        <v>90000</v>
      </c>
      <c r="F22" s="1">
        <v>7500</v>
      </c>
      <c r="G22" s="1">
        <v>1730</v>
      </c>
      <c r="H22" s="1">
        <v>246</v>
      </c>
      <c r="I22" s="1" t="s">
        <v>78</v>
      </c>
    </row>
    <row r="23" spans="1:9" x14ac:dyDescent="0.25">
      <c r="A23" s="1" t="s">
        <v>339</v>
      </c>
      <c r="B23" s="1" t="s">
        <v>79</v>
      </c>
      <c r="C23" s="1" t="s">
        <v>80</v>
      </c>
      <c r="D23" s="1" t="s">
        <v>81</v>
      </c>
      <c r="E23" s="1">
        <v>202352</v>
      </c>
      <c r="F23" s="1">
        <v>16863</v>
      </c>
      <c r="G23" s="1">
        <v>3891</v>
      </c>
      <c r="H23" s="1">
        <v>554</v>
      </c>
      <c r="I23" s="1" t="s">
        <v>82</v>
      </c>
    </row>
    <row r="24" spans="1:9" x14ac:dyDescent="0.25">
      <c r="A24" s="1" t="s">
        <v>340</v>
      </c>
      <c r="B24" s="1" t="s">
        <v>83</v>
      </c>
      <c r="C24" s="1" t="s">
        <v>84</v>
      </c>
      <c r="D24" s="1" t="s">
        <v>85</v>
      </c>
      <c r="E24" s="1">
        <v>81075</v>
      </c>
      <c r="F24" s="1">
        <v>6756</v>
      </c>
      <c r="G24" s="1">
        <v>1559</v>
      </c>
      <c r="H24" s="1">
        <v>222</v>
      </c>
      <c r="I24" s="1" t="s">
        <v>86</v>
      </c>
    </row>
    <row r="25" spans="1:9" x14ac:dyDescent="0.25">
      <c r="A25" s="1" t="s">
        <v>341</v>
      </c>
      <c r="B25" s="1" t="s">
        <v>87</v>
      </c>
      <c r="C25" s="1" t="s">
        <v>88</v>
      </c>
      <c r="D25" s="1" t="s">
        <v>89</v>
      </c>
      <c r="E25" s="1">
        <v>40680</v>
      </c>
      <c r="F25" s="1">
        <v>3390</v>
      </c>
      <c r="G25" s="1">
        <v>782</v>
      </c>
      <c r="H25" s="1">
        <v>111</v>
      </c>
      <c r="I25" s="1" t="s">
        <v>90</v>
      </c>
    </row>
    <row r="26" spans="1:9" x14ac:dyDescent="0.25">
      <c r="A26" s="1" t="s">
        <v>342</v>
      </c>
      <c r="B26" s="1" t="s">
        <v>91</v>
      </c>
      <c r="C26" s="1" t="s">
        <v>92</v>
      </c>
      <c r="D26" s="1" t="s">
        <v>93</v>
      </c>
      <c r="E26" s="1">
        <v>53777</v>
      </c>
      <c r="F26" s="1">
        <v>4481</v>
      </c>
      <c r="G26" s="1">
        <v>1034</v>
      </c>
      <c r="H26" s="1">
        <v>147</v>
      </c>
      <c r="I26" s="1" t="s">
        <v>94</v>
      </c>
    </row>
    <row r="27" spans="1:9" x14ac:dyDescent="0.25">
      <c r="A27" s="1" t="s">
        <v>343</v>
      </c>
      <c r="B27" s="1" t="s">
        <v>95</v>
      </c>
      <c r="C27" s="1" t="s">
        <v>96</v>
      </c>
      <c r="D27" s="1" t="s">
        <v>97</v>
      </c>
      <c r="E27" s="1">
        <v>108000</v>
      </c>
      <c r="F27" s="1">
        <v>9000</v>
      </c>
      <c r="G27" s="1">
        <v>2076</v>
      </c>
      <c r="H27" s="1">
        <v>295</v>
      </c>
      <c r="I27" s="1" t="s">
        <v>98</v>
      </c>
    </row>
    <row r="28" spans="1:9" x14ac:dyDescent="0.25">
      <c r="A28" s="1" t="s">
        <v>344</v>
      </c>
      <c r="B28" s="1" t="s">
        <v>99</v>
      </c>
      <c r="C28" s="1" t="s">
        <v>100</v>
      </c>
      <c r="D28" s="1" t="s">
        <v>101</v>
      </c>
      <c r="E28" s="1">
        <v>26940</v>
      </c>
      <c r="F28" s="1">
        <v>2245</v>
      </c>
      <c r="G28" s="1">
        <v>518</v>
      </c>
      <c r="H28" s="1">
        <v>74</v>
      </c>
      <c r="I28" s="1" t="s">
        <v>102</v>
      </c>
    </row>
    <row r="29" spans="1:9" x14ac:dyDescent="0.25">
      <c r="A29" s="1" t="s">
        <v>345</v>
      </c>
      <c r="B29" s="1" t="s">
        <v>103</v>
      </c>
      <c r="C29" s="1" t="s">
        <v>104</v>
      </c>
      <c r="D29" s="1" t="s">
        <v>105</v>
      </c>
      <c r="E29" s="1">
        <v>168000</v>
      </c>
      <c r="F29" s="1">
        <v>14000</v>
      </c>
      <c r="G29" s="1">
        <v>3230</v>
      </c>
      <c r="H29" s="1">
        <v>460</v>
      </c>
      <c r="I29" s="1" t="s">
        <v>106</v>
      </c>
    </row>
    <row r="30" spans="1:9" x14ac:dyDescent="0.25">
      <c r="A30" s="1" t="s">
        <v>346</v>
      </c>
      <c r="B30" s="1" t="s">
        <v>107</v>
      </c>
      <c r="C30" s="1" t="s">
        <v>108</v>
      </c>
      <c r="D30" s="1" t="s">
        <v>109</v>
      </c>
      <c r="E30" s="1">
        <v>22000</v>
      </c>
      <c r="F30" s="1">
        <v>1833</v>
      </c>
      <c r="G30" s="1">
        <v>423</v>
      </c>
      <c r="H30" s="1">
        <v>60</v>
      </c>
      <c r="I30" s="1" t="s">
        <v>110</v>
      </c>
    </row>
    <row r="31" spans="1:9" x14ac:dyDescent="0.25">
      <c r="A31" s="1" t="s">
        <v>347</v>
      </c>
      <c r="B31" s="1" t="s">
        <v>111</v>
      </c>
      <c r="C31" s="1" t="s">
        <v>112</v>
      </c>
      <c r="D31" s="1" t="s">
        <v>113</v>
      </c>
      <c r="E31" s="1">
        <v>67758</v>
      </c>
      <c r="F31" s="1">
        <v>5646</v>
      </c>
      <c r="G31" s="1">
        <v>1303</v>
      </c>
      <c r="H31" s="1">
        <v>186</v>
      </c>
      <c r="I31" s="1" t="s">
        <v>114</v>
      </c>
    </row>
    <row r="32" spans="1:9" x14ac:dyDescent="0.25">
      <c r="A32" s="1" t="s">
        <v>348</v>
      </c>
      <c r="B32" s="1" t="s">
        <v>115</v>
      </c>
      <c r="C32" s="1" t="s">
        <v>116</v>
      </c>
      <c r="D32" s="1" t="s">
        <v>117</v>
      </c>
      <c r="E32" s="1">
        <v>29285</v>
      </c>
      <c r="F32" s="1">
        <v>2440</v>
      </c>
      <c r="G32" s="1">
        <v>563</v>
      </c>
      <c r="H32" s="1">
        <v>80</v>
      </c>
      <c r="I32" s="1" t="s">
        <v>118</v>
      </c>
    </row>
    <row r="33" spans="1:9" x14ac:dyDescent="0.25">
      <c r="A33" s="1" t="s">
        <v>349</v>
      </c>
      <c r="B33" s="1" t="s">
        <v>119</v>
      </c>
      <c r="C33" s="1" t="s">
        <v>120</v>
      </c>
      <c r="D33" s="1" t="s">
        <v>121</v>
      </c>
      <c r="E33" s="1">
        <v>160298</v>
      </c>
      <c r="F33" s="1">
        <v>13358</v>
      </c>
      <c r="G33" s="1">
        <v>3083</v>
      </c>
      <c r="H33" s="1">
        <v>439</v>
      </c>
      <c r="I33" s="1" t="s">
        <v>122</v>
      </c>
    </row>
    <row r="34" spans="1:9" x14ac:dyDescent="0.25">
      <c r="A34" s="1" t="s">
        <v>350</v>
      </c>
      <c r="B34" s="1" t="s">
        <v>123</v>
      </c>
      <c r="C34" s="1" t="s">
        <v>124</v>
      </c>
      <c r="D34" s="1" t="s">
        <v>125</v>
      </c>
      <c r="E34" s="1">
        <v>44472</v>
      </c>
      <c r="F34" s="1">
        <v>3706</v>
      </c>
      <c r="G34" s="1">
        <v>855</v>
      </c>
      <c r="H34" s="1">
        <v>121</v>
      </c>
      <c r="I34" s="1" t="s">
        <v>126</v>
      </c>
    </row>
    <row r="35" spans="1:9" x14ac:dyDescent="0.25">
      <c r="A35" s="1" t="s">
        <v>351</v>
      </c>
      <c r="B35" s="1" t="s">
        <v>127</v>
      </c>
      <c r="C35" s="1" t="s">
        <v>128</v>
      </c>
      <c r="D35" s="1" t="s">
        <v>129</v>
      </c>
      <c r="E35" s="1">
        <v>57630</v>
      </c>
      <c r="F35" s="1">
        <v>4802</v>
      </c>
      <c r="G35" s="1">
        <v>1108</v>
      </c>
      <c r="H35" s="1">
        <v>158</v>
      </c>
      <c r="I35" s="1" t="s">
        <v>130</v>
      </c>
    </row>
    <row r="36" spans="1:9" x14ac:dyDescent="0.25">
      <c r="A36" s="1" t="s">
        <v>352</v>
      </c>
      <c r="B36" s="1" t="s">
        <v>131</v>
      </c>
      <c r="C36" s="1" t="s">
        <v>132</v>
      </c>
      <c r="D36" s="1" t="s">
        <v>133</v>
      </c>
      <c r="E36" s="1">
        <v>9051</v>
      </c>
      <c r="F36" s="1">
        <v>754</v>
      </c>
      <c r="G36" s="1">
        <v>174</v>
      </c>
      <c r="H36" s="1">
        <v>25</v>
      </c>
      <c r="I36" s="1" t="s">
        <v>134</v>
      </c>
    </row>
    <row r="37" spans="1:9" x14ac:dyDescent="0.25">
      <c r="A37" s="1" t="s">
        <v>353</v>
      </c>
      <c r="B37" s="1" t="s">
        <v>135</v>
      </c>
      <c r="C37" s="1" t="s">
        <v>136</v>
      </c>
      <c r="D37" s="1" t="s">
        <v>137</v>
      </c>
      <c r="E37" s="1">
        <v>203785</v>
      </c>
      <c r="F37" s="1">
        <v>16982</v>
      </c>
      <c r="G37" s="1">
        <v>3918</v>
      </c>
      <c r="H37" s="1">
        <v>558</v>
      </c>
      <c r="I37" s="1" t="s">
        <v>138</v>
      </c>
    </row>
    <row r="38" spans="1:9" x14ac:dyDescent="0.25">
      <c r="A38" s="1" t="s">
        <v>354</v>
      </c>
      <c r="B38" s="1" t="s">
        <v>139</v>
      </c>
      <c r="C38" s="1" t="s">
        <v>140</v>
      </c>
      <c r="D38" s="1" t="s">
        <v>141</v>
      </c>
      <c r="E38" s="1">
        <v>56000</v>
      </c>
      <c r="F38" s="1">
        <v>4666</v>
      </c>
      <c r="G38" s="1">
        <v>1076</v>
      </c>
      <c r="H38" s="1">
        <v>153</v>
      </c>
      <c r="I38" s="1" t="s">
        <v>142</v>
      </c>
    </row>
    <row r="39" spans="1:9" x14ac:dyDescent="0.25">
      <c r="A39" s="1" t="s">
        <v>355</v>
      </c>
      <c r="B39" s="1" t="s">
        <v>143</v>
      </c>
      <c r="C39" s="1" t="s">
        <v>144</v>
      </c>
      <c r="D39" s="1" t="s">
        <v>145</v>
      </c>
      <c r="E39" s="1">
        <v>80550</v>
      </c>
      <c r="F39" s="1">
        <v>6713</v>
      </c>
      <c r="G39" s="1">
        <v>1549</v>
      </c>
      <c r="H39" s="1">
        <v>221</v>
      </c>
      <c r="I39" s="1" t="s">
        <v>146</v>
      </c>
    </row>
    <row r="40" spans="1:9" x14ac:dyDescent="0.25">
      <c r="A40" s="1" t="s">
        <v>356</v>
      </c>
      <c r="B40" s="1" t="s">
        <v>147</v>
      </c>
      <c r="C40" s="1" t="s">
        <v>148</v>
      </c>
      <c r="D40" s="1" t="s">
        <v>149</v>
      </c>
      <c r="E40" s="1">
        <v>20163</v>
      </c>
      <c r="F40" s="1">
        <v>1680</v>
      </c>
      <c r="G40" s="1">
        <v>388</v>
      </c>
      <c r="H40" s="1">
        <v>55</v>
      </c>
      <c r="I40" s="1" t="s">
        <v>150</v>
      </c>
    </row>
    <row r="41" spans="1:9" x14ac:dyDescent="0.25">
      <c r="A41" s="1" t="s">
        <v>357</v>
      </c>
      <c r="B41" s="1" t="s">
        <v>151</v>
      </c>
      <c r="C41" s="1" t="s">
        <v>152</v>
      </c>
      <c r="D41" s="1" t="s">
        <v>153</v>
      </c>
      <c r="E41" s="1">
        <v>35757</v>
      </c>
      <c r="F41" s="1">
        <v>2980</v>
      </c>
      <c r="G41" s="1">
        <v>688</v>
      </c>
      <c r="H41" s="1">
        <v>98</v>
      </c>
      <c r="I41" s="1" t="s">
        <v>154</v>
      </c>
    </row>
    <row r="42" spans="1:9" x14ac:dyDescent="0.25">
      <c r="A42" s="1" t="s">
        <v>358</v>
      </c>
      <c r="B42" s="1" t="s">
        <v>155</v>
      </c>
      <c r="C42" s="1" t="s">
        <v>156</v>
      </c>
      <c r="D42" s="1" t="s">
        <v>157</v>
      </c>
      <c r="E42" s="1">
        <v>9548</v>
      </c>
      <c r="F42" s="1">
        <v>796</v>
      </c>
      <c r="G42" s="1">
        <v>184</v>
      </c>
      <c r="H42" s="1">
        <v>26</v>
      </c>
      <c r="I42" s="1" t="s">
        <v>158</v>
      </c>
    </row>
    <row r="43" spans="1:9" x14ac:dyDescent="0.25">
      <c r="A43" s="1" t="s">
        <v>359</v>
      </c>
      <c r="B43" s="1" t="s">
        <v>159</v>
      </c>
      <c r="C43" s="1" t="s">
        <v>160</v>
      </c>
      <c r="D43" s="1" t="s">
        <v>161</v>
      </c>
      <c r="E43" s="1">
        <v>41418</v>
      </c>
      <c r="F43" s="1">
        <v>3452</v>
      </c>
      <c r="G43" s="1">
        <v>797</v>
      </c>
      <c r="H43" s="1">
        <v>113</v>
      </c>
      <c r="I43" s="1" t="s">
        <v>162</v>
      </c>
    </row>
    <row r="44" spans="1:9" x14ac:dyDescent="0.25">
      <c r="A44" s="1" t="s">
        <v>316</v>
      </c>
      <c r="B44" s="1" t="s">
        <v>163</v>
      </c>
      <c r="C44" s="1" t="s">
        <v>164</v>
      </c>
      <c r="D44" s="1" t="s">
        <v>165</v>
      </c>
      <c r="E44" s="1">
        <v>313877</v>
      </c>
      <c r="F44" s="1">
        <v>26156</v>
      </c>
      <c r="G44" s="1">
        <v>6036</v>
      </c>
      <c r="H44" s="1">
        <v>860</v>
      </c>
      <c r="I44" s="1" t="s">
        <v>166</v>
      </c>
    </row>
    <row r="45" spans="1:9" x14ac:dyDescent="0.25">
      <c r="A45" s="1" t="s">
        <v>360</v>
      </c>
      <c r="B45" s="1" t="s">
        <v>167</v>
      </c>
      <c r="C45" s="1" t="s">
        <v>168</v>
      </c>
      <c r="D45" s="1" t="s">
        <v>169</v>
      </c>
      <c r="E45" s="1">
        <v>259900</v>
      </c>
      <c r="F45" s="1">
        <v>21658</v>
      </c>
      <c r="G45" s="1">
        <v>4998</v>
      </c>
      <c r="H45" s="1">
        <v>712</v>
      </c>
      <c r="I45" s="1" t="s">
        <v>170</v>
      </c>
    </row>
    <row r="46" spans="1:9" x14ac:dyDescent="0.25">
      <c r="A46" s="1" t="s">
        <v>361</v>
      </c>
      <c r="B46" s="1" t="s">
        <v>171</v>
      </c>
      <c r="C46" s="1" t="s">
        <v>172</v>
      </c>
      <c r="D46" s="1" t="s">
        <v>173</v>
      </c>
      <c r="E46" s="1">
        <v>124171</v>
      </c>
      <c r="F46" s="1">
        <v>10347</v>
      </c>
      <c r="G46" s="1">
        <v>2387</v>
      </c>
      <c r="H46" s="1">
        <v>340</v>
      </c>
      <c r="I46" s="1" t="s">
        <v>174</v>
      </c>
    </row>
    <row r="47" spans="1:9" x14ac:dyDescent="0.25">
      <c r="A47" s="1" t="s">
        <v>359</v>
      </c>
      <c r="B47" s="1" t="s">
        <v>175</v>
      </c>
      <c r="C47" s="1" t="s">
        <v>176</v>
      </c>
      <c r="D47" s="1" t="s">
        <v>177</v>
      </c>
      <c r="E47" s="1">
        <v>32414</v>
      </c>
      <c r="F47" s="1">
        <v>2701</v>
      </c>
      <c r="G47" s="1">
        <v>623</v>
      </c>
      <c r="H47" s="1">
        <v>89</v>
      </c>
      <c r="I47" s="1" t="s">
        <v>178</v>
      </c>
    </row>
    <row r="48" spans="1:9" x14ac:dyDescent="0.25">
      <c r="A48" s="1" t="s">
        <v>335</v>
      </c>
      <c r="B48" s="1" t="s">
        <v>179</v>
      </c>
      <c r="C48" s="1" t="s">
        <v>180</v>
      </c>
      <c r="D48" s="1" t="s">
        <v>181</v>
      </c>
      <c r="E48" s="1">
        <v>346520</v>
      </c>
      <c r="F48" s="1">
        <v>28877</v>
      </c>
      <c r="G48" s="1">
        <v>6664</v>
      </c>
      <c r="H48" s="1">
        <v>949</v>
      </c>
      <c r="I48" s="1" t="s">
        <v>182</v>
      </c>
    </row>
    <row r="49" spans="1:9" x14ac:dyDescent="0.25">
      <c r="A49" s="1" t="s">
        <v>362</v>
      </c>
      <c r="B49" s="1" t="s">
        <v>183</v>
      </c>
      <c r="C49" s="1" t="s">
        <v>184</v>
      </c>
      <c r="D49" s="1" t="s">
        <v>185</v>
      </c>
      <c r="E49" s="1">
        <v>259900</v>
      </c>
      <c r="F49" s="1">
        <v>21658</v>
      </c>
      <c r="G49" s="1">
        <v>4998</v>
      </c>
      <c r="H49" s="1">
        <v>712</v>
      </c>
      <c r="I49" s="1" t="s">
        <v>186</v>
      </c>
    </row>
    <row r="50" spans="1:9" x14ac:dyDescent="0.25">
      <c r="A50" s="1" t="s">
        <v>363</v>
      </c>
      <c r="B50" s="1" t="s">
        <v>187</v>
      </c>
      <c r="C50" s="1" t="s">
        <v>188</v>
      </c>
      <c r="D50" s="1" t="s">
        <v>189</v>
      </c>
      <c r="E50" s="1">
        <v>52197</v>
      </c>
      <c r="F50" s="1">
        <v>4349</v>
      </c>
      <c r="G50" s="1">
        <v>1003</v>
      </c>
      <c r="H50" s="1">
        <v>143</v>
      </c>
      <c r="I50" s="1" t="s">
        <v>190</v>
      </c>
    </row>
    <row r="51" spans="1:9" x14ac:dyDescent="0.25">
      <c r="A51" s="1" t="s">
        <v>364</v>
      </c>
      <c r="B51" s="1" t="s">
        <v>191</v>
      </c>
      <c r="C51" s="1" t="s">
        <v>192</v>
      </c>
      <c r="D51" s="1" t="s">
        <v>193</v>
      </c>
      <c r="E51" s="1">
        <v>85000</v>
      </c>
      <c r="F51" s="1">
        <v>7083</v>
      </c>
      <c r="G51" s="1">
        <v>1634</v>
      </c>
      <c r="H51" s="1">
        <v>232</v>
      </c>
      <c r="I51" s="1" t="s">
        <v>194</v>
      </c>
    </row>
    <row r="52" spans="1:9" x14ac:dyDescent="0.25">
      <c r="A52" s="1" t="s">
        <v>365</v>
      </c>
      <c r="B52" s="1" t="s">
        <v>195</v>
      </c>
      <c r="C52" s="1" t="s">
        <v>196</v>
      </c>
      <c r="D52" s="1" t="s">
        <v>197</v>
      </c>
      <c r="E52" s="1">
        <v>47500</v>
      </c>
      <c r="F52" s="1">
        <v>3958</v>
      </c>
      <c r="G52" s="1">
        <v>913</v>
      </c>
      <c r="H52" s="1">
        <v>130</v>
      </c>
      <c r="I52" s="1" t="s">
        <v>198</v>
      </c>
    </row>
    <row r="53" spans="1:9" x14ac:dyDescent="0.25">
      <c r="A53" s="1" t="s">
        <v>366</v>
      </c>
      <c r="B53" s="1" t="s">
        <v>199</v>
      </c>
      <c r="C53" s="1" t="s">
        <v>200</v>
      </c>
      <c r="D53" s="1" t="s">
        <v>201</v>
      </c>
      <c r="E53" s="1">
        <v>14941</v>
      </c>
      <c r="F53" s="1">
        <v>1245</v>
      </c>
      <c r="G53" s="1">
        <v>287</v>
      </c>
      <c r="H53" s="1">
        <v>40</v>
      </c>
      <c r="I53" s="1" t="s">
        <v>202</v>
      </c>
    </row>
    <row r="54" spans="1:9" x14ac:dyDescent="0.25">
      <c r="A54" s="1" t="s">
        <v>367</v>
      </c>
      <c r="B54" s="1" t="s">
        <v>203</v>
      </c>
      <c r="C54" s="1" t="s">
        <v>204</v>
      </c>
      <c r="D54" s="1" t="s">
        <v>205</v>
      </c>
      <c r="E54" s="1">
        <v>13000</v>
      </c>
      <c r="F54" s="1">
        <v>1083</v>
      </c>
      <c r="G54" s="1">
        <v>250</v>
      </c>
      <c r="H54" s="1">
        <v>35</v>
      </c>
      <c r="I54" s="1" t="s">
        <v>206</v>
      </c>
    </row>
    <row r="55" spans="1:9" x14ac:dyDescent="0.25">
      <c r="A55" s="1" t="s">
        <v>368</v>
      </c>
      <c r="B55" s="1" t="s">
        <v>207</v>
      </c>
      <c r="C55" s="1" t="s">
        <v>208</v>
      </c>
      <c r="D55" s="1" t="s">
        <v>209</v>
      </c>
      <c r="E55" s="1">
        <v>374701</v>
      </c>
      <c r="F55" s="1">
        <v>31225</v>
      </c>
      <c r="G55" s="1">
        <v>7206</v>
      </c>
      <c r="H55" s="1">
        <v>1027</v>
      </c>
      <c r="I55" s="1" t="s">
        <v>210</v>
      </c>
    </row>
    <row r="56" spans="1:9" x14ac:dyDescent="0.25">
      <c r="A56" s="1" t="s">
        <v>369</v>
      </c>
      <c r="B56" s="1" t="s">
        <v>211</v>
      </c>
      <c r="C56" s="1" t="s">
        <v>321</v>
      </c>
      <c r="D56" s="1" t="s">
        <v>212</v>
      </c>
      <c r="E56" s="1">
        <v>192000</v>
      </c>
      <c r="F56" s="1">
        <v>16000</v>
      </c>
      <c r="G56" s="1">
        <v>3692</v>
      </c>
      <c r="H56" s="1">
        <v>526</v>
      </c>
      <c r="I56" s="1" t="s">
        <v>213</v>
      </c>
    </row>
    <row r="57" spans="1:9" x14ac:dyDescent="0.25">
      <c r="A57" s="1" t="s">
        <v>370</v>
      </c>
      <c r="B57" s="1" t="s">
        <v>214</v>
      </c>
      <c r="C57" s="1" t="s">
        <v>215</v>
      </c>
      <c r="D57" s="1" t="s">
        <v>216</v>
      </c>
      <c r="E57" s="1">
        <v>42900</v>
      </c>
      <c r="F57" s="1">
        <v>3575</v>
      </c>
      <c r="G57" s="1">
        <v>825</v>
      </c>
      <c r="H57" s="1">
        <v>117</v>
      </c>
      <c r="I57" s="1" t="s">
        <v>217</v>
      </c>
    </row>
    <row r="58" spans="1:9" x14ac:dyDescent="0.25">
      <c r="A58" s="1" t="s">
        <v>371</v>
      </c>
      <c r="B58" s="1" t="s">
        <v>218</v>
      </c>
      <c r="C58" s="1" t="s">
        <v>219</v>
      </c>
      <c r="D58" s="1" t="s">
        <v>220</v>
      </c>
      <c r="E58" s="1">
        <v>221864</v>
      </c>
      <c r="F58" s="1">
        <v>18489</v>
      </c>
      <c r="G58" s="1">
        <v>4267</v>
      </c>
      <c r="H58" s="1">
        <v>608</v>
      </c>
      <c r="I58" s="1" t="s">
        <v>221</v>
      </c>
    </row>
    <row r="59" spans="1:9" x14ac:dyDescent="0.25">
      <c r="A59" s="1" t="s">
        <v>372</v>
      </c>
      <c r="B59" s="1" t="s">
        <v>222</v>
      </c>
      <c r="C59" s="1" t="s">
        <v>223</v>
      </c>
      <c r="D59" s="1" t="s">
        <v>224</v>
      </c>
      <c r="E59" s="1">
        <v>202700</v>
      </c>
      <c r="F59" s="1">
        <v>16891</v>
      </c>
      <c r="G59" s="1">
        <v>3898</v>
      </c>
      <c r="H59" s="1">
        <v>555</v>
      </c>
      <c r="I59" s="1" t="s">
        <v>322</v>
      </c>
    </row>
    <row r="60" spans="1:9" x14ac:dyDescent="0.25">
      <c r="A60" s="1" t="s">
        <v>373</v>
      </c>
      <c r="B60" s="1" t="s">
        <v>225</v>
      </c>
      <c r="C60" s="1" t="s">
        <v>226</v>
      </c>
      <c r="D60" s="1" t="s">
        <v>227</v>
      </c>
      <c r="E60" s="1">
        <v>178000</v>
      </c>
      <c r="F60" s="1">
        <v>14833</v>
      </c>
      <c r="G60" s="1">
        <v>3423</v>
      </c>
      <c r="H60" s="1">
        <v>487</v>
      </c>
      <c r="I60" s="1" t="s">
        <v>228</v>
      </c>
    </row>
    <row r="61" spans="1:9" x14ac:dyDescent="0.25">
      <c r="A61" s="1" t="s">
        <v>374</v>
      </c>
      <c r="B61" s="1" t="s">
        <v>229</v>
      </c>
      <c r="C61" s="1" t="s">
        <v>230</v>
      </c>
      <c r="D61" s="1" t="s">
        <v>231</v>
      </c>
      <c r="E61" s="1">
        <v>142380</v>
      </c>
      <c r="F61" s="1">
        <v>11865</v>
      </c>
      <c r="G61" s="1">
        <v>2738</v>
      </c>
      <c r="H61" s="1">
        <v>390</v>
      </c>
      <c r="I61" s="1" t="s">
        <v>232</v>
      </c>
    </row>
    <row r="62" spans="1:9" x14ac:dyDescent="0.25">
      <c r="A62" s="1" t="s">
        <v>352</v>
      </c>
      <c r="B62" s="1" t="s">
        <v>233</v>
      </c>
      <c r="C62" s="1" t="s">
        <v>234</v>
      </c>
      <c r="D62" s="1" t="s">
        <v>235</v>
      </c>
      <c r="E62" s="1">
        <v>9453</v>
      </c>
      <c r="F62" s="1">
        <v>788</v>
      </c>
      <c r="G62" s="1">
        <v>182</v>
      </c>
      <c r="H62" s="1">
        <v>26</v>
      </c>
      <c r="I62" s="1" t="s">
        <v>236</v>
      </c>
    </row>
    <row r="63" spans="1:9" x14ac:dyDescent="0.25">
      <c r="A63" s="1" t="s">
        <v>375</v>
      </c>
      <c r="B63" s="1" t="s">
        <v>237</v>
      </c>
      <c r="C63" s="1" t="s">
        <v>238</v>
      </c>
      <c r="D63" s="1" t="s">
        <v>239</v>
      </c>
      <c r="E63" s="1">
        <v>82177</v>
      </c>
      <c r="F63" s="1">
        <v>6848</v>
      </c>
      <c r="G63" s="1">
        <v>1580</v>
      </c>
      <c r="H63" s="1">
        <v>225</v>
      </c>
      <c r="I63" s="1" t="s">
        <v>240</v>
      </c>
    </row>
    <row r="64" spans="1:9" x14ac:dyDescent="0.25">
      <c r="A64" s="1" t="s">
        <v>376</v>
      </c>
      <c r="B64" s="1" t="s">
        <v>241</v>
      </c>
      <c r="C64" s="1" t="s">
        <v>242</v>
      </c>
      <c r="D64" s="1" t="s">
        <v>243</v>
      </c>
      <c r="E64" s="1">
        <v>62150</v>
      </c>
      <c r="F64" s="1">
        <v>5179</v>
      </c>
      <c r="G64" s="1">
        <v>1195</v>
      </c>
      <c r="H64" s="1">
        <v>170</v>
      </c>
      <c r="I64" s="1" t="s">
        <v>244</v>
      </c>
    </row>
    <row r="65" spans="1:9" x14ac:dyDescent="0.25">
      <c r="A65" s="1" t="s">
        <v>377</v>
      </c>
      <c r="B65" s="1" t="s">
        <v>245</v>
      </c>
      <c r="C65" s="1" t="s">
        <v>246</v>
      </c>
      <c r="D65" s="1" t="s">
        <v>247</v>
      </c>
      <c r="E65" s="1">
        <v>352560</v>
      </c>
      <c r="F65" s="1">
        <v>29380</v>
      </c>
      <c r="G65" s="1">
        <v>6780</v>
      </c>
      <c r="H65" s="1">
        <v>966</v>
      </c>
      <c r="I65" s="1" t="s">
        <v>248</v>
      </c>
    </row>
    <row r="66" spans="1:9" x14ac:dyDescent="0.25">
      <c r="A66" s="1" t="s">
        <v>378</v>
      </c>
      <c r="B66" s="1" t="s">
        <v>249</v>
      </c>
      <c r="C66" s="1" t="s">
        <v>250</v>
      </c>
      <c r="D66" s="1" t="s">
        <v>251</v>
      </c>
      <c r="E66" s="1">
        <v>221444</v>
      </c>
      <c r="F66" s="1">
        <v>18454</v>
      </c>
      <c r="G66" s="1">
        <v>4259</v>
      </c>
      <c r="H66" s="1">
        <v>607</v>
      </c>
      <c r="I66" s="1" t="s">
        <v>252</v>
      </c>
    </row>
    <row r="67" spans="1:9" x14ac:dyDescent="0.25">
      <c r="A67" s="1" t="s">
        <v>379</v>
      </c>
      <c r="B67" s="1" t="s">
        <v>253</v>
      </c>
      <c r="C67" s="1" t="s">
        <v>254</v>
      </c>
      <c r="D67" s="1" t="s">
        <v>255</v>
      </c>
      <c r="E67" s="1">
        <v>230364</v>
      </c>
      <c r="F67" s="1">
        <v>19197</v>
      </c>
      <c r="G67" s="1">
        <v>4430</v>
      </c>
      <c r="H67" s="1">
        <v>631</v>
      </c>
      <c r="I67" s="1" t="s">
        <v>256</v>
      </c>
    </row>
    <row r="68" spans="1:9" x14ac:dyDescent="0.25">
      <c r="A68" s="1" t="s">
        <v>380</v>
      </c>
      <c r="B68" s="1" t="s">
        <v>257</v>
      </c>
      <c r="C68" s="1" t="s">
        <v>258</v>
      </c>
      <c r="D68" s="1" t="s">
        <v>259</v>
      </c>
      <c r="E68" s="1">
        <v>114396</v>
      </c>
      <c r="F68" s="1">
        <v>9533</v>
      </c>
      <c r="G68" s="1">
        <v>2199</v>
      </c>
      <c r="H68" s="1">
        <v>313</v>
      </c>
      <c r="I68" s="1" t="s">
        <v>260</v>
      </c>
    </row>
    <row r="69" spans="1:9" x14ac:dyDescent="0.25">
      <c r="A69" s="1" t="s">
        <v>381</v>
      </c>
      <c r="B69" s="1" t="s">
        <v>261</v>
      </c>
      <c r="C69" s="1" t="s">
        <v>262</v>
      </c>
      <c r="D69" s="1" t="s">
        <v>263</v>
      </c>
      <c r="E69" s="1">
        <v>9228</v>
      </c>
      <c r="F69" s="1">
        <v>769</v>
      </c>
      <c r="G69" s="1">
        <v>177</v>
      </c>
      <c r="H69" s="1">
        <v>25</v>
      </c>
      <c r="I69" s="1" t="s">
        <v>264</v>
      </c>
    </row>
    <row r="70" spans="1:9" x14ac:dyDescent="0.25">
      <c r="A70" s="1" t="s">
        <v>382</v>
      </c>
      <c r="B70" s="1" t="s">
        <v>265</v>
      </c>
      <c r="C70" s="1" t="s">
        <v>266</v>
      </c>
      <c r="D70" s="1" t="s">
        <v>267</v>
      </c>
      <c r="E70" s="1">
        <v>67289</v>
      </c>
      <c r="F70" s="1">
        <v>5607</v>
      </c>
      <c r="G70" s="1">
        <v>1294</v>
      </c>
      <c r="H70" s="1">
        <v>184</v>
      </c>
      <c r="I70" s="1" t="s">
        <v>268</v>
      </c>
    </row>
    <row r="71" spans="1:9" x14ac:dyDescent="0.25">
      <c r="A71" s="1" t="s">
        <v>383</v>
      </c>
      <c r="B71" s="1" t="s">
        <v>269</v>
      </c>
      <c r="C71" s="1" t="s">
        <v>270</v>
      </c>
      <c r="D71" s="1" t="s">
        <v>271</v>
      </c>
      <c r="E71" s="1">
        <v>89173</v>
      </c>
      <c r="F71" s="1">
        <v>7431</v>
      </c>
      <c r="G71" s="1">
        <v>1715</v>
      </c>
      <c r="H71" s="1">
        <v>244</v>
      </c>
      <c r="I71" s="1" t="s">
        <v>323</v>
      </c>
    </row>
    <row r="72" spans="1:9" x14ac:dyDescent="0.25">
      <c r="A72" s="1" t="s">
        <v>384</v>
      </c>
      <c r="B72" s="1" t="s">
        <v>272</v>
      </c>
      <c r="C72" s="1" t="s">
        <v>273</v>
      </c>
      <c r="D72" s="1" t="s">
        <v>274</v>
      </c>
      <c r="E72" s="1">
        <v>51233</v>
      </c>
      <c r="F72" s="1">
        <v>4269</v>
      </c>
      <c r="G72" s="1">
        <v>985</v>
      </c>
      <c r="H72" s="1">
        <v>140</v>
      </c>
      <c r="I72" s="1" t="s">
        <v>275</v>
      </c>
    </row>
    <row r="73" spans="1:9" x14ac:dyDescent="0.25">
      <c r="A73" s="1" t="s">
        <v>385</v>
      </c>
      <c r="B73" s="1" t="s">
        <v>276</v>
      </c>
      <c r="C73" s="1" t="s">
        <v>277</v>
      </c>
      <c r="D73" s="1" t="s">
        <v>278</v>
      </c>
      <c r="E73" s="1">
        <v>68630</v>
      </c>
      <c r="F73" s="1">
        <v>5719</v>
      </c>
      <c r="G73" s="1">
        <v>1320</v>
      </c>
      <c r="H73" s="1">
        <v>188</v>
      </c>
      <c r="I73" s="1" t="s">
        <v>279</v>
      </c>
    </row>
    <row r="74" spans="1:9" x14ac:dyDescent="0.25">
      <c r="A74" s="1" t="s">
        <v>386</v>
      </c>
      <c r="B74" s="1" t="s">
        <v>280</v>
      </c>
      <c r="C74" s="1" t="s">
        <v>281</v>
      </c>
      <c r="D74" s="1" t="s">
        <v>282</v>
      </c>
      <c r="E74" s="1">
        <v>158682</v>
      </c>
      <c r="F74" s="1">
        <v>13224</v>
      </c>
      <c r="G74" s="1">
        <v>3052</v>
      </c>
      <c r="H74" s="1">
        <v>435</v>
      </c>
      <c r="I74" s="1" t="s">
        <v>283</v>
      </c>
    </row>
    <row r="75" spans="1:9" x14ac:dyDescent="0.25">
      <c r="A75" s="1" t="s">
        <v>387</v>
      </c>
      <c r="B75" s="1" t="s">
        <v>284</v>
      </c>
      <c r="C75" s="1" t="s">
        <v>285</v>
      </c>
      <c r="D75" s="1" t="s">
        <v>286</v>
      </c>
      <c r="E75" s="1">
        <v>13483</v>
      </c>
      <c r="F75" s="1">
        <v>1124</v>
      </c>
      <c r="G75" s="1">
        <v>259</v>
      </c>
      <c r="H75" s="1">
        <v>37</v>
      </c>
      <c r="I75" s="1" t="s">
        <v>287</v>
      </c>
    </row>
    <row r="76" spans="1:9" x14ac:dyDescent="0.25">
      <c r="A76" s="1" t="s">
        <v>374</v>
      </c>
      <c r="B76" s="1" t="s">
        <v>288</v>
      </c>
      <c r="C76" s="1" t="s">
        <v>289</v>
      </c>
      <c r="D76" s="1" t="s">
        <v>290</v>
      </c>
      <c r="E76" s="1">
        <v>195344</v>
      </c>
      <c r="F76" s="1">
        <v>16279</v>
      </c>
      <c r="G76" s="1">
        <v>3757</v>
      </c>
      <c r="H76" s="1">
        <v>535</v>
      </c>
      <c r="I76" s="1" t="s">
        <v>291</v>
      </c>
    </row>
    <row r="77" spans="1:9" x14ac:dyDescent="0.25">
      <c r="A77" s="1" t="s">
        <v>315</v>
      </c>
      <c r="B77" s="1" t="s">
        <v>292</v>
      </c>
      <c r="C77" s="1" t="s">
        <v>293</v>
      </c>
      <c r="D77" s="1" t="s">
        <v>324</v>
      </c>
      <c r="E77" s="1">
        <v>20227</v>
      </c>
      <c r="F77" s="1">
        <v>1686</v>
      </c>
      <c r="G77" s="1">
        <v>389</v>
      </c>
      <c r="H77" s="1">
        <v>55</v>
      </c>
      <c r="I77" s="1" t="s">
        <v>325</v>
      </c>
    </row>
    <row r="78" spans="1:9" x14ac:dyDescent="0.25">
      <c r="A78" s="1" t="s">
        <v>388</v>
      </c>
      <c r="B78" s="1" t="s">
        <v>294</v>
      </c>
      <c r="C78" s="1" t="s">
        <v>295</v>
      </c>
      <c r="D78" s="1" t="s">
        <v>296</v>
      </c>
      <c r="E78" s="1">
        <v>44628</v>
      </c>
      <c r="F78" s="1">
        <v>3719</v>
      </c>
      <c r="G78" s="1">
        <v>858</v>
      </c>
      <c r="H78" s="1">
        <v>122</v>
      </c>
      <c r="I78" s="1" t="s">
        <v>297</v>
      </c>
    </row>
    <row r="79" spans="1:9" x14ac:dyDescent="0.25">
      <c r="A79" s="1" t="s">
        <v>389</v>
      </c>
      <c r="B79" s="1" t="s">
        <v>298</v>
      </c>
      <c r="C79" s="1" t="s">
        <v>299</v>
      </c>
      <c r="D79" s="1" t="s">
        <v>300</v>
      </c>
      <c r="E79" s="1">
        <v>37151</v>
      </c>
      <c r="F79" s="1">
        <v>3096</v>
      </c>
      <c r="G79" s="1">
        <v>714</v>
      </c>
      <c r="H79" s="1">
        <v>102</v>
      </c>
      <c r="I79" s="1" t="s">
        <v>301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63"/>
  <sheetViews>
    <sheetView topLeftCell="A147" workbookViewId="0">
      <selection activeCell="B1" sqref="B1:C1"/>
    </sheetView>
  </sheetViews>
  <sheetFormatPr baseColWidth="10" defaultRowHeight="15" x14ac:dyDescent="0.25"/>
  <sheetData>
    <row r="1" spans="1:3" x14ac:dyDescent="0.25">
      <c r="A1" t="s">
        <v>303</v>
      </c>
      <c r="B1" t="s">
        <v>391</v>
      </c>
      <c r="C1" t="s">
        <v>392</v>
      </c>
    </row>
    <row r="2" spans="1:3" x14ac:dyDescent="0.25">
      <c r="A2" t="s">
        <v>393</v>
      </c>
      <c r="B2" t="s">
        <v>394</v>
      </c>
      <c r="C2">
        <v>2010</v>
      </c>
    </row>
    <row r="3" spans="1:3" x14ac:dyDescent="0.25">
      <c r="A3" t="s">
        <v>395</v>
      </c>
      <c r="B3" t="s">
        <v>396</v>
      </c>
      <c r="C3">
        <v>2015</v>
      </c>
    </row>
    <row r="4" spans="1:3" x14ac:dyDescent="0.25">
      <c r="A4" t="s">
        <v>397</v>
      </c>
      <c r="B4" t="s">
        <v>398</v>
      </c>
      <c r="C4">
        <v>1992</v>
      </c>
    </row>
    <row r="5" spans="1:3" x14ac:dyDescent="0.25">
      <c r="A5" t="s">
        <v>399</v>
      </c>
      <c r="B5" t="s">
        <v>400</v>
      </c>
      <c r="C5">
        <v>2000</v>
      </c>
    </row>
    <row r="6" spans="1:3" x14ac:dyDescent="0.25">
      <c r="A6" t="s">
        <v>331</v>
      </c>
      <c r="B6" t="s">
        <v>401</v>
      </c>
      <c r="C6">
        <v>2011</v>
      </c>
    </row>
    <row r="7" spans="1:3" x14ac:dyDescent="0.25">
      <c r="A7" t="s">
        <v>402</v>
      </c>
      <c r="B7" t="s">
        <v>403</v>
      </c>
      <c r="C7">
        <v>2012</v>
      </c>
    </row>
    <row r="8" spans="1:3" x14ac:dyDescent="0.25">
      <c r="A8" t="s">
        <v>404</v>
      </c>
      <c r="B8" t="s">
        <v>405</v>
      </c>
      <c r="C8">
        <v>2005</v>
      </c>
    </row>
    <row r="9" spans="1:3" x14ac:dyDescent="0.25">
      <c r="A9" t="s">
        <v>406</v>
      </c>
      <c r="B9" t="s">
        <v>407</v>
      </c>
      <c r="C9">
        <v>2010</v>
      </c>
    </row>
    <row r="10" spans="1:3" x14ac:dyDescent="0.25">
      <c r="A10" t="s">
        <v>408</v>
      </c>
      <c r="B10" t="s">
        <v>409</v>
      </c>
      <c r="C10">
        <v>2012</v>
      </c>
    </row>
    <row r="11" spans="1:3" x14ac:dyDescent="0.25">
      <c r="A11" t="s">
        <v>410</v>
      </c>
      <c r="B11" t="s">
        <v>411</v>
      </c>
      <c r="C11">
        <v>2012</v>
      </c>
    </row>
    <row r="12" spans="1:3" x14ac:dyDescent="0.25">
      <c r="A12" t="s">
        <v>342</v>
      </c>
      <c r="B12" t="s">
        <v>412</v>
      </c>
      <c r="C12">
        <v>2011</v>
      </c>
    </row>
    <row r="13" spans="1:3" x14ac:dyDescent="0.25">
      <c r="A13" t="s">
        <v>363</v>
      </c>
      <c r="B13" t="s">
        <v>413</v>
      </c>
      <c r="C13">
        <v>2006</v>
      </c>
    </row>
    <row r="14" spans="1:3" x14ac:dyDescent="0.25">
      <c r="A14" t="s">
        <v>414</v>
      </c>
      <c r="B14" t="s">
        <v>415</v>
      </c>
      <c r="C14">
        <v>2001</v>
      </c>
    </row>
    <row r="15" spans="1:3" x14ac:dyDescent="0.25">
      <c r="A15" t="s">
        <v>416</v>
      </c>
      <c r="B15" t="s">
        <v>417</v>
      </c>
      <c r="C15">
        <v>2010</v>
      </c>
    </row>
    <row r="16" spans="1:3" x14ac:dyDescent="0.25">
      <c r="A16" t="s">
        <v>351</v>
      </c>
      <c r="B16" t="s">
        <v>418</v>
      </c>
      <c r="C16">
        <v>2012</v>
      </c>
    </row>
    <row r="17" spans="1:3" x14ac:dyDescent="0.25">
      <c r="A17" t="s">
        <v>419</v>
      </c>
      <c r="B17" t="s">
        <v>420</v>
      </c>
      <c r="C17">
        <v>1996</v>
      </c>
    </row>
    <row r="18" spans="1:3" x14ac:dyDescent="0.25">
      <c r="A18" t="s">
        <v>421</v>
      </c>
      <c r="B18" t="s">
        <v>422</v>
      </c>
      <c r="C18">
        <v>2007</v>
      </c>
    </row>
    <row r="19" spans="1:3" x14ac:dyDescent="0.25">
      <c r="A19" t="s">
        <v>423</v>
      </c>
      <c r="B19" t="s">
        <v>424</v>
      </c>
      <c r="C19">
        <v>2004</v>
      </c>
    </row>
    <row r="20" spans="1:3" x14ac:dyDescent="0.25">
      <c r="A20" t="s">
        <v>425</v>
      </c>
      <c r="B20" t="s">
        <v>426</v>
      </c>
      <c r="C20">
        <v>2009</v>
      </c>
    </row>
    <row r="21" spans="1:3" x14ac:dyDescent="0.25">
      <c r="A21" t="s">
        <v>314</v>
      </c>
      <c r="B21" t="s">
        <v>427</v>
      </c>
      <c r="C21">
        <v>2010</v>
      </c>
    </row>
    <row r="22" spans="1:3" x14ac:dyDescent="0.25">
      <c r="A22" t="s">
        <v>428</v>
      </c>
      <c r="B22" t="s">
        <v>429</v>
      </c>
      <c r="C22">
        <v>1998</v>
      </c>
    </row>
    <row r="23" spans="1:3" x14ac:dyDescent="0.25">
      <c r="A23" t="s">
        <v>430</v>
      </c>
      <c r="B23" t="s">
        <v>431</v>
      </c>
      <c r="C23">
        <v>1995</v>
      </c>
    </row>
    <row r="24" spans="1:3" x14ac:dyDescent="0.25">
      <c r="A24" t="s">
        <v>327</v>
      </c>
      <c r="B24" t="s">
        <v>432</v>
      </c>
      <c r="C24">
        <v>2012</v>
      </c>
    </row>
    <row r="25" spans="1:3" x14ac:dyDescent="0.25">
      <c r="A25" t="s">
        <v>433</v>
      </c>
      <c r="B25" t="s">
        <v>434</v>
      </c>
      <c r="C25">
        <v>2010</v>
      </c>
    </row>
    <row r="26" spans="1:3" x14ac:dyDescent="0.25">
      <c r="A26" t="s">
        <v>435</v>
      </c>
      <c r="B26" t="s">
        <v>436</v>
      </c>
      <c r="C26">
        <v>2009</v>
      </c>
    </row>
    <row r="27" spans="1:3" x14ac:dyDescent="0.25">
      <c r="A27" t="s">
        <v>437</v>
      </c>
      <c r="B27" t="s">
        <v>438</v>
      </c>
      <c r="C27">
        <v>2003</v>
      </c>
    </row>
    <row r="28" spans="1:3" x14ac:dyDescent="0.25">
      <c r="A28" t="s">
        <v>347</v>
      </c>
      <c r="B28" t="s">
        <v>439</v>
      </c>
      <c r="C28">
        <v>2012</v>
      </c>
    </row>
    <row r="29" spans="1:3" x14ac:dyDescent="0.25">
      <c r="A29" t="s">
        <v>440</v>
      </c>
      <c r="B29" t="s">
        <v>441</v>
      </c>
      <c r="C29">
        <v>2003</v>
      </c>
    </row>
    <row r="30" spans="1:3" x14ac:dyDescent="0.25">
      <c r="A30" t="s">
        <v>339</v>
      </c>
      <c r="B30" t="s">
        <v>442</v>
      </c>
      <c r="C30">
        <v>2006</v>
      </c>
    </row>
    <row r="31" spans="1:3" x14ac:dyDescent="0.25">
      <c r="A31" t="s">
        <v>443</v>
      </c>
      <c r="B31" t="s">
        <v>444</v>
      </c>
      <c r="C31">
        <v>2012</v>
      </c>
    </row>
    <row r="32" spans="1:3" x14ac:dyDescent="0.25">
      <c r="A32" t="s">
        <v>358</v>
      </c>
      <c r="B32" t="s">
        <v>445</v>
      </c>
      <c r="C32">
        <v>2008</v>
      </c>
    </row>
    <row r="33" spans="1:3" x14ac:dyDescent="0.25">
      <c r="A33" t="s">
        <v>446</v>
      </c>
      <c r="B33" t="s">
        <v>447</v>
      </c>
      <c r="C33">
        <v>2003</v>
      </c>
    </row>
    <row r="34" spans="1:3" x14ac:dyDescent="0.25">
      <c r="A34" t="s">
        <v>448</v>
      </c>
      <c r="B34" t="s">
        <v>449</v>
      </c>
      <c r="C34">
        <v>2010</v>
      </c>
    </row>
    <row r="35" spans="1:3" x14ac:dyDescent="0.25">
      <c r="A35" t="s">
        <v>450</v>
      </c>
      <c r="B35" t="s">
        <v>451</v>
      </c>
      <c r="C35">
        <v>2012</v>
      </c>
    </row>
    <row r="36" spans="1:3" x14ac:dyDescent="0.25">
      <c r="A36" t="s">
        <v>313</v>
      </c>
      <c r="B36" t="s">
        <v>452</v>
      </c>
      <c r="C36">
        <v>2010</v>
      </c>
    </row>
    <row r="37" spans="1:3" x14ac:dyDescent="0.25">
      <c r="A37" t="s">
        <v>453</v>
      </c>
      <c r="B37" t="s">
        <v>454</v>
      </c>
      <c r="C37">
        <v>2005</v>
      </c>
    </row>
    <row r="38" spans="1:3" x14ac:dyDescent="0.25">
      <c r="A38" t="s">
        <v>455</v>
      </c>
      <c r="B38" t="s">
        <v>456</v>
      </c>
      <c r="C38">
        <v>2007</v>
      </c>
    </row>
    <row r="39" spans="1:3" x14ac:dyDescent="0.25">
      <c r="A39" t="s">
        <v>457</v>
      </c>
      <c r="B39" t="s">
        <v>458</v>
      </c>
      <c r="C39">
        <v>2008</v>
      </c>
    </row>
    <row r="40" spans="1:3" x14ac:dyDescent="0.25">
      <c r="A40" t="s">
        <v>387</v>
      </c>
      <c r="B40" t="s">
        <v>459</v>
      </c>
      <c r="C40">
        <v>2009</v>
      </c>
    </row>
    <row r="41" spans="1:3" x14ac:dyDescent="0.25">
      <c r="A41" t="s">
        <v>460</v>
      </c>
      <c r="B41" t="s">
        <v>461</v>
      </c>
      <c r="C41">
        <v>2004</v>
      </c>
    </row>
    <row r="42" spans="1:3" x14ac:dyDescent="0.25">
      <c r="A42" t="s">
        <v>389</v>
      </c>
      <c r="B42" t="s">
        <v>426</v>
      </c>
      <c r="C42">
        <v>2006</v>
      </c>
    </row>
    <row r="43" spans="1:3" x14ac:dyDescent="0.25">
      <c r="A43" t="s">
        <v>462</v>
      </c>
      <c r="B43" t="s">
        <v>463</v>
      </c>
      <c r="C43">
        <v>2010</v>
      </c>
    </row>
    <row r="44" spans="1:3" x14ac:dyDescent="0.25">
      <c r="A44" t="s">
        <v>335</v>
      </c>
      <c r="B44" t="s">
        <v>464</v>
      </c>
      <c r="C44">
        <v>2012</v>
      </c>
    </row>
    <row r="45" spans="1:3" x14ac:dyDescent="0.25">
      <c r="A45" t="s">
        <v>376</v>
      </c>
      <c r="B45" t="s">
        <v>465</v>
      </c>
      <c r="C45">
        <v>2012</v>
      </c>
    </row>
    <row r="46" spans="1:3" x14ac:dyDescent="0.25">
      <c r="A46" t="s">
        <v>466</v>
      </c>
      <c r="B46" t="s">
        <v>427</v>
      </c>
      <c r="C46">
        <v>1994</v>
      </c>
    </row>
    <row r="47" spans="1:3" x14ac:dyDescent="0.25">
      <c r="A47" t="s">
        <v>467</v>
      </c>
      <c r="B47" t="s">
        <v>468</v>
      </c>
      <c r="C47">
        <v>2010</v>
      </c>
    </row>
    <row r="48" spans="1:3" x14ac:dyDescent="0.25">
      <c r="A48" t="s">
        <v>469</v>
      </c>
      <c r="B48" t="s">
        <v>470</v>
      </c>
      <c r="C48">
        <v>2005</v>
      </c>
    </row>
    <row r="49" spans="1:3" x14ac:dyDescent="0.25">
      <c r="A49" t="s">
        <v>375</v>
      </c>
      <c r="B49" t="s">
        <v>471</v>
      </c>
      <c r="C49">
        <v>2012</v>
      </c>
    </row>
    <row r="50" spans="1:3" x14ac:dyDescent="0.25">
      <c r="A50" t="s">
        <v>472</v>
      </c>
      <c r="B50" t="s">
        <v>473</v>
      </c>
      <c r="C50">
        <v>2012</v>
      </c>
    </row>
    <row r="51" spans="1:3" x14ac:dyDescent="0.25">
      <c r="A51" t="s">
        <v>344</v>
      </c>
      <c r="B51" t="s">
        <v>474</v>
      </c>
      <c r="C51">
        <v>2010</v>
      </c>
    </row>
    <row r="52" spans="1:3" x14ac:dyDescent="0.25">
      <c r="A52" t="s">
        <v>475</v>
      </c>
      <c r="B52" t="s">
        <v>476</v>
      </c>
      <c r="C52">
        <v>2004</v>
      </c>
    </row>
    <row r="53" spans="1:3" x14ac:dyDescent="0.25">
      <c r="A53" t="s">
        <v>348</v>
      </c>
      <c r="B53" t="s">
        <v>396</v>
      </c>
      <c r="C53">
        <v>2003</v>
      </c>
    </row>
    <row r="54" spans="1:3" x14ac:dyDescent="0.25">
      <c r="A54" t="s">
        <v>477</v>
      </c>
      <c r="B54" t="s">
        <v>478</v>
      </c>
      <c r="C54">
        <v>2005</v>
      </c>
    </row>
    <row r="55" spans="1:3" x14ac:dyDescent="0.25">
      <c r="A55" t="s">
        <v>385</v>
      </c>
      <c r="B55" t="s">
        <v>479</v>
      </c>
      <c r="C55">
        <v>2015</v>
      </c>
    </row>
    <row r="56" spans="1:3" x14ac:dyDescent="0.25">
      <c r="A56" t="s">
        <v>480</v>
      </c>
      <c r="B56" t="s">
        <v>481</v>
      </c>
      <c r="C56">
        <v>2011</v>
      </c>
    </row>
    <row r="57" spans="1:3" x14ac:dyDescent="0.25">
      <c r="A57" t="s">
        <v>482</v>
      </c>
      <c r="B57" t="s">
        <v>483</v>
      </c>
      <c r="C57">
        <v>2012</v>
      </c>
    </row>
    <row r="58" spans="1:3" x14ac:dyDescent="0.25">
      <c r="A58" t="s">
        <v>484</v>
      </c>
      <c r="B58" t="s">
        <v>485</v>
      </c>
      <c r="C58">
        <v>2002</v>
      </c>
    </row>
    <row r="59" spans="1:3" x14ac:dyDescent="0.25">
      <c r="A59" t="s">
        <v>486</v>
      </c>
      <c r="B59" t="s">
        <v>487</v>
      </c>
      <c r="C59">
        <v>2010</v>
      </c>
    </row>
    <row r="60" spans="1:3" x14ac:dyDescent="0.25">
      <c r="A60" t="s">
        <v>488</v>
      </c>
      <c r="B60" t="s">
        <v>489</v>
      </c>
      <c r="C60">
        <v>2010</v>
      </c>
    </row>
    <row r="61" spans="1:3" x14ac:dyDescent="0.25">
      <c r="A61" t="s">
        <v>490</v>
      </c>
      <c r="B61" t="s">
        <v>491</v>
      </c>
      <c r="C61">
        <v>2012</v>
      </c>
    </row>
    <row r="62" spans="1:3" x14ac:dyDescent="0.25">
      <c r="A62" t="s">
        <v>384</v>
      </c>
      <c r="B62" t="s">
        <v>492</v>
      </c>
      <c r="C62">
        <v>2012</v>
      </c>
    </row>
    <row r="63" spans="1:3" x14ac:dyDescent="0.25">
      <c r="A63" t="s">
        <v>365</v>
      </c>
      <c r="B63" t="s">
        <v>493</v>
      </c>
      <c r="C63">
        <v>2008</v>
      </c>
    </row>
    <row r="64" spans="1:3" x14ac:dyDescent="0.25">
      <c r="A64" t="s">
        <v>338</v>
      </c>
      <c r="B64" t="s">
        <v>494</v>
      </c>
      <c r="C64">
        <v>2007</v>
      </c>
    </row>
    <row r="65" spans="1:3" x14ac:dyDescent="0.25">
      <c r="A65" t="s">
        <v>495</v>
      </c>
      <c r="B65" t="s">
        <v>496</v>
      </c>
      <c r="C65">
        <v>1996</v>
      </c>
    </row>
    <row r="66" spans="1:3" x14ac:dyDescent="0.25">
      <c r="A66" t="s">
        <v>497</v>
      </c>
      <c r="B66" t="s">
        <v>498</v>
      </c>
      <c r="C66">
        <v>2012</v>
      </c>
    </row>
    <row r="67" spans="1:3" x14ac:dyDescent="0.25">
      <c r="A67" t="s">
        <v>499</v>
      </c>
      <c r="B67" t="s">
        <v>492</v>
      </c>
      <c r="C67">
        <v>2007</v>
      </c>
    </row>
    <row r="68" spans="1:3" x14ac:dyDescent="0.25">
      <c r="A68" t="s">
        <v>311</v>
      </c>
      <c r="B68" t="s">
        <v>500</v>
      </c>
      <c r="C68">
        <v>2012</v>
      </c>
    </row>
    <row r="69" spans="1:3" x14ac:dyDescent="0.25">
      <c r="A69" t="s">
        <v>501</v>
      </c>
      <c r="B69" t="s">
        <v>502</v>
      </c>
      <c r="C69">
        <v>2004</v>
      </c>
    </row>
    <row r="70" spans="1:3" x14ac:dyDescent="0.25">
      <c r="A70" t="s">
        <v>503</v>
      </c>
      <c r="B70" t="s">
        <v>470</v>
      </c>
      <c r="C70">
        <v>2008</v>
      </c>
    </row>
    <row r="71" spans="1:3" x14ac:dyDescent="0.25">
      <c r="A71" t="s">
        <v>373</v>
      </c>
      <c r="B71" t="s">
        <v>504</v>
      </c>
      <c r="C71">
        <v>2006</v>
      </c>
    </row>
    <row r="72" spans="1:3" x14ac:dyDescent="0.25">
      <c r="A72" t="s">
        <v>505</v>
      </c>
      <c r="B72" t="s">
        <v>506</v>
      </c>
      <c r="C72">
        <v>1998</v>
      </c>
    </row>
    <row r="73" spans="1:3" x14ac:dyDescent="0.25">
      <c r="A73" t="s">
        <v>507</v>
      </c>
      <c r="B73" t="s">
        <v>449</v>
      </c>
      <c r="C73">
        <v>2011</v>
      </c>
    </row>
    <row r="74" spans="1:3" x14ac:dyDescent="0.25">
      <c r="A74" t="s">
        <v>362</v>
      </c>
      <c r="B74" t="s">
        <v>508</v>
      </c>
      <c r="C74">
        <v>2012</v>
      </c>
    </row>
    <row r="75" spans="1:3" x14ac:dyDescent="0.25">
      <c r="A75" t="s">
        <v>509</v>
      </c>
      <c r="B75" t="s">
        <v>510</v>
      </c>
      <c r="C75">
        <v>2008</v>
      </c>
    </row>
    <row r="76" spans="1:3" x14ac:dyDescent="0.25">
      <c r="A76" t="s">
        <v>511</v>
      </c>
      <c r="B76" t="s">
        <v>512</v>
      </c>
      <c r="C76">
        <v>2009</v>
      </c>
    </row>
    <row r="77" spans="1:3" x14ac:dyDescent="0.25">
      <c r="A77" t="s">
        <v>356</v>
      </c>
      <c r="B77" t="s">
        <v>513</v>
      </c>
      <c r="C77">
        <v>2012</v>
      </c>
    </row>
    <row r="78" spans="1:3" x14ac:dyDescent="0.25">
      <c r="A78" t="s">
        <v>315</v>
      </c>
      <c r="B78" t="s">
        <v>514</v>
      </c>
      <c r="C78">
        <v>2016</v>
      </c>
    </row>
    <row r="79" spans="1:3" x14ac:dyDescent="0.25">
      <c r="A79" t="s">
        <v>515</v>
      </c>
      <c r="B79" t="s">
        <v>516</v>
      </c>
      <c r="C79">
        <v>2010</v>
      </c>
    </row>
    <row r="80" spans="1:3" x14ac:dyDescent="0.25">
      <c r="A80" t="s">
        <v>517</v>
      </c>
      <c r="B80" t="s">
        <v>518</v>
      </c>
      <c r="C80">
        <v>2007</v>
      </c>
    </row>
    <row r="81" spans="1:3" x14ac:dyDescent="0.25">
      <c r="A81" t="s">
        <v>519</v>
      </c>
      <c r="B81" t="s">
        <v>447</v>
      </c>
      <c r="C81">
        <v>2008</v>
      </c>
    </row>
    <row r="82" spans="1:3" x14ac:dyDescent="0.25">
      <c r="A82" t="s">
        <v>310</v>
      </c>
      <c r="B82" t="s">
        <v>520</v>
      </c>
      <c r="C82">
        <v>2010</v>
      </c>
    </row>
    <row r="83" spans="1:3" x14ac:dyDescent="0.25">
      <c r="A83" t="s">
        <v>521</v>
      </c>
      <c r="B83" t="s">
        <v>522</v>
      </c>
      <c r="C83">
        <v>2010</v>
      </c>
    </row>
    <row r="84" spans="1:3" x14ac:dyDescent="0.25">
      <c r="A84" t="s">
        <v>355</v>
      </c>
      <c r="B84" t="s">
        <v>523</v>
      </c>
      <c r="C84">
        <v>2010</v>
      </c>
    </row>
    <row r="85" spans="1:3" x14ac:dyDescent="0.25">
      <c r="A85" t="s">
        <v>524</v>
      </c>
      <c r="B85" t="s">
        <v>525</v>
      </c>
      <c r="C85">
        <v>2007</v>
      </c>
    </row>
    <row r="86" spans="1:3" x14ac:dyDescent="0.25">
      <c r="A86" t="s">
        <v>354</v>
      </c>
      <c r="B86" t="s">
        <v>526</v>
      </c>
      <c r="C86">
        <v>2010</v>
      </c>
    </row>
    <row r="87" spans="1:3" x14ac:dyDescent="0.25">
      <c r="A87" t="s">
        <v>330</v>
      </c>
      <c r="B87" t="s">
        <v>527</v>
      </c>
      <c r="C87">
        <v>2011</v>
      </c>
    </row>
    <row r="88" spans="1:3" x14ac:dyDescent="0.25">
      <c r="A88" t="s">
        <v>341</v>
      </c>
      <c r="B88" t="s">
        <v>528</v>
      </c>
      <c r="C88">
        <v>2012</v>
      </c>
    </row>
    <row r="89" spans="1:3" x14ac:dyDescent="0.25">
      <c r="A89" t="s">
        <v>388</v>
      </c>
      <c r="B89" t="s">
        <v>529</v>
      </c>
      <c r="C89">
        <v>2010</v>
      </c>
    </row>
    <row r="90" spans="1:3" x14ac:dyDescent="0.25">
      <c r="A90" t="s">
        <v>530</v>
      </c>
      <c r="B90" t="s">
        <v>531</v>
      </c>
      <c r="C90">
        <v>2010</v>
      </c>
    </row>
    <row r="91" spans="1:3" x14ac:dyDescent="0.25">
      <c r="A91" t="s">
        <v>532</v>
      </c>
      <c r="B91" t="s">
        <v>431</v>
      </c>
      <c r="C91">
        <v>2009</v>
      </c>
    </row>
    <row r="92" spans="1:3" x14ac:dyDescent="0.25">
      <c r="A92" t="s">
        <v>382</v>
      </c>
      <c r="B92" t="s">
        <v>533</v>
      </c>
      <c r="C92">
        <v>2009</v>
      </c>
    </row>
    <row r="93" spans="1:3" x14ac:dyDescent="0.25">
      <c r="A93" t="s">
        <v>364</v>
      </c>
      <c r="B93" t="s">
        <v>534</v>
      </c>
      <c r="C93">
        <v>2011</v>
      </c>
    </row>
    <row r="94" spans="1:3" x14ac:dyDescent="0.25">
      <c r="A94" t="s">
        <v>535</v>
      </c>
      <c r="B94" t="s">
        <v>536</v>
      </c>
      <c r="C94">
        <v>1997</v>
      </c>
    </row>
    <row r="95" spans="1:3" x14ac:dyDescent="0.25">
      <c r="A95" t="s">
        <v>537</v>
      </c>
      <c r="B95" t="s">
        <v>538</v>
      </c>
      <c r="C95">
        <v>2010</v>
      </c>
    </row>
    <row r="96" spans="1:3" x14ac:dyDescent="0.25">
      <c r="A96" t="s">
        <v>333</v>
      </c>
      <c r="B96" t="s">
        <v>539</v>
      </c>
      <c r="C96">
        <v>2012</v>
      </c>
    </row>
    <row r="97" spans="1:3" x14ac:dyDescent="0.25">
      <c r="A97" t="s">
        <v>540</v>
      </c>
      <c r="B97" t="s">
        <v>541</v>
      </c>
      <c r="C97">
        <v>2010</v>
      </c>
    </row>
    <row r="98" spans="1:3" x14ac:dyDescent="0.25">
      <c r="A98" t="s">
        <v>542</v>
      </c>
      <c r="B98" t="s">
        <v>543</v>
      </c>
      <c r="C98">
        <v>2007</v>
      </c>
    </row>
    <row r="99" spans="1:3" x14ac:dyDescent="0.25">
      <c r="A99" t="s">
        <v>379</v>
      </c>
      <c r="B99" t="s">
        <v>544</v>
      </c>
      <c r="C99">
        <v>2006</v>
      </c>
    </row>
    <row r="100" spans="1:3" x14ac:dyDescent="0.25">
      <c r="A100" t="s">
        <v>328</v>
      </c>
      <c r="B100" t="s">
        <v>545</v>
      </c>
      <c r="C100">
        <v>2005</v>
      </c>
    </row>
    <row r="101" spans="1:3" x14ac:dyDescent="0.25">
      <c r="A101" t="s">
        <v>546</v>
      </c>
      <c r="B101" t="s">
        <v>438</v>
      </c>
      <c r="C101">
        <v>2009</v>
      </c>
    </row>
    <row r="102" spans="1:3" x14ac:dyDescent="0.25">
      <c r="A102" t="s">
        <v>547</v>
      </c>
      <c r="B102" t="s">
        <v>548</v>
      </c>
      <c r="C102">
        <v>2009</v>
      </c>
    </row>
    <row r="103" spans="1:3" x14ac:dyDescent="0.25">
      <c r="A103" t="s">
        <v>367</v>
      </c>
      <c r="B103" t="s">
        <v>549</v>
      </c>
      <c r="C103">
        <v>2009</v>
      </c>
    </row>
    <row r="104" spans="1:3" x14ac:dyDescent="0.25">
      <c r="A104" t="s">
        <v>359</v>
      </c>
      <c r="B104" t="s">
        <v>451</v>
      </c>
      <c r="C104">
        <v>2012</v>
      </c>
    </row>
    <row r="105" spans="1:3" x14ac:dyDescent="0.25">
      <c r="A105" t="s">
        <v>550</v>
      </c>
      <c r="B105" t="s">
        <v>551</v>
      </c>
      <c r="C105">
        <v>2001</v>
      </c>
    </row>
    <row r="106" spans="1:3" x14ac:dyDescent="0.25">
      <c r="A106" t="s">
        <v>368</v>
      </c>
      <c r="B106" t="s">
        <v>451</v>
      </c>
      <c r="C106">
        <v>2006</v>
      </c>
    </row>
    <row r="107" spans="1:3" x14ac:dyDescent="0.25">
      <c r="A107" t="s">
        <v>552</v>
      </c>
      <c r="B107" t="s">
        <v>553</v>
      </c>
      <c r="C107">
        <v>2009</v>
      </c>
    </row>
    <row r="108" spans="1:3" x14ac:dyDescent="0.25">
      <c r="A108" t="s">
        <v>329</v>
      </c>
      <c r="B108" t="s">
        <v>512</v>
      </c>
      <c r="C108">
        <v>2008</v>
      </c>
    </row>
    <row r="109" spans="1:3" x14ac:dyDescent="0.25">
      <c r="A109" t="s">
        <v>554</v>
      </c>
      <c r="B109" t="s">
        <v>555</v>
      </c>
      <c r="C109">
        <v>2009</v>
      </c>
    </row>
    <row r="110" spans="1:3" x14ac:dyDescent="0.25">
      <c r="A110" t="s">
        <v>312</v>
      </c>
      <c r="B110" t="s">
        <v>463</v>
      </c>
      <c r="C110">
        <v>2012</v>
      </c>
    </row>
    <row r="111" spans="1:3" x14ac:dyDescent="0.25">
      <c r="A111" t="s">
        <v>378</v>
      </c>
      <c r="B111" t="s">
        <v>556</v>
      </c>
      <c r="C111">
        <v>2012</v>
      </c>
    </row>
    <row r="112" spans="1:3" x14ac:dyDescent="0.25">
      <c r="A112" t="s">
        <v>557</v>
      </c>
      <c r="B112" t="s">
        <v>558</v>
      </c>
      <c r="C112">
        <v>2010</v>
      </c>
    </row>
    <row r="113" spans="1:3" x14ac:dyDescent="0.25">
      <c r="A113" t="s">
        <v>340</v>
      </c>
      <c r="B113" t="s">
        <v>559</v>
      </c>
      <c r="C113">
        <v>2009</v>
      </c>
    </row>
    <row r="114" spans="1:3" x14ac:dyDescent="0.25">
      <c r="A114" t="s">
        <v>560</v>
      </c>
      <c r="B114" t="s">
        <v>561</v>
      </c>
      <c r="C114">
        <v>2010</v>
      </c>
    </row>
    <row r="115" spans="1:3" x14ac:dyDescent="0.25">
      <c r="A115" t="s">
        <v>562</v>
      </c>
      <c r="B115" t="s">
        <v>563</v>
      </c>
      <c r="C115">
        <v>2012</v>
      </c>
    </row>
    <row r="116" spans="1:3" x14ac:dyDescent="0.25">
      <c r="A116" t="s">
        <v>361</v>
      </c>
      <c r="B116" t="s">
        <v>564</v>
      </c>
      <c r="C116">
        <v>2011</v>
      </c>
    </row>
    <row r="117" spans="1:3" x14ac:dyDescent="0.25">
      <c r="A117" t="s">
        <v>363</v>
      </c>
      <c r="B117" t="s">
        <v>441</v>
      </c>
      <c r="C117">
        <v>2005</v>
      </c>
    </row>
    <row r="118" spans="1:3" x14ac:dyDescent="0.25">
      <c r="A118" t="s">
        <v>565</v>
      </c>
      <c r="B118" t="s">
        <v>566</v>
      </c>
      <c r="C118">
        <v>2010</v>
      </c>
    </row>
    <row r="119" spans="1:3" x14ac:dyDescent="0.25">
      <c r="A119" t="s">
        <v>371</v>
      </c>
      <c r="B119" t="s">
        <v>567</v>
      </c>
      <c r="C119">
        <v>2012</v>
      </c>
    </row>
    <row r="120" spans="1:3" x14ac:dyDescent="0.25">
      <c r="A120" t="s">
        <v>332</v>
      </c>
      <c r="B120" t="s">
        <v>568</v>
      </c>
      <c r="C120">
        <v>2012</v>
      </c>
    </row>
    <row r="121" spans="1:3" x14ac:dyDescent="0.25">
      <c r="A121" t="s">
        <v>569</v>
      </c>
      <c r="B121" t="s">
        <v>543</v>
      </c>
      <c r="C121">
        <v>2011</v>
      </c>
    </row>
    <row r="122" spans="1:3" x14ac:dyDescent="0.25">
      <c r="A122" t="s">
        <v>369</v>
      </c>
      <c r="B122" t="s">
        <v>570</v>
      </c>
      <c r="C122">
        <v>2007</v>
      </c>
    </row>
    <row r="123" spans="1:3" x14ac:dyDescent="0.25">
      <c r="A123" t="s">
        <v>571</v>
      </c>
      <c r="B123" t="s">
        <v>572</v>
      </c>
      <c r="C123">
        <v>2009</v>
      </c>
    </row>
    <row r="124" spans="1:3" x14ac:dyDescent="0.25">
      <c r="A124" t="s">
        <v>374</v>
      </c>
      <c r="B124" t="s">
        <v>573</v>
      </c>
      <c r="C124">
        <v>2013</v>
      </c>
    </row>
    <row r="125" spans="1:3" x14ac:dyDescent="0.25">
      <c r="A125" t="s">
        <v>334</v>
      </c>
      <c r="B125" t="s">
        <v>574</v>
      </c>
      <c r="C125">
        <v>2010</v>
      </c>
    </row>
    <row r="126" spans="1:3" x14ac:dyDescent="0.25">
      <c r="A126" t="s">
        <v>575</v>
      </c>
      <c r="B126" t="s">
        <v>576</v>
      </c>
      <c r="C126">
        <v>2008</v>
      </c>
    </row>
    <row r="127" spans="1:3" x14ac:dyDescent="0.25">
      <c r="A127" t="s">
        <v>577</v>
      </c>
      <c r="B127" t="s">
        <v>578</v>
      </c>
      <c r="C127">
        <v>2008</v>
      </c>
    </row>
    <row r="128" spans="1:3" x14ac:dyDescent="0.25">
      <c r="A128" t="s">
        <v>579</v>
      </c>
      <c r="B128" t="s">
        <v>463</v>
      </c>
      <c r="C128">
        <v>2010</v>
      </c>
    </row>
    <row r="129" spans="1:3" x14ac:dyDescent="0.25">
      <c r="A129" t="s">
        <v>370</v>
      </c>
      <c r="B129" t="s">
        <v>580</v>
      </c>
      <c r="C129">
        <v>2011</v>
      </c>
    </row>
    <row r="130" spans="1:3" x14ac:dyDescent="0.25">
      <c r="A130" t="s">
        <v>581</v>
      </c>
      <c r="B130" t="s">
        <v>582</v>
      </c>
      <c r="C130">
        <v>2008</v>
      </c>
    </row>
    <row r="131" spans="1:3" x14ac:dyDescent="0.25">
      <c r="A131" t="s">
        <v>583</v>
      </c>
      <c r="B131" t="s">
        <v>584</v>
      </c>
      <c r="C131">
        <v>2002</v>
      </c>
    </row>
    <row r="132" spans="1:3" x14ac:dyDescent="0.25">
      <c r="A132" t="s">
        <v>585</v>
      </c>
      <c r="B132" t="s">
        <v>586</v>
      </c>
      <c r="C132">
        <v>2012</v>
      </c>
    </row>
    <row r="133" spans="1:3" x14ac:dyDescent="0.25">
      <c r="A133" t="s">
        <v>386</v>
      </c>
      <c r="B133" t="s">
        <v>587</v>
      </c>
      <c r="C133">
        <v>2015</v>
      </c>
    </row>
    <row r="134" spans="1:3" x14ac:dyDescent="0.25">
      <c r="A134" t="s">
        <v>353</v>
      </c>
      <c r="B134" t="s">
        <v>504</v>
      </c>
      <c r="C134">
        <v>2012</v>
      </c>
    </row>
    <row r="135" spans="1:3" x14ac:dyDescent="0.25">
      <c r="A135" t="s">
        <v>381</v>
      </c>
      <c r="B135" t="s">
        <v>588</v>
      </c>
      <c r="C135">
        <v>2008</v>
      </c>
    </row>
    <row r="136" spans="1:3" x14ac:dyDescent="0.25">
      <c r="A136" t="s">
        <v>337</v>
      </c>
      <c r="B136" t="s">
        <v>589</v>
      </c>
      <c r="C136">
        <v>2012</v>
      </c>
    </row>
    <row r="137" spans="1:3" x14ac:dyDescent="0.25">
      <c r="A137" t="s">
        <v>590</v>
      </c>
      <c r="B137" t="s">
        <v>591</v>
      </c>
      <c r="C137">
        <v>2011</v>
      </c>
    </row>
    <row r="138" spans="1:3" x14ac:dyDescent="0.25">
      <c r="A138" t="s">
        <v>592</v>
      </c>
      <c r="B138" t="s">
        <v>593</v>
      </c>
      <c r="C138">
        <v>2010</v>
      </c>
    </row>
    <row r="139" spans="1:3" x14ac:dyDescent="0.25">
      <c r="A139" t="s">
        <v>594</v>
      </c>
      <c r="B139" t="s">
        <v>595</v>
      </c>
      <c r="C139">
        <v>2007</v>
      </c>
    </row>
    <row r="140" spans="1:3" x14ac:dyDescent="0.25">
      <c r="A140" t="s">
        <v>596</v>
      </c>
      <c r="B140" t="s">
        <v>597</v>
      </c>
      <c r="C140">
        <v>2003</v>
      </c>
    </row>
    <row r="141" spans="1:3" x14ac:dyDescent="0.25">
      <c r="A141" t="s">
        <v>598</v>
      </c>
      <c r="B141" t="s">
        <v>441</v>
      </c>
      <c r="C141">
        <v>2011</v>
      </c>
    </row>
    <row r="142" spans="1:3" x14ac:dyDescent="0.25">
      <c r="A142" t="s">
        <v>599</v>
      </c>
      <c r="B142" t="s">
        <v>600</v>
      </c>
      <c r="C142">
        <v>2006</v>
      </c>
    </row>
    <row r="143" spans="1:3" x14ac:dyDescent="0.25">
      <c r="A143" t="s">
        <v>380</v>
      </c>
      <c r="B143" t="s">
        <v>601</v>
      </c>
      <c r="C143">
        <v>2009</v>
      </c>
    </row>
    <row r="144" spans="1:3" x14ac:dyDescent="0.25">
      <c r="A144" t="s">
        <v>377</v>
      </c>
      <c r="B144" t="s">
        <v>602</v>
      </c>
      <c r="C144">
        <v>2012</v>
      </c>
    </row>
    <row r="145" spans="1:3" x14ac:dyDescent="0.25">
      <c r="A145" t="s">
        <v>603</v>
      </c>
      <c r="B145" t="s">
        <v>593</v>
      </c>
      <c r="C145">
        <v>2012</v>
      </c>
    </row>
    <row r="146" spans="1:3" x14ac:dyDescent="0.25">
      <c r="A146" t="s">
        <v>372</v>
      </c>
      <c r="B146" t="s">
        <v>570</v>
      </c>
      <c r="C146">
        <v>2008</v>
      </c>
    </row>
    <row r="147" spans="1:3" x14ac:dyDescent="0.25">
      <c r="A147" t="s">
        <v>350</v>
      </c>
      <c r="B147" t="s">
        <v>604</v>
      </c>
      <c r="C147">
        <v>2011</v>
      </c>
    </row>
    <row r="148" spans="1:3" x14ac:dyDescent="0.25">
      <c r="A148" t="s">
        <v>366</v>
      </c>
      <c r="B148" t="s">
        <v>398</v>
      </c>
      <c r="C148">
        <v>2011</v>
      </c>
    </row>
    <row r="149" spans="1:3" x14ac:dyDescent="0.25">
      <c r="A149" t="s">
        <v>346</v>
      </c>
      <c r="B149" t="s">
        <v>394</v>
      </c>
      <c r="C149">
        <v>2007</v>
      </c>
    </row>
    <row r="150" spans="1:3" x14ac:dyDescent="0.25">
      <c r="A150" t="s">
        <v>357</v>
      </c>
      <c r="B150" t="s">
        <v>604</v>
      </c>
      <c r="C150">
        <v>2012</v>
      </c>
    </row>
    <row r="151" spans="1:3" x14ac:dyDescent="0.25">
      <c r="A151" t="s">
        <v>326</v>
      </c>
      <c r="B151" t="s">
        <v>605</v>
      </c>
      <c r="C151">
        <v>2009</v>
      </c>
    </row>
    <row r="152" spans="1:3" x14ac:dyDescent="0.25">
      <c r="A152" t="s">
        <v>606</v>
      </c>
      <c r="B152" t="s">
        <v>607</v>
      </c>
      <c r="C152">
        <v>2001</v>
      </c>
    </row>
    <row r="153" spans="1:3" x14ac:dyDescent="0.25">
      <c r="A153" t="s">
        <v>608</v>
      </c>
      <c r="B153" t="s">
        <v>609</v>
      </c>
      <c r="C153">
        <v>2006</v>
      </c>
    </row>
    <row r="154" spans="1:3" x14ac:dyDescent="0.25">
      <c r="A154" t="s">
        <v>610</v>
      </c>
      <c r="B154" t="s">
        <v>578</v>
      </c>
      <c r="C154">
        <v>2008</v>
      </c>
    </row>
    <row r="155" spans="1:3" x14ac:dyDescent="0.25">
      <c r="A155" t="s">
        <v>383</v>
      </c>
      <c r="B155" t="s">
        <v>611</v>
      </c>
      <c r="C155">
        <v>2012</v>
      </c>
    </row>
    <row r="156" spans="1:3" x14ac:dyDescent="0.25">
      <c r="A156" t="s">
        <v>612</v>
      </c>
      <c r="B156" t="s">
        <v>613</v>
      </c>
      <c r="C156">
        <v>2010</v>
      </c>
    </row>
    <row r="157" spans="1:3" x14ac:dyDescent="0.25">
      <c r="A157" t="s">
        <v>614</v>
      </c>
      <c r="B157" t="s">
        <v>527</v>
      </c>
      <c r="C157">
        <v>2006</v>
      </c>
    </row>
    <row r="158" spans="1:3" x14ac:dyDescent="0.25">
      <c r="A158" t="s">
        <v>615</v>
      </c>
      <c r="B158" t="s">
        <v>616</v>
      </c>
      <c r="C158">
        <v>2014</v>
      </c>
    </row>
    <row r="159" spans="1:3" x14ac:dyDescent="0.25">
      <c r="A159" t="s">
        <v>617</v>
      </c>
      <c r="B159" t="s">
        <v>618</v>
      </c>
      <c r="C159">
        <v>2012</v>
      </c>
    </row>
    <row r="160" spans="1:3" x14ac:dyDescent="0.25">
      <c r="A160" t="s">
        <v>619</v>
      </c>
      <c r="B160" t="s">
        <v>620</v>
      </c>
      <c r="C160">
        <v>2007</v>
      </c>
    </row>
    <row r="161" spans="1:3" x14ac:dyDescent="0.25">
      <c r="A161" t="s">
        <v>352</v>
      </c>
      <c r="B161" t="s">
        <v>545</v>
      </c>
      <c r="C161">
        <v>2010</v>
      </c>
    </row>
    <row r="162" spans="1:3" x14ac:dyDescent="0.25">
      <c r="A162" t="s">
        <v>621</v>
      </c>
      <c r="B162" t="s">
        <v>502</v>
      </c>
      <c r="C162">
        <v>2009</v>
      </c>
    </row>
    <row r="163" spans="1:3" x14ac:dyDescent="0.25">
      <c r="A163" t="s">
        <v>622</v>
      </c>
      <c r="B163" t="s">
        <v>623</v>
      </c>
      <c r="C163">
        <v>2008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73"/>
  <sheetViews>
    <sheetView topLeftCell="A56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303</v>
      </c>
      <c r="B1" t="s">
        <v>624</v>
      </c>
    </row>
    <row r="2" spans="1:2" x14ac:dyDescent="0.25">
      <c r="A2" t="s">
        <v>482</v>
      </c>
      <c r="B2">
        <v>4089</v>
      </c>
    </row>
    <row r="3" spans="1:2" x14ac:dyDescent="0.25">
      <c r="A3" t="s">
        <v>472</v>
      </c>
      <c r="B3">
        <v>3678</v>
      </c>
    </row>
    <row r="4" spans="1:2" x14ac:dyDescent="0.25">
      <c r="A4" t="s">
        <v>585</v>
      </c>
      <c r="B4">
        <v>3437</v>
      </c>
    </row>
    <row r="5" spans="1:2" x14ac:dyDescent="0.25">
      <c r="A5" t="s">
        <v>625</v>
      </c>
      <c r="B5">
        <v>3263</v>
      </c>
    </row>
    <row r="6" spans="1:2" x14ac:dyDescent="0.25">
      <c r="A6" t="s">
        <v>312</v>
      </c>
      <c r="B6">
        <v>3065</v>
      </c>
    </row>
    <row r="7" spans="1:2" x14ac:dyDescent="0.25">
      <c r="A7" t="s">
        <v>360</v>
      </c>
      <c r="B7">
        <v>3035</v>
      </c>
    </row>
    <row r="8" spans="1:2" x14ac:dyDescent="0.25">
      <c r="A8" t="s">
        <v>371</v>
      </c>
      <c r="B8">
        <v>3023</v>
      </c>
    </row>
    <row r="9" spans="1:2" x14ac:dyDescent="0.25">
      <c r="A9" t="s">
        <v>331</v>
      </c>
      <c r="B9">
        <v>2997</v>
      </c>
    </row>
    <row r="10" spans="1:2" x14ac:dyDescent="0.25">
      <c r="A10" t="s">
        <v>374</v>
      </c>
      <c r="B10">
        <v>2925</v>
      </c>
    </row>
    <row r="11" spans="1:2" x14ac:dyDescent="0.25">
      <c r="A11" t="s">
        <v>373</v>
      </c>
      <c r="B11">
        <v>2903</v>
      </c>
    </row>
    <row r="12" spans="1:2" x14ac:dyDescent="0.25">
      <c r="A12" t="s">
        <v>315</v>
      </c>
      <c r="B12">
        <v>2886</v>
      </c>
    </row>
    <row r="13" spans="1:2" x14ac:dyDescent="0.25">
      <c r="A13" t="s">
        <v>328</v>
      </c>
      <c r="B13">
        <v>2724</v>
      </c>
    </row>
    <row r="14" spans="1:2" x14ac:dyDescent="0.25">
      <c r="A14" t="s">
        <v>490</v>
      </c>
      <c r="B14">
        <v>2720</v>
      </c>
    </row>
    <row r="15" spans="1:2" x14ac:dyDescent="0.25">
      <c r="A15" t="s">
        <v>598</v>
      </c>
      <c r="B15">
        <v>2616</v>
      </c>
    </row>
    <row r="16" spans="1:2" x14ac:dyDescent="0.25">
      <c r="A16" t="s">
        <v>368</v>
      </c>
      <c r="B16">
        <v>2610</v>
      </c>
    </row>
    <row r="17" spans="1:2" x14ac:dyDescent="0.25">
      <c r="A17" t="s">
        <v>353</v>
      </c>
      <c r="B17">
        <v>2605</v>
      </c>
    </row>
    <row r="18" spans="1:2" x14ac:dyDescent="0.25">
      <c r="A18" t="s">
        <v>372</v>
      </c>
      <c r="B18">
        <v>2522</v>
      </c>
    </row>
    <row r="19" spans="1:2" x14ac:dyDescent="0.25">
      <c r="A19" t="s">
        <v>362</v>
      </c>
      <c r="B19">
        <v>2445</v>
      </c>
    </row>
    <row r="20" spans="1:2" x14ac:dyDescent="0.25">
      <c r="A20" t="s">
        <v>497</v>
      </c>
      <c r="B20">
        <v>2431</v>
      </c>
    </row>
    <row r="21" spans="1:2" x14ac:dyDescent="0.25">
      <c r="A21" t="s">
        <v>337</v>
      </c>
      <c r="B21">
        <v>2352</v>
      </c>
    </row>
    <row r="22" spans="1:2" x14ac:dyDescent="0.25">
      <c r="A22" t="s">
        <v>443</v>
      </c>
      <c r="B22">
        <v>2300</v>
      </c>
    </row>
    <row r="23" spans="1:2" x14ac:dyDescent="0.25">
      <c r="A23" t="s">
        <v>535</v>
      </c>
      <c r="B23">
        <v>2283</v>
      </c>
    </row>
    <row r="24" spans="1:2" x14ac:dyDescent="0.25">
      <c r="A24" t="s">
        <v>326</v>
      </c>
      <c r="B24">
        <v>1838</v>
      </c>
    </row>
    <row r="25" spans="1:2" x14ac:dyDescent="0.25">
      <c r="A25" t="s">
        <v>351</v>
      </c>
      <c r="B25">
        <v>1808</v>
      </c>
    </row>
    <row r="26" spans="1:2" x14ac:dyDescent="0.25">
      <c r="A26" t="s">
        <v>509</v>
      </c>
      <c r="B26">
        <v>1804</v>
      </c>
    </row>
    <row r="27" spans="1:2" x14ac:dyDescent="0.25">
      <c r="A27" t="s">
        <v>562</v>
      </c>
      <c r="B27">
        <v>1786</v>
      </c>
    </row>
    <row r="28" spans="1:2" x14ac:dyDescent="0.25">
      <c r="A28" t="s">
        <v>359</v>
      </c>
      <c r="B28">
        <v>1756</v>
      </c>
    </row>
    <row r="29" spans="1:2" x14ac:dyDescent="0.25">
      <c r="A29" t="s">
        <v>339</v>
      </c>
      <c r="B29">
        <v>1731</v>
      </c>
    </row>
    <row r="30" spans="1:2" x14ac:dyDescent="0.25">
      <c r="A30" t="s">
        <v>524</v>
      </c>
      <c r="B30">
        <v>1690</v>
      </c>
    </row>
    <row r="31" spans="1:2" x14ac:dyDescent="0.25">
      <c r="A31" t="s">
        <v>419</v>
      </c>
      <c r="B31">
        <v>1545</v>
      </c>
    </row>
    <row r="32" spans="1:2" x14ac:dyDescent="0.25">
      <c r="A32" t="s">
        <v>384</v>
      </c>
      <c r="B32">
        <v>1536</v>
      </c>
    </row>
    <row r="33" spans="1:2" x14ac:dyDescent="0.25">
      <c r="A33" t="s">
        <v>402</v>
      </c>
      <c r="B33">
        <v>1385</v>
      </c>
    </row>
    <row r="34" spans="1:2" x14ac:dyDescent="0.25">
      <c r="A34" t="s">
        <v>347</v>
      </c>
      <c r="B34">
        <v>1374</v>
      </c>
    </row>
    <row r="35" spans="1:2" x14ac:dyDescent="0.25">
      <c r="A35" t="s">
        <v>537</v>
      </c>
      <c r="B35">
        <v>1345</v>
      </c>
    </row>
    <row r="36" spans="1:2" x14ac:dyDescent="0.25">
      <c r="A36" t="s">
        <v>421</v>
      </c>
      <c r="B36">
        <v>1338</v>
      </c>
    </row>
    <row r="37" spans="1:2" x14ac:dyDescent="0.25">
      <c r="A37" t="s">
        <v>375</v>
      </c>
      <c r="B37">
        <v>1267</v>
      </c>
    </row>
    <row r="38" spans="1:2" x14ac:dyDescent="0.25">
      <c r="A38" t="s">
        <v>311</v>
      </c>
      <c r="B38">
        <v>1215</v>
      </c>
    </row>
    <row r="39" spans="1:2" x14ac:dyDescent="0.25">
      <c r="A39" t="s">
        <v>501</v>
      </c>
      <c r="B39">
        <v>1135</v>
      </c>
    </row>
    <row r="40" spans="1:2" x14ac:dyDescent="0.25">
      <c r="A40" t="s">
        <v>377</v>
      </c>
      <c r="B40">
        <v>1109</v>
      </c>
    </row>
    <row r="41" spans="1:2" x14ac:dyDescent="0.25">
      <c r="A41" t="s">
        <v>385</v>
      </c>
      <c r="B41">
        <v>1108</v>
      </c>
    </row>
    <row r="42" spans="1:2" x14ac:dyDescent="0.25">
      <c r="A42" t="s">
        <v>376</v>
      </c>
      <c r="B42">
        <v>1098</v>
      </c>
    </row>
    <row r="43" spans="1:2" x14ac:dyDescent="0.25">
      <c r="A43" t="s">
        <v>515</v>
      </c>
      <c r="B43">
        <v>1058</v>
      </c>
    </row>
    <row r="44" spans="1:2" x14ac:dyDescent="0.25">
      <c r="A44" t="s">
        <v>386</v>
      </c>
      <c r="B44">
        <v>1021</v>
      </c>
    </row>
    <row r="45" spans="1:2" x14ac:dyDescent="0.25">
      <c r="A45" t="s">
        <v>466</v>
      </c>
      <c r="B45">
        <v>996</v>
      </c>
    </row>
    <row r="46" spans="1:2" x14ac:dyDescent="0.25">
      <c r="A46" t="s">
        <v>382</v>
      </c>
      <c r="B46">
        <v>961</v>
      </c>
    </row>
    <row r="47" spans="1:2" x14ac:dyDescent="0.25">
      <c r="A47" t="s">
        <v>342</v>
      </c>
      <c r="B47">
        <v>959</v>
      </c>
    </row>
    <row r="48" spans="1:2" x14ac:dyDescent="0.25">
      <c r="A48" t="s">
        <v>356</v>
      </c>
      <c r="B48">
        <v>954</v>
      </c>
    </row>
    <row r="49" spans="1:2" x14ac:dyDescent="0.25">
      <c r="A49" t="s">
        <v>614</v>
      </c>
      <c r="B49">
        <v>917</v>
      </c>
    </row>
    <row r="50" spans="1:2" x14ac:dyDescent="0.25">
      <c r="A50" t="s">
        <v>521</v>
      </c>
      <c r="B50">
        <v>831</v>
      </c>
    </row>
    <row r="51" spans="1:2" x14ac:dyDescent="0.25">
      <c r="A51" t="s">
        <v>626</v>
      </c>
      <c r="B51">
        <v>783</v>
      </c>
    </row>
    <row r="52" spans="1:2" x14ac:dyDescent="0.25">
      <c r="A52" t="s">
        <v>554</v>
      </c>
      <c r="B52">
        <v>778</v>
      </c>
    </row>
    <row r="53" spans="1:2" x14ac:dyDescent="0.25">
      <c r="A53" t="s">
        <v>627</v>
      </c>
      <c r="B53">
        <v>758</v>
      </c>
    </row>
    <row r="54" spans="1:2" x14ac:dyDescent="0.25">
      <c r="A54" t="s">
        <v>547</v>
      </c>
      <c r="B54">
        <v>753</v>
      </c>
    </row>
    <row r="55" spans="1:2" x14ac:dyDescent="0.25">
      <c r="A55" t="s">
        <v>357</v>
      </c>
      <c r="B55">
        <v>750</v>
      </c>
    </row>
    <row r="56" spans="1:2" x14ac:dyDescent="0.25">
      <c r="A56" t="s">
        <v>327</v>
      </c>
      <c r="B56">
        <v>692</v>
      </c>
    </row>
    <row r="57" spans="1:2" x14ac:dyDescent="0.25">
      <c r="A57" t="s">
        <v>565</v>
      </c>
      <c r="B57">
        <v>686</v>
      </c>
    </row>
    <row r="58" spans="1:2" x14ac:dyDescent="0.25">
      <c r="A58" t="s">
        <v>314</v>
      </c>
      <c r="B58">
        <v>656</v>
      </c>
    </row>
    <row r="59" spans="1:2" x14ac:dyDescent="0.25">
      <c r="A59" t="s">
        <v>313</v>
      </c>
      <c r="B59">
        <v>609</v>
      </c>
    </row>
    <row r="60" spans="1:2" x14ac:dyDescent="0.25">
      <c r="A60" t="s">
        <v>557</v>
      </c>
      <c r="B60">
        <v>603</v>
      </c>
    </row>
    <row r="61" spans="1:2" x14ac:dyDescent="0.25">
      <c r="A61" t="s">
        <v>332</v>
      </c>
      <c r="B61">
        <v>596</v>
      </c>
    </row>
    <row r="62" spans="1:2" x14ac:dyDescent="0.25">
      <c r="A62" t="s">
        <v>329</v>
      </c>
      <c r="B62">
        <v>548</v>
      </c>
    </row>
    <row r="63" spans="1:2" x14ac:dyDescent="0.25">
      <c r="A63" t="s">
        <v>393</v>
      </c>
      <c r="B63">
        <v>489</v>
      </c>
    </row>
    <row r="64" spans="1:2" x14ac:dyDescent="0.25">
      <c r="A64" t="s">
        <v>433</v>
      </c>
      <c r="B64">
        <v>471</v>
      </c>
    </row>
    <row r="65" spans="1:2" x14ac:dyDescent="0.25">
      <c r="A65" t="s">
        <v>615</v>
      </c>
      <c r="B65">
        <v>462</v>
      </c>
    </row>
    <row r="66" spans="1:2" x14ac:dyDescent="0.25">
      <c r="A66" t="s">
        <v>579</v>
      </c>
      <c r="B66">
        <v>438</v>
      </c>
    </row>
    <row r="67" spans="1:2" x14ac:dyDescent="0.25">
      <c r="A67" t="s">
        <v>575</v>
      </c>
      <c r="B67">
        <v>415</v>
      </c>
    </row>
    <row r="68" spans="1:2" x14ac:dyDescent="0.25">
      <c r="A68" t="s">
        <v>628</v>
      </c>
      <c r="B68">
        <v>364</v>
      </c>
    </row>
    <row r="69" spans="1:2" x14ac:dyDescent="0.25">
      <c r="A69" t="s">
        <v>590</v>
      </c>
      <c r="B69">
        <v>336</v>
      </c>
    </row>
    <row r="70" spans="1:2" x14ac:dyDescent="0.25">
      <c r="A70" t="s">
        <v>344</v>
      </c>
      <c r="B70">
        <v>295</v>
      </c>
    </row>
    <row r="71" spans="1:2" x14ac:dyDescent="0.25">
      <c r="A71" t="s">
        <v>571</v>
      </c>
      <c r="B71">
        <v>279</v>
      </c>
    </row>
    <row r="72" spans="1:2" x14ac:dyDescent="0.25">
      <c r="A72" t="s">
        <v>358</v>
      </c>
      <c r="B72">
        <v>255</v>
      </c>
    </row>
    <row r="73" spans="1:2" x14ac:dyDescent="0.25">
      <c r="A73" t="s">
        <v>511</v>
      </c>
      <c r="B73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DataOnly</vt:lpstr>
      <vt:lpstr>Hoja1</vt:lpstr>
      <vt:lpstr>General</vt:lpstr>
      <vt:lpstr>WL Salaries</vt:lpstr>
      <vt:lpstr>Gini</vt:lpstr>
      <vt:lpstr>AvNal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2017-03-27T20:09:02Z</dcterms:created>
  <dcterms:modified xsi:type="dcterms:W3CDTF">2017-04-04T23:40:38Z</dcterms:modified>
</cp:coreProperties>
</file>