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6275" windowHeight="6720"/>
  </bookViews>
  <sheets>
    <sheet name="BOM" sheetId="1" r:id="rId1"/>
    <sheet name="Total" sheetId="3" r:id="rId2"/>
  </sheets>
  <calcPr calcId="125725"/>
</workbook>
</file>

<file path=xl/calcChain.xml><?xml version="1.0" encoding="utf-8"?>
<calcChain xmlns="http://schemas.openxmlformats.org/spreadsheetml/2006/main">
  <c r="F21" i="3"/>
  <c r="F22"/>
  <c r="F23"/>
  <c r="E21"/>
  <c r="G21" s="1"/>
  <c r="E22"/>
  <c r="G22" s="1"/>
  <c r="E23"/>
  <c r="G23" s="1"/>
  <c r="B23"/>
  <c r="A23"/>
  <c r="C23" s="1"/>
  <c r="B21"/>
  <c r="B22"/>
  <c r="A21"/>
  <c r="C21" s="1"/>
  <c r="A22"/>
  <c r="C22" s="1"/>
  <c r="F5" i="1"/>
  <c r="F6"/>
  <c r="F23"/>
  <c r="J6"/>
  <c r="J23" l="1"/>
  <c r="J5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1"/>
  <c r="F4" i="1"/>
  <c r="J4"/>
  <c r="J8"/>
  <c r="J9"/>
  <c r="J10"/>
  <c r="J11"/>
  <c r="J12"/>
  <c r="J13"/>
  <c r="J14"/>
  <c r="J15"/>
  <c r="J16"/>
  <c r="J17"/>
  <c r="J18"/>
  <c r="J19"/>
  <c r="J20"/>
  <c r="J21"/>
  <c r="J22"/>
  <c r="J7"/>
  <c r="F3"/>
  <c r="F8"/>
  <c r="F9"/>
  <c r="F10"/>
  <c r="F11"/>
  <c r="F12"/>
  <c r="F13"/>
  <c r="F14"/>
  <c r="F15"/>
  <c r="F16"/>
  <c r="F17"/>
  <c r="F18"/>
  <c r="F19"/>
  <c r="F20"/>
  <c r="F21"/>
  <c r="F22"/>
  <c r="F7"/>
  <c r="F2"/>
  <c r="J3"/>
  <c r="J2"/>
  <c r="C14" i="3" l="1"/>
  <c r="C9"/>
  <c r="C19"/>
  <c r="C11"/>
  <c r="C7"/>
  <c r="G19"/>
  <c r="G11"/>
  <c r="G3"/>
  <c r="C20"/>
  <c r="C12"/>
  <c r="C4"/>
  <c r="C16"/>
  <c r="C8"/>
  <c r="C13"/>
  <c r="C5"/>
  <c r="G15"/>
  <c r="G7"/>
  <c r="C15"/>
  <c r="C6"/>
  <c r="C3"/>
  <c r="G12"/>
  <c r="G4"/>
  <c r="C17"/>
  <c r="G13"/>
  <c r="G5"/>
  <c r="G14"/>
  <c r="G6"/>
  <c r="G16"/>
  <c r="G8"/>
  <c r="G17"/>
  <c r="G9"/>
  <c r="C18"/>
  <c r="C10"/>
  <c r="C2"/>
  <c r="G18"/>
  <c r="G10"/>
  <c r="G2"/>
  <c r="G20"/>
  <c r="C25" l="1"/>
  <c r="G25"/>
  <c r="G26" s="1"/>
</calcChain>
</file>

<file path=xl/sharedStrings.xml><?xml version="1.0" encoding="utf-8"?>
<sst xmlns="http://schemas.openxmlformats.org/spreadsheetml/2006/main" count="103" uniqueCount="80">
  <si>
    <t>Item #</t>
  </si>
  <si>
    <t>Qty per Kit</t>
  </si>
  <si>
    <t>Unit
Price</t>
  </si>
  <si>
    <t>Total</t>
  </si>
  <si>
    <t>Item</t>
  </si>
  <si>
    <t>Product Code</t>
  </si>
  <si>
    <t>Store</t>
  </si>
  <si>
    <t>Link to Product Page</t>
  </si>
  <si>
    <t>Qty. Price</t>
  </si>
  <si>
    <t>ATmega328p with Optiboot</t>
  </si>
  <si>
    <t>chp-00001</t>
  </si>
  <si>
    <t>acrobotic.com</t>
  </si>
  <si>
    <t>http://acrobotic.com/chp-00001.html</t>
  </si>
  <si>
    <t>7805 Positive Voltage Regulators 5V 1.5A</t>
  </si>
  <si>
    <t>497-1443-5-ND</t>
  </si>
  <si>
    <t>digikey.com</t>
  </si>
  <si>
    <t>http://www.digikey.com/product-detail/en/L7805CV/497-1443-5-ND/585964</t>
  </si>
  <si>
    <t>P5178-ND</t>
  </si>
  <si>
    <t>http://www.digikey.com/product-detail/en/ECA-1HM100/P5178-ND/245037</t>
  </si>
  <si>
    <t>1N4001 Diode</t>
  </si>
  <si>
    <t>Terminal Block 3.5mm 2POS</t>
  </si>
  <si>
    <t>A98036-ND</t>
  </si>
  <si>
    <t>http://www.digikey.com/product-detail/en/1776275-2/A98036-ND/1826899</t>
  </si>
  <si>
    <t>10K Resistor</t>
  </si>
  <si>
    <t>10KQBK-ND</t>
  </si>
  <si>
    <t>http://www.digikey.com/product-detail/en/CFR-25JB-5210K/10KQBK-ND/338</t>
  </si>
  <si>
    <t>SPDT Slide Switch</t>
  </si>
  <si>
    <t>SN754410</t>
  </si>
  <si>
    <t>296-9911-5-ND</t>
  </si>
  <si>
    <t>http://www.digikey.com/product-detail/en/SN754410NE/296-9911-5-ND/380180</t>
  </si>
  <si>
    <t>Resonator 16Mhz</t>
  </si>
  <si>
    <t>X908-ND</t>
  </si>
  <si>
    <t>http://www.digikey.com/product-detail/en/ZTT-16.00MX/X908-ND/170095</t>
  </si>
  <si>
    <t>FTDI Breakout Board</t>
  </si>
  <si>
    <t>brk-00001</t>
  </si>
  <si>
    <t>http://acrobotic.com/brk-00001.html</t>
  </si>
  <si>
    <t>http://www.digikey.com/product-detail/en/EG1218/EG1903-ND/101726</t>
  </si>
  <si>
    <t>EG1903-ND</t>
  </si>
  <si>
    <t>http://www.digikey.com/product-detail/en/K104K15X7RF5TL2/BC1084CT-ND/286706</t>
  </si>
  <si>
    <t>BC1084CT-ND</t>
  </si>
  <si>
    <t>Header 2x3 (For ICSP)</t>
  </si>
  <si>
    <t>DIP16 Socket</t>
  </si>
  <si>
    <t>9V Snap Connectors</t>
  </si>
  <si>
    <t>84-4K-ND</t>
  </si>
  <si>
    <t>http://www.digikey.com/product-detail/en/84-4/84-4K-ND/304013</t>
  </si>
  <si>
    <t>9V Batteries - Duracell ProCell 12-pack</t>
  </si>
  <si>
    <t>B00009V2QZ</t>
  </si>
  <si>
    <t>amazon.com</t>
  </si>
  <si>
    <t>http://www.amazon.com/DURACELL-PROCELL-Professional-Alkaline-Battery/dp/B00009V2QZ</t>
  </si>
  <si>
    <t>DIP28 Socket</t>
  </si>
  <si>
    <t>http://www.digikey.com/product-detail/en/1N4001-G/641-1310-1-ND/1979675</t>
  </si>
  <si>
    <t>641-1310-1-ND</t>
  </si>
  <si>
    <t>http://www.digikey.com/product-detail/en/4828-3004-CP/3M5480-ND/1133633</t>
  </si>
  <si>
    <t>http://www.digikey.com/product-detail/en/A16-LC-TT-R/AE9992-ND/821746</t>
  </si>
  <si>
    <t>AE9992-ND</t>
  </si>
  <si>
    <t>3M5480-ND</t>
  </si>
  <si>
    <t>Header 1x36 Right Angle</t>
  </si>
  <si>
    <t>Headers 1x36 Single Row Breakaway</t>
  </si>
  <si>
    <t>http://www.digikey.com/product-detail/en/M20-9993645/952-2272-ND/3728236</t>
  </si>
  <si>
    <t>952-2272-ND</t>
  </si>
  <si>
    <t>http://www.digikey.com/product-detail/en/M20-9963645/952-2251-ND/3728215</t>
  </si>
  <si>
    <t>952-2251-ND</t>
  </si>
  <si>
    <t>http://www.digikey.com/product-detail/en/M20-9980345/952-2120-ND/3728084</t>
  </si>
  <si>
    <t>952-2120-ND</t>
  </si>
  <si>
    <t>Capacitors Ceramic 100nF</t>
  </si>
  <si>
    <t>Capacitor Electrolytic 10uF 50V</t>
  </si>
  <si>
    <t>http://acrobotic.com/cbl-00003.html</t>
  </si>
  <si>
    <t>USB-A to Micro USB Cable 3ft</t>
  </si>
  <si>
    <t>Unit Total</t>
  </si>
  <si>
    <t>CBL-00003-BLK</t>
  </si>
  <si>
    <t>Micro Gearmotors</t>
  </si>
  <si>
    <t>Micro Servo SG90 (20 Pack)</t>
  </si>
  <si>
    <t>Purchase Qty. (10 kits)</t>
  </si>
  <si>
    <t>Micro Gearmotors Mount Bracket</t>
  </si>
  <si>
    <t>ebay.com</t>
  </si>
  <si>
    <t>http://www.ebay.com/itm/20pcs-x-SG90-9g-Mini-Micro-Servo-For-RC-Heicopter-Airplane-Car-Boat-USA-/291161565472?pt=Radio_Control_Parts_Accessories&amp;hash=item43ca94e920/291059231467?pt=Radio_Control_Parts_Accessories&amp;hash=item43c47b6aeb</t>
  </si>
  <si>
    <t>http://acrobotic.com/mot-00003.html</t>
  </si>
  <si>
    <t>http://acrobotic.com/mot-00004.html</t>
  </si>
  <si>
    <t>mot-00003</t>
  </si>
  <si>
    <t>mot-00004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</si>
</sst>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0" borderId="2" xfId="0" applyFill="1" applyBorder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1" xfId="0" applyFill="1" applyBorder="1"/>
    <xf numFmtId="0" fontId="3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1" xfId="0" applyBorder="1" applyAlignment="1">
      <alignment horizontal="center"/>
    </xf>
    <xf numFmtId="0" fontId="3" fillId="0" borderId="1" xfId="1" applyBorder="1" applyAlignment="1" applyProtection="1"/>
    <xf numFmtId="0" fontId="0" fillId="0" borderId="1" xfId="0" applyBorder="1" applyAlignment="1">
      <alignment horizontal="center"/>
    </xf>
    <xf numFmtId="0" fontId="0" fillId="0" borderId="1" xfId="0" applyFill="1" applyBorder="1" applyAlignment="1"/>
    <xf numFmtId="0" fontId="3" fillId="0" borderId="1" xfId="1" applyBorder="1" applyAlignment="1" applyProtection="1"/>
    <xf numFmtId="0" fontId="0" fillId="0" borderId="1" xfId="0" applyFill="1" applyBorder="1"/>
    <xf numFmtId="0" fontId="3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3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1" xfId="0" applyBorder="1" applyAlignment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1" applyBorder="1" applyAlignment="1" applyProtection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1" xfId="1" applyBorder="1" applyAlignment="1" applyProtection="1"/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horizontal="center"/>
    </xf>
    <xf numFmtId="0" fontId="3" fillId="0" borderId="1" xfId="1" applyBorder="1" applyAlignment="1" applyProtection="1"/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1" fillId="2" borderId="1" xfId="0" applyFont="1" applyFill="1" applyBorder="1" applyAlignment="1">
      <alignment horizontal="center" vertical="top" wrapText="1"/>
    </xf>
    <xf numFmtId="0" fontId="4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5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3" xfId="1" applyBorder="1" applyAlignment="1" applyProtection="1"/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2" xfId="0" applyBorder="1" applyAlignment="1">
      <alignment horizontal="left"/>
    </xf>
    <xf numFmtId="0" fontId="3" fillId="0" borderId="0" xfId="1" applyFont="1" applyAlignment="1" applyProtection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amazon.com/DURACELL-PROCELL-Professional-Alkaline-Battery/dp/B00009V2QZ" TargetMode="External"/><Relationship Id="rId7" Type="http://schemas.openxmlformats.org/officeDocument/2006/relationships/hyperlink" Target="http://acrobotic.com/mot-00004.html" TargetMode="External"/><Relationship Id="rId2" Type="http://schemas.openxmlformats.org/officeDocument/2006/relationships/hyperlink" Target="http://www.digikey.com/product-detail/en/SN754410NE/296-9911-5-ND/380180" TargetMode="External"/><Relationship Id="rId1" Type="http://schemas.openxmlformats.org/officeDocument/2006/relationships/hyperlink" Target="http://www.digikey.com/product-detail/en/CFR-25JB-5210K/10KQBK-ND/338" TargetMode="External"/><Relationship Id="rId6" Type="http://schemas.openxmlformats.org/officeDocument/2006/relationships/hyperlink" Target="http://acrobotic.com/mot-00003.html" TargetMode="External"/><Relationship Id="rId5" Type="http://schemas.openxmlformats.org/officeDocument/2006/relationships/hyperlink" Target="http://www.ebay.com/itm/20pcs-x-SG90-9g-Mini-Micro-Servo-For-RC-Heicopter-Airplane-Car-Boat-USA-/291161565472?pt=Radio_Control_Parts_Accessories&amp;hash=item43ca94e920/291059231467?pt=Radio_Control_Parts_Accessories&amp;hash=item43c47b6aeb" TargetMode="External"/><Relationship Id="rId4" Type="http://schemas.openxmlformats.org/officeDocument/2006/relationships/hyperlink" Target="http://www.digikey.com/product-detail/en/1N4001-G/641-1310-1-ND/19796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workbookViewId="0">
      <selection activeCell="C2" sqref="C2"/>
    </sheetView>
  </sheetViews>
  <sheetFormatPr defaultRowHeight="15"/>
  <cols>
    <col min="1" max="1" width="6.7109375" style="55" customWidth="1"/>
    <col min="2" max="2" width="6.85546875" customWidth="1"/>
    <col min="3" max="3" width="9.5703125" customWidth="1"/>
    <col min="4" max="4" width="7" customWidth="1"/>
    <col min="5" max="5" width="7" style="45" customWidth="1"/>
    <col min="6" max="6" width="7.42578125" customWidth="1"/>
    <col min="7" max="7" width="40.7109375" customWidth="1"/>
    <col min="8" max="8" width="19.5703125" customWidth="1"/>
    <col min="9" max="9" width="19.140625" customWidth="1"/>
    <col min="10" max="10" width="7.85546875" customWidth="1"/>
    <col min="11" max="11" width="34.7109375" bestFit="1" customWidth="1"/>
  </cols>
  <sheetData>
    <row r="1" spans="1:12" ht="45">
      <c r="A1" s="47" t="s">
        <v>0</v>
      </c>
      <c r="B1" s="2" t="s">
        <v>1</v>
      </c>
      <c r="C1" s="59" t="s">
        <v>72</v>
      </c>
      <c r="D1" s="2" t="s">
        <v>2</v>
      </c>
      <c r="E1" s="46" t="s">
        <v>8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0</v>
      </c>
      <c r="K1" s="3" t="s">
        <v>7</v>
      </c>
    </row>
    <row r="2" spans="1:12">
      <c r="A2" s="50">
        <v>1</v>
      </c>
      <c r="B2" s="5">
        <v>1</v>
      </c>
      <c r="C2" s="72">
        <v>10</v>
      </c>
      <c r="D2" s="6">
        <v>4.25</v>
      </c>
      <c r="E2" s="54">
        <v>3.75</v>
      </c>
      <c r="F2" s="6">
        <f>C2*E2</f>
        <v>37.5</v>
      </c>
      <c r="G2" s="6" t="s">
        <v>9</v>
      </c>
      <c r="H2" s="52" t="s">
        <v>10</v>
      </c>
      <c r="I2" s="4" t="s">
        <v>11</v>
      </c>
      <c r="J2" s="5">
        <f>A2</f>
        <v>1</v>
      </c>
      <c r="K2" s="7" t="s">
        <v>12</v>
      </c>
    </row>
    <row r="3" spans="1:12">
      <c r="A3" s="50">
        <v>2</v>
      </c>
      <c r="B3" s="27">
        <v>1</v>
      </c>
      <c r="C3" s="72">
        <v>10</v>
      </c>
      <c r="D3" s="28">
        <v>11.99</v>
      </c>
      <c r="E3" s="54">
        <v>11.05</v>
      </c>
      <c r="F3" s="54">
        <f>C3*E3</f>
        <v>110.5</v>
      </c>
      <c r="G3" s="28" t="s">
        <v>33</v>
      </c>
      <c r="H3" s="52" t="s">
        <v>34</v>
      </c>
      <c r="I3" s="26" t="s">
        <v>11</v>
      </c>
      <c r="J3" s="50">
        <f>A3</f>
        <v>2</v>
      </c>
      <c r="K3" s="29" t="s">
        <v>35</v>
      </c>
    </row>
    <row r="4" spans="1:12" s="45" customFormat="1">
      <c r="A4" s="50">
        <v>3</v>
      </c>
      <c r="B4" s="50">
        <v>1</v>
      </c>
      <c r="C4" s="72">
        <v>10</v>
      </c>
      <c r="D4" s="54">
        <v>2.5</v>
      </c>
      <c r="E4" s="54">
        <v>2.35</v>
      </c>
      <c r="F4" s="54">
        <f>C4*E4</f>
        <v>23.5</v>
      </c>
      <c r="G4" s="54" t="s">
        <v>67</v>
      </c>
      <c r="H4" s="64" t="s">
        <v>69</v>
      </c>
      <c r="I4" s="49" t="s">
        <v>11</v>
      </c>
      <c r="J4" s="50">
        <f>A4</f>
        <v>3</v>
      </c>
      <c r="K4" s="56" t="s">
        <v>66</v>
      </c>
    </row>
    <row r="5" spans="1:12">
      <c r="A5" s="50">
        <v>4</v>
      </c>
      <c r="B5" s="66">
        <v>2</v>
      </c>
      <c r="C5" s="72">
        <v>20</v>
      </c>
      <c r="D5" s="8">
        <v>10.95</v>
      </c>
      <c r="E5" s="54">
        <v>10.050000000000001</v>
      </c>
      <c r="F5" s="54">
        <f>C5*E5</f>
        <v>201</v>
      </c>
      <c r="G5" s="8" t="s">
        <v>70</v>
      </c>
      <c r="H5" s="48" t="s">
        <v>78</v>
      </c>
      <c r="I5" s="53" t="s">
        <v>11</v>
      </c>
      <c r="J5" s="66">
        <f>A5</f>
        <v>4</v>
      </c>
      <c r="K5" s="56" t="s">
        <v>76</v>
      </c>
    </row>
    <row r="6" spans="1:12">
      <c r="A6" s="50">
        <v>5</v>
      </c>
      <c r="B6" s="66">
        <v>2</v>
      </c>
      <c r="C6" s="72">
        <v>20</v>
      </c>
      <c r="D6" s="54">
        <v>4.25</v>
      </c>
      <c r="E6" s="54">
        <v>3.85</v>
      </c>
      <c r="F6" s="54">
        <f>C6*E6</f>
        <v>77</v>
      </c>
      <c r="G6" s="54" t="s">
        <v>73</v>
      </c>
      <c r="H6" s="48" t="s">
        <v>79</v>
      </c>
      <c r="I6" s="53" t="s">
        <v>11</v>
      </c>
      <c r="J6" s="66">
        <f>A6</f>
        <v>5</v>
      </c>
      <c r="K6" s="9" t="s">
        <v>77</v>
      </c>
    </row>
    <row r="7" spans="1:12">
      <c r="A7" s="50">
        <v>6</v>
      </c>
      <c r="B7" s="11">
        <v>0.1</v>
      </c>
      <c r="C7" s="72">
        <v>1</v>
      </c>
      <c r="D7" s="12">
        <v>17.399999999999999</v>
      </c>
      <c r="E7" s="54">
        <v>17.399999999999999</v>
      </c>
      <c r="F7" s="54">
        <f>C7*E7</f>
        <v>17.399999999999999</v>
      </c>
      <c r="G7" s="54" t="s">
        <v>45</v>
      </c>
      <c r="H7" s="61" t="s">
        <v>46</v>
      </c>
      <c r="I7" s="10" t="s">
        <v>47</v>
      </c>
      <c r="J7" s="50">
        <f>A7</f>
        <v>6</v>
      </c>
      <c r="K7" s="13" t="s">
        <v>48</v>
      </c>
    </row>
    <row r="8" spans="1:12">
      <c r="A8" s="50">
        <v>7</v>
      </c>
      <c r="B8" s="68">
        <v>1</v>
      </c>
      <c r="C8" s="73">
        <v>10</v>
      </c>
      <c r="D8" s="1">
        <v>0.55000000000000004</v>
      </c>
      <c r="E8" s="1">
        <v>0.40239999999999998</v>
      </c>
      <c r="F8" s="54">
        <f>C8*E8</f>
        <v>4.024</v>
      </c>
      <c r="G8" s="1" t="s">
        <v>13</v>
      </c>
      <c r="H8" s="52" t="s">
        <v>14</v>
      </c>
      <c r="I8" s="70" t="s">
        <v>15</v>
      </c>
      <c r="J8" s="50">
        <f>A8</f>
        <v>7</v>
      </c>
      <c r="K8" s="71" t="s">
        <v>16</v>
      </c>
    </row>
    <row r="9" spans="1:12">
      <c r="A9" s="50">
        <v>8</v>
      </c>
      <c r="B9" s="14">
        <v>6</v>
      </c>
      <c r="C9" s="72">
        <v>100</v>
      </c>
      <c r="D9" s="48">
        <v>0.36</v>
      </c>
      <c r="E9" s="48">
        <v>0.12529999999999999</v>
      </c>
      <c r="F9" s="54">
        <f>C9*E9</f>
        <v>12.53</v>
      </c>
      <c r="G9" s="49" t="s">
        <v>64</v>
      </c>
      <c r="H9" s="60" t="s">
        <v>39</v>
      </c>
      <c r="I9" s="30" t="s">
        <v>15</v>
      </c>
      <c r="J9" s="50">
        <f>A9</f>
        <v>8</v>
      </c>
      <c r="K9" s="15" t="s">
        <v>38</v>
      </c>
    </row>
    <row r="10" spans="1:12">
      <c r="A10" s="50">
        <v>9</v>
      </c>
      <c r="B10" s="16">
        <v>1</v>
      </c>
      <c r="C10" s="72">
        <v>10</v>
      </c>
      <c r="D10" s="54">
        <v>0.2</v>
      </c>
      <c r="E10" s="54">
        <v>0.2</v>
      </c>
      <c r="F10" s="54">
        <f>C10*E10</f>
        <v>2</v>
      </c>
      <c r="G10" s="54" t="s">
        <v>65</v>
      </c>
      <c r="H10" s="60" t="s">
        <v>17</v>
      </c>
      <c r="I10" s="49" t="s">
        <v>15</v>
      </c>
      <c r="J10" s="50">
        <f>A10</f>
        <v>9</v>
      </c>
      <c r="K10" s="18" t="s">
        <v>18</v>
      </c>
    </row>
    <row r="11" spans="1:12">
      <c r="A11" s="50">
        <v>10</v>
      </c>
      <c r="B11" s="66">
        <v>8</v>
      </c>
      <c r="C11" s="72">
        <v>100</v>
      </c>
      <c r="D11" s="19">
        <v>0.11</v>
      </c>
      <c r="E11" s="54">
        <v>3.8240000000000003E-2</v>
      </c>
      <c r="F11" s="54">
        <f>C11*E11</f>
        <v>3.8240000000000003</v>
      </c>
      <c r="G11" s="19" t="s">
        <v>19</v>
      </c>
      <c r="H11" s="60" t="s">
        <v>51</v>
      </c>
      <c r="I11" s="53" t="s">
        <v>15</v>
      </c>
      <c r="J11" s="50">
        <f>A11</f>
        <v>10</v>
      </c>
      <c r="K11" s="20" t="s">
        <v>50</v>
      </c>
    </row>
    <row r="12" spans="1:12">
      <c r="A12" s="50">
        <v>11</v>
      </c>
      <c r="B12" s="22">
        <v>3</v>
      </c>
      <c r="C12" s="72">
        <v>50</v>
      </c>
      <c r="D12" s="23">
        <v>0.8</v>
      </c>
      <c r="E12" s="54">
        <v>0.37469999999999998</v>
      </c>
      <c r="F12" s="54">
        <f>C12*E12</f>
        <v>18.734999999999999</v>
      </c>
      <c r="G12" s="69" t="s">
        <v>20</v>
      </c>
      <c r="H12" s="60" t="s">
        <v>21</v>
      </c>
      <c r="I12" s="21" t="s">
        <v>15</v>
      </c>
      <c r="J12" s="50">
        <f>A12</f>
        <v>11</v>
      </c>
      <c r="K12" s="58" t="s">
        <v>22</v>
      </c>
    </row>
    <row r="13" spans="1:12">
      <c r="A13" s="50">
        <v>12</v>
      </c>
      <c r="B13" s="24">
        <v>5</v>
      </c>
      <c r="C13" s="72">
        <v>100</v>
      </c>
      <c r="D13" s="48">
        <v>0.1</v>
      </c>
      <c r="E13" s="48">
        <v>2.47E-2</v>
      </c>
      <c r="F13" s="54">
        <f>C13*E13</f>
        <v>2.4699999999999998</v>
      </c>
      <c r="G13" s="49" t="s">
        <v>23</v>
      </c>
      <c r="H13" s="51" t="s">
        <v>24</v>
      </c>
      <c r="I13" s="17" t="s">
        <v>15</v>
      </c>
      <c r="J13" s="50">
        <f>A13</f>
        <v>12</v>
      </c>
      <c r="K13" s="25" t="s">
        <v>25</v>
      </c>
    </row>
    <row r="14" spans="1:12" s="31" customFormat="1">
      <c r="A14" s="50">
        <v>13</v>
      </c>
      <c r="B14" s="36">
        <v>1</v>
      </c>
      <c r="C14" s="72">
        <v>10</v>
      </c>
      <c r="D14" s="54">
        <v>0.57999999999999996</v>
      </c>
      <c r="E14" s="54">
        <v>0.54759999999999998</v>
      </c>
      <c r="F14" s="54">
        <f>C14*E14</f>
        <v>5.476</v>
      </c>
      <c r="G14" s="54" t="s">
        <v>26</v>
      </c>
      <c r="H14" s="60" t="s">
        <v>37</v>
      </c>
      <c r="I14" s="49" t="s">
        <v>15</v>
      </c>
      <c r="J14" s="50">
        <f>A14</f>
        <v>13</v>
      </c>
      <c r="K14" s="37" t="s">
        <v>36</v>
      </c>
      <c r="L14" s="35"/>
    </row>
    <row r="15" spans="1:12" s="45" customFormat="1">
      <c r="A15" s="50">
        <v>14</v>
      </c>
      <c r="B15" s="50">
        <v>1</v>
      </c>
      <c r="C15" s="72">
        <v>10</v>
      </c>
      <c r="D15" s="54">
        <v>2.56</v>
      </c>
      <c r="E15" s="54">
        <v>2.56</v>
      </c>
      <c r="F15" s="54">
        <f>C15*E15</f>
        <v>25.6</v>
      </c>
      <c r="G15" s="48" t="s">
        <v>27</v>
      </c>
      <c r="H15" s="60" t="s">
        <v>28</v>
      </c>
      <c r="I15" s="49" t="s">
        <v>15</v>
      </c>
      <c r="J15" s="50">
        <f>A15</f>
        <v>14</v>
      </c>
      <c r="K15" s="56" t="s">
        <v>29</v>
      </c>
    </row>
    <row r="16" spans="1:12">
      <c r="A16" s="50">
        <v>15</v>
      </c>
      <c r="B16" s="32">
        <v>1</v>
      </c>
      <c r="C16" s="72">
        <v>10</v>
      </c>
      <c r="D16" s="33">
        <v>0.7</v>
      </c>
      <c r="E16" s="54">
        <v>0.6</v>
      </c>
      <c r="F16" s="54">
        <f>C16*E16</f>
        <v>6</v>
      </c>
      <c r="G16" s="54" t="s">
        <v>30</v>
      </c>
      <c r="H16" s="60" t="s">
        <v>31</v>
      </c>
      <c r="I16" s="49" t="s">
        <v>15</v>
      </c>
      <c r="J16" s="50">
        <f>A16</f>
        <v>15</v>
      </c>
      <c r="K16" s="34" t="s">
        <v>32</v>
      </c>
    </row>
    <row r="17" spans="1:11">
      <c r="A17" s="50">
        <v>16</v>
      </c>
      <c r="B17" s="39">
        <v>1</v>
      </c>
      <c r="C17" s="72">
        <v>10</v>
      </c>
      <c r="D17" s="38">
        <v>0.25</v>
      </c>
      <c r="E17" s="48">
        <v>0.2016</v>
      </c>
      <c r="F17" s="54">
        <f>C17*E17</f>
        <v>2.016</v>
      </c>
      <c r="G17" s="48" t="s">
        <v>41</v>
      </c>
      <c r="H17" s="60" t="s">
        <v>54</v>
      </c>
      <c r="I17" s="53" t="s">
        <v>15</v>
      </c>
      <c r="J17" s="50">
        <f>A17</f>
        <v>16</v>
      </c>
      <c r="K17" s="40" t="s">
        <v>53</v>
      </c>
    </row>
    <row r="18" spans="1:11" s="45" customFormat="1">
      <c r="A18" s="50">
        <v>17</v>
      </c>
      <c r="B18" s="50">
        <v>1</v>
      </c>
      <c r="C18" s="72">
        <v>10</v>
      </c>
      <c r="D18" s="48">
        <v>0.77</v>
      </c>
      <c r="E18" s="48">
        <v>0.72</v>
      </c>
      <c r="F18" s="54">
        <f>C18*E18</f>
        <v>7.1999999999999993</v>
      </c>
      <c r="G18" s="48" t="s">
        <v>49</v>
      </c>
      <c r="H18" s="60" t="s">
        <v>55</v>
      </c>
      <c r="I18" s="53" t="s">
        <v>15</v>
      </c>
      <c r="J18" s="50">
        <f>A18</f>
        <v>17</v>
      </c>
      <c r="K18" s="56" t="s">
        <v>52</v>
      </c>
    </row>
    <row r="19" spans="1:11">
      <c r="A19" s="50">
        <v>18</v>
      </c>
      <c r="B19" s="42">
        <v>0.3</v>
      </c>
      <c r="C19" s="72">
        <v>10</v>
      </c>
      <c r="D19" s="43">
        <v>1.07</v>
      </c>
      <c r="E19" s="54">
        <v>0.94399999999999995</v>
      </c>
      <c r="F19" s="54">
        <f>C19*E19</f>
        <v>9.44</v>
      </c>
      <c r="G19" s="43" t="s">
        <v>56</v>
      </c>
      <c r="H19" s="60" t="s">
        <v>61</v>
      </c>
      <c r="I19" s="41" t="s">
        <v>15</v>
      </c>
      <c r="J19" s="50">
        <f>A19</f>
        <v>18</v>
      </c>
      <c r="K19" s="44" t="s">
        <v>60</v>
      </c>
    </row>
    <row r="20" spans="1:11">
      <c r="A20" s="50">
        <v>19</v>
      </c>
      <c r="B20" s="50">
        <v>1</v>
      </c>
      <c r="C20" s="72">
        <v>10</v>
      </c>
      <c r="D20" s="48">
        <v>1.04</v>
      </c>
      <c r="E20" s="48">
        <v>0.99199999999999999</v>
      </c>
      <c r="F20" s="54">
        <f>C20*E20</f>
        <v>9.92</v>
      </c>
      <c r="G20" s="48" t="s">
        <v>57</v>
      </c>
      <c r="H20" s="60" t="s">
        <v>59</v>
      </c>
      <c r="I20" s="49" t="s">
        <v>15</v>
      </c>
      <c r="J20" s="50">
        <f>A20</f>
        <v>19</v>
      </c>
      <c r="K20" s="56" t="s">
        <v>58</v>
      </c>
    </row>
    <row r="21" spans="1:11">
      <c r="A21" s="50">
        <v>20</v>
      </c>
      <c r="B21" s="50">
        <v>1</v>
      </c>
      <c r="C21" s="72">
        <v>10</v>
      </c>
      <c r="D21" s="48">
        <v>0.24</v>
      </c>
      <c r="E21" s="48">
        <v>0.192</v>
      </c>
      <c r="F21" s="54">
        <f>C21*E21</f>
        <v>1.92</v>
      </c>
      <c r="G21" s="48" t="s">
        <v>40</v>
      </c>
      <c r="H21" s="60" t="s">
        <v>63</v>
      </c>
      <c r="I21" s="49" t="s">
        <v>15</v>
      </c>
      <c r="J21" s="50">
        <f>A21</f>
        <v>20</v>
      </c>
      <c r="K21" s="56" t="s">
        <v>62</v>
      </c>
    </row>
    <row r="22" spans="1:11" s="45" customFormat="1">
      <c r="A22" s="50">
        <v>21</v>
      </c>
      <c r="B22" s="50">
        <v>1</v>
      </c>
      <c r="C22" s="72">
        <v>10</v>
      </c>
      <c r="D22" s="54">
        <v>0.66</v>
      </c>
      <c r="E22" s="54">
        <v>0.498</v>
      </c>
      <c r="F22" s="54">
        <f>C22*E22</f>
        <v>4.9800000000000004</v>
      </c>
      <c r="G22" s="54" t="s">
        <v>42</v>
      </c>
      <c r="H22" s="52" t="s">
        <v>43</v>
      </c>
      <c r="I22" s="49" t="s">
        <v>15</v>
      </c>
      <c r="J22" s="50">
        <f>A22</f>
        <v>21</v>
      </c>
      <c r="K22" s="56" t="s">
        <v>44</v>
      </c>
    </row>
    <row r="23" spans="1:11">
      <c r="A23" s="50">
        <v>22</v>
      </c>
      <c r="B23" s="66">
        <v>0.05</v>
      </c>
      <c r="C23" s="72">
        <v>1</v>
      </c>
      <c r="D23" s="48">
        <v>48.28</v>
      </c>
      <c r="E23" s="48">
        <v>48.28</v>
      </c>
      <c r="F23" s="54">
        <f>C23*E23</f>
        <v>48.28</v>
      </c>
      <c r="G23" s="54" t="s">
        <v>71</v>
      </c>
      <c r="H23" s="48"/>
      <c r="I23" s="53" t="s">
        <v>74</v>
      </c>
      <c r="J23" s="66">
        <f>A23</f>
        <v>22</v>
      </c>
      <c r="K23" s="67" t="s">
        <v>75</v>
      </c>
    </row>
  </sheetData>
  <sortState ref="A2:K23">
    <sortCondition ref="I2:I23"/>
  </sortState>
  <hyperlinks>
    <hyperlink ref="K13" r:id="rId1"/>
    <hyperlink ref="K15" r:id="rId2"/>
    <hyperlink ref="K7" r:id="rId3"/>
    <hyperlink ref="K11" r:id="rId4"/>
    <hyperlink ref="K23" r:id="rId5"/>
    <hyperlink ref="K5" r:id="rId6"/>
    <hyperlink ref="K6" r:id="rId7"/>
  </hyperlinks>
  <pageMargins left="0.7" right="0.7" top="0.75" bottom="0.75" header="0.3" footer="0.3"/>
  <pageSetup orientation="portrait" horizontalDpi="0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topLeftCell="A4" workbookViewId="0">
      <selection activeCell="G25" sqref="G25"/>
    </sheetView>
  </sheetViews>
  <sheetFormatPr defaultRowHeight="15"/>
  <cols>
    <col min="1" max="1" width="10.42578125" style="55" bestFit="1" customWidth="1"/>
    <col min="2" max="2" width="10.28515625" style="55" bestFit="1" customWidth="1"/>
    <col min="5" max="5" width="20.85546875" bestFit="1" customWidth="1"/>
    <col min="6" max="6" width="9.5703125" bestFit="1" customWidth="1"/>
  </cols>
  <sheetData>
    <row r="1" spans="1:7" s="57" customFormat="1">
      <c r="A1" s="62" t="str">
        <f>BOM!B1</f>
        <v>Qty per Kit</v>
      </c>
      <c r="B1" s="62" t="str">
        <f>BOM!D1</f>
        <v>Unit
Price</v>
      </c>
      <c r="C1" s="62" t="s">
        <v>3</v>
      </c>
      <c r="E1" s="62" t="str">
        <f>BOM!C1</f>
        <v>Purchase Qty. (10 kits)</v>
      </c>
      <c r="F1" s="62" t="str">
        <f>BOM!E1</f>
        <v>Qty. Price</v>
      </c>
      <c r="G1" s="62" t="s">
        <v>3</v>
      </c>
    </row>
    <row r="2" spans="1:7">
      <c r="A2" s="50">
        <f>BOM!B2</f>
        <v>1</v>
      </c>
      <c r="B2" s="50">
        <f>BOM!D2</f>
        <v>4.25</v>
      </c>
      <c r="C2" s="48">
        <f>A2*B2</f>
        <v>4.25</v>
      </c>
      <c r="E2" s="65">
        <f>BOM!C2</f>
        <v>10</v>
      </c>
      <c r="F2" s="48">
        <f>BOM!E2</f>
        <v>3.75</v>
      </c>
      <c r="G2" s="48">
        <f>E2*F2</f>
        <v>37.5</v>
      </c>
    </row>
    <row r="3" spans="1:7">
      <c r="A3" s="50">
        <f>BOM!B3</f>
        <v>1</v>
      </c>
      <c r="B3" s="50">
        <f>BOM!D3</f>
        <v>11.99</v>
      </c>
      <c r="C3" s="48">
        <f t="shared" ref="C3:C23" si="0">A3*B3</f>
        <v>11.99</v>
      </c>
      <c r="E3" s="65">
        <f>BOM!C3</f>
        <v>10</v>
      </c>
      <c r="F3" s="48">
        <f>BOM!E3</f>
        <v>11.05</v>
      </c>
      <c r="G3" s="48">
        <f t="shared" ref="G3:G23" si="1">E3*F3</f>
        <v>110.5</v>
      </c>
    </row>
    <row r="4" spans="1:7">
      <c r="A4" s="50">
        <f>BOM!B4</f>
        <v>1</v>
      </c>
      <c r="B4" s="50">
        <f>BOM!D4</f>
        <v>2.5</v>
      </c>
      <c r="C4" s="48">
        <f t="shared" si="0"/>
        <v>2.5</v>
      </c>
      <c r="E4" s="65">
        <f>BOM!C4</f>
        <v>10</v>
      </c>
      <c r="F4" s="48">
        <f>BOM!E4</f>
        <v>2.35</v>
      </c>
      <c r="G4" s="48">
        <f t="shared" si="1"/>
        <v>23.5</v>
      </c>
    </row>
    <row r="5" spans="1:7">
      <c r="A5" s="50">
        <f>BOM!B5</f>
        <v>2</v>
      </c>
      <c r="B5" s="50">
        <f>BOM!D5</f>
        <v>10.95</v>
      </c>
      <c r="C5" s="48">
        <f t="shared" si="0"/>
        <v>21.9</v>
      </c>
      <c r="E5" s="65">
        <f>BOM!C5</f>
        <v>20</v>
      </c>
      <c r="F5" s="48">
        <f>BOM!E5</f>
        <v>10.050000000000001</v>
      </c>
      <c r="G5" s="48">
        <f t="shared" si="1"/>
        <v>201</v>
      </c>
    </row>
    <row r="6" spans="1:7">
      <c r="A6" s="50">
        <f>BOM!B6</f>
        <v>2</v>
      </c>
      <c r="B6" s="50">
        <f>BOM!D6</f>
        <v>4.25</v>
      </c>
      <c r="C6" s="48">
        <f t="shared" si="0"/>
        <v>8.5</v>
      </c>
      <c r="E6" s="65">
        <f>BOM!C6</f>
        <v>20</v>
      </c>
      <c r="F6" s="48">
        <f>BOM!E6</f>
        <v>3.85</v>
      </c>
      <c r="G6" s="48">
        <f t="shared" si="1"/>
        <v>77</v>
      </c>
    </row>
    <row r="7" spans="1:7">
      <c r="A7" s="50">
        <f>BOM!B7</f>
        <v>0.1</v>
      </c>
      <c r="B7" s="50">
        <f>BOM!D7</f>
        <v>17.399999999999999</v>
      </c>
      <c r="C7" s="48">
        <f t="shared" si="0"/>
        <v>1.74</v>
      </c>
      <c r="E7" s="65">
        <f>BOM!C7</f>
        <v>1</v>
      </c>
      <c r="F7" s="48">
        <f>BOM!E7</f>
        <v>17.399999999999999</v>
      </c>
      <c r="G7" s="48">
        <f t="shared" si="1"/>
        <v>17.399999999999999</v>
      </c>
    </row>
    <row r="8" spans="1:7">
      <c r="A8" s="50">
        <f>BOM!B8</f>
        <v>1</v>
      </c>
      <c r="B8" s="50">
        <f>BOM!D8</f>
        <v>0.55000000000000004</v>
      </c>
      <c r="C8" s="48">
        <f t="shared" si="0"/>
        <v>0.55000000000000004</v>
      </c>
      <c r="E8" s="65">
        <f>BOM!C8</f>
        <v>10</v>
      </c>
      <c r="F8" s="48">
        <f>BOM!E8</f>
        <v>0.40239999999999998</v>
      </c>
      <c r="G8" s="48">
        <f t="shared" si="1"/>
        <v>4.024</v>
      </c>
    </row>
    <row r="9" spans="1:7">
      <c r="A9" s="50">
        <f>BOM!B9</f>
        <v>6</v>
      </c>
      <c r="B9" s="50">
        <f>BOM!D9</f>
        <v>0.36</v>
      </c>
      <c r="C9" s="48">
        <f t="shared" si="0"/>
        <v>2.16</v>
      </c>
      <c r="E9" s="65">
        <f>BOM!C9</f>
        <v>100</v>
      </c>
      <c r="F9" s="48">
        <f>BOM!E9</f>
        <v>0.12529999999999999</v>
      </c>
      <c r="G9" s="48">
        <f t="shared" si="1"/>
        <v>12.53</v>
      </c>
    </row>
    <row r="10" spans="1:7">
      <c r="A10" s="50">
        <f>BOM!B10</f>
        <v>1</v>
      </c>
      <c r="B10" s="50">
        <f>BOM!D10</f>
        <v>0.2</v>
      </c>
      <c r="C10" s="48">
        <f t="shared" si="0"/>
        <v>0.2</v>
      </c>
      <c r="E10" s="65">
        <f>BOM!C10</f>
        <v>10</v>
      </c>
      <c r="F10" s="48">
        <f>BOM!E10</f>
        <v>0.2</v>
      </c>
      <c r="G10" s="48">
        <f t="shared" si="1"/>
        <v>2</v>
      </c>
    </row>
    <row r="11" spans="1:7">
      <c r="A11" s="50">
        <f>BOM!B11</f>
        <v>8</v>
      </c>
      <c r="B11" s="50">
        <f>BOM!D11</f>
        <v>0.11</v>
      </c>
      <c r="C11" s="48">
        <f t="shared" si="0"/>
        <v>0.88</v>
      </c>
      <c r="E11" s="65">
        <f>BOM!C11</f>
        <v>100</v>
      </c>
      <c r="F11" s="48">
        <f>BOM!E11</f>
        <v>3.8240000000000003E-2</v>
      </c>
      <c r="G11" s="48">
        <f t="shared" si="1"/>
        <v>3.8240000000000003</v>
      </c>
    </row>
    <row r="12" spans="1:7">
      <c r="A12" s="50">
        <f>BOM!B12</f>
        <v>3</v>
      </c>
      <c r="B12" s="50">
        <f>BOM!D12</f>
        <v>0.8</v>
      </c>
      <c r="C12" s="48">
        <f t="shared" si="0"/>
        <v>2.4000000000000004</v>
      </c>
      <c r="E12" s="65">
        <f>BOM!C12</f>
        <v>50</v>
      </c>
      <c r="F12" s="48">
        <f>BOM!E12</f>
        <v>0.37469999999999998</v>
      </c>
      <c r="G12" s="48">
        <f t="shared" si="1"/>
        <v>18.734999999999999</v>
      </c>
    </row>
    <row r="13" spans="1:7">
      <c r="A13" s="50">
        <f>BOM!B13</f>
        <v>5</v>
      </c>
      <c r="B13" s="50">
        <f>BOM!D13</f>
        <v>0.1</v>
      </c>
      <c r="C13" s="48">
        <f t="shared" si="0"/>
        <v>0.5</v>
      </c>
      <c r="E13" s="65">
        <f>BOM!C13</f>
        <v>100</v>
      </c>
      <c r="F13" s="48">
        <f>BOM!E13</f>
        <v>2.47E-2</v>
      </c>
      <c r="G13" s="48">
        <f t="shared" si="1"/>
        <v>2.4699999999999998</v>
      </c>
    </row>
    <row r="14" spans="1:7">
      <c r="A14" s="50">
        <f>BOM!B14</f>
        <v>1</v>
      </c>
      <c r="B14" s="50">
        <f>BOM!D14</f>
        <v>0.57999999999999996</v>
      </c>
      <c r="C14" s="48">
        <f t="shared" si="0"/>
        <v>0.57999999999999996</v>
      </c>
      <c r="E14" s="65">
        <f>BOM!C14</f>
        <v>10</v>
      </c>
      <c r="F14" s="48">
        <f>BOM!E14</f>
        <v>0.54759999999999998</v>
      </c>
      <c r="G14" s="48">
        <f t="shared" si="1"/>
        <v>5.476</v>
      </c>
    </row>
    <row r="15" spans="1:7">
      <c r="A15" s="50">
        <f>BOM!B15</f>
        <v>1</v>
      </c>
      <c r="B15" s="50">
        <f>BOM!D15</f>
        <v>2.56</v>
      </c>
      <c r="C15" s="48">
        <f t="shared" si="0"/>
        <v>2.56</v>
      </c>
      <c r="E15" s="65">
        <f>BOM!C15</f>
        <v>10</v>
      </c>
      <c r="F15" s="48">
        <f>BOM!E15</f>
        <v>2.56</v>
      </c>
      <c r="G15" s="48">
        <f t="shared" si="1"/>
        <v>25.6</v>
      </c>
    </row>
    <row r="16" spans="1:7">
      <c r="A16" s="50">
        <f>BOM!B16</f>
        <v>1</v>
      </c>
      <c r="B16" s="50">
        <f>BOM!D16</f>
        <v>0.7</v>
      </c>
      <c r="C16" s="48">
        <f t="shared" si="0"/>
        <v>0.7</v>
      </c>
      <c r="E16" s="65">
        <f>BOM!C16</f>
        <v>10</v>
      </c>
      <c r="F16" s="48">
        <f>BOM!E16</f>
        <v>0.6</v>
      </c>
      <c r="G16" s="48">
        <f t="shared" si="1"/>
        <v>6</v>
      </c>
    </row>
    <row r="17" spans="1:7">
      <c r="A17" s="50">
        <f>BOM!B17</f>
        <v>1</v>
      </c>
      <c r="B17" s="50">
        <f>BOM!D17</f>
        <v>0.25</v>
      </c>
      <c r="C17" s="48">
        <f t="shared" si="0"/>
        <v>0.25</v>
      </c>
      <c r="E17" s="65">
        <f>BOM!C17</f>
        <v>10</v>
      </c>
      <c r="F17" s="48">
        <f>BOM!E17</f>
        <v>0.2016</v>
      </c>
      <c r="G17" s="48">
        <f t="shared" si="1"/>
        <v>2.016</v>
      </c>
    </row>
    <row r="18" spans="1:7">
      <c r="A18" s="50">
        <f>BOM!B18</f>
        <v>1</v>
      </c>
      <c r="B18" s="50">
        <f>BOM!D18</f>
        <v>0.77</v>
      </c>
      <c r="C18" s="48">
        <f t="shared" si="0"/>
        <v>0.77</v>
      </c>
      <c r="E18" s="65">
        <f>BOM!C18</f>
        <v>10</v>
      </c>
      <c r="F18" s="48">
        <f>BOM!E18</f>
        <v>0.72</v>
      </c>
      <c r="G18" s="48">
        <f t="shared" si="1"/>
        <v>7.1999999999999993</v>
      </c>
    </row>
    <row r="19" spans="1:7">
      <c r="A19" s="50">
        <f>BOM!B19</f>
        <v>0.3</v>
      </c>
      <c r="B19" s="50">
        <f>BOM!D19</f>
        <v>1.07</v>
      </c>
      <c r="C19" s="48">
        <f t="shared" si="0"/>
        <v>0.32100000000000001</v>
      </c>
      <c r="E19" s="65">
        <f>BOM!C19</f>
        <v>10</v>
      </c>
      <c r="F19" s="48">
        <f>BOM!E19</f>
        <v>0.94399999999999995</v>
      </c>
      <c r="G19" s="48">
        <f t="shared" si="1"/>
        <v>9.44</v>
      </c>
    </row>
    <row r="20" spans="1:7">
      <c r="A20" s="50">
        <f>BOM!B20</f>
        <v>1</v>
      </c>
      <c r="B20" s="50">
        <f>BOM!D20</f>
        <v>1.04</v>
      </c>
      <c r="C20" s="48">
        <f t="shared" si="0"/>
        <v>1.04</v>
      </c>
      <c r="E20" s="65">
        <f>BOM!C20</f>
        <v>10</v>
      </c>
      <c r="F20" s="48">
        <f>BOM!E20</f>
        <v>0.99199999999999999</v>
      </c>
      <c r="G20" s="48">
        <f t="shared" si="1"/>
        <v>9.92</v>
      </c>
    </row>
    <row r="21" spans="1:7" s="45" customFormat="1">
      <c r="A21" s="50">
        <f>BOM!B21</f>
        <v>1</v>
      </c>
      <c r="B21" s="50">
        <f>BOM!D21</f>
        <v>0.24</v>
      </c>
      <c r="C21" s="48">
        <f t="shared" si="0"/>
        <v>0.24</v>
      </c>
      <c r="E21" s="65">
        <f>BOM!C21</f>
        <v>10</v>
      </c>
      <c r="F21" s="48">
        <f>BOM!E21</f>
        <v>0.192</v>
      </c>
      <c r="G21" s="48">
        <f t="shared" si="1"/>
        <v>1.92</v>
      </c>
    </row>
    <row r="22" spans="1:7" s="45" customFormat="1">
      <c r="A22" s="50">
        <f>BOM!B22</f>
        <v>1</v>
      </c>
      <c r="B22" s="50">
        <f>BOM!D22</f>
        <v>0.66</v>
      </c>
      <c r="C22" s="48">
        <f t="shared" si="0"/>
        <v>0.66</v>
      </c>
      <c r="E22" s="65">
        <f>BOM!C22</f>
        <v>10</v>
      </c>
      <c r="F22" s="48">
        <f>BOM!E22</f>
        <v>0.498</v>
      </c>
      <c r="G22" s="48">
        <f t="shared" si="1"/>
        <v>4.9800000000000004</v>
      </c>
    </row>
    <row r="23" spans="1:7" s="45" customFormat="1">
      <c r="A23" s="50">
        <f>BOM!B23</f>
        <v>0.05</v>
      </c>
      <c r="B23" s="50">
        <f>BOM!D23</f>
        <v>48.28</v>
      </c>
      <c r="C23" s="48">
        <f t="shared" si="0"/>
        <v>2.4140000000000001</v>
      </c>
      <c r="E23" s="65">
        <f>BOM!C23</f>
        <v>1</v>
      </c>
      <c r="F23" s="48">
        <f>BOM!E23</f>
        <v>48.28</v>
      </c>
      <c r="G23" s="48">
        <f t="shared" si="1"/>
        <v>48.28</v>
      </c>
    </row>
    <row r="24" spans="1:7">
      <c r="A24" s="50"/>
      <c r="B24" s="50"/>
      <c r="C24" s="48"/>
      <c r="E24" s="48"/>
      <c r="F24" s="48"/>
      <c r="G24" s="48"/>
    </row>
    <row r="25" spans="1:7">
      <c r="A25" s="50"/>
      <c r="B25" s="62" t="s">
        <v>68</v>
      </c>
      <c r="C25" s="63">
        <f>SUM(C2:C23)</f>
        <v>67.105000000000004</v>
      </c>
      <c r="E25" s="48"/>
      <c r="F25" s="63" t="s">
        <v>3</v>
      </c>
      <c r="G25" s="63">
        <f>SUM(G2:G23)</f>
        <v>631.31500000000005</v>
      </c>
    </row>
    <row r="26" spans="1:7">
      <c r="E26" s="48"/>
      <c r="F26" s="63" t="s">
        <v>68</v>
      </c>
      <c r="G26" s="63">
        <f>G25/10</f>
        <v>63.131500000000003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2014-07-16T00:34:40Z</dcterms:created>
  <dcterms:modified xsi:type="dcterms:W3CDTF">2014-08-30T00:13:34Z</dcterms:modified>
</cp:coreProperties>
</file>