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etek365-my.sharepoint.com/personal/jennifer_hudy_coretek_com/Documents/Documents/"/>
    </mc:Choice>
  </mc:AlternateContent>
  <xr:revisionPtr revIDLastSave="0" documentId="8_{E115A414-BD57-4DC8-8C4D-30F4FC97195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OfficeBilling" sheetId="1" r:id="rId2"/>
  </sheets>
  <definedNames>
    <definedName name="_xlnm._FilterDatabase" localSheetId="1" hidden="1">OfficeBilling!$A$1:$AA$458</definedName>
    <definedName name="_xlnm._FilterDatabase" localSheetId="0" hidden="1">Sheet1!$A$2:$B$2</definedName>
  </definedNames>
  <calcPr calcId="191029"/>
  <pivotCaches>
    <pivotCache cacheId="16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6" i="2" l="1"/>
  <c r="F91" i="1"/>
  <c r="F123" i="1"/>
  <c r="F147" i="1"/>
  <c r="F148" i="1"/>
  <c r="F149" i="1"/>
  <c r="F150" i="1"/>
  <c r="F151" i="1"/>
  <c r="F152" i="1"/>
  <c r="F153" i="1"/>
  <c r="F154" i="1"/>
  <c r="F158" i="1"/>
  <c r="F159" i="1"/>
  <c r="F160" i="1"/>
  <c r="F193" i="1"/>
  <c r="F194" i="1"/>
  <c r="F195" i="1"/>
  <c r="F196" i="1"/>
  <c r="F197" i="1"/>
  <c r="F359" i="1"/>
</calcChain>
</file>

<file path=xl/sharedStrings.xml><?xml version="1.0" encoding="utf-8"?>
<sst xmlns="http://schemas.openxmlformats.org/spreadsheetml/2006/main" count="6494" uniqueCount="925">
  <si>
    <t>PartnerId</t>
  </si>
  <si>
    <t>CustomerId</t>
  </si>
  <si>
    <t>CustomerName</t>
  </si>
  <si>
    <t>MpnId</t>
  </si>
  <si>
    <t>OrderId</t>
  </si>
  <si>
    <t>SubscriptionId</t>
  </si>
  <si>
    <t>SyndicationPartnerSubscriptionNumber</t>
  </si>
  <si>
    <t>OfferId</t>
  </si>
  <si>
    <t>DurableOfferId</t>
  </si>
  <si>
    <t>OfferName</t>
  </si>
  <si>
    <t>SubscriptionStartDate</t>
  </si>
  <si>
    <t>SubscriptionEndDate</t>
  </si>
  <si>
    <t>ChargeStartDate</t>
  </si>
  <si>
    <t>ChargeEndDate</t>
  </si>
  <si>
    <t>ChargeType</t>
  </si>
  <si>
    <t>UnitPrice</t>
  </si>
  <si>
    <t>Quantity</t>
  </si>
  <si>
    <t>Amount</t>
  </si>
  <si>
    <t>TotalOtherDiscount</t>
  </si>
  <si>
    <t>Subtotal</t>
  </si>
  <si>
    <t>Tax</t>
  </si>
  <si>
    <t>TotalForCustomer</t>
  </si>
  <si>
    <t>Currency</t>
  </si>
  <si>
    <t>DomainName</t>
  </si>
  <si>
    <t>SubscriptionName</t>
  </si>
  <si>
    <t>SubscriptionDescription</t>
  </si>
  <si>
    <t>BillingCycleType</t>
  </si>
  <si>
    <t>f7f66891-a582-418d-999e-cb1be5354253</t>
  </si>
  <si>
    <t>5bfb5421-6841-419b-8ce6-e3bd5254744f</t>
  </si>
  <si>
    <t>Freedom Solar Services</t>
  </si>
  <si>
    <t>E2DfhgAAAAAAAAQA</t>
  </si>
  <si>
    <t>cd8b3a7d-3687-4269-b99f-84cddd6a0725</t>
  </si>
  <si>
    <t>504c4cd6-ec49-40a3-8ca2-abb0bfcc8a49</t>
  </si>
  <si>
    <t>5c9fd4cc-edce-44a8-8e91-07df09744609</t>
  </si>
  <si>
    <t>Microsoft 365 Apps for business</t>
  </si>
  <si>
    <t>Cycle fee</t>
  </si>
  <si>
    <t>USD</t>
  </si>
  <si>
    <t>freedomforever.com</t>
  </si>
  <si>
    <t>Office 365 Business</t>
  </si>
  <si>
    <t>Monthly</t>
  </si>
  <si>
    <t>E2DfhgAAAAAAAAMA</t>
  </si>
  <si>
    <t>40499e96-2361-4bc7-94d5-5eb35ce411c2</t>
  </si>
  <si>
    <t>42592d6c-df3c-4acb-bce7-d613ca0e102d</t>
  </si>
  <si>
    <t>796b6b5f-613c-4e24-a17c-eba730d49c02</t>
  </si>
  <si>
    <t>Office 365 E3</t>
  </si>
  <si>
    <t>E2DfhgAAAAAAAAEA</t>
  </si>
  <si>
    <t>549df36f-cd31-4cff-b16f-22f12d35e040</t>
  </si>
  <si>
    <t>df848b55-2814-49bc-a2a6-833e8e106834</t>
  </si>
  <si>
    <t>b4d4b7f4-4089-43b6-9c44-de97b760fb11</t>
  </si>
  <si>
    <t>Visio Plan 2</t>
  </si>
  <si>
    <t>E2DfhgAAAAAAAAIA</t>
  </si>
  <si>
    <t>0bcce76e-812a-492b-b40f-4d80d0a0634d</t>
  </si>
  <si>
    <t>8efdde93-2488-45c1-9f00-4457f500eec6</t>
  </si>
  <si>
    <t>61795cab-2abd-43f6-88e9-c9adae5746e0</t>
  </si>
  <si>
    <t>Microsoft 365 Business Premium</t>
  </si>
  <si>
    <t>Microsoft 365 Business</t>
  </si>
  <si>
    <t>E2DfhgAAAAAAAAUA</t>
  </si>
  <si>
    <t>c2366b7b-1090-4a1b-9032-b07a76bb3b18</t>
  </si>
  <si>
    <t>0d77a1c0-46e2-4750-ba08-4b33b8855c2a</t>
  </si>
  <si>
    <t>800f4f3b-cfe1-42c1-9cea-675512810488</t>
  </si>
  <si>
    <t>Power BI Pro</t>
  </si>
  <si>
    <t>Cycle instance prorate</t>
  </si>
  <si>
    <t>30011b1f-9743-4750-a2f6-d6c0fff7848e</t>
  </si>
  <si>
    <t>GHCI</t>
  </si>
  <si>
    <t>HQHahAAAAAAAAAEA</t>
  </si>
  <si>
    <t>784f0806-90bb-4650-af67-654e27cd73e5</t>
  </si>
  <si>
    <t>f65c060c-23f7-482e-b728-cd373b8ea518</t>
  </si>
  <si>
    <t>51e95709-dc35-4780-9040-22278cb7c0e1</t>
  </si>
  <si>
    <t>Intune</t>
  </si>
  <si>
    <t>ghci.org</t>
  </si>
  <si>
    <t>6cf9fda3-7705-485c-92bd-cb9521d1bd3b</t>
  </si>
  <si>
    <t>Kar's Nuts</t>
  </si>
  <si>
    <t>U65wgwAAAAAAAAMA</t>
  </si>
  <si>
    <t>d225b83b-bec4-4e05-aa79-d7a6d1e94a75</t>
  </si>
  <si>
    <t>a175446c-0264-4cba-85e1-537a9d4440d5</t>
  </si>
  <si>
    <t>031c9e47-4802-4248-838e-778fb1d2cc05</t>
  </si>
  <si>
    <t>Microsoft 365 Business Standard</t>
  </si>
  <si>
    <t>karsnuts.com</t>
  </si>
  <si>
    <t>Office 365 Business Premium</t>
  </si>
  <si>
    <t>U65wgwAAAAAAAAIA</t>
  </si>
  <si>
    <t>ca86f008-0a8b-4989-bf5f-cdee35837ce8</t>
  </si>
  <si>
    <t>Office 365 E3 -Sanders</t>
  </si>
  <si>
    <t>U65wgwAAAAAAAAQA</t>
  </si>
  <si>
    <t>c0ae226a-9d3e-42ad-a9e1-ee8032f15502</t>
  </si>
  <si>
    <t>568d399d-c52a-4090-846c-515130fe8a46</t>
  </si>
  <si>
    <t>bd938f12-058f-4927-bba3-ae36b1d2501c</t>
  </si>
  <si>
    <t>Microsoft 365 Business Basic</t>
  </si>
  <si>
    <t>Office 365 Business Essentials</t>
  </si>
  <si>
    <t>U65wgwAAAAAAAAEA</t>
  </si>
  <si>
    <t>cd6b3167-4e81-4205-95b0-b12cf2295580</t>
  </si>
  <si>
    <t>d012ca0c-2b9c-4081-84bd-37f458a01c7d</t>
  </si>
  <si>
    <t>Business Intelligence Associates, Inc.</t>
  </si>
  <si>
    <t>0b9LgQAAAAAAAAQA</t>
  </si>
  <si>
    <t>da2e2105-3e17-4309-a77a-a6109182104c</t>
  </si>
  <si>
    <t>biaprotect.com</t>
  </si>
  <si>
    <t>0b9LgQAAAAAAAAMA</t>
  </si>
  <si>
    <t>79aff38a-2ce6-4317-9d6a-9f13f44d2028</t>
  </si>
  <si>
    <t>Visio Online Plan 2</t>
  </si>
  <si>
    <t>0b9LgQAAAAAAAAEA</t>
  </si>
  <si>
    <t>6ffc570a-67ef-4185-8707-24f2aec11242</t>
  </si>
  <si>
    <t>b8a861d5-4372-415e-b0b1-e3ff299d90f8</t>
  </si>
  <si>
    <t>195416c1-3447-423a-b37b-ee59a99a19c4</t>
  </si>
  <si>
    <t>Exchange Online (Plan 1)</t>
  </si>
  <si>
    <t>0b9LgQAAAAAAAAcA</t>
  </si>
  <si>
    <t>7331bdaa-1cd4-4122-b612-6da8adc4194f</t>
  </si>
  <si>
    <t>5c6988ed-65df-46f2-9e34-762ea5a4bdf6</t>
  </si>
  <si>
    <t>ded34535-507f-4246-8370-f9180318c537</t>
  </si>
  <si>
    <t>Microsoft 365 Domestic and International Calling Plan</t>
  </si>
  <si>
    <t>Domestic and International Calling Plan</t>
  </si>
  <si>
    <t>0b9LgQAAAAAAAAIA</t>
  </si>
  <si>
    <t>aa5c38b5-b58c-4718-a019-6da4e3317686</t>
  </si>
  <si>
    <t>10f6d058-4320-481a-bca7-2b97616c840d</t>
  </si>
  <si>
    <t>8bdbb60b-e526-43e9-92ef-ab760c8e0b72</t>
  </si>
  <si>
    <t>Microsoft 365 E5</t>
  </si>
  <si>
    <t>0b9LgQAAAAAAAAUA</t>
  </si>
  <si>
    <t>1b5a1c93-0d16-43c3-941c-e6726a2a85e3</t>
  </si>
  <si>
    <t>0b9LgQAAAAAAAAYA</t>
  </si>
  <si>
    <t>1da128e4-678b-48ba-b393-1d8dc2c77aae</t>
  </si>
  <si>
    <t>5d471e51-3864-4c9e-b09c-f5c55a4a03c7</t>
  </si>
  <si>
    <t>0f598efe-f330-4d79-b79f-c9480bb7ce3e</t>
  </si>
  <si>
    <t>Microsoft 365 Domestic Calling Plan</t>
  </si>
  <si>
    <t>Domestic Calling Plan</t>
  </si>
  <si>
    <t>03bd8b06-8ccc-465f-a7e7-4b56f3e98573</t>
  </si>
  <si>
    <t>Sandalwood</t>
  </si>
  <si>
    <t>09uNgwAAAAAAAAEA</t>
  </si>
  <si>
    <t>92eaa7ab-8e43-48ce-ba03-0397906a42a2</t>
  </si>
  <si>
    <t>3ccac4e6-7b09-4712-8ade-a278de3a4235</t>
  </si>
  <si>
    <t>a56baa74-d4e3-49fd-b228-ca0b62d08bad</t>
  </si>
  <si>
    <t>Project Plan 3</t>
  </si>
  <si>
    <t>sandalwood.com</t>
  </si>
  <si>
    <t>8412e6d2-daa5-429a-bb36-ca42c0409a5b</t>
  </si>
  <si>
    <t>Archway Marketing Services</t>
  </si>
  <si>
    <t>SxfvhgAAAAAAAAEA</t>
  </si>
  <si>
    <t>e0d556ce-e320-4fa2-a6f2-2a5d45071714</t>
  </si>
  <si>
    <t>bdfa2140-d8e2-42cb-9a10-da90311a5ffb</t>
  </si>
  <si>
    <t>6fbad345-b7de-42a6-b6ab-79b363d0b371</t>
  </si>
  <si>
    <t>Office 365 F3</t>
  </si>
  <si>
    <t>Prorate fees when purchase</t>
  </si>
  <si>
    <t>ArchMS.onmicrosoft.com</t>
  </si>
  <si>
    <t>c2ec94c0-ebd0-4630-aef2-2dcf0eb68ebd</t>
  </si>
  <si>
    <t>acrisure.com</t>
  </si>
  <si>
    <t>5amkhwAAAAAAAAEA</t>
  </si>
  <si>
    <t>93fe503e-e913-4a93-9a26-a010daa1cbbe</t>
  </si>
  <si>
    <t>51818b79-1170-453b-a29c-4697a88e7c94</t>
  </si>
  <si>
    <t>47490014-3ed5-4a67-937e-c7de2422d888</t>
  </si>
  <si>
    <t>Power BI Premium P1</t>
  </si>
  <si>
    <t>acrisurellc.com</t>
  </si>
  <si>
    <t>c0526fff-f991-46f0-92eb-95ec79c25ada</t>
  </si>
  <si>
    <t>ImageTrend, Inc.</t>
  </si>
  <si>
    <t>lyRyhgAAAAAAAAMA</t>
  </si>
  <si>
    <t>47e378cc-96cd-462d-91d5-f1debd6ca5a6</t>
  </si>
  <si>
    <t>imagetrend.com</t>
  </si>
  <si>
    <t>11dbced0-10e1-49de-9ec3-f5eb404c5372</t>
  </si>
  <si>
    <t>Thetford Corporation</t>
  </si>
  <si>
    <t>XJOMcQAAAAAAAAEA</t>
  </si>
  <si>
    <t>cea7e811-4d2b-4746-bc73-ac0b6009170e</t>
  </si>
  <si>
    <t>thetford.com</t>
  </si>
  <si>
    <t>Office 365 Enterprise E3</t>
  </si>
  <si>
    <t>XJOMcQAAAAAAAAIA</t>
  </si>
  <si>
    <t>621bd0dc-91d7-4976-adfb-52e49996cc9b</t>
  </si>
  <si>
    <t>680fcd66-008a-435f-b66a-640dae37b306</t>
  </si>
  <si>
    <t>a2706f86-868d-4048-989b-0c69e5c76b63</t>
  </si>
  <si>
    <t>Office 365 Advanced Threat Protection (Plan 1)</t>
  </si>
  <si>
    <t>Office 365 Advanced Threat Protection</t>
  </si>
  <si>
    <t>XJOMcQAAAAAAAAMA</t>
  </si>
  <si>
    <t>689cb987-304b-48c5-8e2a-13e190cc42c4</t>
  </si>
  <si>
    <t>df84e203-4072-4878-bcea-db36213a56e2</t>
  </si>
  <si>
    <t>c94271d8-b431-4a25-a3c5-a57737a1c909</t>
  </si>
  <si>
    <t>Microsoft 365 Audio Conferencing</t>
  </si>
  <si>
    <t>Audio Conferencing</t>
  </si>
  <si>
    <t>93667b13-37ad-407c-9467-8916cec31c7f</t>
  </si>
  <si>
    <t>LAKESIDE SOFTWARE INC</t>
  </si>
  <si>
    <t>ZAs+cwAAAAAAAAEA</t>
  </si>
  <si>
    <t>01051291-7b44-4d8f-86ba-bf2c9174662e</t>
  </si>
  <si>
    <t>004498d5-e84a-4d9d-9066-514cf4133cf4</t>
  </si>
  <si>
    <t>79c29af7-3cd0-4a6f-b182-a81e31dec84e</t>
  </si>
  <si>
    <t>Enterprise Mobility + Security E3</t>
  </si>
  <si>
    <t>systrack.onmicrosoft.com</t>
  </si>
  <si>
    <t>Prorate fee when renew</t>
  </si>
  <si>
    <t>5c59b5ce-b9cb-49c7-9541-11975969ec30</t>
  </si>
  <si>
    <t>Droste Leadership, LLC</t>
  </si>
  <si>
    <t>7mZnfgAAAAAAAAMA</t>
  </si>
  <si>
    <t>856d4b6f-ac4a-4a52-ba54-78fb40b46969</t>
  </si>
  <si>
    <t>drostegroup.com</t>
  </si>
  <si>
    <t>7mZnfgAAAAAAAAEA</t>
  </si>
  <si>
    <t>34381952-e87f-42ac-9dba-88482e705dc5</t>
  </si>
  <si>
    <t>6e1a8f37-139b-4a36-b39a-6b04069bedda</t>
  </si>
  <si>
    <t>3451a3b0-8cda-44a7-bad7-c30be81c4aaa</t>
  </si>
  <si>
    <t>Microsoft 365 F3</t>
  </si>
  <si>
    <t>7mZnfgAAAAAAAAIA</t>
  </si>
  <si>
    <t>e8394975-abad-48a1-944d-d5f9409f5962</t>
  </si>
  <si>
    <t>693ced09-c655-45aa-b733-415bd4363c9c</t>
  </si>
  <si>
    <t>American Center for Mobility</t>
  </si>
  <si>
    <t>uI0fewAAAAAAAAEA</t>
  </si>
  <si>
    <t>7482d1e7-2ff7-4c4d-8e74-d8dc6685c42e</t>
  </si>
  <si>
    <t>dmap-acm.org</t>
  </si>
  <si>
    <t>3f50fc3d-cfff-4fe1-bb0c-b2c90d56ade7</t>
  </si>
  <si>
    <t>ajax paving inc.</t>
  </si>
  <si>
    <t>cemchwAAAAAAAAEA</t>
  </si>
  <si>
    <t>9bc99874-946c-48e9-aad6-f2db2285cc53</t>
  </si>
  <si>
    <t>ajaxpaving.com</t>
  </si>
  <si>
    <t>0fe004f3-198b-4322-8dcd-c40add9e775f</t>
  </si>
  <si>
    <t>Kymeta Corp.</t>
  </si>
  <si>
    <t>T96ehwAAAAAAAAIA</t>
  </si>
  <si>
    <t>5c869f5a-b73f-490a-9276-241be2dc99b5</t>
  </si>
  <si>
    <t>kymeta.onmicrosoft.com</t>
  </si>
  <si>
    <t>T96ehwAAAAAAAAQA</t>
  </si>
  <si>
    <t>0a641f70-8965-4eee-a8d9-a64192ef2a4d</t>
  </si>
  <si>
    <t>e1aa4109-612a-4ecb-946b-b7b032eeac96</t>
  </si>
  <si>
    <t>16c9f982-a827-4003-a88e-e75df1927f27</t>
  </si>
  <si>
    <t>Azure Active Directory Premium P1</t>
  </si>
  <si>
    <t>T96ehwAAAAAAAAEA</t>
  </si>
  <si>
    <t>a61cf9f9-a77a-4794-a754-01c61dea9221</t>
  </si>
  <si>
    <t>3b41133b-8b25-41e4-a0a6-196e2cc9998c</t>
  </si>
  <si>
    <t>3f22d04e-9353-46c1-bf48-b6b0c0a55a66</t>
  </si>
  <si>
    <t>Visio Plan 1</t>
  </si>
  <si>
    <t>T96ehwAAAAAAAAMA</t>
  </si>
  <si>
    <t>6e79f6f1-770b-4a16-bc8d-5e5b2d6c29b7</t>
  </si>
  <si>
    <t>T96ehwAAAAAAAAUA</t>
  </si>
  <si>
    <t>5346f96e-2c15-469c-a852-abba2665c5ed</t>
  </si>
  <si>
    <t>T96ehwAAAAAAAAYA</t>
  </si>
  <si>
    <t>414ed999-8ccc-42df-bc27-c223dccb14a0</t>
  </si>
  <si>
    <t>T96ehwAAAAAAAAcA</t>
  </si>
  <si>
    <t>f2c21c4f-4f23-4a01-a0db-d3a46b64d283</t>
  </si>
  <si>
    <t>0b069cb6-5761-45c3-8e33-1bec183ecec4</t>
  </si>
  <si>
    <t>91fd106f-4b2c-4938-95ac-f54f74e9a239</t>
  </si>
  <si>
    <t>Office 365 E1</t>
  </si>
  <si>
    <t>T96ehwAAAAAAAAgA</t>
  </si>
  <si>
    <t>cffca24b-fe65-4fc8-bd2d-f12cb77a66a3</t>
  </si>
  <si>
    <t>E8s-ggAAAAAAAAEA</t>
  </si>
  <si>
    <t>0ce66935-8e6b-44ed-8244-42cfdd637954</t>
  </si>
  <si>
    <t>5c9b4008-5f30-462d-8f1c-86ae7b66f127</t>
  </si>
  <si>
    <t>c506d0f3-83c5-4939-971a-1270a48480e9</t>
  </si>
  <si>
    <t>Dynamics 365 Marketing Attach</t>
  </si>
  <si>
    <t>Dynamics 365 for Marketing Attach</t>
  </si>
  <si>
    <t>HQX9hQAAAAAAAAEA</t>
  </si>
  <si>
    <t>f71bfa13-7fd5-4678-912d-9e96662f4bd3</t>
  </si>
  <si>
    <t>Microsoft 365 F1</t>
  </si>
  <si>
    <t>JTBHhgAAAAAAAAEA</t>
  </si>
  <si>
    <t>6cd7c4da-0601-4922-8de4-6d2338911c03</t>
  </si>
  <si>
    <t>T96ehwAAAAAAAAkA</t>
  </si>
  <si>
    <t>44deedd3-0ec0-426f-95ff-cb74f5944952</t>
  </si>
  <si>
    <t>lyRyhgAAAAAAAAQA</t>
  </si>
  <si>
    <t>635205a0-74ad-4442-9f17-af8836acf5a5</t>
  </si>
  <si>
    <t>6c39021d-79b7-4675-af67-1b5dd943ccfa</t>
  </si>
  <si>
    <t>4260988e-990d-479c-ae7b-f01ce8e1bb4d</t>
  </si>
  <si>
    <t>Microsoft 365 Phone System</t>
  </si>
  <si>
    <t>HSoZfwAAAAAAAAEA</t>
  </si>
  <si>
    <t>81633d6c-5260-478a-b852-1f1514208f41</t>
  </si>
  <si>
    <t>9b412099-d03d-492c-ac60-7db2261d1a44</t>
  </si>
  <si>
    <t>b2ccb51a-43c2-47d4-92db-dbf14553a185</t>
  </si>
  <si>
    <t>Dynamics 365 Team Members</t>
  </si>
  <si>
    <t>HSoZfwAAAAAAAAQA</t>
  </si>
  <si>
    <t>c3530f91-d7cf-436c-9e89-f4b4219e5833</t>
  </si>
  <si>
    <t>e91c52d7-0d92-49d9-b6a0-7faea7cae9e6</t>
  </si>
  <si>
    <t>fbf0328a-8b0f-47a6-9483-dc2b36183fce</t>
  </si>
  <si>
    <t>Dynamics 365 - Additional Database Storage (Qualified Offer)</t>
  </si>
  <si>
    <t>HSoZfwAAAAAAAAMA</t>
  </si>
  <si>
    <t>4073ceab-c547-4ca8-a4a6-a79fa7f5b1c2</t>
  </si>
  <si>
    <t>85997ffc-7225-4b66-bcfa-574642bf8b7c</t>
  </si>
  <si>
    <t>3396e762-af96-42f1-bea4-5c97a1efa94f</t>
  </si>
  <si>
    <t>Dynamics 365 - Additional Non-Production Instance (Qualified Offer)</t>
  </si>
  <si>
    <t>HSoZfwAAAAAAAAIA</t>
  </si>
  <si>
    <t>0a43f446-6f0c-43bd-aae4-ec4bbd187ead</t>
  </si>
  <si>
    <t>23ecd2d0-5514-4bc4-9908-f63d6ad89bba</t>
  </si>
  <si>
    <t>71c5d4a8-a6b5-4fe6-a411-0c3cf35dae81</t>
  </si>
  <si>
    <t>Dynamics 365 Customer Engagement Plan From SA for CRM Pro (Qualified Offer)</t>
  </si>
  <si>
    <t>1nsffAAAAAAAAAEA</t>
  </si>
  <si>
    <t>9a6ff9c0-52f8-4c29-a58b-c547e3fd832b</t>
  </si>
  <si>
    <t>10c39628-dc52-4181-968d-9dcc08eb72a5</t>
  </si>
  <si>
    <t>2389eb32-a60d-474a-936c-5feb8ab06aad</t>
  </si>
  <si>
    <t>Microsoft Power Apps Plan 1 (Qualified Offer)</t>
  </si>
  <si>
    <t>Microsoft PowerApps Plan 1</t>
  </si>
  <si>
    <t>e976fcec-811c-4387-9195-2e1410c94f39</t>
  </si>
  <si>
    <t>Waltonen Engineering</t>
  </si>
  <si>
    <t>qNpcdgAAAAAAAAEA</t>
  </si>
  <si>
    <t>92d4be37-e2ff-4b5d-8879-ea7d1663e6a6</t>
  </si>
  <si>
    <t>137156e9-42b5-4777-8fdb-27ad2cc7a5bb</t>
  </si>
  <si>
    <t>ff7a4f5b-4973-4241-8c43-80f2be39311d</t>
  </si>
  <si>
    <t>SharePoint Online (Plan 1)</t>
  </si>
  <si>
    <t>Waltonen.com</t>
  </si>
  <si>
    <t>33d1f904-3696-43e9-b2cd-59fc43c3ce08</t>
  </si>
  <si>
    <t>DivDat</t>
  </si>
  <si>
    <t>iXpuhAAAAAAAAAIA</t>
  </si>
  <si>
    <t>514a9991-6a9e-47d2-9f1a-a10b4951a838</t>
  </si>
  <si>
    <t>ff1e751e-e923-423e-9791-67a8499044d4</t>
  </si>
  <si>
    <t>2b3b8d2d-10aa-4be4-b5fd-7f2feb0c3091</t>
  </si>
  <si>
    <t>Microsoft 365 E3</t>
  </si>
  <si>
    <t>divdat.com</t>
  </si>
  <si>
    <t>08734838-83b5-4b57-be77-57eb74bd48ec</t>
  </si>
  <si>
    <t>Lifeline Sciences, LLC</t>
  </si>
  <si>
    <t>L+l8fwAAAAAAAAEA</t>
  </si>
  <si>
    <t>2a1d1805-2e2d-4c20-8a1c-81e41c03fe1a</t>
  </si>
  <si>
    <t>lifelinesciences.com</t>
  </si>
  <si>
    <t>bb64a010-1c60-407a-ad5d-e55ebabbc206</t>
  </si>
  <si>
    <t>TwelveStone Health Partners</t>
  </si>
  <si>
    <t>6GzFfQAAAAAAAAEA</t>
  </si>
  <si>
    <t>37195f43-d5b4-4197-9461-5aa47768bd4e</t>
  </si>
  <si>
    <t>b044519c-3181-4ecd-804a-f37ee6adf971</t>
  </si>
  <si>
    <t>a044b16a-1861-4308-8086-a3a3b506fac2</t>
  </si>
  <si>
    <t>Office 365 E5</t>
  </si>
  <si>
    <t>12stonehealth.com</t>
  </si>
  <si>
    <t>Vd5YhAAAAAAAAAEA</t>
  </si>
  <si>
    <t>35146368-7cbc-4f19-9b9e-64760591c6ee</t>
  </si>
  <si>
    <t>c7583b19-db38-4a30-9cf3-7af6380f5e6d</t>
  </si>
  <si>
    <t>Padnos</t>
  </si>
  <si>
    <t>j5OdggAAAAAAAAEA</t>
  </si>
  <si>
    <t>d0194b1c-c422-4429-b7c1-c931d0a46baf</t>
  </si>
  <si>
    <t>padnos365.onmicrosoft.com</t>
  </si>
  <si>
    <t>fc3d9a62-e521-4458-8eb3-e704efe715f8</t>
  </si>
  <si>
    <t>d31f7f2c-c0b2-449b-95f2-90852b70587e</t>
  </si>
  <si>
    <t>Coretek Services Development Environment</t>
  </si>
  <si>
    <t>hoGzcgAAAAAAAAEA</t>
  </si>
  <si>
    <t>14cad208-53f1-4ea8-89f5-dfb2ecf88c01</t>
  </si>
  <si>
    <t>CoretekCloud.onmicrosoft.com</t>
  </si>
  <si>
    <t>8df8634f-984c-4f3e-aa63-28cf357bc961</t>
  </si>
  <si>
    <t>Alro Steel Corporation</t>
  </si>
  <si>
    <t>6bTtggAAAAAAAAEA</t>
  </si>
  <si>
    <t>bc92cc55-54db-4765-9924-c5cfd776897b</t>
  </si>
  <si>
    <t>fdaf732b-54f2-452e-9428-f5ba4d2f2781</t>
  </si>
  <si>
    <t>e59159fc-6f67-4599-b3cb-17ff4020f643</t>
  </si>
  <si>
    <t>Azure Active Directory Premium P2</t>
  </si>
  <si>
    <t>alro.com</t>
  </si>
  <si>
    <t>e7f06c85-58c3-4329-9a55-e9ea2d1b5344</t>
  </si>
  <si>
    <t>Cambrian Assisted Living</t>
  </si>
  <si>
    <t>OkmhdgAAAAAAAAEA</t>
  </si>
  <si>
    <t>3af0110f-7283-4035-a1a8-fa629afc25c0</t>
  </si>
  <si>
    <t>cambrianassisted.onmicrosoft.com</t>
  </si>
  <si>
    <t>4L39cQAAAAAAAAEA</t>
  </si>
  <si>
    <t>7ad3b370-65ab-40ca-b757-a08a69092472</t>
  </si>
  <si>
    <t>40E3iAAAAAAAAAEA</t>
  </si>
  <si>
    <t>d80edead-8c5c-4395-ba2a-71770ff7daf3</t>
  </si>
  <si>
    <t>4f32ac0d-c5a9-46cf-8c1d-dc13e89e2db6</t>
  </si>
  <si>
    <t>d83bfd97-d3e5-41b6-866b-05fa30d2102a</t>
  </si>
  <si>
    <t>Project Plan 1</t>
  </si>
  <si>
    <t>44d0f81e-7c72-4280-939b-04f1c7dd11c1</t>
  </si>
  <si>
    <t>Tri-Star Technologies INC.</t>
  </si>
  <si>
    <t>xbGCfwAAAAAAAAEA</t>
  </si>
  <si>
    <t>24777c3f-dbdb-4276-9dac-9fc8a585de27</t>
  </si>
  <si>
    <t>TriStarTech.onmicrosoft.com</t>
  </si>
  <si>
    <t>Visio Online Plan 1</t>
  </si>
  <si>
    <t>4bc14044-1152-440e-bc8c-5bd7d21397e4</t>
  </si>
  <si>
    <t>United Metro Energy</t>
  </si>
  <si>
    <t>q1gziAAAAAAAAAEA</t>
  </si>
  <si>
    <t>0822d4fa-6213-41a6-84a3-6171bb3cc075</t>
  </si>
  <si>
    <t>umecny.onmicrosoft.com</t>
  </si>
  <si>
    <t>GqJKewAAAAAAAAEA</t>
  </si>
  <si>
    <t>5aa25afb-ddda-4d09-a8a3-53d62152560d</t>
  </si>
  <si>
    <t>z3IwgAAAAAAAAAEA</t>
  </si>
  <si>
    <t>2e25da61-0a73-4bf9-820c-a665f2a0d927</t>
  </si>
  <si>
    <t>z3IwgAAAAAAAAAIA</t>
  </si>
  <si>
    <t>ea749b5b-13b7-45dd-9c5f-68780b19740c</t>
  </si>
  <si>
    <t>W1hlgAAAAAAAAAEA</t>
  </si>
  <si>
    <t>288a521d-f1dc-4bc4-95bf-f9327c32ef8a</t>
  </si>
  <si>
    <t>30348a95-10f7-44b4-bb34-5eafedd4ffa0</t>
  </si>
  <si>
    <t>37402a1d-0c6e-4d49-baae-0e45bd8ecb44</t>
  </si>
  <si>
    <t>Enterprise Mobility + Security E5</t>
  </si>
  <si>
    <t>d8674a5e-c6d1-4b4f-ae69-91dad774320a</t>
  </si>
  <si>
    <t>Creative Channel Services</t>
  </si>
  <si>
    <t>e1osggAAAAAAAAEA</t>
  </si>
  <si>
    <t>f9194c9c-152a-44a6-b9a2-dd14c8135047</t>
  </si>
  <si>
    <t>creativechannel.com</t>
  </si>
  <si>
    <t>6ba51e0f-700a-4a5e-9677-8aa5ea118a8f</t>
  </si>
  <si>
    <t>msgcu.org</t>
  </si>
  <si>
    <t>60MIiAAAAAAAAAEA</t>
  </si>
  <si>
    <t>e87c04f0-5928-4e3e-8e5a-8baada68707e</t>
  </si>
  <si>
    <t>msgcuorg.onmicrosoft.com</t>
  </si>
  <si>
    <t>60MIiAAAAAAAAAIA</t>
  </si>
  <si>
    <t>27d32463-ab4a-4435-9321-bf236916cd93</t>
  </si>
  <si>
    <t>ae0b33f6-2a26-4450-9481-bcce6cc55623</t>
  </si>
  <si>
    <t>BFTR, LLC - British Columbia</t>
  </si>
  <si>
    <t>HapUhwAAAAAAAAEA</t>
  </si>
  <si>
    <t>46734c83-b432-4e37-8fcd-aac0b5f74729</t>
  </si>
  <si>
    <t>CABC.fortherecordcourt.com</t>
  </si>
  <si>
    <t>6da83b9e-a085-4c3a-9271-9f2b262956c9</t>
  </si>
  <si>
    <t>Taylor and Morgan (Triple D Computers)</t>
  </si>
  <si>
    <t>q-iWiAAAAAAAAAEA</t>
  </si>
  <si>
    <t>c698f876-f0c4-4b6b-a60a-67aba2948da4</t>
  </si>
  <si>
    <t>tmcpa.com</t>
  </si>
  <si>
    <t>9d73ddbe-8407-46d4-b9fb-313b482ec28f</t>
  </si>
  <si>
    <t>Azure Health Bot</t>
  </si>
  <si>
    <t>SXWIgAAAAAAAAAEA</t>
  </si>
  <si>
    <t>ee0f60d1-b8a1-44fc-b9ce-3cbdc72c891f</t>
  </si>
  <si>
    <t>AzureHealthBot.onmicrosoft.com</t>
  </si>
  <si>
    <t>a347aa5d-33d9-440d-90ad-c7baaa4c8690</t>
  </si>
  <si>
    <t>United Dental Partners</t>
  </si>
  <si>
    <t>0BGocAAAAAAAAAEA</t>
  </si>
  <si>
    <t>0c1ec5b2-00ea-445a-baae-c2f272008e77</t>
  </si>
  <si>
    <t>uniteddentalpartners.com</t>
  </si>
  <si>
    <t>ad77ed82-50c3-43d8-b1db-9c43312d7de8</t>
  </si>
  <si>
    <t>BFTR, LLC - California Orange County</t>
  </si>
  <si>
    <t>93QGiAAAAAAAAAEA</t>
  </si>
  <si>
    <t>5ab7c306-efaa-4d5d-a5b9-84be36ce3b34</t>
  </si>
  <si>
    <t>caoc.fortherecordcourt.com</t>
  </si>
  <si>
    <t>621381d6-0df9-4569-9bfc-35f64b75564f</t>
  </si>
  <si>
    <t>BFTR, LLC - New Hamp</t>
  </si>
  <si>
    <t>D3PXiAAAAAAAAAEA</t>
  </si>
  <si>
    <t>4d80ac5a-63f9-41b5-ac58-d05742b360e5</t>
  </si>
  <si>
    <t>NHFTR.onmicrosoft.com</t>
  </si>
  <si>
    <t>ba80c4ff-162e-49ab-ab6a-37ff9e5d03f6</t>
  </si>
  <si>
    <t>BFTR, LLC - AZ Pima County</t>
  </si>
  <si>
    <t>c7CiiAAAAAAAAAEA</t>
  </si>
  <si>
    <t>b545e005-4c5a-4a70-b526-da49c0330f40</t>
  </si>
  <si>
    <t>AZPIFTR.onmicrosoft.com</t>
  </si>
  <si>
    <t>c365d1e2-8665-48a4-8939-86b377626deb</t>
  </si>
  <si>
    <t>BFTR, LLC - Idaho</t>
  </si>
  <si>
    <t>YcNriQAAAAAAAAEA</t>
  </si>
  <si>
    <t>68c5a373-b420-4cc7-ac44-9414d750a612</t>
  </si>
  <si>
    <t>IdahoFTR.onmicrosoft.com</t>
  </si>
  <si>
    <t>48823e4b-d752-4b9e-9232-d24ece881cef</t>
  </si>
  <si>
    <t>Lakeside Software Systrack CE</t>
  </si>
  <si>
    <t>65pSiAAAAAAAAAEA</t>
  </si>
  <si>
    <t>6869c4cd-6e09-4d99-9bc8-4a480c9fc2d4</t>
  </si>
  <si>
    <t>systrackce.onmicrosoft.com</t>
  </si>
  <si>
    <t>3b2e2de8-715b-4a76-a45f-4afa0b9f4ff1</t>
  </si>
  <si>
    <t>BFTR, LLC - Dev A</t>
  </si>
  <si>
    <t>ee6c5ac4-6bdb-4f0d-a412-5303053c303f</t>
  </si>
  <si>
    <t>deva.fortherecordcourt.com</t>
  </si>
  <si>
    <t>f7ehgQAAAAAAAAEA</t>
  </si>
  <si>
    <t>0e2560e1-0975-45a9-956b-88bff30ccad2</t>
  </si>
  <si>
    <t>923bdc56-bb7e-40fe-ad29-5eabe30739b6</t>
  </si>
  <si>
    <t>BFTR, LLC - Delaware</t>
  </si>
  <si>
    <t>Z8NriQAAAAAAAAEA</t>
  </si>
  <si>
    <t>8be93670-15b4-45c2-abf1-809438cfe254</t>
  </si>
  <si>
    <t>DEFTR.onmicrosoft.com</t>
  </si>
  <si>
    <t>ca2d1dac-7d95-45a1-9ec6-9fb408bbeee8</t>
  </si>
  <si>
    <t>BFTR, LLC - FL 18th Circuit</t>
  </si>
  <si>
    <t>RbGiiAAAAAAAAAEA</t>
  </si>
  <si>
    <t>89136909-e085-44e3-8fc1-41cbff417841</t>
  </si>
  <si>
    <t>FL18FTR.onmicrosoft.com</t>
  </si>
  <si>
    <t>96ebc5dd-4a63-4858-88b0-03214d0d85e0</t>
  </si>
  <si>
    <t>BFTR, LLC - Ninth Judicial Circuit Court of Florida</t>
  </si>
  <si>
    <t>99HsiAAAAAAAAAEA</t>
  </si>
  <si>
    <t>a2def107-ea50-450f-9b21-56fdb2733498</t>
  </si>
  <si>
    <t>ocnjcc.fortherecordcourt.com</t>
  </si>
  <si>
    <t>16a2cc22-bc01-4db5-a97f-4c4c150516ee</t>
  </si>
  <si>
    <t>BFTR, LLC - MD Howard County</t>
  </si>
  <si>
    <t>EXUGiAAAAAAAAAEA</t>
  </si>
  <si>
    <t>32c68df7-b351-49bd-8cce-96b715edc325</t>
  </si>
  <si>
    <t>mdhc.fortherecordcourt.com</t>
  </si>
  <si>
    <t>2ddb2cf0-4683-4baf-b0de-23a87b249f0a</t>
  </si>
  <si>
    <t>BFTR, LLC - Washington State King County</t>
  </si>
  <si>
    <t>PeAfiAAAAAAAAAEA</t>
  </si>
  <si>
    <t>8d1c42c0-215c-4108-9d4c-6b150be0fd81</t>
  </si>
  <si>
    <t>wakc.fortherecordcourt.com</t>
  </si>
  <si>
    <t>f2d8cdb8-3848-49ff-8176-a1a6df64195d</t>
  </si>
  <si>
    <t>BFTR, LLC</t>
  </si>
  <si>
    <t>X7KiiAAAAAAAAAEA</t>
  </si>
  <si>
    <t>83907edf-27e1-47ed-8562-e61cde5af3d1</t>
  </si>
  <si>
    <t>fortherecordcourt.com</t>
  </si>
  <si>
    <t>qLAqcgAAAAAAAAEA</t>
  </si>
  <si>
    <t>d85b499a-905f-4ca4-8dc1-9077da2cfed7</t>
  </si>
  <si>
    <t>cd89a5af-ce48-4dba-bf05-3e0d8472b70e</t>
  </si>
  <si>
    <t>Havensight Consulting Group, LLC</t>
  </si>
  <si>
    <t>tQPqgQAAAAAAAAEA</t>
  </si>
  <si>
    <t>a74e97d5-2a94-4319-8d74-17d18c602351</t>
  </si>
  <si>
    <t>havensightconsulting.com</t>
  </si>
  <si>
    <t>tibYdQAAAAAAAAEA</t>
  </si>
  <si>
    <t>be262907-3972-4c14-9096-d487b654b252</t>
  </si>
  <si>
    <t>Project Online Professional</t>
  </si>
  <si>
    <t>975b8502-285e-4631-ac0e-30bc08de2673</t>
  </si>
  <si>
    <t>Dion Leadership, LLC</t>
  </si>
  <si>
    <t>DdLtggAAAAAAAAEA</t>
  </si>
  <si>
    <t>43fd1673-a1a5-4a88-afb9-c696a67b0981</t>
  </si>
  <si>
    <t>dionleadership.com</t>
  </si>
  <si>
    <t>9XhfgAAAAAAAAAEA</t>
  </si>
  <si>
    <t>e64eb3db-2bdd-431d-9b07-074ecbce5b85</t>
  </si>
  <si>
    <t>d96c43f8-e0f5-4089-a337-10fd1d89a174</t>
  </si>
  <si>
    <t>39504991-553b-48c2-bdf4-ea47f93bf784</t>
  </si>
  <si>
    <t>Windows 10 Enterprise E3</t>
  </si>
  <si>
    <t>nWXOgwAAAAAAAAEA</t>
  </si>
  <si>
    <t>548a20a7-9c9d-46be-9611-5b354732bb4c</t>
  </si>
  <si>
    <t>nWXOgwAAAAAAAAIA</t>
  </si>
  <si>
    <t>f55b86e8-c1f6-4b6c-8b03-b47a0615e444</t>
  </si>
  <si>
    <t>157cd635-123b-401e-a17c-aec226d8b1d0</t>
  </si>
  <si>
    <t>HANSONS WINDOWS AND SIDING</t>
  </si>
  <si>
    <t>l1VwhAAAAAAAAAIA</t>
  </si>
  <si>
    <t>27f0624f-da5f-4c45-9fc4-f93b6340fbdb</t>
  </si>
  <si>
    <t>Hansons.com</t>
  </si>
  <si>
    <t>l1VwhAAAAAAAAAEA</t>
  </si>
  <si>
    <t>787357dc-936a-4b24-bc79-827d343da227</t>
  </si>
  <si>
    <t>Office 365 F1</t>
  </si>
  <si>
    <t>O2ZJgwAAAAAAAAEA</t>
  </si>
  <si>
    <t>8cc7f102-c43c-4960-8c9c-8f232e1025ae</t>
  </si>
  <si>
    <t>bcf60ece-4da7-4e2c-bf49-a5c9aff66eab</t>
  </si>
  <si>
    <t>Mann Mortgage</t>
  </si>
  <si>
    <t>89a96934-8e4c-47d9-bf10-7a051459dbc4</t>
  </si>
  <si>
    <t>mannmortgage.com</t>
  </si>
  <si>
    <t>7cb52ad0-83be-44b1-a178-15c06afe44be</t>
  </si>
  <si>
    <t>5ccb1639-7dbf-4737-adbf-8f7f15ff975d</t>
  </si>
  <si>
    <t>828fda92-d444-4a50-b8a4-00eb0c587b0c</t>
  </si>
  <si>
    <t>a9cca4fa-4bdf-4c34-b06d-bf4b2550ffc5</t>
  </si>
  <si>
    <t>ed0d515e-8871-4cc8-921b-d7ddb7d49ea7</t>
  </si>
  <si>
    <t>6d5ae9f6-741a-46b5-b63c-c5863a7a3ca2</t>
  </si>
  <si>
    <t>9f2855aa-e249-42f3-91b8-4e895b721b60</t>
  </si>
  <si>
    <t>53fc25f7-6639-4f78-bb44-3c2dfec3ed40</t>
  </si>
  <si>
    <t>Office 365 Extra File Storage</t>
  </si>
  <si>
    <t>cfdb3e0d-64f7-4e47-a2b9-fc25ac813987</t>
  </si>
  <si>
    <t>Mann Mortgage LLC</t>
  </si>
  <si>
    <t>Fe97hQAAAAAAAAEA</t>
  </si>
  <si>
    <t>eeb26f9c-5609-4ef2-b8bd-816fd13bc8e7</t>
  </si>
  <si>
    <t>manndev.net</t>
  </si>
  <si>
    <t>1OfbdgAAAAAAAAEA</t>
  </si>
  <si>
    <t>def6a22a-8d8c-4989-b6f3-05a9cc862c5b</t>
  </si>
  <si>
    <t>ceec3bfe-73cc-44e5-8794-eca31ca7f068</t>
  </si>
  <si>
    <t>d85c8762-22e4-44c0-97fe-27ed3fc4e61a</t>
  </si>
  <si>
    <t>Project Plan 5</t>
  </si>
  <si>
    <t>Project Online Premium</t>
  </si>
  <si>
    <t>v9p2gAAAAAAAAAEA</t>
  </si>
  <si>
    <t>11dde8a0-b37b-4fd9-9345-1cc56c0dd9be</t>
  </si>
  <si>
    <t>efc60f8d-58a4-4e06-9cf0-1b4cb6319842</t>
  </si>
  <si>
    <t>3b9ce13e-142a-4d40-b486-618e8c39ed7e</t>
  </si>
  <si>
    <t>79d0f6b7-285d-4c6a-99ec-a411f8c1bf5c</t>
  </si>
  <si>
    <t>EFHBfgAAAAAAAAIA</t>
  </si>
  <si>
    <t>7a0f3324-9083-4b50-af08-aa06bef51c63</t>
  </si>
  <si>
    <t>806d01c4-da3e-4c8a-be2a-6ced26ab66b5</t>
  </si>
  <si>
    <t>3be5ad69-83e1-4097-aa42-c0127792d108</t>
  </si>
  <si>
    <t>Microsoft 365 E5 Security</t>
  </si>
  <si>
    <t>EFHBfgAAAAAAAAEA</t>
  </si>
  <si>
    <t>41cf00a6-6eb5-46d3-8186-8a04929c76ef</t>
  </si>
  <si>
    <t>bab941a5-7c87-4801-ae0a-052fdf7bd191</t>
  </si>
  <si>
    <t>Envision Technology Partners, Inc.</t>
  </si>
  <si>
    <t>MfeqhQAAAAAAAAMA</t>
  </si>
  <si>
    <t>9704767d-62eb-476b-ac6c-cbf0cdbb75cb</t>
  </si>
  <si>
    <t>31714144-82ec-4b12-90b2-d95505679bec</t>
  </si>
  <si>
    <t>2c883339-ef9c-4cce-81b8-e5adea60794c</t>
  </si>
  <si>
    <t>Meeting Room</t>
  </si>
  <si>
    <t>envisiontechnology.com</t>
  </si>
  <si>
    <t>MfeqhQAAAAAAAAUA</t>
  </si>
  <si>
    <t>c9aacee3-d2d8-40e3-bae4-01f8ab20b537</t>
  </si>
  <si>
    <t>RzkogwAAAAAAAAEA</t>
  </si>
  <si>
    <t>9498dc16-43c0-478f-9534-1e1ab0ced40f</t>
  </si>
  <si>
    <t>MfeqhQAAAAAAAAQA</t>
  </si>
  <si>
    <t>ea287b7e-67f5-423c-9556-d4d0f0d3fc05</t>
  </si>
  <si>
    <t>MfeqhQAAAAAAAAIA</t>
  </si>
  <si>
    <t>2a0cbab3-dac0-4be4-b447-145946a8cd12</t>
  </si>
  <si>
    <t>b309bec7-4a30-463a-bdc3-1ca32b472ac0</t>
  </si>
  <si>
    <t>BFTR, LLC - FTRDEMO</t>
  </si>
  <si>
    <t>6fdAiAAAAAAAAAEA</t>
  </si>
  <si>
    <t>536fea3a-7728-4a0a-b687-f7d4f9119225</t>
  </si>
  <si>
    <t>demo.fortherecordcourt.com</t>
  </si>
  <si>
    <t>AwMJhAAAAAAAAAMA</t>
  </si>
  <si>
    <t>075924b3-cbf8-4669-9753-55e1fd720989</t>
  </si>
  <si>
    <t>AwMJhAAAAAAAAAEA</t>
  </si>
  <si>
    <t>64767964-ffd0-4e18-a46e-c1845d60edad</t>
  </si>
  <si>
    <t>OgJ4eAAAAAAAAAEA</t>
  </si>
  <si>
    <t>0e31c6af-fc0e-4674-b133-09e100c1aa22</t>
  </si>
  <si>
    <t>AwMJhAAAAAAAAAIA</t>
  </si>
  <si>
    <t>a184384b-b57b-4962-840f-0a6eb03e67a3</t>
  </si>
  <si>
    <t>MfeqhQAAAAAAAAEA</t>
  </si>
  <si>
    <t>9c22b47c-2b1c-466c-8e31-08cca3056333</t>
  </si>
  <si>
    <t>66380db5-9459-4665-95b5-d9f284b13313</t>
  </si>
  <si>
    <t>OAKLAND LAW GROUP PLLC</t>
  </si>
  <si>
    <t>iTQ5hwAAAAAAAAEA</t>
  </si>
  <si>
    <t>b0b5f9a7-585b-43cb-b5c4-18dd0d949630</t>
  </si>
  <si>
    <t>OaklandLawGroup.com</t>
  </si>
  <si>
    <t>qu22dQAAAAAAAAIA</t>
  </si>
  <si>
    <t>5dbbeed3-c313-4796-8055-8f24a9fc919e</t>
  </si>
  <si>
    <t>qu22dQAAAAAAAAEA</t>
  </si>
  <si>
    <t>edceea55-4dbe-4027-90b2-0a48fa62cf8a</t>
  </si>
  <si>
    <t>fe24bcc2-3357-411a-8007-2a3b1c39fa9b</t>
  </si>
  <si>
    <t>BFTR, LLC - AZMC</t>
  </si>
  <si>
    <t>v+5piAAAAAAAAAEA</t>
  </si>
  <si>
    <t>88eebd7a-ec2a-4a8f-bc86-5bbd7578d70f</t>
  </si>
  <si>
    <t>59cf1ec2-f6c1-4123-9152-7374a6993cf8</t>
  </si>
  <si>
    <t>c52cea5e-b1fd-4f8d-b3a1-8135fb144e78</t>
  </si>
  <si>
    <t>Power Apps per user plan</t>
  </si>
  <si>
    <t>AZMC.FORTHERECORDCOURT.COM</t>
  </si>
  <si>
    <t>dUECiQAAAAAAAAEA</t>
  </si>
  <si>
    <t>801003b4-1363-4aed-8535-616f74270633</t>
  </si>
  <si>
    <t>a5a99979-f380-4b75-96c0-29b8c701a587</t>
  </si>
  <si>
    <t>5e1087b6-246b-4503-b88a-b60bdf0b3840</t>
  </si>
  <si>
    <t>Power Apps per app plan</t>
  </si>
  <si>
    <t>Cancel fee</t>
  </si>
  <si>
    <t>07aef3b6-dcf6-41d0-8408-fcb081c5dd8d</t>
  </si>
  <si>
    <t>bcYSgwAAAAAAAAIA</t>
  </si>
  <si>
    <t>1fcbbc04-f46c-4327-9e81-03b2976467ed</t>
  </si>
  <si>
    <t>bcYSgwAAAAAAAAEA</t>
  </si>
  <si>
    <t>defd275d-65ec-4a67-8b2d-88eacfb312c2</t>
  </si>
  <si>
    <t>Z6AYgwAAAAAAAAEA</t>
  </si>
  <si>
    <t>115bfa5f-4cff-4e66-8365-a09858b89732</t>
  </si>
  <si>
    <t>Z6AYgwAAAAAAAAIA</t>
  </si>
  <si>
    <t>601e95fe-ad5f-4645-8386-1d5513417c72</t>
  </si>
  <si>
    <t>c-ZAiQAAAAAAAAEA</t>
  </si>
  <si>
    <t>0b29dc15-f13f-4337-9908-fce429dba3c5</t>
  </si>
  <si>
    <t>c2882e5f-b372-4da2-8b35-280dd978decd</t>
  </si>
  <si>
    <t>Annually</t>
  </si>
  <si>
    <t>Prorate fees when convert away from current offering</t>
  </si>
  <si>
    <t>Prorate fees when convert to a new offering</t>
  </si>
  <si>
    <t>t3CsiAAAAAAAAAEA</t>
  </si>
  <si>
    <t>d8024132-9ef5-48f1-9aea-97cf9f3c93a8</t>
  </si>
  <si>
    <t>4OazfAAAAAAAAAIA</t>
  </si>
  <si>
    <t>1bfb8dfe-61f8-45f1-93e5-2f25696aaf4f</t>
  </si>
  <si>
    <t>4OazfAAAAAAAAAQA</t>
  </si>
  <si>
    <t>d405de3a-0e43-45ea-89d5-a2347608080e</t>
  </si>
  <si>
    <t>4OazfAAAAAAAAAMA</t>
  </si>
  <si>
    <t>eb132475-9309-4cee-a17f-a1c39c717052</t>
  </si>
  <si>
    <t>4OazfAAAAAAAAAUA</t>
  </si>
  <si>
    <t>6baa10f0-8368-4075-9b4c-11ea705a45af</t>
  </si>
  <si>
    <t>4OazfAAAAAAAAAEA</t>
  </si>
  <si>
    <t>6b46cbd8-ae20-4f16-b43f-054877d01511</t>
  </si>
  <si>
    <t>e8d59324-6a74-42d4-89f2-662dc48a6880</t>
  </si>
  <si>
    <t>MedNetOne</t>
  </si>
  <si>
    <t>lSXUhAAAAAAAAAEA</t>
  </si>
  <si>
    <t>f309d748-d9ae-490e-be39-0860615c5692</t>
  </si>
  <si>
    <t>mednetone.net</t>
  </si>
  <si>
    <t>lSXUhAAAAAAAAAIA</t>
  </si>
  <si>
    <t>4f053248-2b1d-43c8-846d-9f7654ae3c67</t>
  </si>
  <si>
    <t>lSXUhAAAAAAAAAMA</t>
  </si>
  <si>
    <t>5f877005-f8d1-4a12-b1c3-aac5aef86e76</t>
  </si>
  <si>
    <t>mmbscAAAAAAAAAEA</t>
  </si>
  <si>
    <t>5b8fbdca-552f-4897-8f82-9a02ddad73f0</t>
  </si>
  <si>
    <t>mmbscAAAAAAAAAMA</t>
  </si>
  <si>
    <t>3b029a48-4a10-48b4-9685-69c929d27a37</t>
  </si>
  <si>
    <t>f4e4c23c-9b5e-4656-ba36-a7a96e80eb06</t>
  </si>
  <si>
    <t>45320ec9-9b8e-49d0-b900-f14141a0abd1</t>
  </si>
  <si>
    <t>Microsoft MyAnalytics</t>
  </si>
  <si>
    <t>tlPBcQAAAAAAAAQA</t>
  </si>
  <si>
    <t>3859b841-0ed0-46ea-a164-c5130f545882</t>
  </si>
  <si>
    <t>tlPBcQAAAAAAAAIA</t>
  </si>
  <si>
    <t>eb653244-13ab-4c61-bb15-54b982320937</t>
  </si>
  <si>
    <t>Phone System</t>
  </si>
  <si>
    <t>tlPBcQAAAAAAAAEA</t>
  </si>
  <si>
    <t>efc261cc-383d-4a50-8a59-5045e8a43af7</t>
  </si>
  <si>
    <t>6144e2b7-b0ec-4019-ac69-704f326f86d9</t>
  </si>
  <si>
    <t>14c61739-b45a-42c0-832c-d330972d3173</t>
  </si>
  <si>
    <t>Skype for Business Online (Plan 2)</t>
  </si>
  <si>
    <t>tlPBcQAAAAAAAAYA</t>
  </si>
  <si>
    <t>9fc7ff66-948f-4356-a55d-7215027b6da1</t>
  </si>
  <si>
    <t>382e6dac-15ad-44fe-989a-089698126a8a</t>
  </si>
  <si>
    <t>8a93d724-50ef-4293-b4f7-b28536dc3101</t>
  </si>
  <si>
    <t>Microsoft 365 Phone System - Virtual User</t>
  </si>
  <si>
    <t>tlPBcQAAAAAAAAUA</t>
  </si>
  <si>
    <t>c03f7de7-04b1-4bd7-b7b5-62a1bb8fed6d</t>
  </si>
  <si>
    <t>tlPBcQAAAAAAAAMA</t>
  </si>
  <si>
    <t>5293735a-6fd8-4da4-abbf-a75446f7234b</t>
  </si>
  <si>
    <t>Dbc5hAAAAAAAAAEA</t>
  </si>
  <si>
    <t>a637e75e-b91d-486b-b0ed-47506d612aab</t>
  </si>
  <si>
    <t>ji2UcQAAAAAAAAEA</t>
  </si>
  <si>
    <t>14ec779c-d15c-45eb-ab92-c8fddc809045</t>
  </si>
  <si>
    <t>790bf696-1746-4a89-af24-78da9cdada61</t>
  </si>
  <si>
    <t>Stout BI</t>
  </si>
  <si>
    <t>QDZNdwAAAAAAAAEA</t>
  </si>
  <si>
    <t>0824065b-a640-42ad-82db-8b11d0840050</t>
  </si>
  <si>
    <t>stoutbi.com</t>
  </si>
  <si>
    <t>mNU+fAAAAAAAAAEA</t>
  </si>
  <si>
    <t>127f04b3-e9c7-4d43-9456-29c7f64951d3</t>
  </si>
  <si>
    <t>lyRyhgAAAAAAAAUA</t>
  </si>
  <si>
    <t>4cb5cea1-17a6-4919-8f8c-b8e32e8ca10c</t>
  </si>
  <si>
    <t>bd096365-acdb-4f77-b64e-7f16653863fc</t>
  </si>
  <si>
    <t>BFTR, LLC - CT</t>
  </si>
  <si>
    <t>F4zHiQAAAAAAAAEA</t>
  </si>
  <si>
    <t>cb060c36-6980-4e20-805e-737d82eb8e1c</t>
  </si>
  <si>
    <t>ct.fortherecordcourt.com</t>
  </si>
  <si>
    <t>AqA5dgAAAAAAAAEA</t>
  </si>
  <si>
    <t>21a4238a-374c-4b35-a3a4-1d47e12d8399</t>
  </si>
  <si>
    <t>e5a55c7a-3efa-47a4-b6a7-6225f7c69893</t>
  </si>
  <si>
    <t>0962a210-418f-4d36-ba9c-4f01c673f57c</t>
  </si>
  <si>
    <t>Azure Information Protection Premium P2</t>
  </si>
  <si>
    <t>n835fwAAAAAAAAEA</t>
  </si>
  <si>
    <t>eed69bc9-5e5d-4c34-add5-24389eafb8e2</t>
  </si>
  <si>
    <t>6620e1d9-c720-42d1-9c50-e48f1c883b6c</t>
  </si>
  <si>
    <t>Detroit Trading Company</t>
  </si>
  <si>
    <t>53h9iAAAAAAAAAEA</t>
  </si>
  <si>
    <t>ccdeca3c-f414-4bd7-9741-247b0d806629</t>
  </si>
  <si>
    <t>detroittrading.com</t>
  </si>
  <si>
    <t>53h9iAAAAAAAAAIA</t>
  </si>
  <si>
    <t>35ab2f3a-8422-43a9-9564-906dba25f21c</t>
  </si>
  <si>
    <t>0+p5hgAAAAAAAAMA</t>
  </si>
  <si>
    <t>b5799caa-519a-4253-b7f3-7ee81a3582b5</t>
  </si>
  <si>
    <t>0+p5hgAAAAAAAAIA</t>
  </si>
  <si>
    <t>65ddd7fd-dd90-4a24-b689-3b5f634462b5</t>
  </si>
  <si>
    <t>0+p5hgAAAAAAAAEA</t>
  </si>
  <si>
    <t>42c8cf5d-1600-4a3d-a65d-1d62250a6a98</t>
  </si>
  <si>
    <t>3s45dQAAAAAAAAEA</t>
  </si>
  <si>
    <t>050d0b84-4efa-4cd1-af08-83fa3b8a0250</t>
  </si>
  <si>
    <t>Office 365 Enterprise E5</t>
  </si>
  <si>
    <t>YJWIcQAAAAAAAAEA</t>
  </si>
  <si>
    <t>93389082-ac6f-465b-9e90-220913dc1f1e</t>
  </si>
  <si>
    <t>lyRyhgAAAAAAAAEA</t>
  </si>
  <si>
    <t>a53eaf56-6336-471b-aed0-17f548d29281</t>
  </si>
  <si>
    <t>lyRyhgAAAAAAAAIA</t>
  </si>
  <si>
    <t>56cd6bf7-2840-4f8e-bbd0-45b8f339cccf</t>
  </si>
  <si>
    <t>ac9106e0-6fce-4e6b-be34-7460146d52eb</t>
  </si>
  <si>
    <t>mylocker.net</t>
  </si>
  <si>
    <t>OmiNeQAAAAAAAAEA</t>
  </si>
  <si>
    <t>56b81fe7-7340-4c03-8af6-8fc24bf670c9</t>
  </si>
  <si>
    <t>520f4389-4250-46a0-a8c9-76769cee3a71</t>
  </si>
  <si>
    <t>be57ff4c-100c-4f1f-b82d-f1c5ab63a665</t>
  </si>
  <si>
    <t>Microsoft 365 Apps for enterprise</t>
  </si>
  <si>
    <t>Office 365 ProPlus</t>
  </si>
  <si>
    <t>4BC1dAAAAAAAAAEA</t>
  </si>
  <si>
    <t>a8868a36-a718-407a-9acd-ec2fad29cdf4</t>
  </si>
  <si>
    <t>XhCufAAAAAAAAAEA</t>
  </si>
  <si>
    <t>6cb6d24d-8815-4ca3-812f-c1e4177453f7</t>
  </si>
  <si>
    <t>91bc8f9b-f621-4e5f-9244-2771d0948cc7</t>
  </si>
  <si>
    <t>a4179d30-cc09-49f0-977e-dc2cb70b874f</t>
  </si>
  <si>
    <t>Project Online Essentials</t>
  </si>
  <si>
    <t>9GK1cQAAAAAAAAEA</t>
  </si>
  <si>
    <t>58bf519c-c9f1-44dc-a134-28d21947694d</t>
  </si>
  <si>
    <t>Office 365 Enterprise E1</t>
  </si>
  <si>
    <t>VAkxfQAAAAAAAAEA</t>
  </si>
  <si>
    <t>e2238107-2164-421c-8aea-81af49c1f0ac</t>
  </si>
  <si>
    <t>OVvXiAAAAAAAAAEA</t>
  </si>
  <si>
    <t>e51b40e4-4656-4c02-ad5a-96c3c348be17</t>
  </si>
  <si>
    <t>OMWaewAAAAAAAAIA</t>
  </si>
  <si>
    <t>0f2c18fb-e39b-46b3-9ef8-fcc32f185bb2</t>
  </si>
  <si>
    <t>0PeOewAAAAAAAAEA</t>
  </si>
  <si>
    <t>0ecb30b9-6f07-407e-b87a-d17e7943c758</t>
  </si>
  <si>
    <t>1PeOewAAAAAAAAEA</t>
  </si>
  <si>
    <t>2aa2227b-341a-40b4-b95a-50745afac810</t>
  </si>
  <si>
    <t>OMWaewAAAAAAAAEA</t>
  </si>
  <si>
    <t>07e7d6b2-8536-4d32-a3e0-1ea22ed888d0</t>
  </si>
  <si>
    <t>PWR7iQAAAAAAAAEA</t>
  </si>
  <si>
    <t>fdc0e969-bf2b-4b43-9ff7-4318e146df85</t>
  </si>
  <si>
    <t>f84c6614-a75e-4a7d-804d-f82f6b011621</t>
  </si>
  <si>
    <t>Franklin Consulting</t>
  </si>
  <si>
    <t>CFfXegAAAAAAAAEA</t>
  </si>
  <si>
    <t>2850f2bf-44d9-40b3-9510-3829abe97613</t>
  </si>
  <si>
    <t>0263f386-2285-4120-80e7-6a551882fc11</t>
  </si>
  <si>
    <t>4d8f3b90-29b3-4e7b-b37c-4a435ddef1d9</t>
  </si>
  <si>
    <t>Common Area Phone</t>
  </si>
  <si>
    <t>cruxstrategies.com</t>
  </si>
  <si>
    <t>yveOewAAAAAAAAEA</t>
  </si>
  <si>
    <t>105477e4-43ea-44c7-ab9f-e722eb743429</t>
  </si>
  <si>
    <t>OMWaewAAAAAAAAMA</t>
  </si>
  <si>
    <t>04f7d087-ac80-4279-9abf-c019724dafc5</t>
  </si>
  <si>
    <t>ea187f7a-7f03-4613-9b94-6e70a33a2fe1</t>
  </si>
  <si>
    <t>Information Navigators</t>
  </si>
  <si>
    <t>wCTZewAAAAAAAAEA</t>
  </si>
  <si>
    <t>a584e171-bfc3-4880-8e44-f904bc06a386</t>
  </si>
  <si>
    <t>informationnavigators.com</t>
  </si>
  <si>
    <t>wCTZewAAAAAAAAIA</t>
  </si>
  <si>
    <t>a593b44f-9151-4bcf-a1ff-3aa5ef6e2ca9</t>
  </si>
  <si>
    <t>p-YlhQAAAAAAAAEA</t>
  </si>
  <si>
    <t>843b3a99-0e20-45d3-90e7-ff5d22294e50</t>
  </si>
  <si>
    <t>38a3593a-d331-4f8e-ab4f-ad5d0477de9e</t>
  </si>
  <si>
    <t>b91d164b-7a81-4398-a2f8-70d5074001c9</t>
  </si>
  <si>
    <t>Common Data Service Log Capacity</t>
  </si>
  <si>
    <t>8b29036c-d6a7-4796-b48c-fd71ff17dc95</t>
  </si>
  <si>
    <t>Impossible Foods Inc.</t>
  </si>
  <si>
    <t>naiohgAAAAAAAAEA</t>
  </si>
  <si>
    <t>0e2532e7-d8e3-431c-b0e4-712304968c55</t>
  </si>
  <si>
    <t>impossiblefoods.com</t>
  </si>
  <si>
    <t>39e7e8b0-dacb-4f4a-8a4b-4ecbcacd2d61</t>
  </si>
  <si>
    <t>Hangar Aviation Management</t>
  </si>
  <si>
    <t>IMRCfAAAAAAAAAEA</t>
  </si>
  <si>
    <t>e05df691-7844-4d36-a8c5-08a55522072a</t>
  </si>
  <si>
    <t>df514499-87f8-48da-b2d0-fc4a96d60977</t>
  </si>
  <si>
    <t>HangarMGT.com</t>
  </si>
  <si>
    <t>630fc03f-ff25-44c4-bc09-ff9da3efa373</t>
  </si>
  <si>
    <t>Brookhaven Rail</t>
  </si>
  <si>
    <t>PBq2ewAAAAAAAAEA</t>
  </si>
  <si>
    <t>8c8b37c8-f3a1-43a0-94c5-6daad86357ff</t>
  </si>
  <si>
    <t>30ca2dc4-ebe1-4938-a758-4da1a4f37294</t>
  </si>
  <si>
    <t>brookhavenrail.com</t>
  </si>
  <si>
    <t>OKNgdwAAAAAAAAUA</t>
  </si>
  <si>
    <t>2746a00b-6f85-4a5b-ac52-b73eeb41bfaf</t>
  </si>
  <si>
    <t>OKNgdwAAAAAAAAYA</t>
  </si>
  <si>
    <t>5c3d8c49-c0ce-4cec-9fa6-1bd4f0945e48</t>
  </si>
  <si>
    <t>OKNgdwAAAAAAAAEA</t>
  </si>
  <si>
    <t>4e1d237e-ecc7-49ae-95cf-2a5edf0a0f27</t>
  </si>
  <si>
    <t>OKNgdwAAAAAAAAMA</t>
  </si>
  <si>
    <t>8962119c-a3ec-457f-a6c9-7623d5e0217f</t>
  </si>
  <si>
    <t>OKNgdwAAAAAAAAIA</t>
  </si>
  <si>
    <t>dd9f5c26-55f4-45d7-9362-5069deeb9181</t>
  </si>
  <si>
    <t>OKNgdwAAAAAAAAQA</t>
  </si>
  <si>
    <t>e2401698-e32a-4a75-8fd8-a0a91aa570b4</t>
  </si>
  <si>
    <t>OKNgdwAAAAAAAAcA</t>
  </si>
  <si>
    <t>ca870182-5129-46e7-bf85-ee402fe8fb4b</t>
  </si>
  <si>
    <t>OKNgdwAAAAAAAAgA</t>
  </si>
  <si>
    <t>af2ea211-2c4d-4e30-b1f7-6d626cebf026</t>
  </si>
  <si>
    <t>OKNgdwAAAAAAAAkA</t>
  </si>
  <si>
    <t>bae487f9-ae80-48a0-bdf4-e576bb390340</t>
  </si>
  <si>
    <t>LCnSdgAAAAAAAAEA</t>
  </si>
  <si>
    <t>d976b750-cf16-4f3f-97ca-a9691f908a64</t>
  </si>
  <si>
    <t>13dc242b-a2fe-4b94-bb91-57da2d4832d1</t>
  </si>
  <si>
    <t>Diagnostic Green</t>
  </si>
  <si>
    <t>NGkDcwAAAAAAAAIA</t>
  </si>
  <si>
    <t>36ade5e3-f65b-42ae-a1fe-4f36e5cb0c14</t>
  </si>
  <si>
    <t>cd3151db-f617-4806-896b-68797fd4ff19</t>
  </si>
  <si>
    <t>DiagnosticGreen.com</t>
  </si>
  <si>
    <t>NGkDcwAAAAAAAAEA</t>
  </si>
  <si>
    <t>18ec1719-96af-49cd-89ee-f5d95f8046e5</t>
  </si>
  <si>
    <t>O9ErhQAAAAAAAAEA</t>
  </si>
  <si>
    <t>9856a9b9-f6ca-47de-b20c-2cdcfaf73266</t>
  </si>
  <si>
    <t>b9913e48-1e48-4851-8143-ad84dd76febd</t>
  </si>
  <si>
    <t>Vnt2dQAAAAAAAAEA</t>
  </si>
  <si>
    <t>93e0aa32-6cc0-4591-bdc2-9395f0cc80b2</t>
  </si>
  <si>
    <t>b7f59859-e62f-4f01-bf72-7649a97c7b4b</t>
  </si>
  <si>
    <t>OszuegAAAAAAAAEA</t>
  </si>
  <si>
    <t>8484b049-6d63-4a23-ae7d-fe50af9a8975</t>
  </si>
  <si>
    <t>2aae03b6-ded4-44d2-b3a8-ac9514b73d18</t>
  </si>
  <si>
    <t>Bleecker Street Media</t>
  </si>
  <si>
    <t>hu1odAAAAAAAAAEA</t>
  </si>
  <si>
    <t>04506dfb-7723-42c2-bfa3-1fd0c1a7e00b</t>
  </si>
  <si>
    <t>BleeckerStreetMedia.com</t>
  </si>
  <si>
    <t>rGcIeQAAAAAAAAEA</t>
  </si>
  <si>
    <t>17cf5fa3-7d57-48c8-84c5-cb6948d8b3bb</t>
  </si>
  <si>
    <t>b5a65e36-c9ad-4ac8-a91c-02873e8f2240</t>
  </si>
  <si>
    <t>OGkDcwAAAAAAAAEA</t>
  </si>
  <si>
    <t>db964181-44f6-4b93-aa57-48d3226a1ea0</t>
  </si>
  <si>
    <t>bddffc3c-f8ab-4127-9abd-ef45d0e58af1</t>
  </si>
  <si>
    <t>02152016-7315-4dc9-9f97-2ca740577e3c</t>
  </si>
  <si>
    <t>ShivHans Pictures</t>
  </si>
  <si>
    <t>XNPAcwAAAAAAAAEA</t>
  </si>
  <si>
    <t>31be9cfd-db49-44b9-bb03-7c5fd04f392c</t>
  </si>
  <si>
    <t>ShivHans.com</t>
  </si>
  <si>
    <t>XNPAcwAAAAAAAAIA</t>
  </si>
  <si>
    <t>28a98d3e-3f42-443f-a48e-bc0a997d4ff8</t>
  </si>
  <si>
    <t>d255059d-a394-4c9f-b3a7-01123b1f7e71</t>
  </si>
  <si>
    <t>3vk9cwAAAAAAAAIA</t>
  </si>
  <si>
    <t>e14ba9d0-d686-4e91-a806-db93467d7e4a</t>
  </si>
  <si>
    <t>3vk9cwAAAAAAAAEA</t>
  </si>
  <si>
    <t>d1bf9fe5-720a-45c6-b205-9f69df633fb1</t>
  </si>
  <si>
    <t>14e1a510-19ba-47d3-befd-2e08a9f3d757</t>
  </si>
  <si>
    <t>STOUT</t>
  </si>
  <si>
    <t>iZ34iAAAAAAAAAEA</t>
  </si>
  <si>
    <t>05a986a2-12c6-4c61-a960-cd03d9b5d05f</t>
  </si>
  <si>
    <t>srr.com</t>
  </si>
  <si>
    <t>9KLDbgAAAAAAAAIA</t>
  </si>
  <si>
    <t>0a210e89-09c7-48d8-9e80-76cadf293d1d</t>
  </si>
  <si>
    <t>9KLDbgAAAAAAAAQA</t>
  </si>
  <si>
    <t>51a58bca-67ff-4884-a164-42d30dc88091</t>
  </si>
  <si>
    <t>9KLDbgAAAAAAAAMA</t>
  </si>
  <si>
    <t>9bb3dad7-4e50-4c4b-8f78-a635e3f41f1d</t>
  </si>
  <si>
    <t>KRgEYAAAAAAAAAEA</t>
  </si>
  <si>
    <t>7abdc196-ccdb-474b-b436-2c0c96c874ea</t>
  </si>
  <si>
    <t>aAd-cAAAAAAAAAEA</t>
  </si>
  <si>
    <t>5da25270-d283-4a57-8efe-13672183926d</t>
  </si>
  <si>
    <t>aAd-cAAAAAAAAAIA</t>
  </si>
  <si>
    <t>59c9625f-2a7f-4589-a194-e246f4e61605</t>
  </si>
  <si>
    <t>fib8fQAAAAAAAAEA</t>
  </si>
  <si>
    <t>8325a9c9-395a-42ec-9fc5-f34f8d3a46cc</t>
  </si>
  <si>
    <t>vzVshgAAAAAAAAEA</t>
  </si>
  <si>
    <t>a63cc767-c3e9-41e9-851e-974c1fbb2483</t>
  </si>
  <si>
    <t>b4GzVgAAAAAAAAEA</t>
  </si>
  <si>
    <t>47209bb3-c943-4b4d-975e-f64700019a4c</t>
  </si>
  <si>
    <t>4d2d6537-5325-4742-bd48-d1195104ada7</t>
  </si>
  <si>
    <t>84a03d81-6b37-4d66-8d4a-faea24541538</t>
  </si>
  <si>
    <t>Azure Active Directory Basic</t>
  </si>
  <si>
    <t>ZaXGWQAAAAAAAAQA</t>
  </si>
  <si>
    <t>8796849d-1e6c-416f-9f82-e6bb10548431</t>
  </si>
  <si>
    <t>OFFICE 365 F1</t>
  </si>
  <si>
    <t>ZaXGWQAAAAAAAAMA</t>
  </si>
  <si>
    <t>58cbecf7-8eab-45b2-984d-bab4b38d454a</t>
  </si>
  <si>
    <t>e1ajWgAAAAAAAAEA</t>
  </si>
  <si>
    <t>214613bb-8d2e-464e-a270-dd8a5f2ebfec</t>
  </si>
  <si>
    <t>trggZgAAAAAAAAEA</t>
  </si>
  <si>
    <t>d323e3b1-b65f-4a9c-84f8-33d43a2fdff4</t>
  </si>
  <si>
    <t>0cc59963-6f0e-4cd7-8885-0b80d1537c4e</t>
  </si>
  <si>
    <t>Gehring L.P.</t>
  </si>
  <si>
    <t>yiY5bQAAAAAAAAEA</t>
  </si>
  <si>
    <t>fb898600-0c3f-4e06-bbc5-db24d4665876</t>
  </si>
  <si>
    <t>acgehringlp.onmicrosoft.com</t>
  </si>
  <si>
    <t>tRWdhgAAAAAAAAEA</t>
  </si>
  <si>
    <t>7bec569e-bee5-4691-a6fe-f85f3c5eb04e</t>
  </si>
  <si>
    <t>38kaWQAAAAAAAAEA</t>
  </si>
  <si>
    <t>bf11bdea-df20-4efe-baf8-e845a8ed9420</t>
  </si>
  <si>
    <t>9KLDbgAAAAAAAAEA</t>
  </si>
  <si>
    <t>eaac2fc7-6d6c-4b03-840a-0d830fba872c</t>
  </si>
  <si>
    <t>Xk2WcAAAAAAAAAEA</t>
  </si>
  <si>
    <t>ce003f76-fb28-4515-a091-532106e2fda9</t>
  </si>
  <si>
    <t>lt5JcgAAAAAAAAEA</t>
  </si>
  <si>
    <t>08ac1889-2c04-40d6-a72f-fdb5367c2c9a</t>
  </si>
  <si>
    <t>nt5JcgAAAAAAAAEA</t>
  </si>
  <si>
    <t>59f38f09-51dc-4a31-bf45-16c8b40d8faf</t>
  </si>
  <si>
    <t>VMTzcgAAAAAAAAEA</t>
  </si>
  <si>
    <t>3ce3661e-c999-4bab-b46c-da85024beac5</t>
  </si>
  <si>
    <t>BFMSeAAAAAAAAAEA</t>
  </si>
  <si>
    <t>97e103f9-455b-4563-9cd4-373a0f6c06d9</t>
  </si>
  <si>
    <t>0vkufgAAAAAAAAIA</t>
  </si>
  <si>
    <t>9be07bc4-5f24-49be-a385-a0e32d460d7f</t>
  </si>
  <si>
    <t>0vkufgAAAAAAAAMA</t>
  </si>
  <si>
    <t>aec90556-2109-47c7-bff0-ccda5abe5d1e</t>
  </si>
  <si>
    <t>0vkufgAAAAAAAAQA</t>
  </si>
  <si>
    <t>8cdd5835-35ec-4550-9089-f0dfae13775c</t>
  </si>
  <si>
    <t>0vkufgAAAAAAAAEA</t>
  </si>
  <si>
    <t>943fe75c-0907-41ba-975d-4aea8dccc987</t>
  </si>
  <si>
    <t>57af7606-f660-4816-8f7c-244e0cbd5548</t>
  </si>
  <si>
    <t>GroundBreakers, LLC</t>
  </si>
  <si>
    <t>-4CxgAAAAAAAAAEA</t>
  </si>
  <si>
    <t>6b2eaab6-27bc-4f6e-95dd-ba6f04744a18</t>
  </si>
  <si>
    <t>groundbreakersllc.com</t>
  </si>
  <si>
    <t>4z9fgQAAAAAAAAEA</t>
  </si>
  <si>
    <t>f7bf07f4-b081-45be-ab9f-ebc84e4b59a5</t>
  </si>
  <si>
    <t>X3x6gQAAAAAAAAEA</t>
  </si>
  <si>
    <t>9a8214e8-d1fb-4ca5-8e29-7f5814a15291</t>
  </si>
  <si>
    <t>X3x6gQAAAAAAAAIA</t>
  </si>
  <si>
    <t>5349d54d-79f8-4393-b39b-bf020782efb1</t>
  </si>
  <si>
    <t>02668fc5-7712-4834-94fc-74a813c30ec9</t>
  </si>
  <si>
    <t>International Union</t>
  </si>
  <si>
    <t>NYOfWQAAAAAAAAEA</t>
  </si>
  <si>
    <t>96a9199c-2584-4383-971a-739eab216216</t>
  </si>
  <si>
    <t>InternationalUnion.onmicrosoft.com</t>
  </si>
  <si>
    <t>YaXGWQAAAAAAAAEA</t>
  </si>
  <si>
    <t>d3a25370-b3fd-4a94-ae2d-c8a45c7d4bee</t>
  </si>
  <si>
    <t>d2e37f1d-8b4f-4cd0-b6ed-fd2852e42ce9</t>
  </si>
  <si>
    <t>648bf77b-1f0a-4911-8066-caf37d67dc72</t>
  </si>
  <si>
    <t>Azure Information Protection Premium P1</t>
  </si>
  <si>
    <t>Azure Rights Management Premium</t>
  </si>
  <si>
    <t>ZaXGWQAAAAAAAAEA</t>
  </si>
  <si>
    <t>18e31a8b-6838-4a39-ae58-073a704ae1e1</t>
  </si>
  <si>
    <t>ZaXGWQAAAAAAAAIA</t>
  </si>
  <si>
    <t>ceda6323-b5e0-4b26-be86-aa19e573413a</t>
  </si>
  <si>
    <t>06e429f6-2db5-4e5d-ac65-15f3544fb3c9</t>
  </si>
  <si>
    <t>35a36b80-270a-44bf-9290-00545d350866</t>
  </si>
  <si>
    <t>Exchange Online Kiosk</t>
  </si>
  <si>
    <t>z29OYAAAAAAAAAEA</t>
  </si>
  <si>
    <t>7faba4ef-455f-48dc-bae7-f8b096e7e1fe</t>
  </si>
  <si>
    <t>1v8wbgAAAAAAAAIA</t>
  </si>
  <si>
    <t>d470b419-46af-4115-abb7-c26f36dc28ac</t>
  </si>
  <si>
    <t>1v8wbgAAAAAAAAEA</t>
  </si>
  <si>
    <t>ab3ea488-dce8-4617-a466-06363c783456</t>
  </si>
  <si>
    <t>8EmYcAAAAAAAAAEA</t>
  </si>
  <si>
    <t>48faf133-6ff1-4c5d-a8ae-cc0758b58efc</t>
  </si>
  <si>
    <t>YF3ocAAAAAAAAAEA</t>
  </si>
  <si>
    <t>1cea86c5-6cbe-4b82-a42d-ab9a712b8dff</t>
  </si>
  <si>
    <t>aaa5b3f0-0ee2-431b-a42f-3f18f3c6d540</t>
  </si>
  <si>
    <t>2f707c7c-2433-49a5-a437-9ca7cf40d3eb</t>
  </si>
  <si>
    <t>Exchange Online (Plan 2)</t>
  </si>
  <si>
    <t>Row Labels</t>
  </si>
  <si>
    <t>Grand Total</t>
  </si>
  <si>
    <t>Sum of TotalForCustomer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</si>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</sst>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39" fontId="0" fillId="0" borderId="0" xfId="0" applyNumberFormat="1"/>
    <xf numFmtId="3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Hudy" refreshedDate="43986.334352546299" createdVersion="6" refreshedVersion="6" minRefreshableVersion="3" recordCount="457" xr:uid="{00000000-000A-0000-FFFF-FFFF17000000}">
  <cacheSource type="worksheet">
    <worksheetSource ref="A1:AA458" sheet="OfficeBilling"/>
  </cacheSource>
  <cacheFields count="27">
    <cacheField name="PartnerId" numFmtId="0">
      <sharedItems/>
    </cacheField>
    <cacheField name="CustomerId" numFmtId="0">
      <sharedItems/>
    </cacheField>
    <cacheField name="CustomerName" numFmtId="0">
      <sharedItems count="68">
        <s v="Freedom Solar Services"/>
        <s v="GHCI"/>
        <s v="Kar's Nuts"/>
        <s v="Business Intelligence Associates, Inc."/>
        <s v="Sandalwood"/>
        <s v="Archway Marketing Services"/>
        <s v="acrisure.com"/>
        <s v="ImageTrend, Inc."/>
        <s v="Thetford Corporation"/>
        <s v="LAKESIDE SOFTWARE INC"/>
        <s v="Droste Leadership, LLC"/>
        <s v="American Center for Mobility"/>
        <s v="ajax paving inc."/>
        <s v="Kymeta Corp."/>
        <s v="Waltonen Engineering"/>
        <s v="DivDat"/>
        <s v="Lifeline Sciences, LLC"/>
        <s v="TwelveStone Health Partners"/>
        <s v="Padnos"/>
        <s v="Coretek Services Development Environment"/>
        <s v="Alro Steel Corporation"/>
        <s v="Cambrian Assisted Living"/>
        <s v="Tri-Star Technologies INC."/>
        <s v="United Metro Energy"/>
        <s v="Creative Channel Services"/>
        <s v="msgcu.org"/>
        <s v="BFTR, LLC - British Columbia"/>
        <s v="Taylor and Morgan (Triple D Computers)"/>
        <s v="Azure Health Bot"/>
        <s v="United Dental Partners"/>
        <s v="BFTR, LLC - California Orange County"/>
        <s v="BFTR, LLC - New Hamp"/>
        <s v="BFTR, LLC - AZ Pima County"/>
        <s v="BFTR, LLC - Idaho"/>
        <s v="Lakeside Software Systrack CE"/>
        <s v="BFTR, LLC - Dev A"/>
        <s v="BFTR, LLC - Delaware"/>
        <s v="BFTR, LLC - FL 18th Circuit"/>
        <s v="BFTR, LLC - Ninth Judicial Circuit Court of Florida"/>
        <s v="BFTR, LLC - MD Howard County"/>
        <s v="BFTR, LLC - Washington State King County"/>
        <s v="BFTR, LLC"/>
        <s v="Havensight Consulting Group, LLC"/>
        <s v="Dion Leadership, LLC"/>
        <s v="HANSONS WINDOWS AND SIDING"/>
        <s v="Mann Mortgage"/>
        <s v="Mann Mortgage LLC"/>
        <s v="Envision Technology Partners, Inc."/>
        <s v="BFTR, LLC - FTRDEMO"/>
        <s v="OAKLAND LAW GROUP PLLC"/>
        <s v="BFTR, LLC - AZMC"/>
        <s v="MedNetOne"/>
        <s v="Stout BI"/>
        <s v="BFTR, LLC - CT"/>
        <s v="Detroit Trading Company"/>
        <s v="mylocker.net"/>
        <s v="Franklin Consulting"/>
        <s v="Information Navigators"/>
        <s v="Impossible Foods Inc."/>
        <s v="Hangar Aviation Management"/>
        <s v="Brookhaven Rail"/>
        <s v="Diagnostic Green"/>
        <s v="Bleecker Street Media"/>
        <s v="ShivHans Pictures"/>
        <s v="STOUT"/>
        <s v="Gehring L.P."/>
        <s v="GroundBreakers, LLC"/>
        <s v="International Union"/>
      </sharedItems>
    </cacheField>
    <cacheField name="MpnId" numFmtId="0">
      <sharedItems containsSemiMixedTypes="0" containsString="0" containsNumber="1" containsInteger="1" minValue="1473062" maxValue="1473062"/>
    </cacheField>
    <cacheField name="OrderId" numFmtId="0">
      <sharedItems containsSemiMixedTypes="0" containsString="0" containsNumber="1" containsInteger="1" minValue="5.6857946085287002E+17" maxValue="5.6857946108929997E+17"/>
    </cacheField>
    <cacheField name="SubscriptionId" numFmtId="0">
      <sharedItems count="237">
        <s v="E2DfhgAAAAAAAAQA"/>
        <s v="E2DfhgAAAAAAAAMA"/>
        <s v="E2DfhgAAAAAAAAEA"/>
        <s v="E2DfhgAAAAAAAAIA"/>
        <s v="E2DfhgAAAAAAAAUA"/>
        <s v="HQHahAAAAAAAAAEA"/>
        <s v="U65wgwAAAAAAAAMA"/>
        <s v="U65wgwAAAAAAAAIA"/>
        <s v="U65wgwAAAAAAAAQA"/>
        <s v="U65wgwAAAAAAAAEA"/>
        <s v="0b9LgQAAAAAAAAQA"/>
        <s v="0b9LgQAAAAAAAAMA"/>
        <s v="0b9LgQAAAAAAAAEA"/>
        <s v="0b9LgQAAAAAAAAcA"/>
        <s v="0b9LgQAAAAAAAAIA"/>
        <s v="0b9LgQAAAAAAAAUA"/>
        <s v="0b9LgQAAAAAAAAYA"/>
        <s v="09uNgwAAAAAAAAEA"/>
        <s v="SxfvhgAAAAAAAAEA"/>
        <s v="5amkhwAAAAAAAAEA"/>
        <s v="lyRyhgAAAAAAAAMA"/>
        <s v="XJOMcQAAAAAAAAEA"/>
        <s v="XJOMcQAAAAAAAAIA"/>
        <s v="XJOMcQAAAAAAAAMA"/>
        <s v="ZAs+cwAAAAAAAAEA"/>
        <s v="7mZnfgAAAAAAAAMA"/>
        <s v="7mZnfgAAAAAAAAEA"/>
        <s v="7mZnfgAAAAAAAAIA"/>
        <s v="uI0fewAAAAAAAAEA"/>
        <s v="cemchwAAAAAAAAEA"/>
        <s v="T96ehwAAAAAAAAIA"/>
        <s v="T96ehwAAAAAAAAQA"/>
        <s v="T96ehwAAAAAAAAEA"/>
        <s v="T96ehwAAAAAAAAMA"/>
        <s v="T96ehwAAAAAAAAUA"/>
        <s v="T96ehwAAAAAAAAYA"/>
        <s v="T96ehwAAAAAAAAcA"/>
        <s v="T96ehwAAAAAAAAgA"/>
        <s v="E8s-ggAAAAAAAAEA"/>
        <s v="HQX9hQAAAAAAAAEA"/>
        <s v="JTBHhgAAAAAAAAEA"/>
        <s v="T96ehwAAAAAAAAkA"/>
        <s v="lyRyhgAAAAAAAAQA"/>
        <s v="HSoZfwAAAAAAAAEA"/>
        <s v="HSoZfwAAAAAAAAQA"/>
        <s v="HSoZfwAAAAAAAAMA"/>
        <s v="HSoZfwAAAAAAAAIA"/>
        <s v="1nsffAAAAAAAAAEA"/>
        <s v="qNpcdgAAAAAAAAEA"/>
        <s v="iXpuhAAAAAAAAAIA"/>
        <s v="L+l8fwAAAAAAAAEA"/>
        <s v="6GzFfQAAAAAAAAEA"/>
        <s v="Vd5YhAAAAAAAAAEA"/>
        <s v="j5OdggAAAAAAAAEA"/>
        <e v="#NAME?"/>
        <s v="hoGzcgAAAAAAAAEA"/>
        <s v="6bTtggAAAAAAAAEA"/>
        <s v="OkmhdgAAAAAAAAEA"/>
        <s v="4L39cQAAAAAAAAEA"/>
        <s v="40E3iAAAAAAAAAEA"/>
        <s v="xbGCfwAAAAAAAAEA"/>
        <s v="q1gziAAAAAAAAAEA"/>
        <s v="GqJKewAAAAAAAAEA"/>
        <s v="z3IwgAAAAAAAAAEA"/>
        <s v="z3IwgAAAAAAAAAIA"/>
        <s v="W1hlgAAAAAAAAAEA"/>
        <s v="e1osggAAAAAAAAEA"/>
        <s v="60MIiAAAAAAAAAEA"/>
        <s v="60MIiAAAAAAAAAIA"/>
        <s v="HapUhwAAAAAAAAEA"/>
        <s v="q-iWiAAAAAAAAAEA"/>
        <s v="SXWIgAAAAAAAAAEA"/>
        <s v="0BGocAAAAAAAAAEA"/>
        <s v="93QGiAAAAAAAAAEA"/>
        <s v="D3PXiAAAAAAAAAEA"/>
        <s v="c7CiiAAAAAAAAAEA"/>
        <s v="YcNriQAAAAAAAAEA"/>
        <s v="65pSiAAAAAAAAAEA"/>
        <s v="f7ehgQAAAAAAAAEA"/>
        <s v="Z8NriQAAAAAAAAEA"/>
        <s v="RbGiiAAAAAAAAAEA"/>
        <s v="99HsiAAAAAAAAAEA"/>
        <s v="EXUGiAAAAAAAAAEA"/>
        <s v="PeAfiAAAAAAAAAEA"/>
        <s v="X7KiiAAAAAAAAAEA"/>
        <s v="qLAqcgAAAAAAAAEA"/>
        <s v="tQPqgQAAAAAAAAEA"/>
        <s v="tibYdQAAAAAAAAEA"/>
        <s v="DdLtggAAAAAAAAEA"/>
        <s v="9XhfgAAAAAAAAAEA"/>
        <s v="nWXOgwAAAAAAAAEA"/>
        <s v="nWXOgwAAAAAAAAIA"/>
        <s v="l1VwhAAAAAAAAAIA"/>
        <s v="l1VwhAAAAAAAAAEA"/>
        <s v="O2ZJgwAAAAAAAAEA"/>
        <s v="Fe97hQAAAAAAAAEA"/>
        <s v="1OfbdgAAAAAAAAEA"/>
        <s v="v9p2gAAAAAAAAAEA"/>
        <s v="EFHBfgAAAAAAAAIA"/>
        <s v="EFHBfgAAAAAAAAEA"/>
        <s v="MfeqhQAAAAAAAAMA"/>
        <s v="MfeqhQAAAAAAAAUA"/>
        <s v="RzkogwAAAAAAAAEA"/>
        <s v="MfeqhQAAAAAAAAQA"/>
        <s v="MfeqhQAAAAAAAAIA"/>
        <s v="6fdAiAAAAAAAAAEA"/>
        <s v="AwMJhAAAAAAAAAMA"/>
        <s v="AwMJhAAAAAAAAAEA"/>
        <s v="OgJ4eAAAAAAAAAEA"/>
        <s v="AwMJhAAAAAAAAAIA"/>
        <s v="MfeqhQAAAAAAAAEA"/>
        <s v="iTQ5hwAAAAAAAAEA"/>
        <s v="qu22dQAAAAAAAAIA"/>
        <s v="qu22dQAAAAAAAAEA"/>
        <s v="v+5piAAAAAAAAAEA"/>
        <s v="dUECiQAAAAAAAAEA"/>
        <s v="bcYSgwAAAAAAAAIA"/>
        <s v="bcYSgwAAAAAAAAEA"/>
        <s v="Z6AYgwAAAAAAAAEA"/>
        <s v="Z6AYgwAAAAAAAAIA"/>
        <s v="c-ZAiQAAAAAAAAEA"/>
        <s v="t3CsiAAAAAAAAAEA"/>
        <s v="4OazfAAAAAAAAAIA"/>
        <s v="4OazfAAAAAAAAAQA"/>
        <s v="4OazfAAAAAAAAAMA"/>
        <s v="4OazfAAAAAAAAAUA"/>
        <s v="4OazfAAAAAAAAAEA"/>
        <s v="lSXUhAAAAAAAAAEA"/>
        <s v="lSXUhAAAAAAAAAIA"/>
        <s v="lSXUhAAAAAAAAAMA"/>
        <s v="mmbscAAAAAAAAAEA"/>
        <s v="mmbscAAAAAAAAAMA"/>
        <s v="tlPBcQAAAAAAAAQA"/>
        <s v="tlPBcQAAAAAAAAIA"/>
        <s v="tlPBcQAAAAAAAAEA"/>
        <s v="tlPBcQAAAAAAAAYA"/>
        <s v="tlPBcQAAAAAAAAUA"/>
        <s v="tlPBcQAAAAAAAAMA"/>
        <s v="Dbc5hAAAAAAAAAEA"/>
        <s v="ji2UcQAAAAAAAAEA"/>
        <s v="QDZNdwAAAAAAAAEA"/>
        <s v="mNU+fAAAAAAAAAEA"/>
        <s v="lyRyhgAAAAAAAAUA"/>
        <s v="F4zHiQAAAAAAAAEA"/>
        <s v="AqA5dgAAAAAAAAEA"/>
        <s v="n835fwAAAAAAAAEA"/>
        <s v="53h9iAAAAAAAAAEA"/>
        <s v="53h9iAAAAAAAAAIA"/>
        <s v="0+p5hgAAAAAAAAMA"/>
        <s v="0+p5hgAAAAAAAAIA"/>
        <s v="0+p5hgAAAAAAAAEA"/>
        <s v="3s45dQAAAAAAAAEA"/>
        <s v="YJWIcQAAAAAAAAEA"/>
        <s v="lyRyhgAAAAAAAAEA"/>
        <s v="lyRyhgAAAAAAAAIA"/>
        <s v="OmiNeQAAAAAAAAEA"/>
        <s v="4BC1dAAAAAAAAAEA"/>
        <s v="XhCufAAAAAAAAAEA"/>
        <s v="9GK1cQAAAAAAAAEA"/>
        <s v="VAkxfQAAAAAAAAEA"/>
        <s v="OVvXiAAAAAAAAAEA"/>
        <s v="OMWaewAAAAAAAAIA"/>
        <s v="0PeOewAAAAAAAAEA"/>
        <s v="1PeOewAAAAAAAAEA"/>
        <s v="OMWaewAAAAAAAAEA"/>
        <s v="PWR7iQAAAAAAAAEA"/>
        <s v="CFfXegAAAAAAAAEA"/>
        <s v="yveOewAAAAAAAAEA"/>
        <s v="OMWaewAAAAAAAAMA"/>
        <s v="wCTZewAAAAAAAAEA"/>
        <s v="wCTZewAAAAAAAAIA"/>
        <s v="p-YlhQAAAAAAAAEA"/>
        <s v="naiohgAAAAAAAAEA"/>
        <s v="IMRCfAAAAAAAAAEA"/>
        <s v="PBq2ewAAAAAAAAEA"/>
        <s v="OKNgdwAAAAAAAAUA"/>
        <s v="OKNgdwAAAAAAAAYA"/>
        <s v="OKNgdwAAAAAAAAEA"/>
        <s v="OKNgdwAAAAAAAAMA"/>
        <s v="OKNgdwAAAAAAAAIA"/>
        <s v="OKNgdwAAAAAAAAQA"/>
        <s v="OKNgdwAAAAAAAAcA"/>
        <s v="OKNgdwAAAAAAAAgA"/>
        <s v="OKNgdwAAAAAAAAkA"/>
        <s v="LCnSdgAAAAAAAAEA"/>
        <s v="NGkDcwAAAAAAAAIA"/>
        <s v="NGkDcwAAAAAAAAEA"/>
        <s v="O9ErhQAAAAAAAAEA"/>
        <s v="Vnt2dQAAAAAAAAEA"/>
        <s v="OszuegAAAAAAAAEA"/>
        <s v="hu1odAAAAAAAAAEA"/>
        <s v="rGcIeQAAAAAAAAEA"/>
        <s v="OGkDcwAAAAAAAAEA"/>
        <s v="XNPAcwAAAAAAAAEA"/>
        <s v="XNPAcwAAAAAAAAIA"/>
        <s v="3vk9cwAAAAAAAAIA"/>
        <s v="3vk9cwAAAAAAAAEA"/>
        <s v="iZ34iAAAAAAAAAEA"/>
        <s v="9KLDbgAAAAAAAAIA"/>
        <s v="9KLDbgAAAAAAAAQA"/>
        <s v="9KLDbgAAAAAAAAMA"/>
        <s v="KRgEYAAAAAAAAAEA"/>
        <s v="aAd-cAAAAAAAAAEA"/>
        <s v="aAd-cAAAAAAAAAIA"/>
        <s v="fib8fQAAAAAAAAEA"/>
        <s v="vzVshgAAAAAAAAEA"/>
        <s v="b4GzVgAAAAAAAAEA"/>
        <s v="ZaXGWQAAAAAAAAQA"/>
        <s v="ZaXGWQAAAAAAAAMA"/>
        <s v="e1ajWgAAAAAAAAEA"/>
        <s v="trggZgAAAAAAAAEA"/>
        <s v="yiY5bQAAAAAAAAEA"/>
        <s v="tRWdhgAAAAAAAAEA"/>
        <s v="38kaWQAAAAAAAAEA"/>
        <s v="9KLDbgAAAAAAAAEA"/>
        <s v="Xk2WcAAAAAAAAAEA"/>
        <s v="lt5JcgAAAAAAAAEA"/>
        <s v="nt5JcgAAAAAAAAEA"/>
        <s v="VMTzcgAAAAAAAAEA"/>
        <s v="BFMSeAAAAAAAAAEA"/>
        <s v="0vkufgAAAAAAAAIA"/>
        <s v="0vkufgAAAAAAAAMA"/>
        <s v="0vkufgAAAAAAAAQA"/>
        <s v="0vkufgAAAAAAAAEA"/>
        <s v="-4CxgAAAAAAAAAEA"/>
        <s v="4z9fgQAAAAAAAAEA"/>
        <s v="X3x6gQAAAAAAAAEA"/>
        <s v="X3x6gQAAAAAAAAIA"/>
        <s v="NYOfWQAAAAAAAAEA"/>
        <s v="YaXGWQAAAAAAAAEA"/>
        <s v="ZaXGWQAAAAAAAAEA"/>
        <s v="ZaXGWQAAAAAAAAIA"/>
        <s v="z29OYAAAAAAAAAEA"/>
        <s v="1v8wbgAAAAAAAAIA"/>
        <s v="1v8wbgAAAAAAAAEA"/>
        <s v="8EmYcAAAAAAAAAEA"/>
        <s v="YF3ocAAAAAAAAAEA"/>
      </sharedItems>
    </cacheField>
    <cacheField name="SyndicationPartnerSubscriptionNumber" numFmtId="0">
      <sharedItems count="250">
        <s v="cd8b3a7d-3687-4269-b99f-84cddd6a0725"/>
        <s v="40499e96-2361-4bc7-94d5-5eb35ce411c2"/>
        <s v="549df36f-cd31-4cff-b16f-22f12d35e040"/>
        <s v="0bcce76e-812a-492b-b40f-4d80d0a0634d"/>
        <s v="c2366b7b-1090-4a1b-9032-b07a76bb3b18"/>
        <s v="784f0806-90bb-4650-af67-654e27cd73e5"/>
        <s v="d225b83b-bec4-4e05-aa79-d7a6d1e94a75"/>
        <s v="ca86f008-0a8b-4989-bf5f-cdee35837ce8"/>
        <s v="c0ae226a-9d3e-42ad-a9e1-ee8032f15502"/>
        <s v="cd6b3167-4e81-4205-95b0-b12cf2295580"/>
        <s v="da2e2105-3e17-4309-a77a-a6109182104c"/>
        <s v="79aff38a-2ce6-4317-9d6a-9f13f44d2028"/>
        <s v="6ffc570a-67ef-4185-8707-24f2aec11242"/>
        <s v="7331bdaa-1cd4-4122-b612-6da8adc4194f"/>
        <s v="aa5c38b5-b58c-4718-a019-6da4e3317686"/>
        <s v="1b5a1c93-0d16-43c3-941c-e6726a2a85e3"/>
        <s v="1da128e4-678b-48ba-b393-1d8dc2c77aae"/>
        <s v="92eaa7ab-8e43-48ce-ba03-0397906a42a2"/>
        <s v="e0d556ce-e320-4fa2-a6f2-2a5d45071714"/>
        <s v="93fe503e-e913-4a93-9a26-a010daa1cbbe"/>
        <s v="47e378cc-96cd-462d-91d5-f1debd6ca5a6"/>
        <s v="cea7e811-4d2b-4746-bc73-ac0b6009170e"/>
        <s v="621bd0dc-91d7-4976-adfb-52e49996cc9b"/>
        <s v="689cb987-304b-48c5-8e2a-13e190cc42c4"/>
        <s v="01051291-7b44-4d8f-86ba-bf2c9174662e"/>
        <s v="856d4b6f-ac4a-4a52-ba54-78fb40b46969"/>
        <s v="34381952-e87f-42ac-9dba-88482e705dc5"/>
        <s v="e8394975-abad-48a1-944d-d5f9409f5962"/>
        <s v="7482d1e7-2ff7-4c4d-8e74-d8dc6685c42e"/>
        <s v="9bc99874-946c-48e9-aad6-f2db2285cc53"/>
        <s v="5c869f5a-b73f-490a-9276-241be2dc99b5"/>
        <s v="0a641f70-8965-4eee-a8d9-a64192ef2a4d"/>
        <s v="a61cf9f9-a77a-4794-a754-01c61dea9221"/>
        <s v="6e79f6f1-770b-4a16-bc8d-5e5b2d6c29b7"/>
        <s v="5346f96e-2c15-469c-a852-abba2665c5ed"/>
        <s v="414ed999-8ccc-42df-bc27-c223dccb14a0"/>
        <s v="f2c21c4f-4f23-4a01-a0db-d3a46b64d283"/>
        <s v="cffca24b-fe65-4fc8-bd2d-f12cb77a66a3"/>
        <s v="0ce66935-8e6b-44ed-8244-42cfdd637954"/>
        <s v="f71bfa13-7fd5-4678-912d-9e96662f4bd3"/>
        <s v="6cd7c4da-0601-4922-8de4-6d2338911c03"/>
        <s v="44deedd3-0ec0-426f-95ff-cb74f5944952"/>
        <s v="635205a0-74ad-4442-9f17-af8836acf5a5"/>
        <s v="81633d6c-5260-478a-b852-1f1514208f41"/>
        <s v="c3530f91-d7cf-436c-9e89-f4b4219e5833"/>
        <s v="4073ceab-c547-4ca8-a4a6-a79fa7f5b1c2"/>
        <s v="0a43f446-6f0c-43bd-aae4-ec4bbd187ead"/>
        <s v="9a6ff9c0-52f8-4c29-a58b-c547e3fd832b"/>
        <s v="92d4be37-e2ff-4b5d-8879-ea7d1663e6a6"/>
        <s v="514a9991-6a9e-47d2-9f1a-a10b4951a838"/>
        <s v="2a1d1805-2e2d-4c20-8a1c-81e41c03fe1a"/>
        <s v="37195f43-d5b4-4197-9461-5aa47768bd4e"/>
        <s v="35146368-7cbc-4f19-9b9e-64760591c6ee"/>
        <s v="d0194b1c-c422-4429-b7c1-c931d0a46baf"/>
        <s v="fc3d9a62-e521-4458-8eb3-e704efe715f8"/>
        <s v="14cad208-53f1-4ea8-89f5-dfb2ecf88c01"/>
        <s v="bc92cc55-54db-4765-9924-c5cfd776897b"/>
        <s v="3af0110f-7283-4035-a1a8-fa629afc25c0"/>
        <s v="7ad3b370-65ab-40ca-b757-a08a69092472"/>
        <s v="d80edead-8c5c-4395-ba2a-71770ff7daf3"/>
        <s v="24777c3f-dbdb-4276-9dac-9fc8a585de27"/>
        <s v="0822d4fa-6213-41a6-84a3-6171bb3cc075"/>
        <s v="5aa25afb-ddda-4d09-a8a3-53d62152560d"/>
        <s v="2e25da61-0a73-4bf9-820c-a665f2a0d927"/>
        <s v="ea749b5b-13b7-45dd-9c5f-68780b19740c"/>
        <s v="288a521d-f1dc-4bc4-95bf-f9327c32ef8a"/>
        <s v="f9194c9c-152a-44a6-b9a2-dd14c8135047"/>
        <s v="e87c04f0-5928-4e3e-8e5a-8baada68707e"/>
        <s v="27d32463-ab4a-4435-9321-bf236916cd93"/>
        <s v="46734c83-b432-4e37-8fcd-aac0b5f74729"/>
        <s v="c698f876-f0c4-4b6b-a60a-67aba2948da4"/>
        <s v="ee0f60d1-b8a1-44fc-b9ce-3cbdc72c891f"/>
        <s v="0c1ec5b2-00ea-445a-baae-c2f272008e77"/>
        <s v="5ab7c306-efaa-4d5d-a5b9-84be36ce3b34"/>
        <s v="4d80ac5a-63f9-41b5-ac58-d05742b360e5"/>
        <s v="b545e005-4c5a-4a70-b526-da49c0330f40"/>
        <s v="68c5a373-b420-4cc7-ac44-9414d750a612"/>
        <s v="6869c4cd-6e09-4d99-9bc8-4a480c9fc2d4"/>
        <s v="ee6c5ac4-6bdb-4f0d-a412-5303053c303f"/>
        <s v="0e2560e1-0975-45a9-956b-88bff30ccad2"/>
        <s v="8be93670-15b4-45c2-abf1-809438cfe254"/>
        <s v="89136909-e085-44e3-8fc1-41cbff417841"/>
        <s v="a2def107-ea50-450f-9b21-56fdb2733498"/>
        <s v="32c68df7-b351-49bd-8cce-96b715edc325"/>
        <s v="8d1c42c0-215c-4108-9d4c-6b150be0fd81"/>
        <s v="83907edf-27e1-47ed-8562-e61cde5af3d1"/>
        <s v="d85b499a-905f-4ca4-8dc1-9077da2cfed7"/>
        <s v="a74e97d5-2a94-4319-8d74-17d18c602351"/>
        <s v="be262907-3972-4c14-9096-d487b654b252"/>
        <s v="43fd1673-a1a5-4a88-afb9-c696a67b0981"/>
        <s v="e64eb3db-2bdd-431d-9b07-074ecbce5b85"/>
        <s v="548a20a7-9c9d-46be-9611-5b354732bb4c"/>
        <s v="f55b86e8-c1f6-4b6c-8b03-b47a0615e444"/>
        <s v="27f0624f-da5f-4c45-9fc4-f93b6340fbdb"/>
        <s v="787357dc-936a-4b24-bc79-827d343da227"/>
        <s v="8cc7f102-c43c-4960-8c9c-8f232e1025ae"/>
        <s v="89a96934-8e4c-47d9-bf10-7a051459dbc4"/>
        <s v="7cb52ad0-83be-44b1-a178-15c06afe44be"/>
        <s v="5ccb1639-7dbf-4737-adbf-8f7f15ff975d"/>
        <s v="828fda92-d444-4a50-b8a4-00eb0c587b0c"/>
        <s v="a9cca4fa-4bdf-4c34-b06d-bf4b2550ffc5"/>
        <s v="ed0d515e-8871-4cc8-921b-d7ddb7d49ea7"/>
        <s v="6d5ae9f6-741a-46b5-b63c-c5863a7a3ca2"/>
        <s v="eeb26f9c-5609-4ef2-b8bd-816fd13bc8e7"/>
        <s v="def6a22a-8d8c-4989-b6f3-05a9cc862c5b"/>
        <s v="11dde8a0-b37b-4fd9-9345-1cc56c0dd9be"/>
        <s v="efc60f8d-58a4-4e06-9cf0-1b4cb6319842"/>
        <s v="3b9ce13e-142a-4d40-b486-618e8c39ed7e"/>
        <s v="79d0f6b7-285d-4c6a-99ec-a411f8c1bf5c"/>
        <s v="7a0f3324-9083-4b50-af08-aa06bef51c63"/>
        <s v="41cf00a6-6eb5-46d3-8186-8a04929c76ef"/>
        <s v="9704767d-62eb-476b-ac6c-cbf0cdbb75cb"/>
        <s v="c9aacee3-d2d8-40e3-bae4-01f8ab20b537"/>
        <s v="9498dc16-43c0-478f-9534-1e1ab0ced40f"/>
        <s v="ea287b7e-67f5-423c-9556-d4d0f0d3fc05"/>
        <s v="2a0cbab3-dac0-4be4-b447-145946a8cd12"/>
        <s v="536fea3a-7728-4a0a-b687-f7d4f9119225"/>
        <s v="075924b3-cbf8-4669-9753-55e1fd720989"/>
        <s v="64767964-ffd0-4e18-a46e-c1845d60edad"/>
        <s v="0e31c6af-fc0e-4674-b133-09e100c1aa22"/>
        <s v="a184384b-b57b-4962-840f-0a6eb03e67a3"/>
        <s v="9c22b47c-2b1c-466c-8e31-08cca3056333"/>
        <s v="b0b5f9a7-585b-43cb-b5c4-18dd0d949630"/>
        <s v="5dbbeed3-c313-4796-8055-8f24a9fc919e"/>
        <s v="edceea55-4dbe-4027-90b2-0a48fa62cf8a"/>
        <s v="88eebd7a-ec2a-4a8f-bc86-5bbd7578d70f"/>
        <s v="801003b4-1363-4aed-8535-616f74270633"/>
        <s v="07aef3b6-dcf6-41d0-8408-fcb081c5dd8d"/>
        <s v="1fcbbc04-f46c-4327-9e81-03b2976467ed"/>
        <s v="defd275d-65ec-4a67-8b2d-88eacfb312c2"/>
        <s v="115bfa5f-4cff-4e66-8365-a09858b89732"/>
        <s v="601e95fe-ad5f-4645-8386-1d5513417c72"/>
        <s v="0b29dc15-f13f-4337-9908-fce429dba3c5"/>
        <s v="d8024132-9ef5-48f1-9aea-97cf9f3c93a8"/>
        <s v="1bfb8dfe-61f8-45f1-93e5-2f25696aaf4f"/>
        <s v="d405de3a-0e43-45ea-89d5-a2347608080e"/>
        <s v="eb132475-9309-4cee-a17f-a1c39c717052"/>
        <s v="6baa10f0-8368-4075-9b4c-11ea705a45af"/>
        <s v="6b46cbd8-ae20-4f16-b43f-054877d01511"/>
        <s v="f309d748-d9ae-490e-be39-0860615c5692"/>
        <s v="4f053248-2b1d-43c8-846d-9f7654ae3c67"/>
        <s v="5f877005-f8d1-4a12-b1c3-aac5aef86e76"/>
        <s v="5b8fbdca-552f-4897-8f82-9a02ddad73f0"/>
        <s v="3b029a48-4a10-48b4-9685-69c929d27a37"/>
        <s v="3859b841-0ed0-46ea-a164-c5130f545882"/>
        <s v="eb653244-13ab-4c61-bb15-54b982320937"/>
        <s v="efc261cc-383d-4a50-8a59-5045e8a43af7"/>
        <s v="9fc7ff66-948f-4356-a55d-7215027b6da1"/>
        <s v="c03f7de7-04b1-4bd7-b7b5-62a1bb8fed6d"/>
        <s v="5293735a-6fd8-4da4-abbf-a75446f7234b"/>
        <s v="a637e75e-b91d-486b-b0ed-47506d612aab"/>
        <s v="14ec779c-d15c-45eb-ab92-c8fddc809045"/>
        <s v="0824065b-a640-42ad-82db-8b11d0840050"/>
        <s v="127f04b3-e9c7-4d43-9456-29c7f64951d3"/>
        <s v="4cb5cea1-17a6-4919-8f8c-b8e32e8ca10c"/>
        <s v="cb060c36-6980-4e20-805e-737d82eb8e1c"/>
        <s v="21a4238a-374c-4b35-a3a4-1d47e12d8399"/>
        <s v="eed69bc9-5e5d-4c34-add5-24389eafb8e2"/>
        <s v="ccdeca3c-f414-4bd7-9741-247b0d806629"/>
        <s v="35ab2f3a-8422-43a9-9564-906dba25f21c"/>
        <s v="b5799caa-519a-4253-b7f3-7ee81a3582b5"/>
        <s v="65ddd7fd-dd90-4a24-b689-3b5f634462b5"/>
        <s v="42c8cf5d-1600-4a3d-a65d-1d62250a6a98"/>
        <s v="050d0b84-4efa-4cd1-af08-83fa3b8a0250"/>
        <s v="93389082-ac6f-465b-9e90-220913dc1f1e"/>
        <s v="a53eaf56-6336-471b-aed0-17f548d29281"/>
        <s v="56cd6bf7-2840-4f8e-bbd0-45b8f339cccf"/>
        <s v="56b81fe7-7340-4c03-8af6-8fc24bf670c9"/>
        <s v="a8868a36-a718-407a-9acd-ec2fad29cdf4"/>
        <s v="6cb6d24d-8815-4ca3-812f-c1e4177453f7"/>
        <s v="58bf519c-c9f1-44dc-a134-28d21947694d"/>
        <s v="e2238107-2164-421c-8aea-81af49c1f0ac"/>
        <s v="e51b40e4-4656-4c02-ad5a-96c3c348be17"/>
        <s v="0f2c18fb-e39b-46b3-9ef8-fcc32f185bb2"/>
        <s v="0ecb30b9-6f07-407e-b87a-d17e7943c758"/>
        <s v="2aa2227b-341a-40b4-b95a-50745afac810"/>
        <s v="07e7d6b2-8536-4d32-a3e0-1ea22ed888d0"/>
        <s v="fdc0e969-bf2b-4b43-9ff7-4318e146df85"/>
        <s v="2850f2bf-44d9-40b3-9510-3829abe97613"/>
        <s v="105477e4-43ea-44c7-ab9f-e722eb743429"/>
        <s v="04f7d087-ac80-4279-9abf-c019724dafc5"/>
        <s v="a584e171-bfc3-4880-8e44-f904bc06a386"/>
        <s v="a593b44f-9151-4bcf-a1ff-3aa5ef6e2ca9"/>
        <s v="843b3a99-0e20-45d3-90e7-ff5d22294e50"/>
        <s v="0e2532e7-d8e3-431c-b0e4-712304968c55"/>
        <s v="e05df691-7844-4d36-a8c5-08a55522072a"/>
        <s v="8c8b37c8-f3a1-43a0-94c5-6daad86357ff"/>
        <s v="2746a00b-6f85-4a5b-ac52-b73eeb41bfaf"/>
        <s v="5c3d8c49-c0ce-4cec-9fa6-1bd4f0945e48"/>
        <s v="4e1d237e-ecc7-49ae-95cf-2a5edf0a0f27"/>
        <s v="8962119c-a3ec-457f-a6c9-7623d5e0217f"/>
        <s v="dd9f5c26-55f4-45d7-9362-5069deeb9181"/>
        <s v="e2401698-e32a-4a75-8fd8-a0a91aa570b4"/>
        <s v="ca870182-5129-46e7-bf85-ee402fe8fb4b"/>
        <s v="af2ea211-2c4d-4e30-b1f7-6d626cebf026"/>
        <s v="bae487f9-ae80-48a0-bdf4-e576bb390340"/>
        <s v="d976b750-cf16-4f3f-97ca-a9691f908a64"/>
        <s v="36ade5e3-f65b-42ae-a1fe-4f36e5cb0c14"/>
        <s v="18ec1719-96af-49cd-89ee-f5d95f8046e5"/>
        <s v="9856a9b9-f6ca-47de-b20c-2cdcfaf73266"/>
        <s v="b9913e48-1e48-4851-8143-ad84dd76febd"/>
        <s v="93e0aa32-6cc0-4591-bdc2-9395f0cc80b2"/>
        <s v="8484b049-6d63-4a23-ae7d-fe50af9a8975"/>
        <s v="04506dfb-7723-42c2-bfa3-1fd0c1a7e00b"/>
        <s v="17cf5fa3-7d57-48c8-84c5-cb6948d8b3bb"/>
        <s v="db964181-44f6-4b93-aa57-48d3226a1ea0"/>
        <s v="31be9cfd-db49-44b9-bb03-7c5fd04f392c"/>
        <s v="28a98d3e-3f42-443f-a48e-bc0a997d4ff8"/>
        <s v="e14ba9d0-d686-4e91-a806-db93467d7e4a"/>
        <s v="d1bf9fe5-720a-45c6-b205-9f69df633fb1"/>
        <s v="05a986a2-12c6-4c61-a960-cd03d9b5d05f"/>
        <s v="0a210e89-09c7-48d8-9e80-76cadf293d1d"/>
        <s v="51a58bca-67ff-4884-a164-42d30dc88091"/>
        <s v="9bb3dad7-4e50-4c4b-8f78-a635e3f41f1d"/>
        <s v="7abdc196-ccdb-474b-b436-2c0c96c874ea"/>
        <s v="5da25270-d283-4a57-8efe-13672183926d"/>
        <s v="59c9625f-2a7f-4589-a194-e246f4e61605"/>
        <s v="8325a9c9-395a-42ec-9fc5-f34f8d3a46cc"/>
        <s v="a63cc767-c3e9-41e9-851e-974c1fbb2483"/>
        <s v="47209bb3-c943-4b4d-975e-f64700019a4c"/>
        <s v="8796849d-1e6c-416f-9f82-e6bb10548431"/>
        <s v="58cbecf7-8eab-45b2-984d-bab4b38d454a"/>
        <s v="214613bb-8d2e-464e-a270-dd8a5f2ebfec"/>
        <s v="d323e3b1-b65f-4a9c-84f8-33d43a2fdff4"/>
        <s v="fb898600-0c3f-4e06-bbc5-db24d4665876"/>
        <s v="7bec569e-bee5-4691-a6fe-f85f3c5eb04e"/>
        <s v="bf11bdea-df20-4efe-baf8-e845a8ed9420"/>
        <s v="eaac2fc7-6d6c-4b03-840a-0d830fba872c"/>
        <s v="ce003f76-fb28-4515-a091-532106e2fda9"/>
        <s v="08ac1889-2c04-40d6-a72f-fdb5367c2c9a"/>
        <s v="59f38f09-51dc-4a31-bf45-16c8b40d8faf"/>
        <s v="3ce3661e-c999-4bab-b46c-da85024beac5"/>
        <s v="97e103f9-455b-4563-9cd4-373a0f6c06d9"/>
        <s v="9be07bc4-5f24-49be-a385-a0e32d460d7f"/>
        <s v="aec90556-2109-47c7-bff0-ccda5abe5d1e"/>
        <s v="8cdd5835-35ec-4550-9089-f0dfae13775c"/>
        <s v="943fe75c-0907-41ba-975d-4aea8dccc987"/>
        <s v="6b2eaab6-27bc-4f6e-95dd-ba6f04744a18"/>
        <s v="f7bf07f4-b081-45be-ab9f-ebc84e4b59a5"/>
        <s v="9a8214e8-d1fb-4ca5-8e29-7f5814a15291"/>
        <s v="5349d54d-79f8-4393-b39b-bf020782efb1"/>
        <s v="96a9199c-2584-4383-971a-739eab216216"/>
        <s v="d3a25370-b3fd-4a94-ae2d-c8a45c7d4bee"/>
        <s v="18e31a8b-6838-4a39-ae58-073a704ae1e1"/>
        <s v="ceda6323-b5e0-4b26-be86-aa19e573413a"/>
        <s v="7faba4ef-455f-48dc-bae7-f8b096e7e1fe"/>
        <s v="d470b419-46af-4115-abb7-c26f36dc28ac"/>
        <s v="ab3ea488-dce8-4617-a466-06363c783456"/>
        <s v="48faf133-6ff1-4c5d-a8ae-cc0758b58efc"/>
        <s v="1cea86c5-6cbe-4b82-a42d-ab9a712b8dff"/>
      </sharedItems>
    </cacheField>
    <cacheField name="OfferId" numFmtId="0">
      <sharedItems/>
    </cacheField>
    <cacheField name="DurableOfferId" numFmtId="0">
      <sharedItems/>
    </cacheField>
    <cacheField name="OfferName" numFmtId="0">
      <sharedItems count="54">
        <s v="Microsoft 365 Apps for business"/>
        <s v="Office 365 E3"/>
        <s v="Visio Plan 2"/>
        <s v="Microsoft 365 Business Premium"/>
        <s v="Power BI Pro"/>
        <s v="Intune"/>
        <s v="Microsoft 365 Business Standard"/>
        <s v="Microsoft 365 Business Basic"/>
        <s v="Exchange Online (Plan 1)"/>
        <s v="Microsoft 365 Domestic and International Calling Plan"/>
        <s v="Microsoft 365 E5"/>
        <s v="Microsoft 365 Domestic Calling Plan"/>
        <s v="Project Plan 3"/>
        <s v="Office 365 F3"/>
        <s v="Power BI Premium P1"/>
        <s v="Office 365 Advanced Threat Protection (Plan 1)"/>
        <s v="Microsoft 365 Audio Conferencing"/>
        <s v="Enterprise Mobility + Security E3"/>
        <s v="Microsoft 365 F3"/>
        <s v="Azure Active Directory Premium P1"/>
        <s v="Visio Plan 1"/>
        <s v="Office 365 E1"/>
        <s v="Dynamics 365 Marketing Attach"/>
        <s v="Microsoft 365 Phone System"/>
        <s v="Dynamics 365 Team Members"/>
        <s v="Dynamics 365 - Additional Database Storage (Qualified Offer)"/>
        <s v="Dynamics 365 - Additional Non-Production Instance (Qualified Offer)"/>
        <s v="Dynamics 365 Customer Engagement Plan From SA for CRM Pro (Qualified Offer)"/>
        <s v="Microsoft Power Apps Plan 1 (Qualified Offer)"/>
        <s v="SharePoint Online (Plan 1)"/>
        <s v="Microsoft 365 E3"/>
        <s v="Office 365 E5"/>
        <s v="Azure Active Directory Premium P2"/>
        <s v="Project Plan 1"/>
        <s v="Enterprise Mobility + Security E5"/>
        <s v="Windows 10 Enterprise E3"/>
        <s v="Office 365 Extra File Storage"/>
        <s v="Project Plan 5"/>
        <s v="Microsoft 365 E5 Security"/>
        <s v="Meeting Room"/>
        <s v="Power Apps per user plan"/>
        <s v="Power Apps per app plan"/>
        <s v="Microsoft MyAnalytics"/>
        <s v="Skype for Business Online (Plan 2)"/>
        <s v="Microsoft 365 Phone System - Virtual User"/>
        <s v="Azure Information Protection Premium P2"/>
        <s v="Microsoft 365 Apps for enterprise"/>
        <s v="Project Online Essentials"/>
        <s v="Common Area Phone"/>
        <s v="Common Data Service Log Capacity"/>
        <s v="Azure Active Directory Basic"/>
        <s v="Azure Information Protection Premium P1"/>
        <s v="Exchange Online Kiosk"/>
        <s v="Exchange Online (Plan 2)"/>
      </sharedItems>
    </cacheField>
    <cacheField name="SubscriptionStartDate" numFmtId="14">
      <sharedItems containsSemiMixedTypes="0" containsNonDate="0" containsDate="1" containsString="0" minDate="2019-05-04T00:00:00" maxDate="2020-06-02T00:00:00"/>
    </cacheField>
    <cacheField name="SubscriptionEndDate" numFmtId="14">
      <sharedItems containsSemiMixedTypes="0" containsNonDate="0" containsDate="1" containsString="0" minDate="2020-05-04T00:00:00" maxDate="2021-06-02T00:00:00"/>
    </cacheField>
    <cacheField name="ChargeStartDate" numFmtId="14">
      <sharedItems containsSemiMixedTypes="0" containsNonDate="0" containsDate="1" containsString="0" minDate="2020-04-02T00:00:00" maxDate="2020-06-02T00:00:00"/>
    </cacheField>
    <cacheField name="ChargeEndDate" numFmtId="14">
      <sharedItems containsSemiMixedTypes="0" containsNonDate="0" containsDate="1" containsString="0" minDate="2020-04-05T00:00:00" maxDate="2021-05-28T00:00:00"/>
    </cacheField>
    <cacheField name="ChargeType" numFmtId="0">
      <sharedItems count="7">
        <s v="Cycle fee"/>
        <s v="Cycle instance prorate"/>
        <s v="Prorate fees when purchase"/>
        <s v="Prorate fee when renew"/>
        <s v="Cancel fee"/>
        <s v="Prorate fees when convert away from current offering"/>
        <s v="Prorate fees when convert to a new offering"/>
      </sharedItems>
    </cacheField>
    <cacheField name="UnitPrice" numFmtId="0">
      <sharedItems containsSemiMixedTypes="0" containsString="0" containsNumber="1" minValue="-360" maxValue="3996"/>
    </cacheField>
    <cacheField name="Quantity" numFmtId="0">
      <sharedItems containsSemiMixedTypes="0" containsString="0" containsNumber="1" containsInteger="1" minValue="1" maxValue="1470"/>
    </cacheField>
    <cacheField name="Amount" numFmtId="0">
      <sharedItems containsSemiMixedTypes="0" containsString="0" containsNumber="1" minValue="-23200" maxValue="23520"/>
    </cacheField>
    <cacheField name="TotalOtherDiscount" numFmtId="0">
      <sharedItems containsSemiMixedTypes="0" containsString="0" containsNumber="1" minValue="0" maxValue="172.8"/>
    </cacheField>
    <cacheField name="Subtotal" numFmtId="0">
      <sharedItems containsSemiMixedTypes="0" containsString="0" containsNumber="1" minValue="-23200" maxValue="23520"/>
    </cacheField>
    <cacheField name="Tax" numFmtId="0">
      <sharedItems containsSemiMixedTypes="0" containsString="0" containsNumber="1" containsInteger="1" minValue="0" maxValue="0"/>
    </cacheField>
    <cacheField name="TotalForCustomer" numFmtId="0">
      <sharedItems containsSemiMixedTypes="0" containsString="0" containsNumber="1" minValue="-23200" maxValue="23520"/>
    </cacheField>
    <cacheField name="Currency" numFmtId="0">
      <sharedItems/>
    </cacheField>
    <cacheField name="DomainName" numFmtId="0">
      <sharedItems/>
    </cacheField>
    <cacheField name="SubscriptionName" numFmtId="0">
      <sharedItems count="70">
        <s v="Office 365 Business"/>
        <s v="Office 365 E3"/>
        <s v="Visio Plan 2"/>
        <s v="Microsoft 365 Business"/>
        <s v="Power BI Pro"/>
        <s v="Intune"/>
        <s v="Office 365 Business Premium"/>
        <s v="Office 365 E3 -Sanders"/>
        <s v="Office 365 Business Essentials"/>
        <s v="Visio Online Plan 2"/>
        <s v="Exchange Online (Plan 1)"/>
        <s v="Domestic and International Calling Plan"/>
        <s v="Microsoft 365 E5"/>
        <s v="Domestic Calling Plan"/>
        <s v="Project Plan 3"/>
        <s v="Office 365 F3"/>
        <s v="Power BI Premium P1"/>
        <s v="Microsoft 365 Domestic Calling Plan"/>
        <s v="Office 365 Enterprise E3"/>
        <s v="Office 365 Advanced Threat Protection"/>
        <s v="Audio Conferencing"/>
        <s v="Enterprise Mobility + Security E3"/>
        <s v="Office 365 Advanced Threat Protection (Plan 1)"/>
        <s v="Microsoft 365 F3"/>
        <s v="Azure Active Directory Premium P1"/>
        <s v="Visio Plan 1"/>
        <s v="Office 365 E1"/>
        <s v="Dynamics 365 for Marketing Attach"/>
        <s v="Microsoft 365 F1"/>
        <s v="Microsoft 365 Audio Conferencing"/>
        <s v="Microsoft 365 Phone System"/>
        <s v="Dynamics 365 Team Members"/>
        <s v="Dynamics 365 - Additional Database Storage (Qualified Offer)"/>
        <s v="Dynamics 365 - Additional Non-Production Instance (Qualified Offer)"/>
        <s v="Dynamics 365 Customer Engagement Plan From SA for CRM Pro (Qualified Offer)"/>
        <s v="Microsoft PowerApps Plan 1"/>
        <s v="SharePoint Online (Plan 1)"/>
        <s v="Microsoft 365 E3"/>
        <s v="Office 365 E5"/>
        <s v="Azure Active Directory Premium P2"/>
        <s v="Project Plan 1"/>
        <s v="Visio Online Plan 1"/>
        <s v="Enterprise Mobility + Security E5"/>
        <s v="Project Online Professional"/>
        <s v="Windows 10 Enterprise E3"/>
        <s v="Office 365 F1"/>
        <s v="Office 365 Extra File Storage"/>
        <s v="Project Online Premium"/>
        <s v="Microsoft 365 E5 Security"/>
        <s v="Meeting Room"/>
        <s v="Microsoft Power Apps Plan 1 (Qualified Offer)"/>
        <s v="Power Apps per user plan"/>
        <s v="Power Apps per app plan"/>
        <s v="Microsoft MyAnalytics"/>
        <s v="Phone System"/>
        <s v="Skype for Business Online (Plan 2)"/>
        <s v="Microsoft 365 Phone System - Virtual User"/>
        <s v="Azure Information Protection Premium P2"/>
        <s v="Microsoft 365 Business Basic"/>
        <s v="Office 365 Enterprise E5"/>
        <s v="Office 365 ProPlus"/>
        <s v="Project Online Essentials"/>
        <s v="Office 365 Enterprise E1"/>
        <s v="Common Area Phone"/>
        <s v="Common Data Service Log Capacity"/>
        <s v="Project Plan 5"/>
        <s v="Azure Active Directory Basic"/>
        <s v="Azure Rights Management Premium"/>
        <s v="Exchange Online Kiosk"/>
        <s v="Exchange Online (Plan 2)"/>
      </sharedItems>
    </cacheField>
    <cacheField name="SubscriptionDescription" numFmtId="0">
      <sharedItems/>
    </cacheField>
    <cacheField name="BillingCycle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7">
  <r>
    <s v="f7f66891-a582-418d-999e-cb1be5354253"/>
    <s v="5bfb5421-6841-419b-8ce6-e3bd5254744f"/>
    <x v="0"/>
    <n v="1473062"/>
    <n v="5.6857946095565498E+17"/>
    <x v="0"/>
    <x v="0"/>
    <s v="504c4cd6-ec49-40a3-8ca2-abb0bfcc8a49"/>
    <s v="5c9fd4cc-edce-44a8-8e91-07df09744609"/>
    <x v="0"/>
    <d v="2020-04-02T00:00:00"/>
    <d v="2021-04-02T00:00:00"/>
    <d v="2020-05-02T00:00:00"/>
    <d v="2020-06-01T00:00:00"/>
    <x v="0"/>
    <n v="6.6"/>
    <n v="295"/>
    <n v="1947"/>
    <n v="0"/>
    <n v="1947"/>
    <n v="0"/>
    <n v="1947"/>
    <s v="USD"/>
    <s v="freedomforever.com"/>
    <x v="0"/>
    <s v="Microsoft 365 Apps for business"/>
    <s v="Monthly"/>
  </r>
  <r>
    <s v="f7f66891-a582-418d-999e-cb1be5354253"/>
    <s v="5bfb5421-6841-419b-8ce6-e3bd5254744f"/>
    <x v="0"/>
    <n v="1473062"/>
    <n v="5.6857946095565498E+17"/>
    <x v="1"/>
    <x v="1"/>
    <s v="42592d6c-df3c-4acb-bce7-d613ca0e102d"/>
    <s v="796b6b5f-613c-4e24-a17c-eba730d49c02"/>
    <x v="1"/>
    <d v="2020-04-02T00:00:00"/>
    <d v="2021-04-02T00:00:00"/>
    <d v="2020-05-02T00:00:00"/>
    <d v="2020-06-01T00:00:00"/>
    <x v="0"/>
    <n v="16"/>
    <n v="19"/>
    <n v="304"/>
    <n v="0"/>
    <n v="304"/>
    <n v="0"/>
    <n v="304"/>
    <s v="USD"/>
    <s v="freedomforever.com"/>
    <x v="1"/>
    <s v="Office 365 E3"/>
    <s v="Monthly"/>
  </r>
  <r>
    <s v="f7f66891-a582-418d-999e-cb1be5354253"/>
    <s v="5bfb5421-6841-419b-8ce6-e3bd5254744f"/>
    <x v="0"/>
    <n v="1473062"/>
    <n v="5.6857946095565498E+17"/>
    <x v="2"/>
    <x v="2"/>
    <s v="df848b55-2814-49bc-a2a6-833e8e106834"/>
    <s v="b4d4b7f4-4089-43b6-9c44-de97b760fb11"/>
    <x v="2"/>
    <d v="2020-04-02T00:00:00"/>
    <d v="2021-04-02T00:00:00"/>
    <d v="2020-05-02T00:00:00"/>
    <d v="2020-06-01T00:00:00"/>
    <x v="0"/>
    <n v="12"/>
    <n v="25"/>
    <n v="300"/>
    <n v="0"/>
    <n v="300"/>
    <n v="0"/>
    <n v="300"/>
    <s v="USD"/>
    <s v="freedomforever.com"/>
    <x v="2"/>
    <s v="Visio Plan 2"/>
    <s v="Monthly"/>
  </r>
  <r>
    <s v="f7f66891-a582-418d-999e-cb1be5354253"/>
    <s v="5bfb5421-6841-419b-8ce6-e3bd5254744f"/>
    <x v="0"/>
    <n v="1473062"/>
    <n v="5.6857946095578298E+17"/>
    <x v="3"/>
    <x v="3"/>
    <s v="8efdde93-2488-45c1-9f00-4457f500eec6"/>
    <s v="61795cab-2abd-43f6-88e9-c9adae5746e0"/>
    <x v="3"/>
    <d v="2020-04-02T00:00:00"/>
    <d v="2021-04-02T00:00:00"/>
    <d v="2020-05-02T00:00:00"/>
    <d v="2020-06-01T00:00:00"/>
    <x v="0"/>
    <n v="16"/>
    <n v="53"/>
    <n v="848"/>
    <n v="0"/>
    <n v="848"/>
    <n v="0"/>
    <n v="848"/>
    <s v="USD"/>
    <s v="freedomforever.com"/>
    <x v="3"/>
    <s v="Microsoft 365 Business Premium"/>
    <s v="Monthly"/>
  </r>
  <r>
    <s v="f7f66891-a582-418d-999e-cb1be5354253"/>
    <s v="5bfb5421-6841-419b-8ce6-e3bd5254744f"/>
    <x v="0"/>
    <n v="1473062"/>
    <n v="5.6857946095578298E+17"/>
    <x v="4"/>
    <x v="4"/>
    <s v="0d77a1c0-46e2-4750-ba08-4b33b8855c2a"/>
    <s v="800f4f3b-cfe1-42c1-9cea-675512810488"/>
    <x v="4"/>
    <d v="2020-04-02T00:00:00"/>
    <d v="2021-04-02T00:00:00"/>
    <d v="2020-05-02T00:00:00"/>
    <d v="2020-06-01T00:00:00"/>
    <x v="0"/>
    <n v="8"/>
    <n v="30"/>
    <n v="240"/>
    <n v="0"/>
    <n v="240"/>
    <n v="0"/>
    <n v="240"/>
    <s v="USD"/>
    <s v="freedomforever.com"/>
    <x v="4"/>
    <s v="Power BI Pro"/>
    <s v="Monthly"/>
  </r>
  <r>
    <s v="f7f66891-a582-418d-999e-cb1be5354253"/>
    <s v="5bfb5421-6841-419b-8ce6-e3bd5254744f"/>
    <x v="0"/>
    <n v="1473062"/>
    <n v="5.6857946095578298E+17"/>
    <x v="4"/>
    <x v="4"/>
    <s v="0d77a1c0-46e2-4750-ba08-4b33b8855c2a"/>
    <s v="800f4f3b-cfe1-42c1-9cea-675512810488"/>
    <x v="4"/>
    <d v="2020-04-02T00:00:00"/>
    <d v="2021-04-02T00:00:00"/>
    <d v="2020-04-02T00:00:00"/>
    <d v="2020-04-06T00:00:00"/>
    <x v="1"/>
    <n v="1.33"/>
    <n v="4"/>
    <n v="5.33"/>
    <n v="0"/>
    <n v="5.33"/>
    <n v="0"/>
    <n v="5.33"/>
    <s v="USD"/>
    <s v="freedomforever.com"/>
    <x v="4"/>
    <s v="Power BI Pro"/>
    <s v="Monthly"/>
  </r>
  <r>
    <s v="f7f66891-a582-418d-999e-cb1be5354253"/>
    <s v="5bfb5421-6841-419b-8ce6-e3bd5254744f"/>
    <x v="0"/>
    <n v="1473062"/>
    <n v="5.6857946095578298E+17"/>
    <x v="4"/>
    <x v="4"/>
    <s v="0d77a1c0-46e2-4750-ba08-4b33b8855c2a"/>
    <s v="800f4f3b-cfe1-42c1-9cea-675512810488"/>
    <x v="4"/>
    <d v="2020-04-02T00:00:00"/>
    <d v="2021-04-02T00:00:00"/>
    <d v="2020-04-07T00:00:00"/>
    <d v="2020-04-26T00:00:00"/>
    <x v="1"/>
    <n v="5.33"/>
    <n v="10"/>
    <n v="53.33"/>
    <n v="0"/>
    <n v="53.33"/>
    <n v="0"/>
    <n v="53.33"/>
    <s v="USD"/>
    <s v="freedomforever.com"/>
    <x v="4"/>
    <s v="Power BI Pro"/>
    <s v="Monthly"/>
  </r>
  <r>
    <s v="f7f66891-a582-418d-999e-cb1be5354253"/>
    <s v="5bfb5421-6841-419b-8ce6-e3bd5254744f"/>
    <x v="0"/>
    <n v="1473062"/>
    <n v="5.6857946095578298E+17"/>
    <x v="4"/>
    <x v="4"/>
    <s v="0d77a1c0-46e2-4750-ba08-4b33b8855c2a"/>
    <s v="800f4f3b-cfe1-42c1-9cea-675512810488"/>
    <x v="4"/>
    <d v="2020-04-02T00:00:00"/>
    <d v="2021-04-02T00:00:00"/>
    <d v="2020-04-27T00:00:00"/>
    <d v="2020-04-29T00:00:00"/>
    <x v="1"/>
    <n v="0.8"/>
    <n v="20"/>
    <n v="16"/>
    <n v="0"/>
    <n v="16"/>
    <n v="0"/>
    <n v="16"/>
    <s v="USD"/>
    <s v="freedomforever.com"/>
    <x v="4"/>
    <s v="Power BI Pro"/>
    <s v="Monthly"/>
  </r>
  <r>
    <s v="f7f66891-a582-418d-999e-cb1be5354253"/>
    <s v="5bfb5421-6841-419b-8ce6-e3bd5254744f"/>
    <x v="0"/>
    <n v="1473062"/>
    <n v="5.6857946095578298E+17"/>
    <x v="4"/>
    <x v="4"/>
    <s v="0d77a1c0-46e2-4750-ba08-4b33b8855c2a"/>
    <s v="800f4f3b-cfe1-42c1-9cea-675512810488"/>
    <x v="4"/>
    <d v="2020-04-02T00:00:00"/>
    <d v="2021-04-02T00:00:00"/>
    <d v="2020-04-30T00:00:00"/>
    <d v="2020-05-01T00:00:00"/>
    <x v="1"/>
    <n v="0.53"/>
    <n v="30"/>
    <n v="16"/>
    <n v="0"/>
    <n v="16"/>
    <n v="0"/>
    <n v="16"/>
    <s v="USD"/>
    <s v="freedomforever.com"/>
    <x v="4"/>
    <s v="Power BI Pro"/>
    <s v="Monthly"/>
  </r>
  <r>
    <s v="f7f66891-a582-418d-999e-cb1be5354253"/>
    <s v="5bfb5421-6841-419b-8ce6-e3bd5254744f"/>
    <x v="0"/>
    <n v="1473062"/>
    <n v="5.6857946095578298E+17"/>
    <x v="4"/>
    <x v="4"/>
    <s v="0d77a1c0-46e2-4750-ba08-4b33b8855c2a"/>
    <s v="800f4f3b-cfe1-42c1-9cea-675512810488"/>
    <x v="4"/>
    <d v="2020-04-02T00:00:00"/>
    <d v="2021-04-02T00:00:00"/>
    <d v="2020-04-02T00:00:00"/>
    <d v="2020-05-01T00:00:00"/>
    <x v="1"/>
    <n v="-8"/>
    <n v="4"/>
    <n v="-32"/>
    <n v="0"/>
    <n v="-32"/>
    <n v="0"/>
    <n v="-32"/>
    <s v="USD"/>
    <s v="freedomforever.com"/>
    <x v="4"/>
    <s v="Power BI Pro"/>
    <s v="Monthly"/>
  </r>
  <r>
    <s v="f7f66891-a582-418d-999e-cb1be5354253"/>
    <s v="30011b1f-9743-4750-a2f6-d6c0fff7848e"/>
    <x v="1"/>
    <n v="1473062"/>
    <n v="5.6857946102094797E+17"/>
    <x v="5"/>
    <x v="5"/>
    <s v="f65c060c-23f7-482e-b728-cd373b8ea518"/>
    <s v="51e95709-dc35-4780-9040-22278cb7c0e1"/>
    <x v="5"/>
    <d v="2020-02-03T00:00:00"/>
    <d v="2021-02-03T00:00:00"/>
    <d v="2020-05-03T00:00:00"/>
    <d v="2020-06-02T00:00:00"/>
    <x v="0"/>
    <n v="4.8"/>
    <n v="50"/>
    <n v="240"/>
    <n v="0"/>
    <n v="240"/>
    <n v="0"/>
    <n v="240"/>
    <s v="USD"/>
    <s v="ghci.org"/>
    <x v="5"/>
    <s v="Intune"/>
    <s v="Monthly"/>
  </r>
  <r>
    <s v="f7f66891-a582-418d-999e-cb1be5354253"/>
    <s v="6cf9fda3-7705-485c-92bd-cb9521d1bd3b"/>
    <x v="2"/>
    <n v="1473062"/>
    <n v="5.6857946102081997E+17"/>
    <x v="6"/>
    <x v="6"/>
    <s v="a175446c-0264-4cba-85e1-537a9d4440d5"/>
    <s v="031c9e47-4802-4248-838e-778fb1d2cc05"/>
    <x v="6"/>
    <d v="2019-12-03T00:00:00"/>
    <d v="2020-12-03T00:00:00"/>
    <d v="2020-05-03T00:00:00"/>
    <d v="2020-06-02T00:00:00"/>
    <x v="0"/>
    <n v="10"/>
    <n v="47"/>
    <n v="470"/>
    <n v="0"/>
    <n v="470"/>
    <n v="0"/>
    <n v="470"/>
    <s v="USD"/>
    <s v="karsnuts.com"/>
    <x v="6"/>
    <s v="Microsoft 365 Business Standard"/>
    <s v="Monthly"/>
  </r>
  <r>
    <s v="f7f66891-a582-418d-999e-cb1be5354253"/>
    <s v="6cf9fda3-7705-485c-92bd-cb9521d1bd3b"/>
    <x v="2"/>
    <n v="1473062"/>
    <n v="5.6857946102081997E+17"/>
    <x v="7"/>
    <x v="7"/>
    <s v="42592d6c-df3c-4acb-bce7-d613ca0e102d"/>
    <s v="796b6b5f-613c-4e24-a17c-eba730d49c02"/>
    <x v="1"/>
    <d v="2019-12-03T00:00:00"/>
    <d v="2020-12-03T00:00:00"/>
    <d v="2020-05-03T00:00:00"/>
    <d v="2020-06-02T00:00:00"/>
    <x v="0"/>
    <n v="16"/>
    <n v="5"/>
    <n v="80"/>
    <n v="0"/>
    <n v="80"/>
    <n v="0"/>
    <n v="80"/>
    <s v="USD"/>
    <s v="karsnuts.com"/>
    <x v="7"/>
    <s v="Office 365 E3"/>
    <s v="Monthly"/>
  </r>
  <r>
    <s v="f7f66891-a582-418d-999e-cb1be5354253"/>
    <s v="6cf9fda3-7705-485c-92bd-cb9521d1bd3b"/>
    <x v="2"/>
    <n v="1473062"/>
    <n v="5.6857946102081997E+17"/>
    <x v="8"/>
    <x v="8"/>
    <s v="568d399d-c52a-4090-846c-515130fe8a46"/>
    <s v="bd938f12-058f-4927-bba3-ae36b1d2501c"/>
    <x v="7"/>
    <d v="2019-12-03T00:00:00"/>
    <d v="2020-12-03T00:00:00"/>
    <d v="2020-05-03T00:00:00"/>
    <d v="2020-06-02T00:00:00"/>
    <x v="0"/>
    <n v="4"/>
    <n v="31"/>
    <n v="124"/>
    <n v="0"/>
    <n v="124"/>
    <n v="0"/>
    <n v="124"/>
    <s v="USD"/>
    <s v="karsnuts.com"/>
    <x v="8"/>
    <s v="Microsoft 365 Business Basic"/>
    <s v="Monthly"/>
  </r>
  <r>
    <s v="f7f66891-a582-418d-999e-cb1be5354253"/>
    <s v="6cf9fda3-7705-485c-92bd-cb9521d1bd3b"/>
    <x v="2"/>
    <n v="1473062"/>
    <n v="5.6857946102094797E+17"/>
    <x v="9"/>
    <x v="9"/>
    <s v="df848b55-2814-49bc-a2a6-833e8e106834"/>
    <s v="b4d4b7f4-4089-43b6-9c44-de97b760fb11"/>
    <x v="2"/>
    <d v="2019-12-03T00:00:00"/>
    <d v="2020-12-03T00:00:00"/>
    <d v="2020-05-03T00:00:00"/>
    <d v="2020-06-02T00:00:00"/>
    <x v="0"/>
    <n v="12"/>
    <n v="6"/>
    <n v="72"/>
    <n v="0"/>
    <n v="72"/>
    <n v="0"/>
    <n v="72"/>
    <s v="USD"/>
    <s v="karsnuts.com"/>
    <x v="2"/>
    <s v="Visio Plan 2"/>
    <s v="Monthly"/>
  </r>
  <r>
    <s v="f7f66891-a582-418d-999e-cb1be5354253"/>
    <s v="d012ca0c-2b9c-4081-84bd-37f458a01c7d"/>
    <x v="3"/>
    <n v="1473062"/>
    <n v="5.6857946091700602E+17"/>
    <x v="10"/>
    <x v="10"/>
    <s v="0d77a1c0-46e2-4750-ba08-4b33b8855c2a"/>
    <s v="800f4f3b-cfe1-42c1-9cea-675512810488"/>
    <x v="4"/>
    <d v="2019-10-03T00:00:00"/>
    <d v="2020-10-03T00:00:00"/>
    <d v="2020-05-03T00:00:00"/>
    <d v="2020-06-02T00:00:00"/>
    <x v="0"/>
    <n v="8"/>
    <n v="1"/>
    <n v="8"/>
    <n v="0"/>
    <n v="8"/>
    <n v="0"/>
    <n v="8"/>
    <s v="USD"/>
    <s v="biaprotect.com"/>
    <x v="4"/>
    <s v="Power BI Pro"/>
    <s v="Monthly"/>
  </r>
  <r>
    <s v="f7f66891-a582-418d-999e-cb1be5354253"/>
    <s v="d012ca0c-2b9c-4081-84bd-37f458a01c7d"/>
    <x v="3"/>
    <n v="1473062"/>
    <n v="5.6857946091726202E+17"/>
    <x v="11"/>
    <x v="11"/>
    <s v="df848b55-2814-49bc-a2a6-833e8e106834"/>
    <s v="b4d4b7f4-4089-43b6-9c44-de97b760fb11"/>
    <x v="2"/>
    <d v="2019-10-03T00:00:00"/>
    <d v="2020-10-03T00:00:00"/>
    <d v="2020-05-03T00:00:00"/>
    <d v="2020-06-02T00:00:00"/>
    <x v="0"/>
    <n v="12"/>
    <n v="1"/>
    <n v="12"/>
    <n v="0"/>
    <n v="12"/>
    <n v="0"/>
    <n v="12"/>
    <s v="USD"/>
    <s v="biaprotect.com"/>
    <x v="9"/>
    <s v="Visio Plan 2"/>
    <s v="Monthly"/>
  </r>
  <r>
    <s v="f7f66891-a582-418d-999e-cb1be5354253"/>
    <s v="d012ca0c-2b9c-4081-84bd-37f458a01c7d"/>
    <x v="3"/>
    <n v="1473062"/>
    <n v="5.6857946091790298E+17"/>
    <x v="12"/>
    <x v="12"/>
    <s v="b8a861d5-4372-415e-b0b1-e3ff299d90f8"/>
    <s v="195416c1-3447-423a-b37b-ee59a99a19c4"/>
    <x v="8"/>
    <d v="2019-10-03T00:00:00"/>
    <d v="2020-10-03T00:00:00"/>
    <d v="2020-05-03T00:00:00"/>
    <d v="2020-06-02T00:00:00"/>
    <x v="0"/>
    <n v="3.2"/>
    <n v="9"/>
    <n v="28.8"/>
    <n v="0"/>
    <n v="28.8"/>
    <n v="0"/>
    <n v="28.8"/>
    <s v="USD"/>
    <s v="biaprotect.com"/>
    <x v="10"/>
    <s v="Exchange Online (Plan 1)"/>
    <s v="Monthly"/>
  </r>
  <r>
    <s v="f7f66891-a582-418d-999e-cb1be5354253"/>
    <s v="d012ca0c-2b9c-4081-84bd-37f458a01c7d"/>
    <x v="3"/>
    <n v="1473062"/>
    <n v="5.6857946091790298E+17"/>
    <x v="13"/>
    <x v="13"/>
    <s v="5c6988ed-65df-46f2-9e34-762ea5a4bdf6"/>
    <s v="ded34535-507f-4246-8370-f9180318c537"/>
    <x v="9"/>
    <d v="2019-10-03T00:00:00"/>
    <d v="2020-10-03T00:00:00"/>
    <d v="2020-05-03T00:00:00"/>
    <d v="2020-06-02T00:00:00"/>
    <x v="0"/>
    <n v="24"/>
    <n v="17"/>
    <n v="408"/>
    <n v="0"/>
    <n v="408"/>
    <n v="0"/>
    <n v="408"/>
    <s v="USD"/>
    <s v="biaprotect.com"/>
    <x v="11"/>
    <s v="Microsoft 365 Domestic and International Calling Plan"/>
    <s v="Monthly"/>
  </r>
  <r>
    <s v="f7f66891-a582-418d-999e-cb1be5354253"/>
    <s v="d012ca0c-2b9c-4081-84bd-37f458a01c7d"/>
    <x v="3"/>
    <n v="1473062"/>
    <n v="5.6857946091803002E+17"/>
    <x v="14"/>
    <x v="14"/>
    <s v="10f6d058-4320-481a-bca7-2b97616c840d"/>
    <s v="8bdbb60b-e526-43e9-92ef-ab760c8e0b72"/>
    <x v="10"/>
    <d v="2019-10-03T00:00:00"/>
    <d v="2020-10-03T00:00:00"/>
    <d v="2020-05-03T00:00:00"/>
    <d v="2020-06-02T00:00:00"/>
    <x v="0"/>
    <n v="46"/>
    <n v="68"/>
    <n v="3128"/>
    <n v="0"/>
    <n v="3128"/>
    <n v="0"/>
    <n v="3128"/>
    <s v="USD"/>
    <s v="biaprotect.com"/>
    <x v="12"/>
    <s v="Microsoft 365 E5"/>
    <s v="Monthly"/>
  </r>
  <r>
    <s v="f7f66891-a582-418d-999e-cb1be5354253"/>
    <s v="d012ca0c-2b9c-4081-84bd-37f458a01c7d"/>
    <x v="3"/>
    <n v="1473062"/>
    <n v="5.6857946091803002E+17"/>
    <x v="15"/>
    <x v="15"/>
    <s v="568d399d-c52a-4090-846c-515130fe8a46"/>
    <s v="bd938f12-058f-4927-bba3-ae36b1d2501c"/>
    <x v="7"/>
    <d v="2019-10-03T00:00:00"/>
    <d v="2020-10-03T00:00:00"/>
    <d v="2020-05-03T00:00:00"/>
    <d v="2020-06-02T00:00:00"/>
    <x v="0"/>
    <n v="4"/>
    <n v="9"/>
    <n v="36"/>
    <n v="0"/>
    <n v="36"/>
    <n v="0"/>
    <n v="36"/>
    <s v="USD"/>
    <s v="biaprotect.com"/>
    <x v="8"/>
    <s v="Microsoft 365 Business Basic"/>
    <s v="Monthly"/>
  </r>
  <r>
    <s v="f7f66891-a582-418d-999e-cb1be5354253"/>
    <s v="d012ca0c-2b9c-4081-84bd-37f458a01c7d"/>
    <x v="3"/>
    <n v="1473062"/>
    <n v="5.6857946091803002E+17"/>
    <x v="16"/>
    <x v="16"/>
    <s v="5d471e51-3864-4c9e-b09c-f5c55a4a03c7"/>
    <s v="0f598efe-f330-4d79-b79f-c9480bb7ce3e"/>
    <x v="11"/>
    <d v="2019-10-03T00:00:00"/>
    <d v="2020-10-03T00:00:00"/>
    <d v="2020-05-03T00:00:00"/>
    <d v="2020-06-02T00:00:00"/>
    <x v="0"/>
    <n v="12"/>
    <n v="44"/>
    <n v="528"/>
    <n v="0"/>
    <n v="528"/>
    <n v="0"/>
    <n v="528"/>
    <s v="USD"/>
    <s v="biaprotect.com"/>
    <x v="13"/>
    <s v="Microsoft 365 Domestic Calling Plan"/>
    <s v="Monthly"/>
  </r>
  <r>
    <s v="f7f66891-a582-418d-999e-cb1be5354253"/>
    <s v="03bd8b06-8ccc-465f-a7e7-4b56f3e98573"/>
    <x v="4"/>
    <n v="1473062"/>
    <n v="5.6857946087809299E+17"/>
    <x v="17"/>
    <x v="17"/>
    <s v="3ccac4e6-7b09-4712-8ade-a278de3a4235"/>
    <s v="a56baa74-d4e3-49fd-b228-ca0b62d08bad"/>
    <x v="12"/>
    <d v="2020-02-03T00:00:00"/>
    <d v="2021-02-03T00:00:00"/>
    <d v="2020-05-03T00:00:00"/>
    <d v="2020-06-02T00:00:00"/>
    <x v="0"/>
    <n v="24"/>
    <n v="2"/>
    <n v="48"/>
    <n v="0"/>
    <n v="48"/>
    <n v="0"/>
    <n v="48"/>
    <s v="USD"/>
    <s v="sandalwood.com"/>
    <x v="14"/>
    <s v="Project Plan 3"/>
    <s v="Monthly"/>
  </r>
  <r>
    <s v="f7f66891-a582-418d-999e-cb1be5354253"/>
    <s v="8412e6d2-daa5-429a-bb36-ca42c0409a5b"/>
    <x v="5"/>
    <n v="1473062"/>
    <n v="5.6857946088129299E+17"/>
    <x v="18"/>
    <x v="18"/>
    <s v="bdfa2140-d8e2-42cb-9a10-da90311a5ffb"/>
    <s v="6fbad345-b7de-42a6-b6ab-79b363d0b371"/>
    <x v="13"/>
    <d v="2020-05-04T00:00:00"/>
    <d v="2021-05-04T00:00:00"/>
    <d v="2020-05-04T00:00:00"/>
    <d v="2020-06-03T00:00:00"/>
    <x v="2"/>
    <n v="3.2"/>
    <n v="100"/>
    <n v="320"/>
    <n v="0"/>
    <n v="320"/>
    <n v="0"/>
    <n v="320"/>
    <s v="USD"/>
    <s v="ArchMS.onmicrosoft.com"/>
    <x v="15"/>
    <s v="Office 365 F3"/>
    <s v="Monthly"/>
  </r>
  <r>
    <s v="f7f66891-a582-418d-999e-cb1be5354253"/>
    <s v="c2ec94c0-ebd0-4630-aef2-2dcf0eb68ebd"/>
    <x v="6"/>
    <n v="1473062"/>
    <n v="5.6857946093492E+17"/>
    <x v="19"/>
    <x v="19"/>
    <s v="51818b79-1170-453b-a29c-4697a88e7c94"/>
    <s v="47490014-3ed5-4a67-937e-c7de2422d888"/>
    <x v="14"/>
    <d v="2020-05-04T00:00:00"/>
    <d v="2021-05-04T00:00:00"/>
    <d v="2020-05-04T00:00:00"/>
    <d v="2020-06-03T00:00:00"/>
    <x v="2"/>
    <n v="3996"/>
    <n v="1"/>
    <n v="3996"/>
    <n v="0"/>
    <n v="3996"/>
    <n v="0"/>
    <n v="3996"/>
    <s v="USD"/>
    <s v="acrisurellc.com"/>
    <x v="16"/>
    <s v="Power BI Premium P1"/>
    <s v="Monthly"/>
  </r>
  <r>
    <s v="f7f66891-a582-418d-999e-cb1be5354253"/>
    <s v="c0526fff-f991-46f0-92eb-95ec79c25ada"/>
    <x v="7"/>
    <n v="1473062"/>
    <n v="5.6857946100584E+17"/>
    <x v="20"/>
    <x v="20"/>
    <s v="5d471e51-3864-4c9e-b09c-f5c55a4a03c7"/>
    <s v="0f598efe-f330-4d79-b79f-c9480bb7ce3e"/>
    <x v="11"/>
    <d v="2020-05-04T00:00:00"/>
    <d v="2021-03-25T00:00:00"/>
    <d v="2020-05-04T00:00:00"/>
    <d v="2020-05-24T00:00:00"/>
    <x v="2"/>
    <n v="8.4"/>
    <n v="20"/>
    <n v="168"/>
    <n v="0"/>
    <n v="168"/>
    <n v="0"/>
    <n v="168"/>
    <s v="USD"/>
    <s v="imagetrend.com"/>
    <x v="17"/>
    <s v="Microsoft 365 Domestic Calling Plan"/>
    <s v="Monthly"/>
  </r>
  <r>
    <s v="f7f66891-a582-418d-999e-cb1be5354253"/>
    <s v="11dbced0-10e1-49de-9ec3-f5eb404c5372"/>
    <x v="8"/>
    <n v="1473062"/>
    <n v="5.6857946087336301E+17"/>
    <x v="21"/>
    <x v="21"/>
    <s v="42592d6c-df3c-4acb-bce7-d613ca0e102d"/>
    <s v="796b6b5f-613c-4e24-a17c-eba730d49c02"/>
    <x v="1"/>
    <d v="2020-04-04T00:00:00"/>
    <d v="2021-04-04T00:00:00"/>
    <d v="2020-05-04T00:00:00"/>
    <d v="2020-06-03T00:00:00"/>
    <x v="0"/>
    <n v="16"/>
    <n v="203"/>
    <n v="3248"/>
    <n v="0"/>
    <n v="3248"/>
    <n v="0"/>
    <n v="3248"/>
    <s v="USD"/>
    <s v="thetford.com"/>
    <x v="18"/>
    <s v="Office 365 E3"/>
    <s v="Monthly"/>
  </r>
  <r>
    <s v="f7f66891-a582-418d-999e-cb1be5354253"/>
    <s v="11dbced0-10e1-49de-9ec3-f5eb404c5372"/>
    <x v="8"/>
    <n v="1473062"/>
    <n v="5.6857946087336301E+17"/>
    <x v="21"/>
    <x v="21"/>
    <s v="42592d6c-df3c-4acb-bce7-d613ca0e102d"/>
    <s v="796b6b5f-613c-4e24-a17c-eba730d49c02"/>
    <x v="1"/>
    <d v="2020-04-04T00:00:00"/>
    <d v="2021-04-04T00:00:00"/>
    <d v="2020-04-04T00:00:00"/>
    <d v="2020-04-05T00:00:00"/>
    <x v="1"/>
    <n v="1.06"/>
    <n v="214"/>
    <n v="228.27"/>
    <n v="0"/>
    <n v="228.27"/>
    <n v="0"/>
    <n v="228.27"/>
    <s v="USD"/>
    <s v="thetford.com"/>
    <x v="18"/>
    <s v="Office 365 E3"/>
    <s v="Monthly"/>
  </r>
  <r>
    <s v="f7f66891-a582-418d-999e-cb1be5354253"/>
    <s v="11dbced0-10e1-49de-9ec3-f5eb404c5372"/>
    <x v="8"/>
    <n v="1473062"/>
    <n v="5.6857946087336301E+17"/>
    <x v="21"/>
    <x v="21"/>
    <s v="42592d6c-df3c-4acb-bce7-d613ca0e102d"/>
    <s v="796b6b5f-613c-4e24-a17c-eba730d49c02"/>
    <x v="1"/>
    <d v="2020-04-04T00:00:00"/>
    <d v="2021-04-04T00:00:00"/>
    <d v="2020-04-06T00:00:00"/>
    <d v="2020-04-12T00:00:00"/>
    <x v="1"/>
    <n v="3.73"/>
    <n v="215"/>
    <n v="802.67"/>
    <n v="0"/>
    <n v="802.67"/>
    <n v="0"/>
    <n v="802.67"/>
    <s v="USD"/>
    <s v="thetford.com"/>
    <x v="18"/>
    <s v="Office 365 E3"/>
    <s v="Monthly"/>
  </r>
  <r>
    <s v="f7f66891-a582-418d-999e-cb1be5354253"/>
    <s v="11dbced0-10e1-49de-9ec3-f5eb404c5372"/>
    <x v="8"/>
    <n v="1473062"/>
    <n v="5.6857946087336301E+17"/>
    <x v="21"/>
    <x v="21"/>
    <s v="42592d6c-df3c-4acb-bce7-d613ca0e102d"/>
    <s v="796b6b5f-613c-4e24-a17c-eba730d49c02"/>
    <x v="1"/>
    <d v="2020-04-04T00:00:00"/>
    <d v="2021-04-04T00:00:00"/>
    <d v="2020-04-13T00:00:00"/>
    <d v="2020-04-13T00:00:00"/>
    <x v="1"/>
    <n v="0.53"/>
    <n v="212"/>
    <n v="113.07"/>
    <n v="0"/>
    <n v="113.07"/>
    <n v="0"/>
    <n v="113.07"/>
    <s v="USD"/>
    <s v="thetford.com"/>
    <x v="18"/>
    <s v="Office 365 E3"/>
    <s v="Monthly"/>
  </r>
  <r>
    <s v="f7f66891-a582-418d-999e-cb1be5354253"/>
    <s v="11dbced0-10e1-49de-9ec3-f5eb404c5372"/>
    <x v="8"/>
    <n v="1473062"/>
    <n v="5.6857946087336301E+17"/>
    <x v="21"/>
    <x v="21"/>
    <s v="42592d6c-df3c-4acb-bce7-d613ca0e102d"/>
    <s v="796b6b5f-613c-4e24-a17c-eba730d49c02"/>
    <x v="1"/>
    <d v="2020-04-04T00:00:00"/>
    <d v="2021-04-04T00:00:00"/>
    <d v="2020-04-14T00:00:00"/>
    <d v="2020-04-21T00:00:00"/>
    <x v="1"/>
    <n v="4.26"/>
    <n v="211"/>
    <n v="900.27"/>
    <n v="0"/>
    <n v="900.27"/>
    <n v="0"/>
    <n v="900.27"/>
    <s v="USD"/>
    <s v="thetford.com"/>
    <x v="18"/>
    <s v="Office 365 E3"/>
    <s v="Monthly"/>
  </r>
  <r>
    <s v="f7f66891-a582-418d-999e-cb1be5354253"/>
    <s v="11dbced0-10e1-49de-9ec3-f5eb404c5372"/>
    <x v="8"/>
    <n v="1473062"/>
    <n v="5.6857946087336301E+17"/>
    <x v="21"/>
    <x v="21"/>
    <s v="42592d6c-df3c-4acb-bce7-d613ca0e102d"/>
    <s v="796b6b5f-613c-4e24-a17c-eba730d49c02"/>
    <x v="1"/>
    <d v="2020-04-04T00:00:00"/>
    <d v="2021-04-04T00:00:00"/>
    <d v="2020-04-22T00:00:00"/>
    <d v="2020-04-26T00:00:00"/>
    <x v="1"/>
    <n v="2.66"/>
    <n v="210"/>
    <n v="560"/>
    <n v="0"/>
    <n v="560"/>
    <n v="0"/>
    <n v="560"/>
    <s v="USD"/>
    <s v="thetford.com"/>
    <x v="18"/>
    <s v="Office 365 E3"/>
    <s v="Monthly"/>
  </r>
  <r>
    <s v="f7f66891-a582-418d-999e-cb1be5354253"/>
    <s v="11dbced0-10e1-49de-9ec3-f5eb404c5372"/>
    <x v="8"/>
    <n v="1473062"/>
    <n v="5.6857946087336301E+17"/>
    <x v="21"/>
    <x v="21"/>
    <s v="42592d6c-df3c-4acb-bce7-d613ca0e102d"/>
    <s v="796b6b5f-613c-4e24-a17c-eba730d49c02"/>
    <x v="1"/>
    <d v="2020-04-04T00:00:00"/>
    <d v="2021-04-04T00:00:00"/>
    <d v="2020-04-27T00:00:00"/>
    <d v="2020-04-29T00:00:00"/>
    <x v="1"/>
    <n v="1.6"/>
    <n v="207"/>
    <n v="331.2"/>
    <n v="0"/>
    <n v="331.2"/>
    <n v="0"/>
    <n v="331.2"/>
    <s v="USD"/>
    <s v="thetford.com"/>
    <x v="18"/>
    <s v="Office 365 E3"/>
    <s v="Monthly"/>
  </r>
  <r>
    <s v="f7f66891-a582-418d-999e-cb1be5354253"/>
    <s v="11dbced0-10e1-49de-9ec3-f5eb404c5372"/>
    <x v="8"/>
    <n v="1473062"/>
    <n v="5.6857946087336301E+17"/>
    <x v="21"/>
    <x v="21"/>
    <s v="42592d6c-df3c-4acb-bce7-d613ca0e102d"/>
    <s v="796b6b5f-613c-4e24-a17c-eba730d49c02"/>
    <x v="1"/>
    <d v="2020-04-04T00:00:00"/>
    <d v="2021-04-04T00:00:00"/>
    <d v="2020-04-30T00:00:00"/>
    <d v="2020-05-03T00:00:00"/>
    <x v="1"/>
    <n v="2.13"/>
    <n v="203"/>
    <n v="433.07"/>
    <n v="0"/>
    <n v="433.07"/>
    <n v="0"/>
    <n v="433.07"/>
    <s v="USD"/>
    <s v="thetford.com"/>
    <x v="18"/>
    <s v="Office 365 E3"/>
    <s v="Monthly"/>
  </r>
  <r>
    <s v="f7f66891-a582-418d-999e-cb1be5354253"/>
    <s v="11dbced0-10e1-49de-9ec3-f5eb404c5372"/>
    <x v="8"/>
    <n v="1473062"/>
    <n v="5.6857946087336301E+17"/>
    <x v="21"/>
    <x v="21"/>
    <s v="42592d6c-df3c-4acb-bce7-d613ca0e102d"/>
    <s v="796b6b5f-613c-4e24-a17c-eba730d49c02"/>
    <x v="1"/>
    <d v="2020-04-04T00:00:00"/>
    <d v="2021-04-04T00:00:00"/>
    <d v="2020-04-04T00:00:00"/>
    <d v="2020-05-03T00:00:00"/>
    <x v="1"/>
    <n v="-16"/>
    <n v="214"/>
    <n v="-3424"/>
    <n v="0"/>
    <n v="-3424"/>
    <n v="0"/>
    <n v="-3424"/>
    <s v="USD"/>
    <s v="thetford.com"/>
    <x v="18"/>
    <s v="Office 365 E3"/>
    <s v="Monthly"/>
  </r>
  <r>
    <s v="f7f66891-a582-418d-999e-cb1be5354253"/>
    <s v="11dbced0-10e1-49de-9ec3-f5eb404c5372"/>
    <x v="8"/>
    <n v="1473062"/>
    <n v="5.6857946087336301E+17"/>
    <x v="22"/>
    <x v="22"/>
    <s v="680fcd66-008a-435f-b66a-640dae37b306"/>
    <s v="a2706f86-868d-4048-989b-0c69e5c76b63"/>
    <x v="15"/>
    <d v="2020-04-04T00:00:00"/>
    <d v="2021-04-04T00:00:00"/>
    <d v="2020-05-04T00:00:00"/>
    <d v="2020-06-03T00:00:00"/>
    <x v="0"/>
    <n v="1.6"/>
    <n v="252"/>
    <n v="403.2"/>
    <n v="0"/>
    <n v="403.2"/>
    <n v="0"/>
    <n v="403.2"/>
    <s v="USD"/>
    <s v="thetford.com"/>
    <x v="19"/>
    <s v="Office 365 Advanced Threat Protection (Plan 1)"/>
    <s v="Monthly"/>
  </r>
  <r>
    <s v="f7f66891-a582-418d-999e-cb1be5354253"/>
    <s v="11dbced0-10e1-49de-9ec3-f5eb404c5372"/>
    <x v="8"/>
    <n v="1473062"/>
    <n v="5.6857946087336301E+17"/>
    <x v="22"/>
    <x v="22"/>
    <s v="680fcd66-008a-435f-b66a-640dae37b306"/>
    <s v="a2706f86-868d-4048-989b-0c69e5c76b63"/>
    <x v="15"/>
    <d v="2020-04-04T00:00:00"/>
    <d v="2021-04-04T00:00:00"/>
    <d v="2020-04-04T00:00:00"/>
    <d v="2020-04-05T00:00:00"/>
    <x v="1"/>
    <n v="0.1"/>
    <n v="262"/>
    <n v="27.95"/>
    <n v="0"/>
    <n v="27.95"/>
    <n v="0"/>
    <n v="27.95"/>
    <s v="USD"/>
    <s v="thetford.com"/>
    <x v="19"/>
    <s v="Office 365 Advanced Threat Protection (Plan 1)"/>
    <s v="Monthly"/>
  </r>
  <r>
    <s v="f7f66891-a582-418d-999e-cb1be5354253"/>
    <s v="11dbced0-10e1-49de-9ec3-f5eb404c5372"/>
    <x v="8"/>
    <n v="1473062"/>
    <n v="5.6857946087336301E+17"/>
    <x v="22"/>
    <x v="22"/>
    <s v="680fcd66-008a-435f-b66a-640dae37b306"/>
    <s v="a2706f86-868d-4048-989b-0c69e5c76b63"/>
    <x v="15"/>
    <d v="2020-04-04T00:00:00"/>
    <d v="2021-04-04T00:00:00"/>
    <d v="2020-04-06T00:00:00"/>
    <d v="2020-04-13T00:00:00"/>
    <x v="1"/>
    <n v="0.42"/>
    <n v="261"/>
    <n v="111.36"/>
    <n v="0"/>
    <n v="111.36"/>
    <n v="0"/>
    <n v="111.36"/>
    <s v="USD"/>
    <s v="thetford.com"/>
    <x v="19"/>
    <s v="Office 365 Advanced Threat Protection (Plan 1)"/>
    <s v="Monthly"/>
  </r>
  <r>
    <s v="f7f66891-a582-418d-999e-cb1be5354253"/>
    <s v="11dbced0-10e1-49de-9ec3-f5eb404c5372"/>
    <x v="8"/>
    <n v="1473062"/>
    <n v="5.6857946087336301E+17"/>
    <x v="22"/>
    <x v="22"/>
    <s v="680fcd66-008a-435f-b66a-640dae37b306"/>
    <s v="a2706f86-868d-4048-989b-0c69e5c76b63"/>
    <x v="15"/>
    <d v="2020-04-04T00:00:00"/>
    <d v="2021-04-04T00:00:00"/>
    <d v="2020-04-14T00:00:00"/>
    <d v="2020-04-26T00:00:00"/>
    <x v="1"/>
    <n v="0.69"/>
    <n v="260"/>
    <n v="180.27"/>
    <n v="0"/>
    <n v="180.27"/>
    <n v="0"/>
    <n v="180.27"/>
    <s v="USD"/>
    <s v="thetford.com"/>
    <x v="19"/>
    <s v="Office 365 Advanced Threat Protection (Plan 1)"/>
    <s v="Monthly"/>
  </r>
  <r>
    <s v="f7f66891-a582-418d-999e-cb1be5354253"/>
    <s v="11dbced0-10e1-49de-9ec3-f5eb404c5372"/>
    <x v="8"/>
    <n v="1473062"/>
    <n v="5.6857946087336301E+17"/>
    <x v="22"/>
    <x v="22"/>
    <s v="680fcd66-008a-435f-b66a-640dae37b306"/>
    <s v="a2706f86-868d-4048-989b-0c69e5c76b63"/>
    <x v="15"/>
    <d v="2020-04-04T00:00:00"/>
    <d v="2021-04-04T00:00:00"/>
    <d v="2020-04-27T00:00:00"/>
    <d v="2020-04-29T00:00:00"/>
    <x v="1"/>
    <n v="0.16"/>
    <n v="255"/>
    <n v="40.799999999999997"/>
    <n v="0"/>
    <n v="40.799999999999997"/>
    <n v="0"/>
    <n v="40.799999999999997"/>
    <s v="USD"/>
    <s v="thetford.com"/>
    <x v="19"/>
    <s v="Office 365 Advanced Threat Protection (Plan 1)"/>
    <s v="Monthly"/>
  </r>
  <r>
    <s v="f7f66891-a582-418d-999e-cb1be5354253"/>
    <s v="11dbced0-10e1-49de-9ec3-f5eb404c5372"/>
    <x v="8"/>
    <n v="1473062"/>
    <n v="5.6857946087336301E+17"/>
    <x v="22"/>
    <x v="22"/>
    <s v="680fcd66-008a-435f-b66a-640dae37b306"/>
    <s v="a2706f86-868d-4048-989b-0c69e5c76b63"/>
    <x v="15"/>
    <d v="2020-04-04T00:00:00"/>
    <d v="2021-04-04T00:00:00"/>
    <d v="2020-04-30T00:00:00"/>
    <d v="2020-05-03T00:00:00"/>
    <x v="1"/>
    <n v="0.21"/>
    <n v="252"/>
    <n v="53.76"/>
    <n v="0"/>
    <n v="53.76"/>
    <n v="0"/>
    <n v="53.76"/>
    <s v="USD"/>
    <s v="thetford.com"/>
    <x v="19"/>
    <s v="Office 365 Advanced Threat Protection (Plan 1)"/>
    <s v="Monthly"/>
  </r>
  <r>
    <s v="f7f66891-a582-418d-999e-cb1be5354253"/>
    <s v="11dbced0-10e1-49de-9ec3-f5eb404c5372"/>
    <x v="8"/>
    <n v="1473062"/>
    <n v="5.6857946087336301E+17"/>
    <x v="22"/>
    <x v="22"/>
    <s v="680fcd66-008a-435f-b66a-640dae37b306"/>
    <s v="a2706f86-868d-4048-989b-0c69e5c76b63"/>
    <x v="15"/>
    <d v="2020-04-04T00:00:00"/>
    <d v="2021-04-04T00:00:00"/>
    <d v="2020-04-04T00:00:00"/>
    <d v="2020-05-03T00:00:00"/>
    <x v="1"/>
    <n v="-1.6"/>
    <n v="262"/>
    <n v="-419.2"/>
    <n v="0"/>
    <n v="-419.2"/>
    <n v="0"/>
    <n v="-419.2"/>
    <s v="USD"/>
    <s v="thetford.com"/>
    <x v="19"/>
    <s v="Office 365 Advanced Threat Protection (Plan 1)"/>
    <s v="Monthly"/>
  </r>
  <r>
    <s v="f7f66891-a582-418d-999e-cb1be5354253"/>
    <s v="11dbced0-10e1-49de-9ec3-f5eb404c5372"/>
    <x v="8"/>
    <n v="1473062"/>
    <n v="5.6857946087336301E+17"/>
    <x v="23"/>
    <x v="23"/>
    <s v="df84e203-4072-4878-bcea-db36213a56e2"/>
    <s v="c94271d8-b431-4a25-a3c5-a57737a1c909"/>
    <x v="16"/>
    <d v="2020-04-04T00:00:00"/>
    <d v="2021-04-04T00:00:00"/>
    <d v="2020-05-04T00:00:00"/>
    <d v="2020-06-03T00:00:00"/>
    <x v="0"/>
    <n v="4"/>
    <n v="77"/>
    <n v="308"/>
    <n v="0"/>
    <n v="308"/>
    <n v="0"/>
    <n v="308"/>
    <s v="USD"/>
    <s v="thetford.com"/>
    <x v="20"/>
    <s v="Microsoft 365 Audio Conferencing"/>
    <s v="Monthly"/>
  </r>
  <r>
    <s v="f7f66891-a582-418d-999e-cb1be5354253"/>
    <s v="11dbced0-10e1-49de-9ec3-f5eb404c5372"/>
    <x v="8"/>
    <n v="1473062"/>
    <n v="5.6857946087336301E+17"/>
    <x v="23"/>
    <x v="23"/>
    <s v="df84e203-4072-4878-bcea-db36213a56e2"/>
    <s v="c94271d8-b431-4a25-a3c5-a57737a1c909"/>
    <x v="16"/>
    <d v="2020-04-04T00:00:00"/>
    <d v="2021-04-04T00:00:00"/>
    <d v="2020-04-04T00:00:00"/>
    <d v="2020-04-13T00:00:00"/>
    <x v="1"/>
    <n v="1.33"/>
    <n v="79"/>
    <n v="105.33"/>
    <n v="0"/>
    <n v="105.33"/>
    <n v="0"/>
    <n v="105.33"/>
    <s v="USD"/>
    <s v="thetford.com"/>
    <x v="20"/>
    <s v="Microsoft 365 Audio Conferencing"/>
    <s v="Monthly"/>
  </r>
  <r>
    <s v="f7f66891-a582-418d-999e-cb1be5354253"/>
    <s v="11dbced0-10e1-49de-9ec3-f5eb404c5372"/>
    <x v="8"/>
    <n v="1473062"/>
    <n v="5.6857946087336301E+17"/>
    <x v="23"/>
    <x v="23"/>
    <s v="df84e203-4072-4878-bcea-db36213a56e2"/>
    <s v="c94271d8-b431-4a25-a3c5-a57737a1c909"/>
    <x v="16"/>
    <d v="2020-04-04T00:00:00"/>
    <d v="2021-04-04T00:00:00"/>
    <d v="2020-04-14T00:00:00"/>
    <d v="2020-04-26T00:00:00"/>
    <x v="1"/>
    <n v="1.73"/>
    <n v="78"/>
    <n v="135.19999999999999"/>
    <n v="0"/>
    <n v="135.19999999999999"/>
    <n v="0"/>
    <n v="135.19999999999999"/>
    <s v="USD"/>
    <s v="thetford.com"/>
    <x v="20"/>
    <s v="Microsoft 365 Audio Conferencing"/>
    <s v="Monthly"/>
  </r>
  <r>
    <s v="f7f66891-a582-418d-999e-cb1be5354253"/>
    <s v="11dbced0-10e1-49de-9ec3-f5eb404c5372"/>
    <x v="8"/>
    <n v="1473062"/>
    <n v="5.6857946087336301E+17"/>
    <x v="23"/>
    <x v="23"/>
    <s v="df84e203-4072-4878-bcea-db36213a56e2"/>
    <s v="c94271d8-b431-4a25-a3c5-a57737a1c909"/>
    <x v="16"/>
    <d v="2020-04-04T00:00:00"/>
    <d v="2021-04-04T00:00:00"/>
    <d v="2020-04-27T00:00:00"/>
    <d v="2020-05-03T00:00:00"/>
    <x v="1"/>
    <n v="0.93"/>
    <n v="77"/>
    <n v="71.87"/>
    <n v="0"/>
    <n v="71.87"/>
    <n v="0"/>
    <n v="71.87"/>
    <s v="USD"/>
    <s v="thetford.com"/>
    <x v="20"/>
    <s v="Microsoft 365 Audio Conferencing"/>
    <s v="Monthly"/>
  </r>
  <r>
    <s v="f7f66891-a582-418d-999e-cb1be5354253"/>
    <s v="11dbced0-10e1-49de-9ec3-f5eb404c5372"/>
    <x v="8"/>
    <n v="1473062"/>
    <n v="5.6857946087336301E+17"/>
    <x v="23"/>
    <x v="23"/>
    <s v="df84e203-4072-4878-bcea-db36213a56e2"/>
    <s v="c94271d8-b431-4a25-a3c5-a57737a1c909"/>
    <x v="16"/>
    <d v="2020-04-04T00:00:00"/>
    <d v="2021-04-04T00:00:00"/>
    <d v="2020-04-04T00:00:00"/>
    <d v="2020-05-03T00:00:00"/>
    <x v="1"/>
    <n v="-4"/>
    <n v="79"/>
    <n v="-316"/>
    <n v="0"/>
    <n v="-316"/>
    <n v="0"/>
    <n v="-316"/>
    <s v="USD"/>
    <s v="thetford.com"/>
    <x v="20"/>
    <s v="Microsoft 365 Audio Conferencing"/>
    <s v="Monthly"/>
  </r>
  <r>
    <s v="f7f66891-a582-418d-999e-cb1be5354253"/>
    <s v="93667b13-37ad-407c-9467-8916cec31c7f"/>
    <x v="9"/>
    <n v="1473062"/>
    <n v="5.6857946098906598E+17"/>
    <x v="24"/>
    <x v="24"/>
    <s v="004498d5-e84a-4d9d-9066-514cf4133cf4"/>
    <s v="79c29af7-3cd0-4a6f-b182-a81e31dec84e"/>
    <x v="17"/>
    <d v="2019-05-04T00:00:00"/>
    <d v="2020-05-04T00:00:00"/>
    <d v="2020-04-04T00:00:00"/>
    <d v="2020-04-19T00:00:00"/>
    <x v="1"/>
    <n v="3.73"/>
    <n v="97"/>
    <n v="362.13"/>
    <n v="0"/>
    <n v="362.13"/>
    <n v="0"/>
    <n v="362.13"/>
    <s v="USD"/>
    <s v="systrack.onmicrosoft.com"/>
    <x v="21"/>
    <s v="Enterprise Mobility + Security E3"/>
    <s v="Monthly"/>
  </r>
  <r>
    <s v="f7f66891-a582-418d-999e-cb1be5354253"/>
    <s v="93667b13-37ad-407c-9467-8916cec31c7f"/>
    <x v="9"/>
    <n v="1473062"/>
    <n v="5.6857946098906598E+17"/>
    <x v="24"/>
    <x v="24"/>
    <s v="004498d5-e84a-4d9d-9066-514cf4133cf4"/>
    <s v="79c29af7-3cd0-4a6f-b182-a81e31dec84e"/>
    <x v="17"/>
    <d v="2019-05-04T00:00:00"/>
    <d v="2020-05-04T00:00:00"/>
    <d v="2020-04-20T00:00:00"/>
    <d v="2020-04-20T00:00:00"/>
    <x v="1"/>
    <n v="0.23"/>
    <n v="100"/>
    <n v="23.33"/>
    <n v="0"/>
    <n v="23.33"/>
    <n v="0"/>
    <n v="23.33"/>
    <s v="USD"/>
    <s v="systrack.onmicrosoft.com"/>
    <x v="21"/>
    <s v="Enterprise Mobility + Security E3"/>
    <s v="Monthly"/>
  </r>
  <r>
    <s v="f7f66891-a582-418d-999e-cb1be5354253"/>
    <s v="93667b13-37ad-407c-9467-8916cec31c7f"/>
    <x v="9"/>
    <n v="1473062"/>
    <n v="5.6857946098906598E+17"/>
    <x v="24"/>
    <x v="24"/>
    <s v="004498d5-e84a-4d9d-9066-514cf4133cf4"/>
    <s v="79c29af7-3cd0-4a6f-b182-a81e31dec84e"/>
    <x v="17"/>
    <d v="2019-05-04T00:00:00"/>
    <d v="2020-05-04T00:00:00"/>
    <d v="2020-04-21T00:00:00"/>
    <d v="2020-04-29T00:00:00"/>
    <x v="1"/>
    <n v="2.1"/>
    <n v="102"/>
    <n v="214.2"/>
    <n v="0"/>
    <n v="214.2"/>
    <n v="0"/>
    <n v="214.2"/>
    <s v="USD"/>
    <s v="systrack.onmicrosoft.com"/>
    <x v="21"/>
    <s v="Enterprise Mobility + Security E3"/>
    <s v="Monthly"/>
  </r>
  <r>
    <s v="f7f66891-a582-418d-999e-cb1be5354253"/>
    <s v="93667b13-37ad-407c-9467-8916cec31c7f"/>
    <x v="9"/>
    <n v="1473062"/>
    <n v="5.6857946098906598E+17"/>
    <x v="24"/>
    <x v="24"/>
    <s v="004498d5-e84a-4d9d-9066-514cf4133cf4"/>
    <s v="79c29af7-3cd0-4a6f-b182-a81e31dec84e"/>
    <x v="17"/>
    <d v="2019-05-04T00:00:00"/>
    <d v="2020-05-04T00:00:00"/>
    <d v="2020-04-30T00:00:00"/>
    <d v="2020-05-03T00:00:00"/>
    <x v="1"/>
    <n v="0.93"/>
    <n v="103"/>
    <n v="96.13"/>
    <n v="0"/>
    <n v="96.13"/>
    <n v="0"/>
    <n v="96.13"/>
    <s v="USD"/>
    <s v="systrack.onmicrosoft.com"/>
    <x v="21"/>
    <s v="Enterprise Mobility + Security E3"/>
    <s v="Monthly"/>
  </r>
  <r>
    <s v="f7f66891-a582-418d-999e-cb1be5354253"/>
    <s v="93667b13-37ad-407c-9467-8916cec31c7f"/>
    <x v="9"/>
    <n v="1473062"/>
    <n v="5.6857946098906598E+17"/>
    <x v="24"/>
    <x v="24"/>
    <s v="004498d5-e84a-4d9d-9066-514cf4133cf4"/>
    <s v="79c29af7-3cd0-4a6f-b182-a81e31dec84e"/>
    <x v="17"/>
    <d v="2019-05-04T00:00:00"/>
    <d v="2020-05-04T00:00:00"/>
    <d v="2020-04-04T00:00:00"/>
    <d v="2020-05-03T00:00:00"/>
    <x v="1"/>
    <n v="-7"/>
    <n v="97"/>
    <n v="-679"/>
    <n v="0"/>
    <n v="-679"/>
    <n v="0"/>
    <n v="-679"/>
    <s v="USD"/>
    <s v="systrack.onmicrosoft.com"/>
    <x v="21"/>
    <s v="Enterprise Mobility + Security E3"/>
    <s v="Monthly"/>
  </r>
  <r>
    <s v="f7f66891-a582-418d-999e-cb1be5354253"/>
    <s v="93667b13-37ad-407c-9467-8916cec31c7f"/>
    <x v="9"/>
    <n v="1473062"/>
    <n v="5.6857946099021798E+17"/>
    <x v="24"/>
    <x v="24"/>
    <s v="004498d5-e84a-4d9d-9066-514cf4133cf4"/>
    <s v="79c29af7-3cd0-4a6f-b182-a81e31dec84e"/>
    <x v="17"/>
    <d v="2020-05-04T00:00:00"/>
    <d v="2021-05-04T00:00:00"/>
    <d v="2020-05-04T00:00:00"/>
    <d v="2020-06-03T00:00:00"/>
    <x v="3"/>
    <n v="7"/>
    <n v="103"/>
    <n v="721"/>
    <n v="0"/>
    <n v="721"/>
    <n v="0"/>
    <n v="721"/>
    <s v="USD"/>
    <s v="systrack.onmicrosoft.com"/>
    <x v="21"/>
    <s v="Enterprise Mobility + Security E3"/>
    <s v="Monthly"/>
  </r>
  <r>
    <s v="f7f66891-a582-418d-999e-cb1be5354253"/>
    <s v="5c59b5ce-b9cb-49c7-9541-11975969ec30"/>
    <x v="10"/>
    <n v="1473062"/>
    <n v="5.6857946085287002E+17"/>
    <x v="25"/>
    <x v="25"/>
    <s v="680fcd66-008a-435f-b66a-640dae37b306"/>
    <s v="a2706f86-868d-4048-989b-0c69e5c76b63"/>
    <x v="15"/>
    <d v="2019-06-05T00:00:00"/>
    <d v="2020-06-05T00:00:00"/>
    <d v="2020-05-05T00:00:00"/>
    <d v="2020-06-04T00:00:00"/>
    <x v="0"/>
    <n v="1.6"/>
    <n v="56"/>
    <n v="89.6"/>
    <n v="0"/>
    <n v="89.6"/>
    <n v="0"/>
    <n v="89.6"/>
    <s v="USD"/>
    <s v="drostegroup.com"/>
    <x v="22"/>
    <s v="Office 365 Advanced Threat Protection (Plan 1)"/>
    <s v="Monthly"/>
  </r>
  <r>
    <s v="f7f66891-a582-418d-999e-cb1be5354253"/>
    <s v="5c59b5ce-b9cb-49c7-9541-11975969ec30"/>
    <x v="10"/>
    <n v="1473062"/>
    <n v="5.6857946085287002E+17"/>
    <x v="26"/>
    <x v="26"/>
    <s v="6e1a8f37-139b-4a36-b39a-6b04069bedda"/>
    <s v="3451a3b0-8cda-44a7-bad7-c30be81c4aaa"/>
    <x v="18"/>
    <d v="2019-06-05T00:00:00"/>
    <d v="2020-06-05T00:00:00"/>
    <d v="2020-05-05T00:00:00"/>
    <d v="2020-06-04T00:00:00"/>
    <x v="0"/>
    <n v="8"/>
    <n v="56"/>
    <n v="448"/>
    <n v="0"/>
    <n v="448"/>
    <n v="0"/>
    <n v="448"/>
    <s v="USD"/>
    <s v="drostegroup.com"/>
    <x v="23"/>
    <s v="Microsoft 365 F3"/>
    <s v="Monthly"/>
  </r>
  <r>
    <s v="f7f66891-a582-418d-999e-cb1be5354253"/>
    <s v="5c59b5ce-b9cb-49c7-9541-11975969ec30"/>
    <x v="10"/>
    <n v="1473062"/>
    <n v="5.6857946085299802E+17"/>
    <x v="27"/>
    <x v="27"/>
    <s v="8efdde93-2488-45c1-9f00-4457f500eec6"/>
    <s v="61795cab-2abd-43f6-88e9-c9adae5746e0"/>
    <x v="3"/>
    <d v="2019-06-05T00:00:00"/>
    <d v="2020-06-05T00:00:00"/>
    <d v="2020-05-05T00:00:00"/>
    <d v="2020-06-04T00:00:00"/>
    <x v="0"/>
    <n v="16"/>
    <n v="6"/>
    <n v="96"/>
    <n v="0"/>
    <n v="96"/>
    <n v="0"/>
    <n v="96"/>
    <s v="USD"/>
    <s v="drostegroup.com"/>
    <x v="3"/>
    <s v="Microsoft 365 Business Premium"/>
    <s v="Monthly"/>
  </r>
  <r>
    <s v="f7f66891-a582-418d-999e-cb1be5354253"/>
    <s v="693ced09-c655-45aa-b733-415bd4363c9c"/>
    <x v="11"/>
    <n v="1473062"/>
    <n v="5.6857946085543002E+17"/>
    <x v="28"/>
    <x v="28"/>
    <s v="0d77a1c0-46e2-4750-ba08-4b33b8855c2a"/>
    <s v="800f4f3b-cfe1-42c1-9cea-675512810488"/>
    <x v="4"/>
    <d v="2020-02-06T00:00:00"/>
    <d v="2021-02-06T00:00:00"/>
    <d v="2020-05-06T00:00:00"/>
    <d v="2020-06-05T00:00:00"/>
    <x v="0"/>
    <n v="8"/>
    <n v="1"/>
    <n v="8"/>
    <n v="0"/>
    <n v="8"/>
    <n v="0"/>
    <n v="8"/>
    <s v="USD"/>
    <s v="dmap-acm.org"/>
    <x v="4"/>
    <s v="Power BI Pro"/>
    <s v="Monthly"/>
  </r>
  <r>
    <s v="f7f66891-a582-418d-999e-cb1be5354253"/>
    <s v="3f50fc3d-cfff-4fe1-bb0c-b2c90d56ade7"/>
    <x v="12"/>
    <n v="1473062"/>
    <n v="5.6857946089767603E+17"/>
    <x v="29"/>
    <x v="29"/>
    <s v="6e1a8f37-139b-4a36-b39a-6b04069bedda"/>
    <s v="3451a3b0-8cda-44a7-bad7-c30be81c4aaa"/>
    <x v="18"/>
    <d v="2020-05-06T00:00:00"/>
    <d v="2021-05-06T00:00:00"/>
    <d v="2020-05-06T00:00:00"/>
    <d v="2020-06-05T00:00:00"/>
    <x v="2"/>
    <n v="8"/>
    <n v="180"/>
    <n v="1440"/>
    <n v="0"/>
    <n v="1440"/>
    <n v="0"/>
    <n v="1440"/>
    <s v="USD"/>
    <s v="ajaxpaving.com"/>
    <x v="23"/>
    <s v="Microsoft 365 F3"/>
    <s v="Monthly"/>
  </r>
  <r>
    <s v="f7f66891-a582-418d-999e-cb1be5354253"/>
    <s v="0fe004f3-198b-4322-8dcd-c40add9e775f"/>
    <x v="13"/>
    <n v="1473062"/>
    <n v="5.6857946089793203E+17"/>
    <x v="30"/>
    <x v="30"/>
    <s v="0d77a1c0-46e2-4750-ba08-4b33b8855c2a"/>
    <s v="800f4f3b-cfe1-42c1-9cea-675512810488"/>
    <x v="4"/>
    <d v="2020-05-06T00:00:00"/>
    <d v="2021-05-06T00:00:00"/>
    <d v="2020-05-06T00:00:00"/>
    <d v="2020-06-05T00:00:00"/>
    <x v="2"/>
    <n v="8"/>
    <n v="6"/>
    <n v="48"/>
    <n v="0"/>
    <n v="48"/>
    <n v="0"/>
    <n v="48"/>
    <s v="USD"/>
    <s v="kymeta.onmicrosoft.com"/>
    <x v="4"/>
    <s v="Power BI Pro"/>
    <s v="Monthly"/>
  </r>
  <r>
    <s v="f7f66891-a582-418d-999e-cb1be5354253"/>
    <s v="0fe004f3-198b-4322-8dcd-c40add9e775f"/>
    <x v="13"/>
    <n v="1473062"/>
    <n v="5.6857946089793203E+17"/>
    <x v="31"/>
    <x v="31"/>
    <s v="e1aa4109-612a-4ecb-946b-b7b032eeac96"/>
    <s v="16c9f982-a827-4003-a88e-e75df1927f27"/>
    <x v="19"/>
    <d v="2020-05-06T00:00:00"/>
    <d v="2021-05-06T00:00:00"/>
    <d v="2020-05-06T00:00:00"/>
    <d v="2020-06-05T00:00:00"/>
    <x v="2"/>
    <n v="4.8"/>
    <n v="4"/>
    <n v="19.2"/>
    <n v="0"/>
    <n v="19.2"/>
    <n v="0"/>
    <n v="19.2"/>
    <s v="USD"/>
    <s v="kymeta.onmicrosoft.com"/>
    <x v="24"/>
    <s v="Azure Active Directory Premium P1"/>
    <s v="Monthly"/>
  </r>
  <r>
    <s v="f7f66891-a582-418d-999e-cb1be5354253"/>
    <s v="0fe004f3-198b-4322-8dcd-c40add9e775f"/>
    <x v="13"/>
    <n v="1473062"/>
    <n v="5.6857946089793299E+17"/>
    <x v="32"/>
    <x v="32"/>
    <s v="3b41133b-8b25-41e4-a0a6-196e2cc9998c"/>
    <s v="3f22d04e-9353-46c1-bf48-b6b0c0a55a66"/>
    <x v="20"/>
    <d v="2020-05-06T00:00:00"/>
    <d v="2021-05-06T00:00:00"/>
    <d v="2020-05-06T00:00:00"/>
    <d v="2020-06-05T00:00:00"/>
    <x v="2"/>
    <n v="4"/>
    <n v="1"/>
    <n v="4"/>
    <n v="0"/>
    <n v="4"/>
    <n v="0"/>
    <n v="4"/>
    <s v="USD"/>
    <s v="kymeta.onmicrosoft.com"/>
    <x v="25"/>
    <s v="Visio Plan 1"/>
    <s v="Monthly"/>
  </r>
  <r>
    <s v="f7f66891-a582-418d-999e-cb1be5354253"/>
    <s v="0fe004f3-198b-4322-8dcd-c40add9e775f"/>
    <x v="13"/>
    <n v="1473062"/>
    <n v="5.6857946089806003E+17"/>
    <x v="33"/>
    <x v="33"/>
    <s v="42592d6c-df3c-4acb-bce7-d613ca0e102d"/>
    <s v="796b6b5f-613c-4e24-a17c-eba730d49c02"/>
    <x v="1"/>
    <d v="2020-05-06T00:00:00"/>
    <d v="2021-05-06T00:00:00"/>
    <d v="2020-05-06T00:00:00"/>
    <d v="2020-06-05T00:00:00"/>
    <x v="2"/>
    <n v="16"/>
    <n v="210"/>
    <n v="3360"/>
    <n v="0"/>
    <n v="3360"/>
    <n v="0"/>
    <n v="3360"/>
    <s v="USD"/>
    <s v="kymeta.onmicrosoft.com"/>
    <x v="1"/>
    <s v="Office 365 E3"/>
    <s v="Monthly"/>
  </r>
  <r>
    <s v="f7f66891-a582-418d-999e-cb1be5354253"/>
    <s v="0fe004f3-198b-4322-8dcd-c40add9e775f"/>
    <x v="13"/>
    <n v="1473062"/>
    <n v="5.6857946089806003E+17"/>
    <x v="34"/>
    <x v="34"/>
    <s v="df848b55-2814-49bc-a2a6-833e8e106834"/>
    <s v="b4d4b7f4-4089-43b6-9c44-de97b760fb11"/>
    <x v="2"/>
    <d v="2020-05-06T00:00:00"/>
    <d v="2021-05-06T00:00:00"/>
    <d v="2020-05-06T00:00:00"/>
    <d v="2020-06-05T00:00:00"/>
    <x v="2"/>
    <n v="12"/>
    <n v="70"/>
    <n v="840"/>
    <n v="0"/>
    <n v="840"/>
    <n v="0"/>
    <n v="840"/>
    <s v="USD"/>
    <s v="kymeta.onmicrosoft.com"/>
    <x v="2"/>
    <s v="Visio Plan 2"/>
    <s v="Monthly"/>
  </r>
  <r>
    <s v="f7f66891-a582-418d-999e-cb1be5354253"/>
    <s v="0fe004f3-198b-4322-8dcd-c40add9e775f"/>
    <x v="13"/>
    <n v="1473062"/>
    <n v="5.6857946089806003E+17"/>
    <x v="35"/>
    <x v="35"/>
    <s v="b8a861d5-4372-415e-b0b1-e3ff299d90f8"/>
    <s v="195416c1-3447-423a-b37b-ee59a99a19c4"/>
    <x v="8"/>
    <d v="2020-05-06T00:00:00"/>
    <d v="2021-05-06T00:00:00"/>
    <d v="2020-05-06T00:00:00"/>
    <d v="2020-06-05T00:00:00"/>
    <x v="2"/>
    <n v="3.2"/>
    <n v="4"/>
    <n v="12.8"/>
    <n v="0"/>
    <n v="12.8"/>
    <n v="0"/>
    <n v="12.8"/>
    <s v="USD"/>
    <s v="kymeta.onmicrosoft.com"/>
    <x v="10"/>
    <s v="Exchange Online (Plan 1)"/>
    <s v="Monthly"/>
  </r>
  <r>
    <s v="f7f66891-a582-418d-999e-cb1be5354253"/>
    <s v="0fe004f3-198b-4322-8dcd-c40add9e775f"/>
    <x v="13"/>
    <n v="1473062"/>
    <n v="5.6857946089806003E+17"/>
    <x v="36"/>
    <x v="36"/>
    <s v="0b069cb6-5761-45c3-8e33-1bec183ecec4"/>
    <s v="91fd106f-4b2c-4938-95ac-f54f74e9a239"/>
    <x v="21"/>
    <d v="2020-05-06T00:00:00"/>
    <d v="2021-05-06T00:00:00"/>
    <d v="2020-05-06T00:00:00"/>
    <d v="2020-06-05T00:00:00"/>
    <x v="2"/>
    <n v="0"/>
    <n v="6"/>
    <n v="38.4"/>
    <n v="38.4"/>
    <n v="0"/>
    <n v="0"/>
    <n v="0"/>
    <s v="USD"/>
    <s v="kymeta.onmicrosoft.com"/>
    <x v="26"/>
    <s v="Office 365 E1"/>
    <s v="Monthly"/>
  </r>
  <r>
    <s v="f7f66891-a582-418d-999e-cb1be5354253"/>
    <s v="0fe004f3-198b-4322-8dcd-c40add9e775f"/>
    <x v="13"/>
    <n v="1473062"/>
    <n v="5.6857946089806003E+17"/>
    <x v="37"/>
    <x v="37"/>
    <s v="3ccac4e6-7b09-4712-8ade-a278de3a4235"/>
    <s v="a56baa74-d4e3-49fd-b228-ca0b62d08bad"/>
    <x v="12"/>
    <d v="2020-05-06T00:00:00"/>
    <d v="2021-05-06T00:00:00"/>
    <d v="2020-05-06T00:00:00"/>
    <d v="2020-06-05T00:00:00"/>
    <x v="2"/>
    <n v="24"/>
    <n v="33"/>
    <n v="792"/>
    <n v="0"/>
    <n v="792"/>
    <n v="0"/>
    <n v="792"/>
    <s v="USD"/>
    <s v="kymeta.onmicrosoft.com"/>
    <x v="14"/>
    <s v="Project Plan 3"/>
    <s v="Monthly"/>
  </r>
  <r>
    <s v="f7f66891-a582-418d-999e-cb1be5354253"/>
    <s v="d012ca0c-2b9c-4081-84bd-37f458a01c7d"/>
    <x v="3"/>
    <n v="1473062"/>
    <n v="5.6857946096499898E+17"/>
    <x v="38"/>
    <x v="38"/>
    <s v="5c9b4008-5f30-462d-8f1c-86ae7b66f127"/>
    <s v="c506d0f3-83c5-4939-971a-1270a48480e9"/>
    <x v="22"/>
    <d v="2019-11-06T00:00:00"/>
    <d v="2020-11-06T00:00:00"/>
    <d v="2020-05-06T00:00:00"/>
    <d v="2020-06-05T00:00:00"/>
    <x v="0"/>
    <n v="562.5"/>
    <n v="1"/>
    <n v="562.5"/>
    <n v="0"/>
    <n v="562.5"/>
    <n v="0"/>
    <n v="562.5"/>
    <s v="USD"/>
    <s v="biaprotect.com"/>
    <x v="27"/>
    <s v="Dynamics 365 Marketing Attach"/>
    <s v="Monthly"/>
  </r>
  <r>
    <s v="f7f66891-a582-418d-999e-cb1be5354253"/>
    <s v="5bfb5421-6841-419b-8ce6-e3bd5254744f"/>
    <x v="0"/>
    <n v="1473062"/>
    <n v="5.6857946102824397E+17"/>
    <x v="39"/>
    <x v="39"/>
    <s v="6e1a8f37-139b-4a36-b39a-6b04069bedda"/>
    <s v="3451a3b0-8cda-44a7-bad7-c30be81c4aaa"/>
    <x v="18"/>
    <d v="2020-03-06T00:00:00"/>
    <d v="2021-03-06T00:00:00"/>
    <d v="2020-05-06T00:00:00"/>
    <d v="2020-06-05T00:00:00"/>
    <x v="0"/>
    <n v="8"/>
    <n v="150"/>
    <n v="1200"/>
    <n v="0"/>
    <n v="1200"/>
    <n v="0"/>
    <n v="1200"/>
    <s v="USD"/>
    <s v="freedomforever.com"/>
    <x v="28"/>
    <s v="Microsoft 365 F3"/>
    <s v="Monthly"/>
  </r>
  <r>
    <s v="f7f66891-a582-418d-999e-cb1be5354253"/>
    <s v="c2ec94c0-ebd0-4630-aef2-2dcf0eb68ebd"/>
    <x v="6"/>
    <n v="1473062"/>
    <n v="5.6857946098344102E+17"/>
    <x v="40"/>
    <x v="40"/>
    <s v="0d77a1c0-46e2-4750-ba08-4b33b8855c2a"/>
    <s v="800f4f3b-cfe1-42c1-9cea-675512810488"/>
    <x v="4"/>
    <d v="2020-04-06T00:00:00"/>
    <d v="2021-04-06T00:00:00"/>
    <d v="2020-05-06T00:00:00"/>
    <d v="2020-06-05T00:00:00"/>
    <x v="0"/>
    <n v="8"/>
    <n v="10"/>
    <n v="80"/>
    <n v="0"/>
    <n v="80"/>
    <n v="0"/>
    <n v="80"/>
    <s v="USD"/>
    <s v="acrisurellc.com"/>
    <x v="4"/>
    <s v="Power BI Pro"/>
    <s v="Monthly"/>
  </r>
  <r>
    <s v="f7f66891-a582-418d-999e-cb1be5354253"/>
    <s v="0fe004f3-198b-4322-8dcd-c40add9e775f"/>
    <x v="13"/>
    <n v="1473062"/>
    <n v="5.6857946089806003E+17"/>
    <x v="41"/>
    <x v="41"/>
    <s v="df84e203-4072-4878-bcea-db36213a56e2"/>
    <s v="c94271d8-b431-4a25-a3c5-a57737a1c909"/>
    <x v="16"/>
    <d v="2020-05-06T00:00:00"/>
    <d v="2021-05-06T00:00:00"/>
    <d v="2020-05-06T00:00:00"/>
    <d v="2020-06-05T00:00:00"/>
    <x v="2"/>
    <n v="4"/>
    <n v="100"/>
    <n v="400"/>
    <n v="0"/>
    <n v="400"/>
    <n v="0"/>
    <n v="400"/>
    <s v="USD"/>
    <s v="kymeta.onmicrosoft.com"/>
    <x v="29"/>
    <s v="Microsoft 365 Audio Conferencing"/>
    <s v="Monthly"/>
  </r>
  <r>
    <s v="f7f66891-a582-418d-999e-cb1be5354253"/>
    <s v="c0526fff-f991-46f0-92eb-95ec79c25ada"/>
    <x v="7"/>
    <n v="1473062"/>
    <n v="5.68579461013008E+17"/>
    <x v="42"/>
    <x v="42"/>
    <s v="6c39021d-79b7-4675-af67-1b5dd943ccfa"/>
    <s v="4260988e-990d-479c-ae7b-f01ce8e1bb4d"/>
    <x v="23"/>
    <d v="2020-05-07T00:00:00"/>
    <d v="2021-03-25T00:00:00"/>
    <d v="2020-05-07T00:00:00"/>
    <d v="2020-05-24T00:00:00"/>
    <x v="2"/>
    <n v="3.84"/>
    <n v="20"/>
    <n v="76.8"/>
    <n v="0"/>
    <n v="76.8"/>
    <n v="0"/>
    <n v="76.8"/>
    <s v="USD"/>
    <s v="imagetrend.com"/>
    <x v="30"/>
    <s v="Microsoft 365 Phone System"/>
    <s v="Monthly"/>
  </r>
  <r>
    <s v="f7f66891-a582-418d-999e-cb1be5354253"/>
    <s v="d012ca0c-2b9c-4081-84bd-37f458a01c7d"/>
    <x v="3"/>
    <n v="1473062"/>
    <n v="5.6857946094132E+17"/>
    <x v="43"/>
    <x v="43"/>
    <s v="9b412099-d03d-492c-ac60-7db2261d1a44"/>
    <s v="b2ccb51a-43c2-47d4-92db-dbf14553a185"/>
    <x v="24"/>
    <d v="2019-08-07T00:00:00"/>
    <d v="2020-08-07T00:00:00"/>
    <d v="2020-05-07T00:00:00"/>
    <d v="2020-06-06T00:00:00"/>
    <x v="0"/>
    <n v="6"/>
    <n v="34"/>
    <n v="204"/>
    <n v="0"/>
    <n v="204"/>
    <n v="0"/>
    <n v="204"/>
    <s v="USD"/>
    <s v="biaprotect.com"/>
    <x v="31"/>
    <s v="Dynamics 365 Team Members"/>
    <s v="Monthly"/>
  </r>
  <r>
    <s v="f7f66891-a582-418d-999e-cb1be5354253"/>
    <s v="d012ca0c-2b9c-4081-84bd-37f458a01c7d"/>
    <x v="3"/>
    <n v="1473062"/>
    <n v="5.6857946094132102E+17"/>
    <x v="44"/>
    <x v="44"/>
    <s v="e91c52d7-0d92-49d9-b6a0-7faea7cae9e6"/>
    <s v="fbf0328a-8b0f-47a6-9483-dc2b36183fce"/>
    <x v="25"/>
    <d v="2020-02-25T00:00:00"/>
    <d v="2020-08-07T00:00:00"/>
    <d v="2020-05-07T00:00:00"/>
    <d v="2020-06-06T00:00:00"/>
    <x v="0"/>
    <n v="3.8"/>
    <n v="80"/>
    <n v="304"/>
    <n v="0"/>
    <n v="304"/>
    <n v="0"/>
    <n v="304"/>
    <s v="USD"/>
    <s v="biaprotect.com"/>
    <x v="32"/>
    <s v="Dynamics 365 - Additional Database Storage (Qualified Offer)"/>
    <s v="Monthly"/>
  </r>
  <r>
    <s v="f7f66891-a582-418d-999e-cb1be5354253"/>
    <s v="d012ca0c-2b9c-4081-84bd-37f458a01c7d"/>
    <x v="3"/>
    <n v="1473062"/>
    <n v="5.68579460941448E+17"/>
    <x v="45"/>
    <x v="45"/>
    <s v="85997ffc-7225-4b66-bcfa-574642bf8b7c"/>
    <s v="3396e762-af96-42f1-bea4-5c97a1efa94f"/>
    <x v="26"/>
    <d v="2019-08-07T00:00:00"/>
    <d v="2020-08-07T00:00:00"/>
    <d v="2020-05-07T00:00:00"/>
    <d v="2020-06-06T00:00:00"/>
    <x v="0"/>
    <n v="112.5"/>
    <n v="1"/>
    <n v="112.5"/>
    <n v="0"/>
    <n v="112.5"/>
    <n v="0"/>
    <n v="112.5"/>
    <s v="USD"/>
    <s v="biaprotect.com"/>
    <x v="33"/>
    <s v="Dynamics 365 - Additional Non-Production Instance (Qualified Offer)"/>
    <s v="Monthly"/>
  </r>
  <r>
    <s v="f7f66891-a582-418d-999e-cb1be5354253"/>
    <s v="d012ca0c-2b9c-4081-84bd-37f458a01c7d"/>
    <x v="3"/>
    <n v="1473062"/>
    <n v="5.68579460941448E+17"/>
    <x v="46"/>
    <x v="46"/>
    <s v="23ecd2d0-5514-4bc4-9908-f63d6ad89bba"/>
    <s v="71c5d4a8-a6b5-4fe6-a411-0c3cf35dae81"/>
    <x v="27"/>
    <d v="2019-08-07T00:00:00"/>
    <d v="2020-08-07T00:00:00"/>
    <d v="2020-05-07T00:00:00"/>
    <d v="2020-06-06T00:00:00"/>
    <x v="0"/>
    <n v="51.75"/>
    <n v="25"/>
    <n v="1293.75"/>
    <n v="0"/>
    <n v="1293.75"/>
    <n v="0"/>
    <n v="1293.75"/>
    <s v="USD"/>
    <s v="biaprotect.com"/>
    <x v="34"/>
    <s v="Dynamics 365 Customer Engagement Plan From SA for CRM Pro (Qualified Offer)"/>
    <s v="Monthly"/>
  </r>
  <r>
    <s v="f7f66891-a582-418d-999e-cb1be5354253"/>
    <s v="3f50fc3d-cfff-4fe1-bb0c-b2c90d56ade7"/>
    <x v="12"/>
    <n v="1473062"/>
    <n v="5.6857946094554701E+17"/>
    <x v="47"/>
    <x v="47"/>
    <s v="10c39628-dc52-4181-968d-9dcc08eb72a5"/>
    <s v="2389eb32-a60d-474a-936c-5feb8ab06aad"/>
    <x v="28"/>
    <d v="2020-03-07T00:00:00"/>
    <d v="2021-03-07T00:00:00"/>
    <d v="2020-05-07T00:00:00"/>
    <d v="2020-06-06T00:00:00"/>
    <x v="0"/>
    <n v="5.6"/>
    <n v="45"/>
    <n v="252"/>
    <n v="0"/>
    <n v="252"/>
    <n v="0"/>
    <n v="252"/>
    <s v="USD"/>
    <s v="ajaxpaving.com"/>
    <x v="35"/>
    <s v="Microsoft Power Apps Plan 1 (Qualified Offer)"/>
    <s v="Monthly"/>
  </r>
  <r>
    <s v="f7f66891-a582-418d-999e-cb1be5354253"/>
    <s v="e976fcec-811c-4387-9195-2e1410c94f39"/>
    <x v="14"/>
    <n v="1473062"/>
    <n v="5.6857946100928998E+17"/>
    <x v="48"/>
    <x v="48"/>
    <s v="137156e9-42b5-4777-8fdb-27ad2cc7a5bb"/>
    <s v="ff7a4f5b-4973-4241-8c43-80f2be39311d"/>
    <x v="29"/>
    <d v="2019-08-07T00:00:00"/>
    <d v="2020-08-07T00:00:00"/>
    <d v="2020-05-07T00:00:00"/>
    <d v="2020-06-06T00:00:00"/>
    <x v="0"/>
    <n v="4"/>
    <n v="13"/>
    <n v="52"/>
    <n v="0"/>
    <n v="52"/>
    <n v="0"/>
    <n v="52"/>
    <s v="USD"/>
    <s v="Waltonen.com"/>
    <x v="36"/>
    <s v="SharePoint Online (Plan 1)"/>
    <s v="Monthly"/>
  </r>
  <r>
    <s v="f7f66891-a582-418d-999e-cb1be5354253"/>
    <s v="33d1f904-3696-43e9-b2cd-59fc43c3ce08"/>
    <x v="15"/>
    <n v="1473062"/>
    <n v="5.6857946089242899E+17"/>
    <x v="49"/>
    <x v="49"/>
    <s v="ff1e751e-e923-423e-9791-67a8499044d4"/>
    <s v="2b3b8d2d-10aa-4be4-b5fd-7f2feb0c3091"/>
    <x v="30"/>
    <d v="2020-03-09T00:00:00"/>
    <d v="2021-03-09T00:00:00"/>
    <d v="2020-05-09T00:00:00"/>
    <d v="2020-06-08T00:00:00"/>
    <x v="0"/>
    <n v="25.6"/>
    <n v="1"/>
    <n v="25.6"/>
    <n v="0"/>
    <n v="25.6"/>
    <n v="0"/>
    <n v="25.6"/>
    <s v="USD"/>
    <s v="divdat.com"/>
    <x v="37"/>
    <s v="Microsoft 365 E3"/>
    <s v="Monthly"/>
  </r>
  <r>
    <s v="f7f66891-a582-418d-999e-cb1be5354253"/>
    <s v="08734838-83b5-4b57-be77-57eb74bd48ec"/>
    <x v="16"/>
    <n v="1473062"/>
    <n v="5.6857946098984102E+17"/>
    <x v="50"/>
    <x v="50"/>
    <s v="ff1e751e-e923-423e-9791-67a8499044d4"/>
    <s v="2b3b8d2d-10aa-4be4-b5fd-7f2feb0c3091"/>
    <x v="30"/>
    <d v="2019-08-09T00:00:00"/>
    <d v="2020-08-09T00:00:00"/>
    <d v="2020-05-09T00:00:00"/>
    <d v="2020-06-08T00:00:00"/>
    <x v="0"/>
    <n v="25.6"/>
    <n v="18"/>
    <n v="460.8"/>
    <n v="0"/>
    <n v="460.8"/>
    <n v="0"/>
    <n v="460.8"/>
    <s v="USD"/>
    <s v="lifelinesciences.com"/>
    <x v="37"/>
    <s v="Microsoft 365 E3"/>
    <s v="Monthly"/>
  </r>
  <r>
    <s v="f7f66891-a582-418d-999e-cb1be5354253"/>
    <s v="bb64a010-1c60-407a-ad5d-e55ebabbc206"/>
    <x v="17"/>
    <n v="1473062"/>
    <n v="5.6857946086567898E+17"/>
    <x v="51"/>
    <x v="51"/>
    <s v="b044519c-3181-4ecd-804a-f37ee6adf971"/>
    <s v="a044b16a-1861-4308-8086-a3a3b506fac2"/>
    <x v="31"/>
    <d v="2020-05-09T00:00:00"/>
    <d v="2021-05-09T00:00:00"/>
    <d v="2020-05-09T00:00:00"/>
    <d v="2020-06-08T00:00:00"/>
    <x v="3"/>
    <n v="2"/>
    <n v="10"/>
    <n v="20"/>
    <n v="0"/>
    <n v="20"/>
    <n v="0"/>
    <n v="20"/>
    <s v="USD"/>
    <s v="12stonehealth.com"/>
    <x v="38"/>
    <s v="Office 365 E5"/>
    <s v="Monthly"/>
  </r>
  <r>
    <s v="f7f66891-a582-418d-999e-cb1be5354253"/>
    <s v="bb64a010-1c60-407a-ad5d-e55ebabbc206"/>
    <x v="17"/>
    <n v="1473062"/>
    <n v="5.6857946086567898E+17"/>
    <x v="51"/>
    <x v="51"/>
    <s v="b044519c-3181-4ecd-804a-f37ee6adf971"/>
    <s v="a044b16a-1861-4308-8086-a3a3b506fac2"/>
    <x v="31"/>
    <d v="2020-05-09T00:00:00"/>
    <d v="2021-05-09T00:00:00"/>
    <d v="2020-05-09T00:00:00"/>
    <d v="2020-06-08T00:00:00"/>
    <x v="3"/>
    <n v="26.4"/>
    <n v="10"/>
    <n v="264"/>
    <n v="0"/>
    <n v="264"/>
    <n v="0"/>
    <n v="264"/>
    <s v="USD"/>
    <s v="12stonehealth.com"/>
    <x v="38"/>
    <s v="Office 365 E5"/>
    <s v="Monthly"/>
  </r>
  <r>
    <s v="f7f66891-a582-418d-999e-cb1be5354253"/>
    <s v="11dbced0-10e1-49de-9ec3-f5eb404c5372"/>
    <x v="8"/>
    <n v="1473062"/>
    <n v="5.6857946096845299E+17"/>
    <x v="52"/>
    <x v="52"/>
    <s v="ff1e751e-e923-423e-9791-67a8499044d4"/>
    <s v="2b3b8d2d-10aa-4be4-b5fd-7f2feb0c3091"/>
    <x v="30"/>
    <d v="2020-01-10T00:00:00"/>
    <d v="2021-01-10T00:00:00"/>
    <d v="2020-05-10T00:00:00"/>
    <d v="2020-06-09T00:00:00"/>
    <x v="0"/>
    <n v="25.6"/>
    <n v="20"/>
    <n v="512"/>
    <n v="0"/>
    <n v="512"/>
    <n v="0"/>
    <n v="512"/>
    <s v="USD"/>
    <s v="thetford.com"/>
    <x v="37"/>
    <s v="Microsoft 365 E3"/>
    <s v="Monthly"/>
  </r>
  <r>
    <s v="f7f66891-a582-418d-999e-cb1be5354253"/>
    <s v="11dbced0-10e1-49de-9ec3-f5eb404c5372"/>
    <x v="8"/>
    <n v="1473062"/>
    <n v="5.6857946096845299E+17"/>
    <x v="52"/>
    <x v="52"/>
    <s v="ff1e751e-e923-423e-9791-67a8499044d4"/>
    <s v="2b3b8d2d-10aa-4be4-b5fd-7f2feb0c3091"/>
    <x v="30"/>
    <d v="2020-01-10T00:00:00"/>
    <d v="2021-01-10T00:00:00"/>
    <d v="2020-04-10T00:00:00"/>
    <d v="2020-04-21T00:00:00"/>
    <x v="1"/>
    <n v="10.24"/>
    <n v="252"/>
    <n v="2580.48"/>
    <n v="0"/>
    <n v="2580.48"/>
    <n v="0"/>
    <n v="2580.48"/>
    <s v="USD"/>
    <s v="thetford.com"/>
    <x v="37"/>
    <s v="Microsoft 365 E3"/>
    <s v="Monthly"/>
  </r>
  <r>
    <s v="f7f66891-a582-418d-999e-cb1be5354253"/>
    <s v="11dbced0-10e1-49de-9ec3-f5eb404c5372"/>
    <x v="8"/>
    <n v="1473062"/>
    <n v="5.6857946096845299E+17"/>
    <x v="52"/>
    <x v="52"/>
    <s v="ff1e751e-e923-423e-9791-67a8499044d4"/>
    <s v="2b3b8d2d-10aa-4be4-b5fd-7f2feb0c3091"/>
    <x v="30"/>
    <d v="2020-01-10T00:00:00"/>
    <d v="2021-01-10T00:00:00"/>
    <d v="2020-04-22T00:00:00"/>
    <d v="2020-04-29T00:00:00"/>
    <x v="1"/>
    <n v="6.82"/>
    <n v="19"/>
    <n v="129.71"/>
    <n v="0"/>
    <n v="129.71"/>
    <n v="0"/>
    <n v="129.71"/>
    <s v="USD"/>
    <s v="thetford.com"/>
    <x v="37"/>
    <s v="Microsoft 365 E3"/>
    <s v="Monthly"/>
  </r>
  <r>
    <s v="f7f66891-a582-418d-999e-cb1be5354253"/>
    <s v="11dbced0-10e1-49de-9ec3-f5eb404c5372"/>
    <x v="8"/>
    <n v="1473062"/>
    <n v="5.6857946096845299E+17"/>
    <x v="52"/>
    <x v="52"/>
    <s v="ff1e751e-e923-423e-9791-67a8499044d4"/>
    <s v="2b3b8d2d-10aa-4be4-b5fd-7f2feb0c3091"/>
    <x v="30"/>
    <d v="2020-01-10T00:00:00"/>
    <d v="2021-01-10T00:00:00"/>
    <d v="2020-04-30T00:00:00"/>
    <d v="2020-04-30T00:00:00"/>
    <x v="1"/>
    <n v="0.85"/>
    <n v="20"/>
    <n v="17.07"/>
    <n v="0"/>
    <n v="17.07"/>
    <n v="0"/>
    <n v="17.07"/>
    <s v="USD"/>
    <s v="thetford.com"/>
    <x v="37"/>
    <s v="Microsoft 365 E3"/>
    <s v="Monthly"/>
  </r>
  <r>
    <s v="f7f66891-a582-418d-999e-cb1be5354253"/>
    <s v="11dbced0-10e1-49de-9ec3-f5eb404c5372"/>
    <x v="8"/>
    <n v="1473062"/>
    <n v="5.6857946096845299E+17"/>
    <x v="52"/>
    <x v="52"/>
    <s v="ff1e751e-e923-423e-9791-67a8499044d4"/>
    <s v="2b3b8d2d-10aa-4be4-b5fd-7f2feb0c3091"/>
    <x v="30"/>
    <d v="2020-01-10T00:00:00"/>
    <d v="2021-01-10T00:00:00"/>
    <d v="2020-05-01T00:00:00"/>
    <d v="2020-05-06T00:00:00"/>
    <x v="1"/>
    <n v="5.12"/>
    <n v="19"/>
    <n v="97.28"/>
    <n v="0"/>
    <n v="97.28"/>
    <n v="0"/>
    <n v="97.28"/>
    <s v="USD"/>
    <s v="thetford.com"/>
    <x v="37"/>
    <s v="Microsoft 365 E3"/>
    <s v="Monthly"/>
  </r>
  <r>
    <s v="f7f66891-a582-418d-999e-cb1be5354253"/>
    <s v="11dbced0-10e1-49de-9ec3-f5eb404c5372"/>
    <x v="8"/>
    <n v="1473062"/>
    <n v="5.6857946096845299E+17"/>
    <x v="52"/>
    <x v="52"/>
    <s v="ff1e751e-e923-423e-9791-67a8499044d4"/>
    <s v="2b3b8d2d-10aa-4be4-b5fd-7f2feb0c3091"/>
    <x v="30"/>
    <d v="2020-01-10T00:00:00"/>
    <d v="2021-01-10T00:00:00"/>
    <d v="2020-05-07T00:00:00"/>
    <d v="2020-05-09T00:00:00"/>
    <x v="1"/>
    <n v="2.56"/>
    <n v="20"/>
    <n v="51.2"/>
    <n v="0"/>
    <n v="51.2"/>
    <n v="0"/>
    <n v="51.2"/>
    <s v="USD"/>
    <s v="thetford.com"/>
    <x v="37"/>
    <s v="Microsoft 365 E3"/>
    <s v="Monthly"/>
  </r>
  <r>
    <s v="f7f66891-a582-418d-999e-cb1be5354253"/>
    <s v="11dbced0-10e1-49de-9ec3-f5eb404c5372"/>
    <x v="8"/>
    <n v="1473062"/>
    <n v="5.6857946096845299E+17"/>
    <x v="52"/>
    <x v="52"/>
    <s v="ff1e751e-e923-423e-9791-67a8499044d4"/>
    <s v="2b3b8d2d-10aa-4be4-b5fd-7f2feb0c3091"/>
    <x v="30"/>
    <d v="2020-01-10T00:00:00"/>
    <d v="2021-01-10T00:00:00"/>
    <d v="2020-04-10T00:00:00"/>
    <d v="2020-05-09T00:00:00"/>
    <x v="1"/>
    <n v="-25.6"/>
    <n v="252"/>
    <n v="-6451.2"/>
    <n v="0"/>
    <n v="-6451.2"/>
    <n v="0"/>
    <n v="-6451.2"/>
    <s v="USD"/>
    <s v="thetford.com"/>
    <x v="37"/>
    <s v="Microsoft 365 E3"/>
    <s v="Monthly"/>
  </r>
  <r>
    <s v="f7f66891-a582-418d-999e-cb1be5354253"/>
    <s v="c7583b19-db38-4a30-9cf3-7af6380f5e6d"/>
    <x v="18"/>
    <n v="1473062"/>
    <n v="5.6857946100416998E+17"/>
    <x v="53"/>
    <x v="53"/>
    <s v="e1aa4109-612a-4ecb-946b-b7b032eeac96"/>
    <s v="16c9f982-a827-4003-a88e-e75df1927f27"/>
    <x v="19"/>
    <d v="2019-11-10T00:00:00"/>
    <d v="2020-11-10T00:00:00"/>
    <d v="2020-05-10T00:00:00"/>
    <d v="2020-06-09T00:00:00"/>
    <x v="0"/>
    <n v="4.8"/>
    <n v="1"/>
    <n v="4.8"/>
    <n v="0"/>
    <n v="4.8"/>
    <n v="0"/>
    <n v="4.8"/>
    <s v="USD"/>
    <s v="padnos365.onmicrosoft.com"/>
    <x v="24"/>
    <s v="Azure Active Directory Premium P1"/>
    <s v="Monthly"/>
  </r>
  <r>
    <s v="f7f66891-a582-418d-999e-cb1be5354253"/>
    <s v="6cf9fda3-7705-485c-92bd-cb9521d1bd3b"/>
    <x v="2"/>
    <n v="1473062"/>
    <n v="5.68579461019024E+17"/>
    <x v="54"/>
    <x v="54"/>
    <s v="3ccac4e6-7b09-4712-8ade-a278de3a4235"/>
    <s v="a56baa74-d4e3-49fd-b228-ca0b62d08bad"/>
    <x v="12"/>
    <d v="2020-01-10T00:00:00"/>
    <d v="2021-01-10T00:00:00"/>
    <d v="2020-05-10T00:00:00"/>
    <d v="2020-06-09T00:00:00"/>
    <x v="0"/>
    <n v="24"/>
    <n v="1"/>
    <n v="24"/>
    <n v="0"/>
    <n v="24"/>
    <n v="0"/>
    <n v="24"/>
    <s v="USD"/>
    <s v="karsnuts.com"/>
    <x v="14"/>
    <s v="Project Plan 3"/>
    <s v="Monthly"/>
  </r>
  <r>
    <s v="f7f66891-a582-418d-999e-cb1be5354253"/>
    <s v="d31f7f2c-c0b2-449b-95f2-90852b70587e"/>
    <x v="19"/>
    <n v="1473062"/>
    <n v="5.6857946088885101E+17"/>
    <x v="55"/>
    <x v="55"/>
    <s v="e1aa4109-612a-4ecb-946b-b7b032eeac96"/>
    <s v="16c9f982-a827-4003-a88e-e75df1927f27"/>
    <x v="19"/>
    <d v="2020-05-10T00:00:00"/>
    <d v="2021-05-10T00:00:00"/>
    <d v="2020-05-10T00:00:00"/>
    <d v="2020-06-09T00:00:00"/>
    <x v="3"/>
    <n v="4.8"/>
    <n v="1"/>
    <n v="4.8"/>
    <n v="0"/>
    <n v="4.8"/>
    <n v="0"/>
    <n v="4.8"/>
    <s v="USD"/>
    <s v="CoretekCloud.onmicrosoft.com"/>
    <x v="24"/>
    <s v="Azure Active Directory Premium P1"/>
    <s v="Monthly"/>
  </r>
  <r>
    <s v="f7f66891-a582-418d-999e-cb1be5354253"/>
    <s v="8df8634f-984c-4f3e-aa63-28cf357bc961"/>
    <x v="20"/>
    <n v="1473062"/>
    <n v="5.6857946089460499E+17"/>
    <x v="56"/>
    <x v="56"/>
    <s v="fdaf732b-54f2-452e-9428-f5ba4d2f2781"/>
    <s v="e59159fc-6f67-4599-b3cb-17ff4020f643"/>
    <x v="32"/>
    <d v="2020-01-10T00:00:00"/>
    <d v="2021-01-10T00:00:00"/>
    <d v="2020-05-10T00:00:00"/>
    <d v="2020-06-09T00:00:00"/>
    <x v="0"/>
    <n v="7.2"/>
    <n v="7"/>
    <n v="50.4"/>
    <n v="0"/>
    <n v="50.4"/>
    <n v="0"/>
    <n v="50.4"/>
    <s v="USD"/>
    <s v="alro.com"/>
    <x v="39"/>
    <s v="Azure Active Directory Premium P2"/>
    <s v="Monthly"/>
  </r>
  <r>
    <s v="f7f66891-a582-418d-999e-cb1be5354253"/>
    <s v="e7f06c85-58c3-4329-9a55-e9ea2d1b5344"/>
    <x v="21"/>
    <n v="1473062"/>
    <n v="5.6857946093633402E+17"/>
    <x v="57"/>
    <x v="57"/>
    <s v="a175446c-0264-4cba-85e1-537a9d4440d5"/>
    <s v="031c9e47-4802-4248-838e-778fb1d2cc05"/>
    <x v="6"/>
    <d v="2019-09-11T00:00:00"/>
    <d v="2020-09-11T00:00:00"/>
    <d v="2020-05-11T00:00:00"/>
    <d v="2020-06-10T00:00:00"/>
    <x v="0"/>
    <n v="10"/>
    <n v="31"/>
    <n v="310"/>
    <n v="0"/>
    <n v="310"/>
    <n v="0"/>
    <n v="310"/>
    <s v="USD"/>
    <s v="cambrianassisted.onmicrosoft.com"/>
    <x v="6"/>
    <s v="Microsoft 365 Business Standard"/>
    <s v="Monthly"/>
  </r>
  <r>
    <s v="f7f66891-a582-418d-999e-cb1be5354253"/>
    <s v="11dbced0-10e1-49de-9ec3-f5eb404c5372"/>
    <x v="8"/>
    <n v="1473062"/>
    <n v="5.6857946095693901E+17"/>
    <x v="58"/>
    <x v="58"/>
    <s v="004498d5-e84a-4d9d-9066-514cf4133cf4"/>
    <s v="79c29af7-3cd0-4a6f-b182-a81e31dec84e"/>
    <x v="17"/>
    <d v="2020-04-12T00:00:00"/>
    <d v="2021-04-12T00:00:00"/>
    <d v="2020-05-12T00:00:00"/>
    <d v="2020-06-11T00:00:00"/>
    <x v="0"/>
    <n v="7"/>
    <n v="118"/>
    <n v="826"/>
    <n v="0"/>
    <n v="826"/>
    <n v="0"/>
    <n v="826"/>
    <s v="USD"/>
    <s v="thetford.com"/>
    <x v="21"/>
    <s v="Enterprise Mobility + Security E3"/>
    <s v="Monthly"/>
  </r>
  <r>
    <s v="f7f66891-a582-418d-999e-cb1be5354253"/>
    <s v="11dbced0-10e1-49de-9ec3-f5eb404c5372"/>
    <x v="8"/>
    <n v="1473062"/>
    <n v="5.6857946095693901E+17"/>
    <x v="58"/>
    <x v="58"/>
    <s v="004498d5-e84a-4d9d-9066-514cf4133cf4"/>
    <s v="79c29af7-3cd0-4a6f-b182-a81e31dec84e"/>
    <x v="17"/>
    <d v="2020-04-12T00:00:00"/>
    <d v="2021-04-12T00:00:00"/>
    <d v="2020-04-12T00:00:00"/>
    <d v="2020-04-13T00:00:00"/>
    <x v="1"/>
    <n v="0.46"/>
    <n v="93"/>
    <n v="43.4"/>
    <n v="0"/>
    <n v="43.4"/>
    <n v="0"/>
    <n v="43.4"/>
    <s v="USD"/>
    <s v="thetford.com"/>
    <x v="21"/>
    <s v="Enterprise Mobility + Security E3"/>
    <s v="Monthly"/>
  </r>
  <r>
    <s v="f7f66891-a582-418d-999e-cb1be5354253"/>
    <s v="11dbced0-10e1-49de-9ec3-f5eb404c5372"/>
    <x v="8"/>
    <n v="1473062"/>
    <n v="5.6857946095693901E+17"/>
    <x v="58"/>
    <x v="58"/>
    <s v="004498d5-e84a-4d9d-9066-514cf4133cf4"/>
    <s v="79c29af7-3cd0-4a6f-b182-a81e31dec84e"/>
    <x v="17"/>
    <d v="2020-04-12T00:00:00"/>
    <d v="2021-04-12T00:00:00"/>
    <d v="2020-04-14T00:00:00"/>
    <d v="2020-05-03T00:00:00"/>
    <x v="1"/>
    <n v="4.66"/>
    <n v="92"/>
    <n v="429.33"/>
    <n v="0"/>
    <n v="429.33"/>
    <n v="0"/>
    <n v="429.33"/>
    <s v="USD"/>
    <s v="thetford.com"/>
    <x v="21"/>
    <s v="Enterprise Mobility + Security E3"/>
    <s v="Monthly"/>
  </r>
  <r>
    <s v="f7f66891-a582-418d-999e-cb1be5354253"/>
    <s v="11dbced0-10e1-49de-9ec3-f5eb404c5372"/>
    <x v="8"/>
    <n v="1473062"/>
    <n v="5.6857946095693901E+17"/>
    <x v="58"/>
    <x v="58"/>
    <s v="004498d5-e84a-4d9d-9066-514cf4133cf4"/>
    <s v="79c29af7-3cd0-4a6f-b182-a81e31dec84e"/>
    <x v="17"/>
    <d v="2020-04-12T00:00:00"/>
    <d v="2021-04-12T00:00:00"/>
    <d v="2020-05-04T00:00:00"/>
    <d v="2020-05-11T00:00:00"/>
    <x v="1"/>
    <n v="1.86"/>
    <n v="118"/>
    <n v="220.27"/>
    <n v="0"/>
    <n v="220.27"/>
    <n v="0"/>
    <n v="220.27"/>
    <s v="USD"/>
    <s v="thetford.com"/>
    <x v="21"/>
    <s v="Enterprise Mobility + Security E3"/>
    <s v="Monthly"/>
  </r>
  <r>
    <s v="f7f66891-a582-418d-999e-cb1be5354253"/>
    <s v="11dbced0-10e1-49de-9ec3-f5eb404c5372"/>
    <x v="8"/>
    <n v="1473062"/>
    <n v="5.6857946095693901E+17"/>
    <x v="58"/>
    <x v="58"/>
    <s v="004498d5-e84a-4d9d-9066-514cf4133cf4"/>
    <s v="79c29af7-3cd0-4a6f-b182-a81e31dec84e"/>
    <x v="17"/>
    <d v="2020-04-12T00:00:00"/>
    <d v="2021-04-12T00:00:00"/>
    <d v="2020-04-12T00:00:00"/>
    <d v="2020-05-11T00:00:00"/>
    <x v="1"/>
    <n v="-7"/>
    <n v="93"/>
    <n v="-651"/>
    <n v="0"/>
    <n v="-651"/>
    <n v="0"/>
    <n v="-651"/>
    <s v="USD"/>
    <s v="thetford.com"/>
    <x v="21"/>
    <s v="Enterprise Mobility + Security E3"/>
    <s v="Monthly"/>
  </r>
  <r>
    <s v="f7f66891-a582-418d-999e-cb1be5354253"/>
    <s v="0fe004f3-198b-4322-8dcd-c40add9e775f"/>
    <x v="13"/>
    <n v="1473062"/>
    <n v="5.6857946087348698E+17"/>
    <x v="59"/>
    <x v="59"/>
    <s v="4f32ac0d-c5a9-46cf-8c1d-dc13e89e2db6"/>
    <s v="d83bfd97-d3e5-41b6-866b-05fa30d2102a"/>
    <x v="33"/>
    <d v="2020-05-12T00:00:00"/>
    <d v="2021-05-12T00:00:00"/>
    <d v="2020-05-12T00:00:00"/>
    <d v="2020-06-11T00:00:00"/>
    <x v="2"/>
    <n v="8"/>
    <n v="2"/>
    <n v="16"/>
    <n v="0"/>
    <n v="16"/>
    <n v="0"/>
    <n v="16"/>
    <s v="USD"/>
    <s v="kymeta.onmicrosoft.com"/>
    <x v="40"/>
    <s v="Project Plan 1"/>
    <s v="Monthly"/>
  </r>
  <r>
    <s v="f7f66891-a582-418d-999e-cb1be5354253"/>
    <s v="44d0f81e-7c72-4280-939b-04f1c7dd11c1"/>
    <x v="22"/>
    <n v="1473062"/>
    <n v="5.6857946091086003E+17"/>
    <x v="60"/>
    <x v="60"/>
    <s v="3b41133b-8b25-41e4-a0a6-196e2cc9998c"/>
    <s v="3f22d04e-9353-46c1-bf48-b6b0c0a55a66"/>
    <x v="20"/>
    <d v="2019-08-12T00:00:00"/>
    <d v="2020-08-12T00:00:00"/>
    <d v="2020-05-12T00:00:00"/>
    <d v="2020-06-11T00:00:00"/>
    <x v="0"/>
    <n v="4"/>
    <n v="1"/>
    <n v="4"/>
    <n v="0"/>
    <n v="4"/>
    <n v="0"/>
    <n v="4"/>
    <s v="USD"/>
    <s v="TriStarTech.onmicrosoft.com"/>
    <x v="41"/>
    <s v="Visio Plan 1"/>
    <s v="Monthly"/>
  </r>
  <r>
    <s v="f7f66891-a582-418d-999e-cb1be5354253"/>
    <s v="4bc14044-1152-440e-bc8c-5bd7d21397e4"/>
    <x v="23"/>
    <n v="1473062"/>
    <n v="5.6857946087297498E+17"/>
    <x v="61"/>
    <x v="61"/>
    <s v="e1aa4109-612a-4ecb-946b-b7b032eeac96"/>
    <s v="16c9f982-a827-4003-a88e-e75df1927f27"/>
    <x v="19"/>
    <d v="2020-05-12T00:00:00"/>
    <d v="2021-05-12T00:00:00"/>
    <d v="2020-05-12T00:00:00"/>
    <d v="2020-06-11T00:00:00"/>
    <x v="2"/>
    <n v="4.8"/>
    <n v="2"/>
    <n v="9.6"/>
    <n v="0"/>
    <n v="9.6"/>
    <n v="0"/>
    <n v="9.6"/>
    <s v="USD"/>
    <s v="umecny.onmicrosoft.com"/>
    <x v="24"/>
    <s v="Azure Active Directory Premium P1"/>
    <s v="Monthly"/>
  </r>
  <r>
    <s v="f7f66891-a582-418d-999e-cb1be5354253"/>
    <s v="c7583b19-db38-4a30-9cf3-7af6380f5e6d"/>
    <x v="18"/>
    <n v="1473062"/>
    <n v="5.6857946089883002E+17"/>
    <x v="62"/>
    <x v="62"/>
    <s v="42592d6c-df3c-4acb-bce7-d613ca0e102d"/>
    <s v="796b6b5f-613c-4e24-a17c-eba730d49c02"/>
    <x v="1"/>
    <d v="2020-03-12T00:00:00"/>
    <d v="2021-03-12T00:00:00"/>
    <d v="2020-05-12T00:00:00"/>
    <d v="2020-06-11T00:00:00"/>
    <x v="0"/>
    <n v="16"/>
    <n v="156"/>
    <n v="2496"/>
    <n v="0"/>
    <n v="2496"/>
    <n v="0"/>
    <n v="2496"/>
    <s v="USD"/>
    <s v="padnos365.onmicrosoft.com"/>
    <x v="18"/>
    <s v="Office 365 E3"/>
    <s v="Monthly"/>
  </r>
  <r>
    <s v="f7f66891-a582-418d-999e-cb1be5354253"/>
    <s v="c7583b19-db38-4a30-9cf3-7af6380f5e6d"/>
    <x v="18"/>
    <n v="1473062"/>
    <n v="5.6857946089883002E+17"/>
    <x v="62"/>
    <x v="62"/>
    <s v="42592d6c-df3c-4acb-bce7-d613ca0e102d"/>
    <s v="796b6b5f-613c-4e24-a17c-eba730d49c02"/>
    <x v="1"/>
    <d v="2020-03-12T00:00:00"/>
    <d v="2021-03-12T00:00:00"/>
    <d v="2020-04-12T00:00:00"/>
    <d v="2020-05-03T00:00:00"/>
    <x v="1"/>
    <n v="11.73"/>
    <n v="154"/>
    <n v="1806.93"/>
    <n v="0"/>
    <n v="1806.93"/>
    <n v="0"/>
    <n v="1806.93"/>
    <s v="USD"/>
    <s v="padnos365.onmicrosoft.com"/>
    <x v="18"/>
    <s v="Office 365 E3"/>
    <s v="Monthly"/>
  </r>
  <r>
    <s v="f7f66891-a582-418d-999e-cb1be5354253"/>
    <s v="c7583b19-db38-4a30-9cf3-7af6380f5e6d"/>
    <x v="18"/>
    <n v="1473062"/>
    <n v="5.6857946089883002E+17"/>
    <x v="62"/>
    <x v="62"/>
    <s v="42592d6c-df3c-4acb-bce7-d613ca0e102d"/>
    <s v="796b6b5f-613c-4e24-a17c-eba730d49c02"/>
    <x v="1"/>
    <d v="2020-03-12T00:00:00"/>
    <d v="2021-03-12T00:00:00"/>
    <d v="2020-05-04T00:00:00"/>
    <d v="2020-05-04T00:00:00"/>
    <x v="1"/>
    <n v="0.53"/>
    <n v="155"/>
    <n v="82.67"/>
    <n v="0"/>
    <n v="82.67"/>
    <n v="0"/>
    <n v="82.67"/>
    <s v="USD"/>
    <s v="padnos365.onmicrosoft.com"/>
    <x v="18"/>
    <s v="Office 365 E3"/>
    <s v="Monthly"/>
  </r>
  <r>
    <s v="f7f66891-a582-418d-999e-cb1be5354253"/>
    <s v="c7583b19-db38-4a30-9cf3-7af6380f5e6d"/>
    <x v="18"/>
    <n v="1473062"/>
    <n v="5.6857946089883002E+17"/>
    <x v="62"/>
    <x v="62"/>
    <s v="42592d6c-df3c-4acb-bce7-d613ca0e102d"/>
    <s v="796b6b5f-613c-4e24-a17c-eba730d49c02"/>
    <x v="1"/>
    <d v="2020-03-12T00:00:00"/>
    <d v="2021-03-12T00:00:00"/>
    <d v="2020-05-05T00:00:00"/>
    <d v="2020-05-11T00:00:00"/>
    <x v="1"/>
    <n v="3.73"/>
    <n v="156"/>
    <n v="582.4"/>
    <n v="0"/>
    <n v="582.4"/>
    <n v="0"/>
    <n v="582.4"/>
    <s v="USD"/>
    <s v="padnos365.onmicrosoft.com"/>
    <x v="18"/>
    <s v="Office 365 E3"/>
    <s v="Monthly"/>
  </r>
  <r>
    <s v="f7f66891-a582-418d-999e-cb1be5354253"/>
    <s v="c7583b19-db38-4a30-9cf3-7af6380f5e6d"/>
    <x v="18"/>
    <n v="1473062"/>
    <n v="5.6857946089883002E+17"/>
    <x v="62"/>
    <x v="62"/>
    <s v="42592d6c-df3c-4acb-bce7-d613ca0e102d"/>
    <s v="796b6b5f-613c-4e24-a17c-eba730d49c02"/>
    <x v="1"/>
    <d v="2020-03-12T00:00:00"/>
    <d v="2021-03-12T00:00:00"/>
    <d v="2020-04-12T00:00:00"/>
    <d v="2020-05-11T00:00:00"/>
    <x v="1"/>
    <n v="-16"/>
    <n v="154"/>
    <n v="-2464"/>
    <n v="0"/>
    <n v="-2464"/>
    <n v="0"/>
    <n v="-2464"/>
    <s v="USD"/>
    <s v="padnos365.onmicrosoft.com"/>
    <x v="18"/>
    <s v="Office 365 E3"/>
    <s v="Monthly"/>
  </r>
  <r>
    <s v="f7f66891-a582-418d-999e-cb1be5354253"/>
    <s v="44d0f81e-7c72-4280-939b-04f1c7dd11c1"/>
    <x v="22"/>
    <n v="1473062"/>
    <n v="5.6857946097831098E+17"/>
    <x v="63"/>
    <x v="63"/>
    <s v="42592d6c-df3c-4acb-bce7-d613ca0e102d"/>
    <s v="796b6b5f-613c-4e24-a17c-eba730d49c02"/>
    <x v="1"/>
    <d v="2019-08-12T00:00:00"/>
    <d v="2020-08-12T00:00:00"/>
    <d v="2020-05-12T00:00:00"/>
    <d v="2020-06-11T00:00:00"/>
    <x v="0"/>
    <n v="16"/>
    <n v="12"/>
    <n v="192"/>
    <n v="0"/>
    <n v="192"/>
    <n v="0"/>
    <n v="192"/>
    <s v="USD"/>
    <s v="TriStarTech.onmicrosoft.com"/>
    <x v="1"/>
    <s v="Office 365 E3"/>
    <s v="Monthly"/>
  </r>
  <r>
    <s v="f7f66891-a582-418d-999e-cb1be5354253"/>
    <s v="44d0f81e-7c72-4280-939b-04f1c7dd11c1"/>
    <x v="22"/>
    <n v="1473062"/>
    <n v="5.6857946097882298E+17"/>
    <x v="64"/>
    <x v="64"/>
    <s v="680fcd66-008a-435f-b66a-640dae37b306"/>
    <s v="a2706f86-868d-4048-989b-0c69e5c76b63"/>
    <x v="15"/>
    <d v="2019-08-12T00:00:00"/>
    <d v="2020-08-12T00:00:00"/>
    <d v="2020-05-12T00:00:00"/>
    <d v="2020-06-11T00:00:00"/>
    <x v="0"/>
    <n v="1.6"/>
    <n v="12"/>
    <n v="19.2"/>
    <n v="0"/>
    <n v="19.2"/>
    <n v="0"/>
    <n v="19.2"/>
    <s v="USD"/>
    <s v="TriStarTech.onmicrosoft.com"/>
    <x v="22"/>
    <s v="Office 365 Advanced Threat Protection (Plan 1)"/>
    <s v="Monthly"/>
  </r>
  <r>
    <s v="f7f66891-a582-418d-999e-cb1be5354253"/>
    <s v="44d0f81e-7c72-4280-939b-04f1c7dd11c1"/>
    <x v="22"/>
    <n v="1473062"/>
    <n v="5.6857946098587398E+17"/>
    <x v="65"/>
    <x v="65"/>
    <s v="30348a95-10f7-44b4-bb34-5eafedd4ffa0"/>
    <s v="37402a1d-0c6e-4d49-baae-0e45bd8ecb44"/>
    <x v="34"/>
    <d v="2019-08-12T00:00:00"/>
    <d v="2020-08-12T00:00:00"/>
    <d v="2020-05-12T00:00:00"/>
    <d v="2020-06-11T00:00:00"/>
    <x v="0"/>
    <n v="11.8"/>
    <n v="12"/>
    <n v="141.6"/>
    <n v="0"/>
    <n v="141.6"/>
    <n v="0"/>
    <n v="141.6"/>
    <s v="USD"/>
    <s v="TriStarTech.onmicrosoft.com"/>
    <x v="42"/>
    <s v="Enterprise Mobility + Security E5"/>
    <s v="Monthly"/>
  </r>
  <r>
    <s v="f7f66891-a582-418d-999e-cb1be5354253"/>
    <s v="d8674a5e-c6d1-4b4f-ae69-91dad774320a"/>
    <x v="24"/>
    <n v="1473062"/>
    <n v="5.6857946089934099E+17"/>
    <x v="66"/>
    <x v="66"/>
    <s v="10f6d058-4320-481a-bca7-2b97616c840d"/>
    <s v="8bdbb60b-e526-43e9-92ef-ab760c8e0b72"/>
    <x v="10"/>
    <d v="2019-12-12T00:00:00"/>
    <d v="2020-12-12T00:00:00"/>
    <d v="2020-05-12T00:00:00"/>
    <d v="2020-06-11T00:00:00"/>
    <x v="0"/>
    <n v="46"/>
    <n v="25"/>
    <n v="1150"/>
    <n v="0"/>
    <n v="1150"/>
    <n v="0"/>
    <n v="1150"/>
    <s v="USD"/>
    <s v="creativechannel.com"/>
    <x v="12"/>
    <s v="Microsoft 365 E5"/>
    <s v="Monthly"/>
  </r>
  <r>
    <s v="f7f66891-a582-418d-999e-cb1be5354253"/>
    <s v="6ba51e0f-700a-4a5e-9677-8aa5ea118a8f"/>
    <x v="25"/>
    <n v="1473062"/>
    <n v="5.68579460954888E+17"/>
    <x v="67"/>
    <x v="67"/>
    <s v="bdfa2140-d8e2-42cb-9a10-da90311a5ffb"/>
    <s v="6fbad345-b7de-42a6-b6ab-79b363d0b371"/>
    <x v="13"/>
    <d v="2020-05-12T00:00:00"/>
    <d v="2021-05-12T00:00:00"/>
    <d v="2020-05-12T00:00:00"/>
    <d v="2020-06-11T00:00:00"/>
    <x v="2"/>
    <n v="3.2"/>
    <n v="1"/>
    <n v="3.2"/>
    <n v="0"/>
    <n v="3.2"/>
    <n v="0"/>
    <n v="3.2"/>
    <s v="USD"/>
    <s v="msgcuorg.onmicrosoft.com"/>
    <x v="15"/>
    <s v="Office 365 F3"/>
    <s v="Monthly"/>
  </r>
  <r>
    <s v="f7f66891-a582-418d-999e-cb1be5354253"/>
    <s v="6ba51e0f-700a-4a5e-9677-8aa5ea118a8f"/>
    <x v="25"/>
    <n v="1473062"/>
    <n v="5.68579460954888E+17"/>
    <x v="68"/>
    <x v="68"/>
    <s v="df84e203-4072-4878-bcea-db36213a56e2"/>
    <s v="c94271d8-b431-4a25-a3c5-a57737a1c909"/>
    <x v="16"/>
    <d v="2020-05-12T00:00:00"/>
    <d v="2021-05-12T00:00:00"/>
    <d v="2020-05-12T00:00:00"/>
    <d v="2020-06-11T00:00:00"/>
    <x v="2"/>
    <n v="4"/>
    <n v="150"/>
    <n v="600"/>
    <n v="0"/>
    <n v="600"/>
    <n v="0"/>
    <n v="600"/>
    <s v="USD"/>
    <s v="msgcuorg.onmicrosoft.com"/>
    <x v="29"/>
    <s v="Microsoft 365 Audio Conferencing"/>
    <s v="Monthly"/>
  </r>
  <r>
    <s v="f7f66891-a582-418d-999e-cb1be5354253"/>
    <s v="ae0b33f6-2a26-4450-9481-bcce6cc55623"/>
    <x v="26"/>
    <n v="1473062"/>
    <n v="5.6857946090292499E+17"/>
    <x v="69"/>
    <x v="69"/>
    <s v="0b069cb6-5761-45c3-8e33-1bec183ecec4"/>
    <s v="91fd106f-4b2c-4938-95ac-f54f74e9a239"/>
    <x v="21"/>
    <d v="2020-05-13T00:00:00"/>
    <d v="2021-05-13T00:00:00"/>
    <d v="2020-05-13T00:00:00"/>
    <d v="2020-06-12T00:00:00"/>
    <x v="2"/>
    <n v="0"/>
    <n v="1"/>
    <n v="6.4"/>
    <n v="6.4"/>
    <n v="0"/>
    <n v="0"/>
    <n v="0"/>
    <s v="USD"/>
    <s v="CABC.fortherecordcourt.com"/>
    <x v="26"/>
    <s v="Office 365 E1"/>
    <s v="Monthly"/>
  </r>
  <r>
    <s v="f7f66891-a582-418d-999e-cb1be5354253"/>
    <s v="6da83b9e-a085-4c3a-9271-9f2b262956c9"/>
    <x v="27"/>
    <n v="1473062"/>
    <n v="5.68579461027344E+17"/>
    <x v="70"/>
    <x v="70"/>
    <s v="ff1e751e-e923-423e-9791-67a8499044d4"/>
    <s v="2b3b8d2d-10aa-4be4-b5fd-7f2feb0c3091"/>
    <x v="30"/>
    <d v="2020-05-13T00:00:00"/>
    <d v="2021-05-13T00:00:00"/>
    <d v="2020-05-13T00:00:00"/>
    <d v="2020-06-12T00:00:00"/>
    <x v="2"/>
    <n v="25.6"/>
    <n v="30"/>
    <n v="768"/>
    <n v="0"/>
    <n v="768"/>
    <n v="0"/>
    <n v="768"/>
    <s v="USD"/>
    <s v="tmcpa.com"/>
    <x v="37"/>
    <s v="Microsoft 365 E3"/>
    <s v="Monthly"/>
  </r>
  <r>
    <s v="f7f66891-a582-418d-999e-cb1be5354253"/>
    <s v="9d73ddbe-8407-46d4-b9fb-313b482ec28f"/>
    <x v="28"/>
    <n v="1473062"/>
    <n v="5.6857946087502298E+17"/>
    <x v="71"/>
    <x v="71"/>
    <s v="e1aa4109-612a-4ecb-946b-b7b032eeac96"/>
    <s v="16c9f982-a827-4003-a88e-e75df1927f27"/>
    <x v="19"/>
    <d v="2019-09-13T00:00:00"/>
    <d v="2020-09-13T00:00:00"/>
    <d v="2020-05-13T00:00:00"/>
    <d v="2020-06-12T00:00:00"/>
    <x v="0"/>
    <n v="4.8"/>
    <n v="3"/>
    <n v="14.4"/>
    <n v="0"/>
    <n v="14.4"/>
    <n v="0"/>
    <n v="14.4"/>
    <s v="USD"/>
    <s v="AzureHealthBot.onmicrosoft.com"/>
    <x v="24"/>
    <s v="Azure Active Directory Premium P1"/>
    <s v="Monthly"/>
  </r>
  <r>
    <s v="f7f66891-a582-418d-999e-cb1be5354253"/>
    <s v="a347aa5d-33d9-440d-90ad-c7baaa4c8690"/>
    <x v="29"/>
    <n v="1473062"/>
    <n v="5.6857946089486797E+17"/>
    <x v="72"/>
    <x v="72"/>
    <s v="004498d5-e84a-4d9d-9066-514cf4133cf4"/>
    <s v="79c29af7-3cd0-4a6f-b182-a81e31dec84e"/>
    <x v="17"/>
    <d v="2020-03-13T00:00:00"/>
    <d v="2021-03-13T00:00:00"/>
    <d v="2020-05-13T00:00:00"/>
    <d v="2020-06-12T00:00:00"/>
    <x v="0"/>
    <n v="7"/>
    <n v="1"/>
    <n v="7"/>
    <n v="0"/>
    <n v="7"/>
    <n v="0"/>
    <n v="7"/>
    <s v="USD"/>
    <s v="uniteddentalpartners.com"/>
    <x v="21"/>
    <s v="Enterprise Mobility + Security E3"/>
    <s v="Monthly"/>
  </r>
  <r>
    <s v="f7f66891-a582-418d-999e-cb1be5354253"/>
    <s v="ad77ed82-50c3-43d8-b1db-9c43312d7de8"/>
    <x v="30"/>
    <n v="1473062"/>
    <n v="5.6857946100302502E+17"/>
    <x v="73"/>
    <x v="73"/>
    <s v="0b069cb6-5761-45c3-8e33-1bec183ecec4"/>
    <s v="91fd106f-4b2c-4938-95ac-f54f74e9a239"/>
    <x v="21"/>
    <d v="2020-05-14T00:00:00"/>
    <d v="2021-05-14T00:00:00"/>
    <d v="2020-05-14T00:00:00"/>
    <d v="2020-06-13T00:00:00"/>
    <x v="2"/>
    <n v="0"/>
    <n v="1"/>
    <n v="6.4"/>
    <n v="6.4"/>
    <n v="0"/>
    <n v="0"/>
    <n v="0"/>
    <s v="USD"/>
    <s v="caoc.fortherecordcourt.com"/>
    <x v="26"/>
    <s v="Office 365 E1"/>
    <s v="Monthly"/>
  </r>
  <r>
    <s v="f7f66891-a582-418d-999e-cb1be5354253"/>
    <s v="621381d6-0df9-4569-9bfc-35f64b75564f"/>
    <x v="31"/>
    <n v="1473062"/>
    <n v="5.6857946099214598E+17"/>
    <x v="74"/>
    <x v="74"/>
    <s v="0b069cb6-5761-45c3-8e33-1bec183ecec4"/>
    <s v="91fd106f-4b2c-4938-95ac-f54f74e9a239"/>
    <x v="21"/>
    <d v="2020-05-14T00:00:00"/>
    <d v="2021-05-14T00:00:00"/>
    <d v="2020-05-14T00:00:00"/>
    <d v="2020-06-13T00:00:00"/>
    <x v="2"/>
    <n v="0"/>
    <n v="1"/>
    <n v="6.4"/>
    <n v="6.4"/>
    <n v="0"/>
    <n v="0"/>
    <n v="0"/>
    <s v="USD"/>
    <s v="NHFTR.onmicrosoft.com"/>
    <x v="26"/>
    <s v="Office 365 E1"/>
    <s v="Monthly"/>
  </r>
  <r>
    <s v="f7f66891-a582-418d-999e-cb1be5354253"/>
    <s v="ba80c4ff-162e-49ab-ab6a-37ff9e5d03f6"/>
    <x v="32"/>
    <n v="1473062"/>
    <n v="5.6857946102952102E+17"/>
    <x v="75"/>
    <x v="75"/>
    <s v="0b069cb6-5761-45c3-8e33-1bec183ecec4"/>
    <s v="91fd106f-4b2c-4938-95ac-f54f74e9a239"/>
    <x v="21"/>
    <d v="2020-05-14T00:00:00"/>
    <d v="2021-05-14T00:00:00"/>
    <d v="2020-05-14T00:00:00"/>
    <d v="2020-06-13T00:00:00"/>
    <x v="2"/>
    <n v="0"/>
    <n v="1"/>
    <n v="6.4"/>
    <n v="6.4"/>
    <n v="0"/>
    <n v="0"/>
    <n v="0"/>
    <s v="USD"/>
    <s v="AZPIFTR.onmicrosoft.com"/>
    <x v="26"/>
    <s v="Office 365 E1"/>
    <s v="Monthly"/>
  </r>
  <r>
    <s v="f7f66891-a582-418d-999e-cb1be5354253"/>
    <s v="c365d1e2-8665-48a4-8939-86b377626deb"/>
    <x v="33"/>
    <n v="1473062"/>
    <n v="5.6857946102797702E+17"/>
    <x v="76"/>
    <x v="76"/>
    <s v="0b069cb6-5761-45c3-8e33-1bec183ecec4"/>
    <s v="91fd106f-4b2c-4938-95ac-f54f74e9a239"/>
    <x v="21"/>
    <d v="2020-05-14T00:00:00"/>
    <d v="2021-05-14T00:00:00"/>
    <d v="2020-05-14T00:00:00"/>
    <d v="2020-06-13T00:00:00"/>
    <x v="2"/>
    <n v="0"/>
    <n v="1"/>
    <n v="6.4"/>
    <n v="6.4"/>
    <n v="0"/>
    <n v="0"/>
    <n v="0"/>
    <s v="USD"/>
    <s v="IdahoFTR.onmicrosoft.com"/>
    <x v="26"/>
    <s v="Office 365 E1"/>
    <s v="Monthly"/>
  </r>
  <r>
    <s v="f7f66891-a582-418d-999e-cb1be5354253"/>
    <s v="48823e4b-d752-4b9e-9232-d24ece881cef"/>
    <x v="34"/>
    <n v="1473062"/>
    <n v="5.6857946087847898E+17"/>
    <x v="77"/>
    <x v="77"/>
    <s v="e1aa4109-612a-4ecb-946b-b7b032eeac96"/>
    <s v="16c9f982-a827-4003-a88e-e75df1927f27"/>
    <x v="19"/>
    <d v="2020-05-14T00:00:00"/>
    <d v="2021-05-14T00:00:00"/>
    <d v="2020-05-14T00:00:00"/>
    <d v="2020-06-13T00:00:00"/>
    <x v="2"/>
    <n v="4.8"/>
    <n v="10"/>
    <n v="48"/>
    <n v="0"/>
    <n v="48"/>
    <n v="0"/>
    <n v="48"/>
    <s v="USD"/>
    <s v="systrackce.onmicrosoft.com"/>
    <x v="24"/>
    <s v="Azure Active Directory Premium P1"/>
    <s v="Monthly"/>
  </r>
  <r>
    <s v="f7f66891-a582-418d-999e-cb1be5354253"/>
    <s v="3b2e2de8-715b-4a76-a45f-4afa0b9f4ff1"/>
    <x v="35"/>
    <n v="1473062"/>
    <n v="5.6857946099201798E+17"/>
    <x v="54"/>
    <x v="78"/>
    <s v="0b069cb6-5761-45c3-8e33-1bec183ecec4"/>
    <s v="91fd106f-4b2c-4938-95ac-f54f74e9a239"/>
    <x v="21"/>
    <d v="2020-05-14T00:00:00"/>
    <d v="2021-05-14T00:00:00"/>
    <d v="2020-05-14T00:00:00"/>
    <d v="2020-06-13T00:00:00"/>
    <x v="2"/>
    <n v="0"/>
    <n v="1"/>
    <n v="6.4"/>
    <n v="6.4"/>
    <n v="0"/>
    <n v="0"/>
    <n v="0"/>
    <s v="USD"/>
    <s v="deva.fortherecordcourt.com"/>
    <x v="26"/>
    <s v="Office 365 E1"/>
    <s v="Monthly"/>
  </r>
  <r>
    <s v="f7f66891-a582-418d-999e-cb1be5354253"/>
    <s v="3f50fc3d-cfff-4fe1-bb0c-b2c90d56ade7"/>
    <x v="12"/>
    <n v="1473062"/>
    <n v="5.6857946102888E+17"/>
    <x v="78"/>
    <x v="79"/>
    <s v="b044519c-3181-4ecd-804a-f37ee6adf971"/>
    <s v="a044b16a-1861-4308-8086-a3a3b506fac2"/>
    <x v="31"/>
    <d v="2019-10-14T00:00:00"/>
    <d v="2020-10-14T00:00:00"/>
    <d v="2020-05-14T00:00:00"/>
    <d v="2020-06-13T00:00:00"/>
    <x v="0"/>
    <n v="28.4"/>
    <n v="3"/>
    <n v="85.2"/>
    <n v="0"/>
    <n v="85.2"/>
    <n v="0"/>
    <n v="85.2"/>
    <s v="USD"/>
    <s v="ajaxpaving.com"/>
    <x v="38"/>
    <s v="Office 365 E5"/>
    <s v="Monthly"/>
  </r>
  <r>
    <s v="f7f66891-a582-418d-999e-cb1be5354253"/>
    <s v="923bdc56-bb7e-40fe-ad29-5eabe30739b6"/>
    <x v="36"/>
    <n v="1473062"/>
    <n v="5.6857946102797702E+17"/>
    <x v="79"/>
    <x v="80"/>
    <s v="0b069cb6-5761-45c3-8e33-1bec183ecec4"/>
    <s v="91fd106f-4b2c-4938-95ac-f54f74e9a239"/>
    <x v="21"/>
    <d v="2020-05-14T00:00:00"/>
    <d v="2021-05-14T00:00:00"/>
    <d v="2020-05-14T00:00:00"/>
    <d v="2020-06-13T00:00:00"/>
    <x v="2"/>
    <n v="0"/>
    <n v="1"/>
    <n v="6.4"/>
    <n v="6.4"/>
    <n v="0"/>
    <n v="0"/>
    <n v="0"/>
    <s v="USD"/>
    <s v="DEFTR.onmicrosoft.com"/>
    <x v="26"/>
    <s v="Office 365 E1"/>
    <s v="Monthly"/>
  </r>
  <r>
    <s v="f7f66891-a582-418d-999e-cb1be5354253"/>
    <s v="ca2d1dac-7d95-45a1-9ec6-9fb408bbeee8"/>
    <x v="37"/>
    <n v="1473062"/>
    <n v="5.68579461029648E+17"/>
    <x v="80"/>
    <x v="81"/>
    <s v="0b069cb6-5761-45c3-8e33-1bec183ecec4"/>
    <s v="91fd106f-4b2c-4938-95ac-f54f74e9a239"/>
    <x v="21"/>
    <d v="2020-05-14T00:00:00"/>
    <d v="2021-05-14T00:00:00"/>
    <d v="2020-05-14T00:00:00"/>
    <d v="2020-06-13T00:00:00"/>
    <x v="2"/>
    <n v="0"/>
    <n v="1"/>
    <n v="6.4"/>
    <n v="6.4"/>
    <n v="0"/>
    <n v="0"/>
    <n v="0"/>
    <s v="USD"/>
    <s v="FL18FTR.onmicrosoft.com"/>
    <x v="26"/>
    <s v="Office 365 E1"/>
    <s v="Monthly"/>
  </r>
  <r>
    <s v="f7f66891-a582-418d-999e-cb1be5354253"/>
    <s v="96ebc5dd-4a63-4858-88b0-03214d0d85e0"/>
    <x v="38"/>
    <n v="1473062"/>
    <n v="5.6857946101492198E+17"/>
    <x v="81"/>
    <x v="82"/>
    <s v="0b069cb6-5761-45c3-8e33-1bec183ecec4"/>
    <s v="91fd106f-4b2c-4938-95ac-f54f74e9a239"/>
    <x v="21"/>
    <d v="2020-05-14T00:00:00"/>
    <d v="2021-05-14T00:00:00"/>
    <d v="2020-05-14T00:00:00"/>
    <d v="2020-06-13T00:00:00"/>
    <x v="2"/>
    <n v="0"/>
    <n v="1"/>
    <n v="6.4"/>
    <n v="6.4"/>
    <n v="0"/>
    <n v="0"/>
    <n v="0"/>
    <s v="USD"/>
    <s v="ocnjcc.fortherecordcourt.com"/>
    <x v="26"/>
    <s v="Office 365 E1"/>
    <s v="Monthly"/>
  </r>
  <r>
    <s v="f7f66891-a582-418d-999e-cb1be5354253"/>
    <s v="16a2cc22-bc01-4db5-a97f-4c4c150516ee"/>
    <x v="39"/>
    <n v="1473062"/>
    <n v="5.6857946100289702E+17"/>
    <x v="82"/>
    <x v="83"/>
    <s v="0b069cb6-5761-45c3-8e33-1bec183ecec4"/>
    <s v="91fd106f-4b2c-4938-95ac-f54f74e9a239"/>
    <x v="21"/>
    <d v="2020-05-14T00:00:00"/>
    <d v="2021-05-14T00:00:00"/>
    <d v="2020-05-14T00:00:00"/>
    <d v="2020-06-13T00:00:00"/>
    <x v="2"/>
    <n v="0"/>
    <n v="1"/>
    <n v="6.4"/>
    <n v="6.4"/>
    <n v="0"/>
    <n v="0"/>
    <n v="0"/>
    <s v="USD"/>
    <s v="mdhc.fortherecordcourt.com"/>
    <x v="26"/>
    <s v="Office 365 E1"/>
    <s v="Monthly"/>
  </r>
  <r>
    <s v="f7f66891-a582-418d-999e-cb1be5354253"/>
    <s v="2ddb2cf0-4683-4baf-b0de-23a87b249f0a"/>
    <x v="40"/>
    <n v="1473062"/>
    <n v="5.6857946089909101E+17"/>
    <x v="83"/>
    <x v="84"/>
    <s v="0b069cb6-5761-45c3-8e33-1bec183ecec4"/>
    <s v="91fd106f-4b2c-4938-95ac-f54f74e9a239"/>
    <x v="21"/>
    <d v="2020-05-14T00:00:00"/>
    <d v="2021-05-14T00:00:00"/>
    <d v="2020-05-14T00:00:00"/>
    <d v="2020-06-13T00:00:00"/>
    <x v="2"/>
    <n v="0"/>
    <n v="1"/>
    <n v="6.4"/>
    <n v="6.4"/>
    <n v="0"/>
    <n v="0"/>
    <n v="0"/>
    <s v="USD"/>
    <s v="wakc.fortherecordcourt.com"/>
    <x v="26"/>
    <s v="Office 365 E1"/>
    <s v="Monthly"/>
  </r>
  <r>
    <s v="f7f66891-a582-418d-999e-cb1be5354253"/>
    <s v="f2d8cdb8-3848-49ff-8176-a1a6df64195d"/>
    <x v="41"/>
    <n v="1473062"/>
    <n v="5.68579461029776E+17"/>
    <x v="84"/>
    <x v="85"/>
    <s v="0b069cb6-5761-45c3-8e33-1bec183ecec4"/>
    <s v="91fd106f-4b2c-4938-95ac-f54f74e9a239"/>
    <x v="21"/>
    <d v="2020-05-14T00:00:00"/>
    <d v="2021-05-14T00:00:00"/>
    <d v="2020-05-14T00:00:00"/>
    <d v="2020-06-13T00:00:00"/>
    <x v="2"/>
    <n v="0"/>
    <n v="1"/>
    <n v="6.4"/>
    <n v="6.4"/>
    <n v="0"/>
    <n v="0"/>
    <n v="0"/>
    <s v="USD"/>
    <s v="fortherecordcourt.com"/>
    <x v="26"/>
    <s v="Office 365 E1"/>
    <s v="Monthly"/>
  </r>
  <r>
    <s v="f7f66891-a582-418d-999e-cb1be5354253"/>
    <s v="6cf9fda3-7705-485c-92bd-cb9521d1bd3b"/>
    <x v="2"/>
    <n v="1473062"/>
    <n v="5.6857946090702099E+17"/>
    <x v="85"/>
    <x v="86"/>
    <s v="e1aa4109-612a-4ecb-946b-b7b032eeac96"/>
    <s v="16c9f982-a827-4003-a88e-e75df1927f27"/>
    <x v="19"/>
    <d v="2020-05-15T00:00:00"/>
    <d v="2021-05-15T00:00:00"/>
    <d v="2020-05-15T00:00:00"/>
    <d v="2020-06-14T00:00:00"/>
    <x v="3"/>
    <n v="4.8"/>
    <n v="1"/>
    <n v="4.8"/>
    <n v="0"/>
    <n v="4.8"/>
    <n v="0"/>
    <n v="4.8"/>
    <s v="USD"/>
    <s v="karsnuts.com"/>
    <x v="24"/>
    <s v="Azure Active Directory Premium P1"/>
    <s v="Monthly"/>
  </r>
  <r>
    <s v="f7f66891-a582-418d-999e-cb1be5354253"/>
    <s v="cd89a5af-ce48-4dba-bf05-3e0d8472b70e"/>
    <x v="42"/>
    <n v="1473062"/>
    <n v="5.6857946099342598E+17"/>
    <x v="86"/>
    <x v="87"/>
    <s v="0b069cb6-5761-45c3-8e33-1bec183ecec4"/>
    <s v="91fd106f-4b2c-4938-95ac-f54f74e9a239"/>
    <x v="21"/>
    <d v="2019-10-15T00:00:00"/>
    <d v="2020-10-15T00:00:00"/>
    <d v="2020-05-15T00:00:00"/>
    <d v="2020-06-14T00:00:00"/>
    <x v="0"/>
    <n v="6.4"/>
    <n v="3"/>
    <n v="19.2"/>
    <n v="0"/>
    <n v="19.2"/>
    <n v="0"/>
    <n v="19.2"/>
    <s v="USD"/>
    <s v="havensightconsulting.com"/>
    <x v="26"/>
    <s v="Office 365 E1"/>
    <s v="Monthly"/>
  </r>
  <r>
    <s v="f7f66891-a582-418d-999e-cb1be5354253"/>
    <s v="c7583b19-db38-4a30-9cf3-7af6380f5e6d"/>
    <x v="18"/>
    <n v="1473062"/>
    <n v="5.68579461030288E+17"/>
    <x v="87"/>
    <x v="88"/>
    <s v="3ccac4e6-7b09-4712-8ade-a278de3a4235"/>
    <s v="a56baa74-d4e3-49fd-b228-ca0b62d08bad"/>
    <x v="12"/>
    <d v="2019-08-15T00:00:00"/>
    <d v="2020-08-15T00:00:00"/>
    <d v="2020-05-15T00:00:00"/>
    <d v="2020-06-14T00:00:00"/>
    <x v="0"/>
    <n v="24"/>
    <n v="8"/>
    <n v="192"/>
    <n v="0"/>
    <n v="192"/>
    <n v="0"/>
    <n v="192"/>
    <s v="USD"/>
    <s v="padnos365.onmicrosoft.com"/>
    <x v="43"/>
    <s v="Project Plan 3"/>
    <s v="Monthly"/>
  </r>
  <r>
    <s v="f7f66891-a582-418d-999e-cb1be5354253"/>
    <s v="975b8502-285e-4631-ac0e-30bc08de2673"/>
    <x v="43"/>
    <n v="1473062"/>
    <n v="5.6857946104974797E+17"/>
    <x v="88"/>
    <x v="89"/>
    <s v="8efdde93-2488-45c1-9f00-4457f500eec6"/>
    <s v="61795cab-2abd-43f6-88e9-c9adae5746e0"/>
    <x v="3"/>
    <d v="2019-11-15T00:00:00"/>
    <d v="2020-11-15T00:00:00"/>
    <d v="2020-05-15T00:00:00"/>
    <d v="2020-06-14T00:00:00"/>
    <x v="0"/>
    <n v="16"/>
    <n v="6"/>
    <n v="96"/>
    <n v="0"/>
    <n v="96"/>
    <n v="0"/>
    <n v="96"/>
    <s v="USD"/>
    <s v="dionleadership.com"/>
    <x v="3"/>
    <s v="Microsoft 365 Business Premium"/>
    <s v="Monthly"/>
  </r>
  <r>
    <s v="f7f66891-a582-418d-999e-cb1be5354253"/>
    <s v="44d0f81e-7c72-4280-939b-04f1c7dd11c1"/>
    <x v="22"/>
    <n v="1473062"/>
    <n v="5.6857946100673702E+17"/>
    <x v="89"/>
    <x v="90"/>
    <s v="d96c43f8-e0f5-4089-a337-10fd1d89a174"/>
    <s v="39504991-553b-48c2-bdf4-ea47f93bf784"/>
    <x v="35"/>
    <d v="2019-09-16T00:00:00"/>
    <d v="2020-09-16T00:00:00"/>
    <d v="2020-05-16T00:00:00"/>
    <d v="2020-06-15T00:00:00"/>
    <x v="0"/>
    <n v="5.6"/>
    <n v="12"/>
    <n v="67.2"/>
    <n v="0"/>
    <n v="67.2"/>
    <n v="0"/>
    <n v="67.2"/>
    <s v="USD"/>
    <s v="TriStarTech.onmicrosoft.com"/>
    <x v="44"/>
    <s v="Windows 10 Enterprise E3"/>
    <s v="Monthly"/>
  </r>
  <r>
    <s v="f7f66891-a582-418d-999e-cb1be5354253"/>
    <s v="8412e6d2-daa5-429a-bb36-ca42c0409a5b"/>
    <x v="5"/>
    <n v="1473062"/>
    <n v="5.6857946099572998E+17"/>
    <x v="90"/>
    <x v="91"/>
    <s v="42592d6c-df3c-4acb-bce7-d613ca0e102d"/>
    <s v="796b6b5f-613c-4e24-a17c-eba730d49c02"/>
    <x v="1"/>
    <d v="2019-12-16T00:00:00"/>
    <d v="2020-12-16T00:00:00"/>
    <d v="2020-05-16T00:00:00"/>
    <d v="2020-06-15T00:00:00"/>
    <x v="0"/>
    <n v="16"/>
    <n v="1000"/>
    <n v="16000"/>
    <n v="0"/>
    <n v="16000"/>
    <n v="0"/>
    <n v="16000"/>
    <s v="USD"/>
    <s v="ArchMS.onmicrosoft.com"/>
    <x v="1"/>
    <s v="Office 365 E3"/>
    <s v="Monthly"/>
  </r>
  <r>
    <s v="f7f66891-a582-418d-999e-cb1be5354253"/>
    <s v="8412e6d2-daa5-429a-bb36-ca42c0409a5b"/>
    <x v="5"/>
    <n v="1473062"/>
    <n v="5.6857946099572998E+17"/>
    <x v="91"/>
    <x v="92"/>
    <s v="df84e203-4072-4878-bcea-db36213a56e2"/>
    <s v="c94271d8-b431-4a25-a3c5-a57737a1c909"/>
    <x v="16"/>
    <d v="2020-04-09T00:00:00"/>
    <d v="2020-12-16T00:00:00"/>
    <d v="2020-05-16T00:00:00"/>
    <d v="2020-06-15T00:00:00"/>
    <x v="0"/>
    <n v="4"/>
    <n v="10"/>
    <n v="40"/>
    <n v="0"/>
    <n v="40"/>
    <n v="0"/>
    <n v="40"/>
    <s v="USD"/>
    <s v="ArchMS.onmicrosoft.com"/>
    <x v="29"/>
    <s v="Microsoft 365 Audio Conferencing"/>
    <s v="Monthly"/>
  </r>
  <r>
    <s v="f7f66891-a582-418d-999e-cb1be5354253"/>
    <s v="157cd635-123b-401e-a17c-aec226d8b1d0"/>
    <x v="44"/>
    <n v="1473062"/>
    <n v="5.6857946098880698E+17"/>
    <x v="92"/>
    <x v="93"/>
    <s v="680fcd66-008a-435f-b66a-640dae37b306"/>
    <s v="a2706f86-868d-4048-989b-0c69e5c76b63"/>
    <x v="15"/>
    <d v="2020-01-17T00:00:00"/>
    <d v="2021-01-16T00:00:00"/>
    <d v="2020-05-16T00:00:00"/>
    <d v="2020-06-15T00:00:00"/>
    <x v="0"/>
    <n v="1.6"/>
    <n v="157"/>
    <n v="251.2"/>
    <n v="0"/>
    <n v="251.2"/>
    <n v="0"/>
    <n v="251.2"/>
    <s v="USD"/>
    <s v="Hansons.com"/>
    <x v="22"/>
    <s v="Office 365 Advanced Threat Protection (Plan 1)"/>
    <s v="Monthly"/>
  </r>
  <r>
    <s v="f7f66891-a582-418d-999e-cb1be5354253"/>
    <s v="157cd635-123b-401e-a17c-aec226d8b1d0"/>
    <x v="44"/>
    <n v="1473062"/>
    <n v="5.6857946098880698E+17"/>
    <x v="92"/>
    <x v="93"/>
    <s v="680fcd66-008a-435f-b66a-640dae37b306"/>
    <s v="a2706f86-868d-4048-989b-0c69e5c76b63"/>
    <x v="15"/>
    <d v="2020-01-17T00:00:00"/>
    <d v="2021-01-16T00:00:00"/>
    <d v="2020-04-16T00:00:00"/>
    <d v="2020-04-28T00:00:00"/>
    <x v="1"/>
    <n v="0.69"/>
    <n v="167"/>
    <n v="115.79"/>
    <n v="0"/>
    <n v="115.79"/>
    <n v="0"/>
    <n v="115.79"/>
    <s v="USD"/>
    <s v="Hansons.com"/>
    <x v="22"/>
    <s v="Office 365 Advanced Threat Protection (Plan 1)"/>
    <s v="Monthly"/>
  </r>
  <r>
    <s v="f7f66891-a582-418d-999e-cb1be5354253"/>
    <s v="157cd635-123b-401e-a17c-aec226d8b1d0"/>
    <x v="44"/>
    <n v="1473062"/>
    <n v="5.6857946098880698E+17"/>
    <x v="92"/>
    <x v="93"/>
    <s v="680fcd66-008a-435f-b66a-640dae37b306"/>
    <s v="a2706f86-868d-4048-989b-0c69e5c76b63"/>
    <x v="15"/>
    <d v="2020-01-17T00:00:00"/>
    <d v="2021-01-16T00:00:00"/>
    <d v="2020-04-29T00:00:00"/>
    <d v="2020-05-15T00:00:00"/>
    <x v="1"/>
    <n v="0.9"/>
    <n v="157"/>
    <n v="142.35"/>
    <n v="0"/>
    <n v="142.35"/>
    <n v="0"/>
    <n v="142.35"/>
    <s v="USD"/>
    <s v="Hansons.com"/>
    <x v="22"/>
    <s v="Office 365 Advanced Threat Protection (Plan 1)"/>
    <s v="Monthly"/>
  </r>
  <r>
    <s v="f7f66891-a582-418d-999e-cb1be5354253"/>
    <s v="157cd635-123b-401e-a17c-aec226d8b1d0"/>
    <x v="44"/>
    <n v="1473062"/>
    <n v="5.6857946098880698E+17"/>
    <x v="92"/>
    <x v="93"/>
    <s v="680fcd66-008a-435f-b66a-640dae37b306"/>
    <s v="a2706f86-868d-4048-989b-0c69e5c76b63"/>
    <x v="15"/>
    <d v="2020-01-17T00:00:00"/>
    <d v="2021-01-16T00:00:00"/>
    <d v="2020-04-16T00:00:00"/>
    <d v="2020-05-15T00:00:00"/>
    <x v="1"/>
    <n v="-1.6"/>
    <n v="167"/>
    <n v="-267.2"/>
    <n v="0"/>
    <n v="-267.2"/>
    <n v="0"/>
    <n v="-267.2"/>
    <s v="USD"/>
    <s v="Hansons.com"/>
    <x v="22"/>
    <s v="Office 365 Advanced Threat Protection (Plan 1)"/>
    <s v="Monthly"/>
  </r>
  <r>
    <s v="f7f66891-a582-418d-999e-cb1be5354253"/>
    <s v="157cd635-123b-401e-a17c-aec226d8b1d0"/>
    <x v="44"/>
    <n v="1473062"/>
    <n v="5.6857946098880698E+17"/>
    <x v="93"/>
    <x v="94"/>
    <s v="bdfa2140-d8e2-42cb-9a10-da90311a5ffb"/>
    <s v="6fbad345-b7de-42a6-b6ab-79b363d0b371"/>
    <x v="13"/>
    <d v="2020-01-16T00:00:00"/>
    <d v="2021-01-16T00:00:00"/>
    <d v="2020-05-16T00:00:00"/>
    <d v="2020-06-15T00:00:00"/>
    <x v="0"/>
    <n v="3.2"/>
    <n v="157"/>
    <n v="502.4"/>
    <n v="0"/>
    <n v="502.4"/>
    <n v="0"/>
    <n v="502.4"/>
    <s v="USD"/>
    <s v="Hansons.com"/>
    <x v="45"/>
    <s v="Office 365 F3"/>
    <s v="Monthly"/>
  </r>
  <r>
    <s v="f7f66891-a582-418d-999e-cb1be5354253"/>
    <s v="157cd635-123b-401e-a17c-aec226d8b1d0"/>
    <x v="44"/>
    <n v="1473062"/>
    <n v="5.6857946098880698E+17"/>
    <x v="93"/>
    <x v="94"/>
    <s v="bdfa2140-d8e2-42cb-9a10-da90311a5ffb"/>
    <s v="6fbad345-b7de-42a6-b6ab-79b363d0b371"/>
    <x v="13"/>
    <d v="2020-01-16T00:00:00"/>
    <d v="2021-01-16T00:00:00"/>
    <d v="2020-04-16T00:00:00"/>
    <d v="2020-04-28T00:00:00"/>
    <x v="1"/>
    <n v="1.38"/>
    <n v="167"/>
    <n v="231.57"/>
    <n v="0"/>
    <n v="231.57"/>
    <n v="0"/>
    <n v="231.57"/>
    <s v="USD"/>
    <s v="Hansons.com"/>
    <x v="45"/>
    <s v="Office 365 F3"/>
    <s v="Monthly"/>
  </r>
  <r>
    <s v="f7f66891-a582-418d-999e-cb1be5354253"/>
    <s v="157cd635-123b-401e-a17c-aec226d8b1d0"/>
    <x v="44"/>
    <n v="1473062"/>
    <n v="5.6857946098880698E+17"/>
    <x v="93"/>
    <x v="94"/>
    <s v="bdfa2140-d8e2-42cb-9a10-da90311a5ffb"/>
    <s v="6fbad345-b7de-42a6-b6ab-79b363d0b371"/>
    <x v="13"/>
    <d v="2020-01-16T00:00:00"/>
    <d v="2021-01-16T00:00:00"/>
    <d v="2020-04-29T00:00:00"/>
    <d v="2020-05-15T00:00:00"/>
    <x v="1"/>
    <n v="1.81"/>
    <n v="157"/>
    <n v="284.69"/>
    <n v="0"/>
    <n v="284.69"/>
    <n v="0"/>
    <n v="284.69"/>
    <s v="USD"/>
    <s v="Hansons.com"/>
    <x v="45"/>
    <s v="Office 365 F3"/>
    <s v="Monthly"/>
  </r>
  <r>
    <s v="f7f66891-a582-418d-999e-cb1be5354253"/>
    <s v="157cd635-123b-401e-a17c-aec226d8b1d0"/>
    <x v="44"/>
    <n v="1473062"/>
    <n v="5.6857946098880698E+17"/>
    <x v="93"/>
    <x v="94"/>
    <s v="bdfa2140-d8e2-42cb-9a10-da90311a5ffb"/>
    <s v="6fbad345-b7de-42a6-b6ab-79b363d0b371"/>
    <x v="13"/>
    <d v="2020-01-16T00:00:00"/>
    <d v="2021-01-16T00:00:00"/>
    <d v="2020-04-16T00:00:00"/>
    <d v="2020-05-15T00:00:00"/>
    <x v="1"/>
    <n v="-3.2"/>
    <n v="167"/>
    <n v="-534.4"/>
    <n v="0"/>
    <n v="-534.4"/>
    <n v="0"/>
    <n v="-534.4"/>
    <s v="USD"/>
    <s v="Hansons.com"/>
    <x v="45"/>
    <s v="Office 365 F3"/>
    <s v="Monthly"/>
  </r>
  <r>
    <s v="f7f66891-a582-418d-999e-cb1be5354253"/>
    <s v="5bfb5421-6841-419b-8ce6-e3bd5254744f"/>
    <x v="0"/>
    <n v="1473062"/>
    <n v="5.6857946088205402E+17"/>
    <x v="94"/>
    <x v="95"/>
    <s v="ff1e751e-e923-423e-9791-67a8499044d4"/>
    <s v="2b3b8d2d-10aa-4be4-b5fd-7f2feb0c3091"/>
    <x v="30"/>
    <d v="2019-12-17T00:00:00"/>
    <d v="2020-12-17T00:00:00"/>
    <d v="2020-05-17T00:00:00"/>
    <d v="2020-06-16T00:00:00"/>
    <x v="0"/>
    <n v="25.6"/>
    <n v="620"/>
    <n v="15872"/>
    <n v="0"/>
    <n v="15872"/>
    <n v="0"/>
    <n v="15872"/>
    <s v="USD"/>
    <s v="freedomforever.com"/>
    <x v="37"/>
    <s v="Microsoft 365 E3"/>
    <s v="Monthly"/>
  </r>
  <r>
    <s v="f7f66891-a582-418d-999e-cb1be5354253"/>
    <s v="bcf60ece-4da7-4e2c-bf49-a5c9aff66eab"/>
    <x v="45"/>
    <n v="1473062"/>
    <n v="5.6857946096961203E+17"/>
    <x v="54"/>
    <x v="96"/>
    <s v="42592d6c-df3c-4acb-bce7-d613ca0e102d"/>
    <s v="796b6b5f-613c-4e24-a17c-eba730d49c02"/>
    <x v="1"/>
    <d v="2020-03-17T00:00:00"/>
    <d v="2021-03-17T00:00:00"/>
    <d v="2020-05-17T00:00:00"/>
    <d v="2020-06-16T00:00:00"/>
    <x v="0"/>
    <n v="16"/>
    <n v="350"/>
    <n v="5600"/>
    <n v="0"/>
    <n v="5600"/>
    <n v="0"/>
    <n v="5600"/>
    <s v="USD"/>
    <s v="mannmortgage.com"/>
    <x v="1"/>
    <s v="Office 365 E3"/>
    <s v="Monthly"/>
  </r>
  <r>
    <s v="f7f66891-a582-418d-999e-cb1be5354253"/>
    <s v="bcf60ece-4da7-4e2c-bf49-a5c9aff66eab"/>
    <x v="45"/>
    <n v="1473062"/>
    <n v="5.6857946096973901E+17"/>
    <x v="54"/>
    <x v="97"/>
    <s v="b044519c-3181-4ecd-804a-f37ee6adf971"/>
    <s v="a044b16a-1861-4308-8086-a3a3b506fac2"/>
    <x v="31"/>
    <d v="2020-03-17T00:00:00"/>
    <d v="2021-03-17T00:00:00"/>
    <d v="2020-05-17T00:00:00"/>
    <d v="2020-06-16T00:00:00"/>
    <x v="0"/>
    <n v="2"/>
    <n v="12"/>
    <n v="24"/>
    <n v="0"/>
    <n v="24"/>
    <n v="0"/>
    <n v="24"/>
    <s v="USD"/>
    <s v="mannmortgage.com"/>
    <x v="38"/>
    <s v="Office 365 E5"/>
    <s v="Monthly"/>
  </r>
  <r>
    <s v="f7f66891-a582-418d-999e-cb1be5354253"/>
    <s v="bcf60ece-4da7-4e2c-bf49-a5c9aff66eab"/>
    <x v="45"/>
    <n v="1473062"/>
    <n v="5.6857946096973901E+17"/>
    <x v="54"/>
    <x v="97"/>
    <s v="b044519c-3181-4ecd-804a-f37ee6adf971"/>
    <s v="a044b16a-1861-4308-8086-a3a3b506fac2"/>
    <x v="31"/>
    <d v="2020-03-17T00:00:00"/>
    <d v="2021-03-17T00:00:00"/>
    <d v="2020-05-17T00:00:00"/>
    <d v="2020-06-16T00:00:00"/>
    <x v="0"/>
    <n v="26.4"/>
    <n v="12"/>
    <n v="316.8"/>
    <n v="0"/>
    <n v="316.8"/>
    <n v="0"/>
    <n v="316.8"/>
    <s v="USD"/>
    <s v="mannmortgage.com"/>
    <x v="38"/>
    <s v="Office 365 E5"/>
    <s v="Monthly"/>
  </r>
  <r>
    <s v="f7f66891-a582-418d-999e-cb1be5354253"/>
    <s v="bcf60ece-4da7-4e2c-bf49-a5c9aff66eab"/>
    <x v="45"/>
    <n v="1473062"/>
    <n v="5.6857946096973901E+17"/>
    <x v="54"/>
    <x v="98"/>
    <s v="df848b55-2814-49bc-a2a6-833e8e106834"/>
    <s v="b4d4b7f4-4089-43b6-9c44-de97b760fb11"/>
    <x v="2"/>
    <d v="2020-03-17T00:00:00"/>
    <d v="2021-03-17T00:00:00"/>
    <d v="2020-05-17T00:00:00"/>
    <d v="2020-06-16T00:00:00"/>
    <x v="0"/>
    <n v="12"/>
    <n v="6"/>
    <n v="72"/>
    <n v="0"/>
    <n v="72"/>
    <n v="0"/>
    <n v="72"/>
    <s v="USD"/>
    <s v="mannmortgage.com"/>
    <x v="2"/>
    <s v="Visio Plan 2"/>
    <s v="Monthly"/>
  </r>
  <r>
    <s v="f7f66891-a582-418d-999e-cb1be5354253"/>
    <s v="bcf60ece-4da7-4e2c-bf49-a5c9aff66eab"/>
    <x v="45"/>
    <n v="1473062"/>
    <n v="5.6857946096973901E+17"/>
    <x v="54"/>
    <x v="99"/>
    <s v="b8a861d5-4372-415e-b0b1-e3ff299d90f8"/>
    <s v="195416c1-3447-423a-b37b-ee59a99a19c4"/>
    <x v="8"/>
    <d v="2020-03-17T00:00:00"/>
    <d v="2021-03-17T00:00:00"/>
    <d v="2020-05-17T00:00:00"/>
    <d v="2020-06-16T00:00:00"/>
    <x v="0"/>
    <n v="3.2"/>
    <n v="25"/>
    <n v="80"/>
    <n v="0"/>
    <n v="80"/>
    <n v="0"/>
    <n v="80"/>
    <s v="USD"/>
    <s v="mannmortgage.com"/>
    <x v="10"/>
    <s v="Exchange Online (Plan 1)"/>
    <s v="Monthly"/>
  </r>
  <r>
    <s v="f7f66891-a582-418d-999e-cb1be5354253"/>
    <s v="bcf60ece-4da7-4e2c-bf49-a5c9aff66eab"/>
    <x v="45"/>
    <n v="1473062"/>
    <n v="5.6857946096973901E+17"/>
    <x v="54"/>
    <x v="100"/>
    <s v="004498d5-e84a-4d9d-9066-514cf4133cf4"/>
    <s v="79c29af7-3cd0-4a6f-b182-a81e31dec84e"/>
    <x v="17"/>
    <d v="2020-03-17T00:00:00"/>
    <d v="2021-03-17T00:00:00"/>
    <d v="2020-05-17T00:00:00"/>
    <d v="2020-06-16T00:00:00"/>
    <x v="0"/>
    <n v="7"/>
    <n v="362"/>
    <n v="2534"/>
    <n v="0"/>
    <n v="2534"/>
    <n v="0"/>
    <n v="2534"/>
    <s v="USD"/>
    <s v="mannmortgage.com"/>
    <x v="21"/>
    <s v="Enterprise Mobility + Security E3"/>
    <s v="Monthly"/>
  </r>
  <r>
    <s v="f7f66891-a582-418d-999e-cb1be5354253"/>
    <s v="bcf60ece-4da7-4e2c-bf49-a5c9aff66eab"/>
    <x v="45"/>
    <n v="1473062"/>
    <n v="5.6857946096973901E+17"/>
    <x v="54"/>
    <x v="101"/>
    <s v="df84e203-4072-4878-bcea-db36213a56e2"/>
    <s v="c94271d8-b431-4a25-a3c5-a57737a1c909"/>
    <x v="16"/>
    <d v="2020-03-17T00:00:00"/>
    <d v="2021-03-17T00:00:00"/>
    <d v="2020-05-17T00:00:00"/>
    <d v="2020-06-16T00:00:00"/>
    <x v="0"/>
    <n v="4"/>
    <n v="100"/>
    <n v="400"/>
    <n v="0"/>
    <n v="400"/>
    <n v="0"/>
    <n v="400"/>
    <s v="USD"/>
    <s v="mannmortgage.com"/>
    <x v="29"/>
    <s v="Microsoft 365 Audio Conferencing"/>
    <s v="Monthly"/>
  </r>
  <r>
    <s v="f7f66891-a582-418d-999e-cb1be5354253"/>
    <s v="bcf60ece-4da7-4e2c-bf49-a5c9aff66eab"/>
    <x v="45"/>
    <n v="1473062"/>
    <n v="5.6857946096973901E+17"/>
    <x v="54"/>
    <x v="102"/>
    <s v="9f2855aa-e249-42f3-91b8-4e895b721b60"/>
    <s v="53fc25f7-6639-4f78-bb44-3c2dfec3ed40"/>
    <x v="36"/>
    <d v="2020-03-17T00:00:00"/>
    <d v="2021-03-17T00:00:00"/>
    <d v="2020-05-17T00:00:00"/>
    <d v="2020-06-16T00:00:00"/>
    <x v="0"/>
    <n v="0.16"/>
    <n v="1"/>
    <n v="0.16"/>
    <n v="0"/>
    <n v="0.16"/>
    <n v="0"/>
    <n v="0.16"/>
    <s v="USD"/>
    <s v="mannmortgage.com"/>
    <x v="46"/>
    <s v="Office 365 Extra File Storage"/>
    <s v="Monthly"/>
  </r>
  <r>
    <s v="f7f66891-a582-418d-999e-cb1be5354253"/>
    <s v="cfdb3e0d-64f7-4e47-a2b9-fc25ac813987"/>
    <x v="46"/>
    <n v="1473062"/>
    <n v="5.68579460966152E+17"/>
    <x v="95"/>
    <x v="103"/>
    <s v="a175446c-0264-4cba-85e1-537a9d4440d5"/>
    <s v="031c9e47-4802-4248-838e-778fb1d2cc05"/>
    <x v="6"/>
    <d v="2020-03-17T00:00:00"/>
    <d v="2021-03-17T00:00:00"/>
    <d v="2020-05-17T00:00:00"/>
    <d v="2020-06-16T00:00:00"/>
    <x v="0"/>
    <n v="10"/>
    <n v="10"/>
    <n v="100"/>
    <n v="0"/>
    <n v="100"/>
    <n v="0"/>
    <n v="100"/>
    <s v="USD"/>
    <s v="manndev.net"/>
    <x v="6"/>
    <s v="Microsoft 365 Business Standard"/>
    <s v="Monthly"/>
  </r>
  <r>
    <s v="f7f66891-a582-418d-999e-cb1be5354253"/>
    <s v="8df8634f-984c-4f3e-aa63-28cf357bc961"/>
    <x v="20"/>
    <n v="1473062"/>
    <n v="5.685794610372E+17"/>
    <x v="96"/>
    <x v="104"/>
    <s v="ceec3bfe-73cc-44e5-8794-eca31ca7f068"/>
    <s v="d85c8762-22e4-44c0-97fe-27ed3fc4e61a"/>
    <x v="37"/>
    <d v="2019-09-18T00:00:00"/>
    <d v="2020-09-18T00:00:00"/>
    <d v="2020-05-18T00:00:00"/>
    <d v="2020-06-17T00:00:00"/>
    <x v="0"/>
    <n v="44"/>
    <n v="4"/>
    <n v="176"/>
    <n v="0"/>
    <n v="176"/>
    <n v="0"/>
    <n v="176"/>
    <s v="USD"/>
    <s v="alro.com"/>
    <x v="47"/>
    <s v="Project Plan 5"/>
    <s v="Monthly"/>
  </r>
  <r>
    <s v="f7f66891-a582-418d-999e-cb1be5354253"/>
    <s v="3f50fc3d-cfff-4fe1-bb0c-b2c90d56ade7"/>
    <x v="12"/>
    <n v="1473062"/>
    <n v="5.6857946091367699E+17"/>
    <x v="97"/>
    <x v="105"/>
    <s v="30348a95-10f7-44b4-bb34-5eafedd4ffa0"/>
    <s v="37402a1d-0c6e-4d49-baae-0e45bd8ecb44"/>
    <x v="34"/>
    <d v="2019-10-18T00:00:00"/>
    <d v="2020-10-18T00:00:00"/>
    <d v="2020-05-18T00:00:00"/>
    <d v="2020-06-17T00:00:00"/>
    <x v="0"/>
    <n v="11.8"/>
    <n v="2"/>
    <n v="23.6"/>
    <n v="0"/>
    <n v="23.6"/>
    <n v="0"/>
    <n v="23.6"/>
    <s v="USD"/>
    <s v="ajaxpaving.com"/>
    <x v="42"/>
    <s v="Enterprise Mobility + Security E5"/>
    <s v="Monthly"/>
  </r>
  <r>
    <s v="f7f66891-a582-418d-999e-cb1be5354253"/>
    <s v="3b2e2de8-715b-4a76-a45f-4afa0b9f4ff1"/>
    <x v="35"/>
    <n v="1473062"/>
    <n v="5.6857946100136198E+17"/>
    <x v="54"/>
    <x v="106"/>
    <s v="5d471e51-3864-4c9e-b09c-f5c55a4a03c7"/>
    <s v="0f598efe-f330-4d79-b79f-c9480bb7ce3e"/>
    <x v="11"/>
    <d v="2020-05-18T00:00:00"/>
    <d v="2021-05-14T00:00:00"/>
    <d v="2020-05-18T00:00:00"/>
    <d v="2020-06-13T00:00:00"/>
    <x v="2"/>
    <n v="10.45"/>
    <n v="1"/>
    <n v="10.45"/>
    <n v="0"/>
    <n v="10.45"/>
    <n v="0"/>
    <n v="10.45"/>
    <s v="USD"/>
    <s v="deva.fortherecordcourt.com"/>
    <x v="17"/>
    <s v="Microsoft 365 Domestic Calling Plan"/>
    <s v="Monthly"/>
  </r>
  <r>
    <s v="f7f66891-a582-418d-999e-cb1be5354253"/>
    <s v="3b2e2de8-715b-4a76-a45f-4afa0b9f4ff1"/>
    <x v="35"/>
    <n v="1473062"/>
    <n v="5.6857946100136198E+17"/>
    <x v="54"/>
    <x v="107"/>
    <s v="6c39021d-79b7-4675-af67-1b5dd943ccfa"/>
    <s v="4260988e-990d-479c-ae7b-f01ce8e1bb4d"/>
    <x v="23"/>
    <d v="2020-05-18T00:00:00"/>
    <d v="2021-05-14T00:00:00"/>
    <d v="2020-05-18T00:00:00"/>
    <d v="2020-06-13T00:00:00"/>
    <x v="2"/>
    <n v="5.57"/>
    <n v="1"/>
    <n v="5.57"/>
    <n v="0"/>
    <n v="5.57"/>
    <n v="0"/>
    <n v="5.57"/>
    <s v="USD"/>
    <s v="deva.fortherecordcourt.com"/>
    <x v="30"/>
    <s v="Microsoft 365 Phone System"/>
    <s v="Monthly"/>
  </r>
  <r>
    <s v="f7f66891-a582-418d-999e-cb1be5354253"/>
    <s v="3b2e2de8-715b-4a76-a45f-4afa0b9f4ff1"/>
    <x v="35"/>
    <n v="1473062"/>
    <n v="5.6857946100136198E+17"/>
    <x v="54"/>
    <x v="108"/>
    <s v="df84e203-4072-4878-bcea-db36213a56e2"/>
    <s v="c94271d8-b431-4a25-a3c5-a57737a1c909"/>
    <x v="16"/>
    <d v="2020-05-18T00:00:00"/>
    <d v="2021-05-14T00:00:00"/>
    <d v="2020-05-18T00:00:00"/>
    <d v="2020-06-13T00:00:00"/>
    <x v="2"/>
    <n v="3.48"/>
    <n v="1"/>
    <n v="3.48"/>
    <n v="0"/>
    <n v="3.48"/>
    <n v="0"/>
    <n v="3.48"/>
    <s v="USD"/>
    <s v="deva.fortherecordcourt.com"/>
    <x v="29"/>
    <s v="Microsoft 365 Audio Conferencing"/>
    <s v="Monthly"/>
  </r>
  <r>
    <s v="f7f66891-a582-418d-999e-cb1be5354253"/>
    <s v="33d1f904-3696-43e9-b2cd-59fc43c3ce08"/>
    <x v="15"/>
    <n v="1473062"/>
    <n v="5.6857946097383501E+17"/>
    <x v="98"/>
    <x v="109"/>
    <s v="806d01c4-da3e-4c8a-be2a-6ced26ab66b5"/>
    <s v="3be5ad69-83e1-4097-aa42-c0127792d108"/>
    <x v="38"/>
    <d v="2019-06-19T00:00:00"/>
    <d v="2020-06-19T00:00:00"/>
    <d v="2020-05-19T00:00:00"/>
    <d v="2020-06-18T00:00:00"/>
    <x v="0"/>
    <n v="9.6"/>
    <n v="18"/>
    <n v="172.8"/>
    <n v="0"/>
    <n v="172.8"/>
    <n v="0"/>
    <n v="172.8"/>
    <s v="USD"/>
    <s v="divdat.com"/>
    <x v="48"/>
    <s v="Microsoft 365 E5 Security"/>
    <s v="Monthly"/>
  </r>
  <r>
    <s v="f7f66891-a582-418d-999e-cb1be5354253"/>
    <s v="33d1f904-3696-43e9-b2cd-59fc43c3ce08"/>
    <x v="15"/>
    <n v="1473062"/>
    <n v="5.6857946097383501E+17"/>
    <x v="98"/>
    <x v="109"/>
    <s v="806d01c4-da3e-4c8a-be2a-6ced26ab66b5"/>
    <s v="3be5ad69-83e1-4097-aa42-c0127792d108"/>
    <x v="38"/>
    <d v="2019-06-19T00:00:00"/>
    <d v="2020-06-19T00:00:00"/>
    <d v="2020-04-19T00:00:00"/>
    <d v="2020-05-14T00:00:00"/>
    <x v="1"/>
    <n v="8.32"/>
    <n v="17"/>
    <n v="141.44"/>
    <n v="0"/>
    <n v="141.44"/>
    <n v="0"/>
    <n v="141.44"/>
    <s v="USD"/>
    <s v="divdat.com"/>
    <x v="48"/>
    <s v="Microsoft 365 E5 Security"/>
    <s v="Monthly"/>
  </r>
  <r>
    <s v="f7f66891-a582-418d-999e-cb1be5354253"/>
    <s v="33d1f904-3696-43e9-b2cd-59fc43c3ce08"/>
    <x v="15"/>
    <n v="1473062"/>
    <n v="5.6857946097383501E+17"/>
    <x v="98"/>
    <x v="109"/>
    <s v="806d01c4-da3e-4c8a-be2a-6ced26ab66b5"/>
    <s v="3be5ad69-83e1-4097-aa42-c0127792d108"/>
    <x v="38"/>
    <d v="2019-06-19T00:00:00"/>
    <d v="2020-06-19T00:00:00"/>
    <d v="2020-05-15T00:00:00"/>
    <d v="2020-05-18T00:00:00"/>
    <x v="1"/>
    <n v="1.28"/>
    <n v="18"/>
    <n v="23.04"/>
    <n v="0"/>
    <n v="23.04"/>
    <n v="0"/>
    <n v="23.04"/>
    <s v="USD"/>
    <s v="divdat.com"/>
    <x v="48"/>
    <s v="Microsoft 365 E5 Security"/>
    <s v="Monthly"/>
  </r>
  <r>
    <s v="f7f66891-a582-418d-999e-cb1be5354253"/>
    <s v="33d1f904-3696-43e9-b2cd-59fc43c3ce08"/>
    <x v="15"/>
    <n v="1473062"/>
    <n v="5.6857946097383501E+17"/>
    <x v="98"/>
    <x v="109"/>
    <s v="806d01c4-da3e-4c8a-be2a-6ced26ab66b5"/>
    <s v="3be5ad69-83e1-4097-aa42-c0127792d108"/>
    <x v="38"/>
    <d v="2019-06-19T00:00:00"/>
    <d v="2020-06-19T00:00:00"/>
    <d v="2020-04-19T00:00:00"/>
    <d v="2020-05-18T00:00:00"/>
    <x v="1"/>
    <n v="-9.6"/>
    <n v="17"/>
    <n v="-163.19999999999999"/>
    <n v="0"/>
    <n v="-163.19999999999999"/>
    <n v="0"/>
    <n v="-163.19999999999999"/>
    <s v="USD"/>
    <s v="divdat.com"/>
    <x v="48"/>
    <s v="Microsoft 365 E5 Security"/>
    <s v="Monthly"/>
  </r>
  <r>
    <s v="f7f66891-a582-418d-999e-cb1be5354253"/>
    <s v="33d1f904-3696-43e9-b2cd-59fc43c3ce08"/>
    <x v="15"/>
    <n v="1473062"/>
    <n v="5.6857946097396301E+17"/>
    <x v="99"/>
    <x v="110"/>
    <s v="ff1e751e-e923-423e-9791-67a8499044d4"/>
    <s v="2b3b8d2d-10aa-4be4-b5fd-7f2feb0c3091"/>
    <x v="30"/>
    <d v="2019-06-19T00:00:00"/>
    <d v="2020-06-19T00:00:00"/>
    <d v="2020-05-19T00:00:00"/>
    <d v="2020-06-18T00:00:00"/>
    <x v="0"/>
    <n v="25.6"/>
    <n v="17"/>
    <n v="435.2"/>
    <n v="0"/>
    <n v="435.2"/>
    <n v="0"/>
    <n v="435.2"/>
    <s v="USD"/>
    <s v="divdat.com"/>
    <x v="37"/>
    <s v="Microsoft 365 E3"/>
    <s v="Monthly"/>
  </r>
  <r>
    <s v="f7f66891-a582-418d-999e-cb1be5354253"/>
    <s v="33d1f904-3696-43e9-b2cd-59fc43c3ce08"/>
    <x v="15"/>
    <n v="1473062"/>
    <n v="5.6857946097396301E+17"/>
    <x v="99"/>
    <x v="110"/>
    <s v="ff1e751e-e923-423e-9791-67a8499044d4"/>
    <s v="2b3b8d2d-10aa-4be4-b5fd-7f2feb0c3091"/>
    <x v="30"/>
    <d v="2019-06-19T00:00:00"/>
    <d v="2020-06-19T00:00:00"/>
    <d v="2020-04-19T00:00:00"/>
    <d v="2020-05-14T00:00:00"/>
    <x v="1"/>
    <n v="22.18"/>
    <n v="16"/>
    <n v="354.99"/>
    <n v="0"/>
    <n v="354.99"/>
    <n v="0"/>
    <n v="354.99"/>
    <s v="USD"/>
    <s v="divdat.com"/>
    <x v="37"/>
    <s v="Microsoft 365 E3"/>
    <s v="Monthly"/>
  </r>
  <r>
    <s v="f7f66891-a582-418d-999e-cb1be5354253"/>
    <s v="33d1f904-3696-43e9-b2cd-59fc43c3ce08"/>
    <x v="15"/>
    <n v="1473062"/>
    <n v="5.6857946097396301E+17"/>
    <x v="99"/>
    <x v="110"/>
    <s v="ff1e751e-e923-423e-9791-67a8499044d4"/>
    <s v="2b3b8d2d-10aa-4be4-b5fd-7f2feb0c3091"/>
    <x v="30"/>
    <d v="2019-06-19T00:00:00"/>
    <d v="2020-06-19T00:00:00"/>
    <d v="2020-05-15T00:00:00"/>
    <d v="2020-05-18T00:00:00"/>
    <x v="1"/>
    <n v="3.41"/>
    <n v="17"/>
    <n v="58.03"/>
    <n v="0"/>
    <n v="58.03"/>
    <n v="0"/>
    <n v="58.03"/>
    <s v="USD"/>
    <s v="divdat.com"/>
    <x v="37"/>
    <s v="Microsoft 365 E3"/>
    <s v="Monthly"/>
  </r>
  <r>
    <s v="f7f66891-a582-418d-999e-cb1be5354253"/>
    <s v="33d1f904-3696-43e9-b2cd-59fc43c3ce08"/>
    <x v="15"/>
    <n v="1473062"/>
    <n v="5.6857946097396301E+17"/>
    <x v="99"/>
    <x v="110"/>
    <s v="ff1e751e-e923-423e-9791-67a8499044d4"/>
    <s v="2b3b8d2d-10aa-4be4-b5fd-7f2feb0c3091"/>
    <x v="30"/>
    <d v="2019-06-19T00:00:00"/>
    <d v="2020-06-19T00:00:00"/>
    <d v="2020-04-19T00:00:00"/>
    <d v="2020-05-18T00:00:00"/>
    <x v="1"/>
    <n v="-25.6"/>
    <n v="16"/>
    <n v="-409.6"/>
    <n v="0"/>
    <n v="-409.6"/>
    <n v="0"/>
    <n v="-409.6"/>
    <s v="USD"/>
    <s v="divdat.com"/>
    <x v="37"/>
    <s v="Microsoft 365 E3"/>
    <s v="Monthly"/>
  </r>
  <r>
    <s v="f7f66891-a582-418d-999e-cb1be5354253"/>
    <s v="bab941a5-7c87-4801-ae0a-052fdf7bd191"/>
    <x v="47"/>
    <n v="1473062"/>
    <n v="5.6857946091278701E+17"/>
    <x v="100"/>
    <x v="111"/>
    <s v="31714144-82ec-4b12-90b2-d95505679bec"/>
    <s v="2c883339-ef9c-4cce-81b8-e5adea60794c"/>
    <x v="39"/>
    <d v="2020-03-20T00:00:00"/>
    <d v="2021-03-20T00:00:00"/>
    <d v="2020-05-20T00:00:00"/>
    <d v="2020-06-19T00:00:00"/>
    <x v="0"/>
    <n v="3.08"/>
    <n v="2"/>
    <n v="6.16"/>
    <n v="0"/>
    <n v="6.16"/>
    <n v="0"/>
    <n v="6.16"/>
    <s v="USD"/>
    <s v="envisiontechnology.com"/>
    <x v="49"/>
    <s v="Meeting Room"/>
    <s v="Monthly"/>
  </r>
  <r>
    <s v="f7f66891-a582-418d-999e-cb1be5354253"/>
    <s v="bab941a5-7c87-4801-ae0a-052fdf7bd191"/>
    <x v="47"/>
    <n v="1473062"/>
    <n v="5.6857946091278701E+17"/>
    <x v="100"/>
    <x v="111"/>
    <s v="31714144-82ec-4b12-90b2-d95505679bec"/>
    <s v="2c883339-ef9c-4cce-81b8-e5adea60794c"/>
    <x v="39"/>
    <d v="2020-03-20T00:00:00"/>
    <d v="2021-03-20T00:00:00"/>
    <d v="2020-05-20T00:00:00"/>
    <d v="2020-06-19T00:00:00"/>
    <x v="0"/>
    <n v="11.92"/>
    <n v="2"/>
    <n v="23.84"/>
    <n v="0"/>
    <n v="23.84"/>
    <n v="0"/>
    <n v="23.84"/>
    <s v="USD"/>
    <s v="envisiontechnology.com"/>
    <x v="49"/>
    <s v="Meeting Room"/>
    <s v="Monthly"/>
  </r>
  <r>
    <s v="f7f66891-a582-418d-999e-cb1be5354253"/>
    <s v="bab941a5-7c87-4801-ae0a-052fdf7bd191"/>
    <x v="47"/>
    <n v="1473062"/>
    <n v="5.6857946091278701E+17"/>
    <x v="101"/>
    <x v="112"/>
    <s v="df84e203-4072-4878-bcea-db36213a56e2"/>
    <s v="c94271d8-b431-4a25-a3c5-a57737a1c909"/>
    <x v="16"/>
    <d v="2020-03-20T00:00:00"/>
    <d v="2021-03-20T00:00:00"/>
    <d v="2020-05-20T00:00:00"/>
    <d v="2020-06-19T00:00:00"/>
    <x v="0"/>
    <n v="4"/>
    <n v="12"/>
    <n v="48"/>
    <n v="0"/>
    <n v="48"/>
    <n v="0"/>
    <n v="48"/>
    <s v="USD"/>
    <s v="envisiontechnology.com"/>
    <x v="29"/>
    <s v="Microsoft 365 Audio Conferencing"/>
    <s v="Monthly"/>
  </r>
  <r>
    <s v="f7f66891-a582-418d-999e-cb1be5354253"/>
    <s v="975b8502-285e-4631-ac0e-30bc08de2673"/>
    <x v="43"/>
    <n v="1473062"/>
    <n v="5.6857946097332E+17"/>
    <x v="102"/>
    <x v="113"/>
    <s v="0b069cb6-5761-45c3-8e33-1bec183ecec4"/>
    <s v="91fd106f-4b2c-4938-95ac-f54f74e9a239"/>
    <x v="21"/>
    <d v="2019-12-20T00:00:00"/>
    <d v="2020-12-20T00:00:00"/>
    <d v="2020-05-20T00:00:00"/>
    <d v="2020-06-19T00:00:00"/>
    <x v="0"/>
    <n v="6.4"/>
    <n v="7"/>
    <n v="44.8"/>
    <n v="0"/>
    <n v="44.8"/>
    <n v="0"/>
    <n v="44.8"/>
    <s v="USD"/>
    <s v="dionleadership.com"/>
    <x v="26"/>
    <s v="Office 365 E1"/>
    <s v="Monthly"/>
  </r>
  <r>
    <s v="f7f66891-a582-418d-999e-cb1be5354253"/>
    <s v="bab941a5-7c87-4801-ae0a-052fdf7bd191"/>
    <x v="47"/>
    <n v="1473062"/>
    <n v="5.6857946091278701E+17"/>
    <x v="103"/>
    <x v="114"/>
    <s v="0b069cb6-5761-45c3-8e33-1bec183ecec4"/>
    <s v="91fd106f-4b2c-4938-95ac-f54f74e9a239"/>
    <x v="21"/>
    <d v="2020-03-20T00:00:00"/>
    <d v="2021-03-20T00:00:00"/>
    <d v="2020-05-20T00:00:00"/>
    <d v="2020-06-19T00:00:00"/>
    <x v="0"/>
    <n v="6.4"/>
    <n v="1"/>
    <n v="6.4"/>
    <n v="0"/>
    <n v="6.4"/>
    <n v="0"/>
    <n v="6.4"/>
    <s v="USD"/>
    <s v="envisiontechnology.com"/>
    <x v="26"/>
    <s v="Office 365 E1"/>
    <s v="Monthly"/>
  </r>
  <r>
    <s v="f7f66891-a582-418d-999e-cb1be5354253"/>
    <s v="bab941a5-7c87-4801-ae0a-052fdf7bd191"/>
    <x v="47"/>
    <n v="1473062"/>
    <n v="5.6857946091278701E+17"/>
    <x v="104"/>
    <x v="115"/>
    <s v="10c39628-dc52-4181-968d-9dcc08eb72a5"/>
    <s v="2389eb32-a60d-474a-936c-5feb8ab06aad"/>
    <x v="28"/>
    <d v="2020-03-20T00:00:00"/>
    <d v="2021-03-20T00:00:00"/>
    <d v="2020-05-20T00:00:00"/>
    <d v="2020-06-19T00:00:00"/>
    <x v="0"/>
    <n v="5.6"/>
    <n v="1"/>
    <n v="5.6"/>
    <n v="0"/>
    <n v="5.6"/>
    <n v="0"/>
    <n v="5.6"/>
    <s v="USD"/>
    <s v="envisiontechnology.com"/>
    <x v="50"/>
    <s v="Microsoft Power Apps Plan 1 (Qualified Offer)"/>
    <s v="Monthly"/>
  </r>
  <r>
    <s v="f7f66891-a582-418d-999e-cb1be5354253"/>
    <s v="b309bec7-4a30-463a-bdc3-1ca32b472ac0"/>
    <x v="48"/>
    <n v="1473062"/>
    <n v="5.6857946093198003E+17"/>
    <x v="105"/>
    <x v="116"/>
    <s v="0b069cb6-5761-45c3-8e33-1bec183ecec4"/>
    <s v="91fd106f-4b2c-4938-95ac-f54f74e9a239"/>
    <x v="21"/>
    <d v="2020-05-20T00:00:00"/>
    <d v="2021-05-20T00:00:00"/>
    <d v="2020-05-20T00:00:00"/>
    <d v="2020-06-19T00:00:00"/>
    <x v="2"/>
    <n v="0"/>
    <n v="1"/>
    <n v="6.4"/>
    <n v="6.4"/>
    <n v="0"/>
    <n v="0"/>
    <n v="0"/>
    <s v="USD"/>
    <s v="demo.fortherecordcourt.com"/>
    <x v="26"/>
    <s v="Office 365 E1"/>
    <s v="Monthly"/>
  </r>
  <r>
    <s v="f7f66891-a582-418d-999e-cb1be5354253"/>
    <s v="157cd635-123b-401e-a17c-aec226d8b1d0"/>
    <x v="44"/>
    <n v="1473062"/>
    <n v="5.6857946106203597E+17"/>
    <x v="106"/>
    <x v="117"/>
    <s v="df84e203-4072-4878-bcea-db36213a56e2"/>
    <s v="c94271d8-b431-4a25-a3c5-a57737a1c909"/>
    <x v="16"/>
    <d v="2020-03-25T00:00:00"/>
    <d v="2020-12-20T00:00:00"/>
    <d v="2020-05-20T00:00:00"/>
    <d v="2020-06-19T00:00:00"/>
    <x v="0"/>
    <n v="4"/>
    <n v="3"/>
    <n v="12"/>
    <n v="0"/>
    <n v="12"/>
    <n v="0"/>
    <n v="12"/>
    <s v="USD"/>
    <s v="Hansons.com"/>
    <x v="29"/>
    <s v="Microsoft 365 Audio Conferencing"/>
    <s v="Monthly"/>
  </r>
  <r>
    <s v="f7f66891-a582-418d-999e-cb1be5354253"/>
    <s v="157cd635-123b-401e-a17c-aec226d8b1d0"/>
    <x v="44"/>
    <n v="1473062"/>
    <n v="5.6857946106203597E+17"/>
    <x v="107"/>
    <x v="118"/>
    <s v="42592d6c-df3c-4acb-bce7-d613ca0e102d"/>
    <s v="796b6b5f-613c-4e24-a17c-eba730d49c02"/>
    <x v="1"/>
    <d v="2019-12-20T00:00:00"/>
    <d v="2020-12-20T00:00:00"/>
    <d v="2020-05-20T00:00:00"/>
    <d v="2020-06-19T00:00:00"/>
    <x v="0"/>
    <n v="16"/>
    <n v="160"/>
    <n v="2560"/>
    <n v="0"/>
    <n v="2560"/>
    <n v="0"/>
    <n v="2560"/>
    <s v="USD"/>
    <s v="Hansons.com"/>
    <x v="1"/>
    <s v="Office 365 E3"/>
    <s v="Monthly"/>
  </r>
  <r>
    <s v="f7f66891-a582-418d-999e-cb1be5354253"/>
    <s v="157cd635-123b-401e-a17c-aec226d8b1d0"/>
    <x v="44"/>
    <n v="1473062"/>
    <n v="5.6857946106203597E+17"/>
    <x v="107"/>
    <x v="118"/>
    <s v="42592d6c-df3c-4acb-bce7-d613ca0e102d"/>
    <s v="796b6b5f-613c-4e24-a17c-eba730d49c02"/>
    <x v="1"/>
    <d v="2019-12-20T00:00:00"/>
    <d v="2020-12-20T00:00:00"/>
    <d v="2020-04-20T00:00:00"/>
    <d v="2020-04-28T00:00:00"/>
    <x v="1"/>
    <n v="4.8"/>
    <n v="248"/>
    <n v="1190.4000000000001"/>
    <n v="0"/>
    <n v="1190.4000000000001"/>
    <n v="0"/>
    <n v="1190.4000000000001"/>
    <s v="USD"/>
    <s v="Hansons.com"/>
    <x v="1"/>
    <s v="Office 365 E3"/>
    <s v="Monthly"/>
  </r>
  <r>
    <s v="f7f66891-a582-418d-999e-cb1be5354253"/>
    <s v="e7f06c85-58c3-4329-9a55-e9ea2d1b5344"/>
    <x v="21"/>
    <n v="1473062"/>
    <n v="5.68579460891024E+17"/>
    <x v="108"/>
    <x v="119"/>
    <s v="d96c43f8-e0f5-4089-a337-10fd1d89a174"/>
    <s v="39504991-553b-48c2-bdf4-ea47f93bf784"/>
    <x v="35"/>
    <d v="2019-11-20T00:00:00"/>
    <d v="2020-11-20T00:00:00"/>
    <d v="2020-05-20T00:00:00"/>
    <d v="2020-06-19T00:00:00"/>
    <x v="0"/>
    <n v="5.6"/>
    <n v="2"/>
    <n v="11.2"/>
    <n v="0"/>
    <n v="11.2"/>
    <n v="0"/>
    <n v="11.2"/>
    <s v="USD"/>
    <s v="cambrianassisted.onmicrosoft.com"/>
    <x v="44"/>
    <s v="Windows 10 Enterprise E3"/>
    <s v="Monthly"/>
  </r>
  <r>
    <s v="f7f66891-a582-418d-999e-cb1be5354253"/>
    <s v="157cd635-123b-401e-a17c-aec226d8b1d0"/>
    <x v="44"/>
    <n v="1473062"/>
    <n v="5.6857946106203597E+17"/>
    <x v="109"/>
    <x v="120"/>
    <s v="680fcd66-008a-435f-b66a-640dae37b306"/>
    <s v="a2706f86-868d-4048-989b-0c69e5c76b63"/>
    <x v="15"/>
    <d v="2019-12-20T00:00:00"/>
    <d v="2020-12-20T00:00:00"/>
    <d v="2020-05-20T00:00:00"/>
    <d v="2020-06-19T00:00:00"/>
    <x v="0"/>
    <n v="1.6"/>
    <n v="160"/>
    <n v="256"/>
    <n v="0"/>
    <n v="256"/>
    <n v="0"/>
    <n v="256"/>
    <s v="USD"/>
    <s v="Hansons.com"/>
    <x v="22"/>
    <s v="Office 365 Advanced Threat Protection (Plan 1)"/>
    <s v="Monthly"/>
  </r>
  <r>
    <s v="f7f66891-a582-418d-999e-cb1be5354253"/>
    <s v="157cd635-123b-401e-a17c-aec226d8b1d0"/>
    <x v="44"/>
    <n v="1473062"/>
    <n v="5.6857946106203597E+17"/>
    <x v="109"/>
    <x v="120"/>
    <s v="680fcd66-008a-435f-b66a-640dae37b306"/>
    <s v="a2706f86-868d-4048-989b-0c69e5c76b63"/>
    <x v="15"/>
    <d v="2019-12-20T00:00:00"/>
    <d v="2020-12-20T00:00:00"/>
    <d v="2020-04-20T00:00:00"/>
    <d v="2020-04-28T00:00:00"/>
    <x v="1"/>
    <n v="0.48"/>
    <n v="248"/>
    <n v="119.04"/>
    <n v="0"/>
    <n v="119.04"/>
    <n v="0"/>
    <n v="119.04"/>
    <s v="USD"/>
    <s v="Hansons.com"/>
    <x v="22"/>
    <s v="Office 365 Advanced Threat Protection (Plan 1)"/>
    <s v="Monthly"/>
  </r>
  <r>
    <s v="f7f66891-a582-418d-999e-cb1be5354253"/>
    <s v="157cd635-123b-401e-a17c-aec226d8b1d0"/>
    <x v="44"/>
    <n v="1473062"/>
    <n v="5.6857946106203597E+17"/>
    <x v="109"/>
    <x v="120"/>
    <s v="680fcd66-008a-435f-b66a-640dae37b306"/>
    <s v="a2706f86-868d-4048-989b-0c69e5c76b63"/>
    <x v="15"/>
    <d v="2019-12-20T00:00:00"/>
    <d v="2020-12-20T00:00:00"/>
    <d v="2020-04-29T00:00:00"/>
    <d v="2020-05-19T00:00:00"/>
    <x v="1"/>
    <n v="1.1200000000000001"/>
    <n v="160"/>
    <n v="179.2"/>
    <n v="0"/>
    <n v="179.2"/>
    <n v="0"/>
    <n v="179.2"/>
    <s v="USD"/>
    <s v="Hansons.com"/>
    <x v="22"/>
    <s v="Office 365 Advanced Threat Protection (Plan 1)"/>
    <s v="Monthly"/>
  </r>
  <r>
    <s v="f7f66891-a582-418d-999e-cb1be5354253"/>
    <s v="157cd635-123b-401e-a17c-aec226d8b1d0"/>
    <x v="44"/>
    <n v="1473062"/>
    <n v="5.6857946106203597E+17"/>
    <x v="109"/>
    <x v="120"/>
    <s v="680fcd66-008a-435f-b66a-640dae37b306"/>
    <s v="a2706f86-868d-4048-989b-0c69e5c76b63"/>
    <x v="15"/>
    <d v="2019-12-20T00:00:00"/>
    <d v="2020-12-20T00:00:00"/>
    <d v="2020-04-20T00:00:00"/>
    <d v="2020-05-19T00:00:00"/>
    <x v="1"/>
    <n v="-1.6"/>
    <n v="248"/>
    <n v="-396.8"/>
    <n v="0"/>
    <n v="-396.8"/>
    <n v="0"/>
    <n v="-396.8"/>
    <s v="USD"/>
    <s v="Hansons.com"/>
    <x v="22"/>
    <s v="Office 365 Advanced Threat Protection (Plan 1)"/>
    <s v="Monthly"/>
  </r>
  <r>
    <s v="f7f66891-a582-418d-999e-cb1be5354253"/>
    <s v="157cd635-123b-401e-a17c-aec226d8b1d0"/>
    <x v="44"/>
    <n v="1473062"/>
    <n v="5.6857946106203597E+17"/>
    <x v="107"/>
    <x v="118"/>
    <s v="42592d6c-df3c-4acb-bce7-d613ca0e102d"/>
    <s v="796b6b5f-613c-4e24-a17c-eba730d49c02"/>
    <x v="1"/>
    <d v="2019-12-20T00:00:00"/>
    <d v="2020-12-20T00:00:00"/>
    <d v="2020-04-29T00:00:00"/>
    <d v="2020-05-19T00:00:00"/>
    <x v="1"/>
    <n v="11.2"/>
    <n v="160"/>
    <n v="1792"/>
    <n v="0"/>
    <n v="1792"/>
    <n v="0"/>
    <n v="1792"/>
    <s v="USD"/>
    <s v="Hansons.com"/>
    <x v="1"/>
    <s v="Office 365 E3"/>
    <s v="Monthly"/>
  </r>
  <r>
    <s v="f7f66891-a582-418d-999e-cb1be5354253"/>
    <s v="157cd635-123b-401e-a17c-aec226d8b1d0"/>
    <x v="44"/>
    <n v="1473062"/>
    <n v="5.6857946106203597E+17"/>
    <x v="107"/>
    <x v="118"/>
    <s v="42592d6c-df3c-4acb-bce7-d613ca0e102d"/>
    <s v="796b6b5f-613c-4e24-a17c-eba730d49c02"/>
    <x v="1"/>
    <d v="2019-12-20T00:00:00"/>
    <d v="2020-12-20T00:00:00"/>
    <d v="2020-04-20T00:00:00"/>
    <d v="2020-05-19T00:00:00"/>
    <x v="1"/>
    <n v="-16"/>
    <n v="248"/>
    <n v="-3968"/>
    <n v="0"/>
    <n v="-3968"/>
    <n v="0"/>
    <n v="-3968"/>
    <s v="USD"/>
    <s v="Hansons.com"/>
    <x v="1"/>
    <s v="Office 365 E3"/>
    <s v="Monthly"/>
  </r>
  <r>
    <s v="f7f66891-a582-418d-999e-cb1be5354253"/>
    <s v="bab941a5-7c87-4801-ae0a-052fdf7bd191"/>
    <x v="47"/>
    <n v="1473062"/>
    <n v="5.6857946091278701E+17"/>
    <x v="110"/>
    <x v="121"/>
    <s v="42592d6c-df3c-4acb-bce7-d613ca0e102d"/>
    <s v="796b6b5f-613c-4e24-a17c-eba730d49c02"/>
    <x v="1"/>
    <d v="2020-03-20T00:00:00"/>
    <d v="2021-03-20T00:00:00"/>
    <d v="2020-05-20T00:00:00"/>
    <d v="2020-06-19T00:00:00"/>
    <x v="0"/>
    <n v="16"/>
    <n v="1"/>
    <n v="16"/>
    <n v="0"/>
    <n v="16"/>
    <n v="0"/>
    <n v="16"/>
    <s v="USD"/>
    <s v="envisiontechnology.com"/>
    <x v="1"/>
    <s v="Office 365 E3"/>
    <s v="Monthly"/>
  </r>
  <r>
    <s v="f7f66891-a582-418d-999e-cb1be5354253"/>
    <s v="66380db5-9459-4665-95b5-d9f284b13313"/>
    <x v="49"/>
    <n v="1473062"/>
    <n v="5.6857946088960602E+17"/>
    <x v="111"/>
    <x v="122"/>
    <s v="bdfa2140-d8e2-42cb-9a10-da90311a5ffb"/>
    <s v="6fbad345-b7de-42a6-b6ab-79b363d0b371"/>
    <x v="13"/>
    <d v="2020-04-20T00:00:00"/>
    <d v="2021-04-20T00:00:00"/>
    <d v="2020-05-20T00:00:00"/>
    <d v="2020-06-19T00:00:00"/>
    <x v="0"/>
    <n v="3.2"/>
    <n v="1"/>
    <n v="3.2"/>
    <n v="0"/>
    <n v="3.2"/>
    <n v="0"/>
    <n v="3.2"/>
    <s v="USD"/>
    <s v="OaklandLawGroup.com"/>
    <x v="15"/>
    <s v="Office 365 F3"/>
    <s v="Monthly"/>
  </r>
  <r>
    <s v="f7f66891-a582-418d-999e-cb1be5354253"/>
    <s v="8df8634f-984c-4f3e-aa63-28cf357bc961"/>
    <x v="20"/>
    <n v="1473062"/>
    <n v="5.6857946089345498E+17"/>
    <x v="112"/>
    <x v="123"/>
    <s v="3ccac4e6-7b09-4712-8ade-a278de3a4235"/>
    <s v="a56baa74-d4e3-49fd-b228-ca0b62d08bad"/>
    <x v="12"/>
    <d v="2019-08-21T00:00:00"/>
    <d v="2020-08-21T00:00:00"/>
    <d v="2020-05-21T00:00:00"/>
    <d v="2020-06-20T00:00:00"/>
    <x v="0"/>
    <n v="24"/>
    <n v="18"/>
    <n v="432"/>
    <n v="0"/>
    <n v="432"/>
    <n v="0"/>
    <n v="432"/>
    <s v="USD"/>
    <s v="alro.com"/>
    <x v="43"/>
    <s v="Project Plan 3"/>
    <s v="Monthly"/>
  </r>
  <r>
    <s v="f7f66891-a582-418d-999e-cb1be5354253"/>
    <s v="8df8634f-984c-4f3e-aa63-28cf357bc961"/>
    <x v="20"/>
    <n v="1473062"/>
    <n v="5.6857946089358298E+17"/>
    <x v="113"/>
    <x v="124"/>
    <s v="df848b55-2814-49bc-a2a6-833e8e106834"/>
    <s v="b4d4b7f4-4089-43b6-9c44-de97b760fb11"/>
    <x v="2"/>
    <d v="2019-08-21T00:00:00"/>
    <d v="2020-08-21T00:00:00"/>
    <d v="2020-05-21T00:00:00"/>
    <d v="2020-06-20T00:00:00"/>
    <x v="0"/>
    <n v="12"/>
    <n v="8"/>
    <n v="96"/>
    <n v="0"/>
    <n v="96"/>
    <n v="0"/>
    <n v="96"/>
    <s v="USD"/>
    <s v="alro.com"/>
    <x v="9"/>
    <s v="Visio Plan 2"/>
    <s v="Monthly"/>
  </r>
  <r>
    <s v="f7f66891-a582-418d-999e-cb1be5354253"/>
    <s v="fe24bcc2-3357-411a-8007-2a3b1c39fa9b"/>
    <x v="50"/>
    <n v="1473062"/>
    <n v="5.6857946097652102E+17"/>
    <x v="114"/>
    <x v="125"/>
    <s v="59cf1ec2-f6c1-4123-9152-7374a6993cf8"/>
    <s v="c52cea5e-b1fd-4f8d-b3a1-8135fb144e78"/>
    <x v="40"/>
    <d v="2020-05-21T00:00:00"/>
    <d v="2021-05-21T00:00:00"/>
    <d v="2020-05-21T00:00:00"/>
    <d v="2020-06-20T00:00:00"/>
    <x v="2"/>
    <n v="30"/>
    <n v="1"/>
    <n v="30"/>
    <n v="0"/>
    <n v="30"/>
    <n v="0"/>
    <n v="30"/>
    <s v="USD"/>
    <s v="AZMC.FORTHERECORDCOURT.COM"/>
    <x v="51"/>
    <s v="Power Apps per user plan"/>
    <s v="Monthly"/>
  </r>
  <r>
    <s v="f7f66891-a582-418d-999e-cb1be5354253"/>
    <s v="fe24bcc2-3357-411a-8007-2a3b1c39fa9b"/>
    <x v="50"/>
    <n v="1473062"/>
    <n v="5.6857946100173498E+17"/>
    <x v="115"/>
    <x v="126"/>
    <s v="a5a99979-f380-4b75-96c0-29b8c701a587"/>
    <s v="5e1087b6-246b-4503-b88a-b60bdf0b3840"/>
    <x v="41"/>
    <d v="2020-05-21T00:00:00"/>
    <d v="2021-05-21T00:00:00"/>
    <d v="2020-05-21T00:00:00"/>
    <d v="2020-06-20T00:00:00"/>
    <x v="4"/>
    <n v="-7.5"/>
    <n v="1"/>
    <n v="-7.5"/>
    <n v="0"/>
    <n v="-7.5"/>
    <n v="0"/>
    <n v="-7.5"/>
    <s v="USD"/>
    <s v="AZMC.FORTHERECORDCOURT.COM"/>
    <x v="52"/>
    <s v="Power Apps per app plan"/>
    <s v="Monthly"/>
  </r>
  <r>
    <s v="f7f66891-a582-418d-999e-cb1be5354253"/>
    <s v="fe24bcc2-3357-411a-8007-2a3b1c39fa9b"/>
    <x v="50"/>
    <n v="1473062"/>
    <n v="5.6857946100186298E+17"/>
    <x v="115"/>
    <x v="126"/>
    <s v="a5a99979-f380-4b75-96c0-29b8c701a587"/>
    <s v="5e1087b6-246b-4503-b88a-b60bdf0b3840"/>
    <x v="41"/>
    <d v="2020-05-21T00:00:00"/>
    <d v="2021-05-21T00:00:00"/>
    <d v="2020-05-21T00:00:00"/>
    <d v="2020-06-20T00:00:00"/>
    <x v="2"/>
    <n v="7.5"/>
    <n v="1"/>
    <n v="7.5"/>
    <n v="0"/>
    <n v="7.5"/>
    <n v="0"/>
    <n v="7.5"/>
    <s v="USD"/>
    <s v="AZMC.FORTHERECORDCOURT.COM"/>
    <x v="52"/>
    <s v="Power Apps per app plan"/>
    <s v="Monthly"/>
  </r>
  <r>
    <s v="f7f66891-a582-418d-999e-cb1be5354253"/>
    <s v="11dbced0-10e1-49de-9ec3-f5eb404c5372"/>
    <x v="8"/>
    <n v="1473062"/>
    <n v="5.6857946100673798E+17"/>
    <x v="54"/>
    <x v="127"/>
    <s v="b8a861d5-4372-415e-b0b1-e3ff299d90f8"/>
    <s v="195416c1-3447-423a-b37b-ee59a99a19c4"/>
    <x v="8"/>
    <d v="2019-06-21T00:00:00"/>
    <d v="2020-06-21T00:00:00"/>
    <d v="2020-05-21T00:00:00"/>
    <d v="2020-06-20T00:00:00"/>
    <x v="0"/>
    <n v="3.2"/>
    <n v="27"/>
    <n v="86.4"/>
    <n v="0"/>
    <n v="86.4"/>
    <n v="0"/>
    <n v="86.4"/>
    <s v="USD"/>
    <s v="thetford.com"/>
    <x v="10"/>
    <s v="Exchange Online (Plan 1)"/>
    <s v="Monthly"/>
  </r>
  <r>
    <s v="f7f66891-a582-418d-999e-cb1be5354253"/>
    <s v="11dbced0-10e1-49de-9ec3-f5eb404c5372"/>
    <x v="8"/>
    <n v="1473062"/>
    <n v="5.6857946100673798E+17"/>
    <x v="54"/>
    <x v="127"/>
    <s v="b8a861d5-4372-415e-b0b1-e3ff299d90f8"/>
    <s v="195416c1-3447-423a-b37b-ee59a99a19c4"/>
    <x v="8"/>
    <d v="2019-06-21T00:00:00"/>
    <d v="2020-06-21T00:00:00"/>
    <d v="2020-04-21T00:00:00"/>
    <d v="2020-04-26T00:00:00"/>
    <x v="1"/>
    <n v="0.64"/>
    <n v="28"/>
    <n v="17.920000000000002"/>
    <n v="0"/>
    <n v="17.920000000000002"/>
    <n v="0"/>
    <n v="17.920000000000002"/>
    <s v="USD"/>
    <s v="thetford.com"/>
    <x v="10"/>
    <s v="Exchange Online (Plan 1)"/>
    <s v="Monthly"/>
  </r>
  <r>
    <s v="f7f66891-a582-418d-999e-cb1be5354253"/>
    <s v="11dbced0-10e1-49de-9ec3-f5eb404c5372"/>
    <x v="8"/>
    <n v="1473062"/>
    <n v="5.6857946100673798E+17"/>
    <x v="54"/>
    <x v="127"/>
    <s v="b8a861d5-4372-415e-b0b1-e3ff299d90f8"/>
    <s v="195416c1-3447-423a-b37b-ee59a99a19c4"/>
    <x v="8"/>
    <d v="2019-06-21T00:00:00"/>
    <d v="2020-06-21T00:00:00"/>
    <d v="2020-04-27T00:00:00"/>
    <d v="2020-05-10T00:00:00"/>
    <x v="1"/>
    <n v="1.49"/>
    <n v="26"/>
    <n v="38.83"/>
    <n v="0"/>
    <n v="38.83"/>
    <n v="0"/>
    <n v="38.83"/>
    <s v="USD"/>
    <s v="thetford.com"/>
    <x v="10"/>
    <s v="Exchange Online (Plan 1)"/>
    <s v="Monthly"/>
  </r>
  <r>
    <s v="f7f66891-a582-418d-999e-cb1be5354253"/>
    <s v="11dbced0-10e1-49de-9ec3-f5eb404c5372"/>
    <x v="8"/>
    <n v="1473062"/>
    <n v="5.6857946100673798E+17"/>
    <x v="54"/>
    <x v="127"/>
    <s v="b8a861d5-4372-415e-b0b1-e3ff299d90f8"/>
    <s v="195416c1-3447-423a-b37b-ee59a99a19c4"/>
    <x v="8"/>
    <d v="2019-06-21T00:00:00"/>
    <d v="2020-06-21T00:00:00"/>
    <d v="2020-05-11T00:00:00"/>
    <d v="2020-05-20T00:00:00"/>
    <x v="1"/>
    <n v="1.06"/>
    <n v="27"/>
    <n v="28.8"/>
    <n v="0"/>
    <n v="28.8"/>
    <n v="0"/>
    <n v="28.8"/>
    <s v="USD"/>
    <s v="thetford.com"/>
    <x v="10"/>
    <s v="Exchange Online (Plan 1)"/>
    <s v="Monthly"/>
  </r>
  <r>
    <s v="f7f66891-a582-418d-999e-cb1be5354253"/>
    <s v="11dbced0-10e1-49de-9ec3-f5eb404c5372"/>
    <x v="8"/>
    <n v="1473062"/>
    <n v="5.6857946100673798E+17"/>
    <x v="54"/>
    <x v="127"/>
    <s v="b8a861d5-4372-415e-b0b1-e3ff299d90f8"/>
    <s v="195416c1-3447-423a-b37b-ee59a99a19c4"/>
    <x v="8"/>
    <d v="2019-06-21T00:00:00"/>
    <d v="2020-06-21T00:00:00"/>
    <d v="2020-04-21T00:00:00"/>
    <d v="2020-05-20T00:00:00"/>
    <x v="1"/>
    <n v="-3.2"/>
    <n v="28"/>
    <n v="-89.6"/>
    <n v="0"/>
    <n v="-89.6"/>
    <n v="0"/>
    <n v="-89.6"/>
    <s v="USD"/>
    <s v="thetford.com"/>
    <x v="10"/>
    <s v="Exchange Online (Plan 1)"/>
    <s v="Monthly"/>
  </r>
  <r>
    <s v="f7f66891-a582-418d-999e-cb1be5354253"/>
    <s v="975b8502-285e-4631-ac0e-30bc08de2673"/>
    <x v="43"/>
    <n v="1473062"/>
    <n v="5.6857946103092198E+17"/>
    <x v="116"/>
    <x v="128"/>
    <s v="680fcd66-008a-435f-b66a-640dae37b306"/>
    <s v="a2706f86-868d-4048-989b-0c69e5c76b63"/>
    <x v="15"/>
    <d v="2019-11-21T00:00:00"/>
    <d v="2020-11-21T00:00:00"/>
    <d v="2020-05-21T00:00:00"/>
    <d v="2020-06-20T00:00:00"/>
    <x v="0"/>
    <n v="1.6"/>
    <n v="48"/>
    <n v="76.8"/>
    <n v="0"/>
    <n v="76.8"/>
    <n v="0"/>
    <n v="76.8"/>
    <s v="USD"/>
    <s v="dionleadership.com"/>
    <x v="22"/>
    <s v="Office 365 Advanced Threat Protection (Plan 1)"/>
    <s v="Monthly"/>
  </r>
  <r>
    <s v="f7f66891-a582-418d-999e-cb1be5354253"/>
    <s v="975b8502-285e-4631-ac0e-30bc08de2673"/>
    <x v="43"/>
    <n v="1473062"/>
    <n v="5.6857946103104998E+17"/>
    <x v="117"/>
    <x v="129"/>
    <s v="bdfa2140-d8e2-42cb-9a10-da90311a5ffb"/>
    <s v="6fbad345-b7de-42a6-b6ab-79b363d0b371"/>
    <x v="13"/>
    <d v="2019-11-21T00:00:00"/>
    <d v="2020-11-21T00:00:00"/>
    <d v="2020-05-21T00:00:00"/>
    <d v="2020-06-20T00:00:00"/>
    <x v="0"/>
    <n v="3.2"/>
    <n v="42"/>
    <n v="134.4"/>
    <n v="0"/>
    <n v="134.4"/>
    <n v="0"/>
    <n v="134.4"/>
    <s v="USD"/>
    <s v="dionleadership.com"/>
    <x v="45"/>
    <s v="Office 365 F3"/>
    <s v="Monthly"/>
  </r>
  <r>
    <s v="f7f66891-a582-418d-999e-cb1be5354253"/>
    <s v="cd89a5af-ce48-4dba-bf05-3e0d8472b70e"/>
    <x v="42"/>
    <n v="1473062"/>
    <n v="5.6857946103104998E+17"/>
    <x v="118"/>
    <x v="130"/>
    <s v="ff1e751e-e923-423e-9791-67a8499044d4"/>
    <s v="2b3b8d2d-10aa-4be4-b5fd-7f2feb0c3091"/>
    <x v="30"/>
    <d v="2019-11-21T00:00:00"/>
    <d v="2020-11-21T00:00:00"/>
    <d v="2020-05-21T00:00:00"/>
    <d v="2020-06-20T00:00:00"/>
    <x v="0"/>
    <n v="25.6"/>
    <n v="20"/>
    <n v="512"/>
    <n v="0"/>
    <n v="512"/>
    <n v="0"/>
    <n v="512"/>
    <s v="USD"/>
    <s v="havensightconsulting.com"/>
    <x v="37"/>
    <s v="Microsoft 365 E3"/>
    <s v="Monthly"/>
  </r>
  <r>
    <s v="f7f66891-a582-418d-999e-cb1be5354253"/>
    <s v="cd89a5af-ce48-4dba-bf05-3e0d8472b70e"/>
    <x v="42"/>
    <n v="1473062"/>
    <n v="5.6857946103104998E+17"/>
    <x v="119"/>
    <x v="131"/>
    <s v="df84e203-4072-4878-bcea-db36213a56e2"/>
    <s v="c94271d8-b431-4a25-a3c5-a57737a1c909"/>
    <x v="16"/>
    <d v="2019-11-21T00:00:00"/>
    <d v="2020-11-21T00:00:00"/>
    <d v="2020-05-21T00:00:00"/>
    <d v="2020-06-20T00:00:00"/>
    <x v="0"/>
    <n v="4"/>
    <n v="13"/>
    <n v="52"/>
    <n v="0"/>
    <n v="52"/>
    <n v="0"/>
    <n v="52"/>
    <s v="USD"/>
    <s v="havensightconsulting.com"/>
    <x v="20"/>
    <s v="Microsoft 365 Audio Conferencing"/>
    <s v="Monthly"/>
  </r>
  <r>
    <s v="f7f66891-a582-418d-999e-cb1be5354253"/>
    <s v="fe24bcc2-3357-411a-8007-2a3b1c39fa9b"/>
    <x v="50"/>
    <n v="1473062"/>
    <n v="5.6857946106549197E+17"/>
    <x v="120"/>
    <x v="132"/>
    <s v="c2882e5f-b372-4da2-8b35-280dd978decd"/>
    <s v="c52cea5e-b1fd-4f8d-b3a1-8135fb144e78"/>
    <x v="40"/>
    <d v="2020-05-21T00:00:00"/>
    <d v="2021-05-21T00:00:00"/>
    <d v="2020-05-21T00:00:00"/>
    <d v="2021-05-20T00:00:00"/>
    <x v="2"/>
    <n v="360"/>
    <n v="1"/>
    <n v="360"/>
    <n v="0"/>
    <n v="360"/>
    <n v="0"/>
    <n v="360"/>
    <s v="USD"/>
    <s v="AZMC.FORTHERECORDCOURT.COM"/>
    <x v="51"/>
    <s v="Power Apps per user plan"/>
    <s v="Annually"/>
  </r>
  <r>
    <s v="f7f66891-a582-418d-999e-cb1be5354253"/>
    <s v="fe24bcc2-3357-411a-8007-2a3b1c39fa9b"/>
    <x v="50"/>
    <n v="1473062"/>
    <n v="5.6857946106574797E+17"/>
    <x v="120"/>
    <x v="132"/>
    <s v="59cf1ec2-f6c1-4123-9152-7374a6993cf8"/>
    <s v="c52cea5e-b1fd-4f8d-b3a1-8135fb144e78"/>
    <x v="40"/>
    <d v="2020-05-21T00:00:00"/>
    <d v="2021-05-21T00:00:00"/>
    <d v="2020-05-21T00:00:00"/>
    <d v="2020-06-20T00:00:00"/>
    <x v="5"/>
    <n v="30"/>
    <n v="1"/>
    <n v="30"/>
    <n v="0"/>
    <n v="30"/>
    <n v="0"/>
    <n v="30"/>
    <s v="USD"/>
    <s v="AZMC.FORTHERECORDCOURT.COM"/>
    <x v="51"/>
    <s v="Power Apps per user plan"/>
    <s v="Monthly"/>
  </r>
  <r>
    <s v="f7f66891-a582-418d-999e-cb1be5354253"/>
    <s v="fe24bcc2-3357-411a-8007-2a3b1c39fa9b"/>
    <x v="50"/>
    <n v="1473062"/>
    <n v="5.6857946106574797E+17"/>
    <x v="120"/>
    <x v="132"/>
    <s v="c2882e5f-b372-4da2-8b35-280dd978decd"/>
    <s v="c52cea5e-b1fd-4f8d-b3a1-8135fb144e78"/>
    <x v="40"/>
    <d v="2020-05-21T00:00:00"/>
    <d v="2021-05-21T00:00:00"/>
    <d v="2020-05-21T00:00:00"/>
    <d v="2021-05-20T00:00:00"/>
    <x v="6"/>
    <n v="-360"/>
    <n v="1"/>
    <n v="-360"/>
    <n v="0"/>
    <n v="-360"/>
    <n v="0"/>
    <n v="-360"/>
    <s v="USD"/>
    <s v="AZMC.FORTHERECORDCOURT.COM"/>
    <x v="51"/>
    <s v="Power Apps per user plan"/>
    <s v="Annually"/>
  </r>
  <r>
    <s v="f7f66891-a582-418d-999e-cb1be5354253"/>
    <s v="11dbced0-10e1-49de-9ec3-f5eb404c5372"/>
    <x v="8"/>
    <n v="1473062"/>
    <n v="5.6857946089793498E+17"/>
    <x v="121"/>
    <x v="133"/>
    <s v="d96c43f8-e0f5-4089-a337-10fd1d89a174"/>
    <s v="39504991-553b-48c2-bdf4-ea47f93bf784"/>
    <x v="35"/>
    <d v="2020-05-22T00:00:00"/>
    <d v="2021-05-22T00:00:00"/>
    <d v="2020-05-22T00:00:00"/>
    <d v="2020-06-21T00:00:00"/>
    <x v="2"/>
    <n v="5.6"/>
    <n v="1"/>
    <n v="5.6"/>
    <n v="0"/>
    <n v="5.6"/>
    <n v="0"/>
    <n v="5.6"/>
    <s v="USD"/>
    <s v="thetford.com"/>
    <x v="44"/>
    <s v="Windows 10 Enterprise E3"/>
    <s v="Monthly"/>
  </r>
  <r>
    <s v="f7f66891-a582-418d-999e-cb1be5354253"/>
    <s v="03bd8b06-8ccc-465f-a7e7-4b56f3e98573"/>
    <x v="4"/>
    <n v="1473062"/>
    <n v="5.6857946104602598E+17"/>
    <x v="122"/>
    <x v="134"/>
    <s v="8efdde93-2488-45c1-9f00-4457f500eec6"/>
    <s v="61795cab-2abd-43f6-88e9-c9adae5746e0"/>
    <x v="3"/>
    <d v="2020-02-22T00:00:00"/>
    <d v="2021-02-22T00:00:00"/>
    <d v="2020-05-22T00:00:00"/>
    <d v="2020-06-21T00:00:00"/>
    <x v="0"/>
    <n v="16"/>
    <n v="65"/>
    <n v="1040"/>
    <n v="0"/>
    <n v="1040"/>
    <n v="0"/>
    <n v="1040"/>
    <s v="USD"/>
    <s v="sandalwood.com"/>
    <x v="3"/>
    <s v="Microsoft 365 Business Premium"/>
    <s v="Monthly"/>
  </r>
  <r>
    <s v="f7f66891-a582-418d-999e-cb1be5354253"/>
    <s v="03bd8b06-8ccc-465f-a7e7-4b56f3e98573"/>
    <x v="4"/>
    <n v="1473062"/>
    <n v="5.6857946104615302E+17"/>
    <x v="123"/>
    <x v="135"/>
    <s v="680fcd66-008a-435f-b66a-640dae37b306"/>
    <s v="a2706f86-868d-4048-989b-0c69e5c76b63"/>
    <x v="15"/>
    <d v="2020-02-22T00:00:00"/>
    <d v="2021-02-22T00:00:00"/>
    <d v="2020-05-22T00:00:00"/>
    <d v="2020-06-21T00:00:00"/>
    <x v="0"/>
    <n v="1.6"/>
    <n v="140"/>
    <n v="224"/>
    <n v="0"/>
    <n v="224"/>
    <n v="0"/>
    <n v="224"/>
    <s v="USD"/>
    <s v="sandalwood.com"/>
    <x v="22"/>
    <s v="Office 365 Advanced Threat Protection (Plan 1)"/>
    <s v="Monthly"/>
  </r>
  <r>
    <s v="f7f66891-a582-418d-999e-cb1be5354253"/>
    <s v="03bd8b06-8ccc-465f-a7e7-4b56f3e98573"/>
    <x v="4"/>
    <n v="1473062"/>
    <n v="5.6857946104615302E+17"/>
    <x v="124"/>
    <x v="136"/>
    <s v="df848b55-2814-49bc-a2a6-833e8e106834"/>
    <s v="b4d4b7f4-4089-43b6-9c44-de97b760fb11"/>
    <x v="2"/>
    <d v="2020-02-22T00:00:00"/>
    <d v="2021-02-22T00:00:00"/>
    <d v="2020-05-22T00:00:00"/>
    <d v="2020-06-21T00:00:00"/>
    <x v="0"/>
    <n v="12"/>
    <n v="13"/>
    <n v="156"/>
    <n v="0"/>
    <n v="156"/>
    <n v="0"/>
    <n v="156"/>
    <s v="USD"/>
    <s v="sandalwood.com"/>
    <x v="9"/>
    <s v="Visio Plan 2"/>
    <s v="Monthly"/>
  </r>
  <r>
    <s v="f7f66891-a582-418d-999e-cb1be5354253"/>
    <s v="03bd8b06-8ccc-465f-a7e7-4b56f3e98573"/>
    <x v="4"/>
    <n v="1473062"/>
    <n v="5.6857946104615302E+17"/>
    <x v="125"/>
    <x v="137"/>
    <s v="df84e203-4072-4878-bcea-db36213a56e2"/>
    <s v="c94271d8-b431-4a25-a3c5-a57737a1c909"/>
    <x v="16"/>
    <d v="2020-02-22T00:00:00"/>
    <d v="2021-02-22T00:00:00"/>
    <d v="2020-05-22T00:00:00"/>
    <d v="2020-06-21T00:00:00"/>
    <x v="0"/>
    <n v="4"/>
    <n v="28"/>
    <n v="112"/>
    <n v="0"/>
    <n v="112"/>
    <n v="0"/>
    <n v="112"/>
    <s v="USD"/>
    <s v="sandalwood.com"/>
    <x v="20"/>
    <s v="Microsoft 365 Audio Conferencing"/>
    <s v="Monthly"/>
  </r>
  <r>
    <s v="f7f66891-a582-418d-999e-cb1be5354253"/>
    <s v="03bd8b06-8ccc-465f-a7e7-4b56f3e98573"/>
    <x v="4"/>
    <n v="1473062"/>
    <n v="5.6857946104615302E+17"/>
    <x v="126"/>
    <x v="138"/>
    <s v="6e1a8f37-139b-4a36-b39a-6b04069bedda"/>
    <s v="3451a3b0-8cda-44a7-bad7-c30be81c4aaa"/>
    <x v="18"/>
    <d v="2020-02-22T00:00:00"/>
    <d v="2021-02-22T00:00:00"/>
    <d v="2020-05-22T00:00:00"/>
    <d v="2020-06-21T00:00:00"/>
    <x v="0"/>
    <n v="8"/>
    <n v="85"/>
    <n v="680"/>
    <n v="0"/>
    <n v="680"/>
    <n v="0"/>
    <n v="680"/>
    <s v="USD"/>
    <s v="sandalwood.com"/>
    <x v="28"/>
    <s v="Microsoft 365 F3"/>
    <s v="Monthly"/>
  </r>
  <r>
    <s v="f7f66891-a582-418d-999e-cb1be5354253"/>
    <s v="e8d59324-6a74-42d4-89f2-662dc48a6880"/>
    <x v="51"/>
    <n v="1473062"/>
    <n v="5.6857946106728397E+17"/>
    <x v="127"/>
    <x v="139"/>
    <s v="3ccac4e6-7b09-4712-8ade-a278de3a4235"/>
    <s v="a56baa74-d4e3-49fd-b228-ca0b62d08bad"/>
    <x v="12"/>
    <d v="2020-01-22T00:00:00"/>
    <d v="2021-01-22T00:00:00"/>
    <d v="2020-05-22T00:00:00"/>
    <d v="2020-06-21T00:00:00"/>
    <x v="0"/>
    <n v="24"/>
    <n v="5"/>
    <n v="120"/>
    <n v="0"/>
    <n v="120"/>
    <n v="0"/>
    <n v="120"/>
    <s v="USD"/>
    <s v="mednetone.net"/>
    <x v="14"/>
    <s v="Project Plan 3"/>
    <s v="Monthly"/>
  </r>
  <r>
    <s v="f7f66891-a582-418d-999e-cb1be5354253"/>
    <s v="e8d59324-6a74-42d4-89f2-662dc48a6880"/>
    <x v="51"/>
    <n v="1473062"/>
    <n v="5.6857946106728397E+17"/>
    <x v="128"/>
    <x v="140"/>
    <s v="3b41133b-8b25-41e4-a0a6-196e2cc9998c"/>
    <s v="3f22d04e-9353-46c1-bf48-b6b0c0a55a66"/>
    <x v="20"/>
    <d v="2020-01-22T00:00:00"/>
    <d v="2021-01-22T00:00:00"/>
    <d v="2020-05-22T00:00:00"/>
    <d v="2020-06-21T00:00:00"/>
    <x v="0"/>
    <n v="4"/>
    <n v="5"/>
    <n v="20"/>
    <n v="0"/>
    <n v="20"/>
    <n v="0"/>
    <n v="20"/>
    <s v="USD"/>
    <s v="mednetone.net"/>
    <x v="25"/>
    <s v="Visio Plan 1"/>
    <s v="Monthly"/>
  </r>
  <r>
    <s v="f7f66891-a582-418d-999e-cb1be5354253"/>
    <s v="e8d59324-6a74-42d4-89f2-662dc48a6880"/>
    <x v="51"/>
    <n v="1473062"/>
    <n v="5.6857946106728397E+17"/>
    <x v="129"/>
    <x v="141"/>
    <s v="df848b55-2814-49bc-a2a6-833e8e106834"/>
    <s v="b4d4b7f4-4089-43b6-9c44-de97b760fb11"/>
    <x v="2"/>
    <d v="2020-01-22T00:00:00"/>
    <d v="2021-01-22T00:00:00"/>
    <d v="2020-05-22T00:00:00"/>
    <d v="2020-06-21T00:00:00"/>
    <x v="0"/>
    <n v="12"/>
    <n v="2"/>
    <n v="24"/>
    <n v="0"/>
    <n v="24"/>
    <n v="0"/>
    <n v="24"/>
    <s v="USD"/>
    <s v="mednetone.net"/>
    <x v="2"/>
    <s v="Visio Plan 2"/>
    <s v="Monthly"/>
  </r>
  <r>
    <s v="f7f66891-a582-418d-999e-cb1be5354253"/>
    <s v="93667b13-37ad-407c-9467-8916cec31c7f"/>
    <x v="9"/>
    <n v="1473062"/>
    <n v="5.6857946102043302E+17"/>
    <x v="130"/>
    <x v="142"/>
    <s v="568d399d-c52a-4090-846c-515130fe8a46"/>
    <s v="bd938f12-058f-4927-bba3-ae36b1d2501c"/>
    <x v="7"/>
    <d v="2020-03-22T00:00:00"/>
    <d v="2021-03-22T00:00:00"/>
    <d v="2020-05-22T00:00:00"/>
    <d v="2020-06-21T00:00:00"/>
    <x v="0"/>
    <n v="4"/>
    <n v="49"/>
    <n v="196"/>
    <n v="0"/>
    <n v="196"/>
    <n v="0"/>
    <n v="196"/>
    <s v="USD"/>
    <s v="systrack.onmicrosoft.com"/>
    <x v="8"/>
    <s v="Microsoft 365 Business Basic"/>
    <s v="Monthly"/>
  </r>
  <r>
    <s v="f7f66891-a582-418d-999e-cb1be5354253"/>
    <s v="93667b13-37ad-407c-9467-8916cec31c7f"/>
    <x v="9"/>
    <n v="1473062"/>
    <n v="5.6857946102043302E+17"/>
    <x v="131"/>
    <x v="143"/>
    <s v="f4e4c23c-9b5e-4656-ba36-a7a96e80eb06"/>
    <s v="45320ec9-9b8e-49d0-b900-f14141a0abd1"/>
    <x v="42"/>
    <d v="2020-03-22T00:00:00"/>
    <d v="2021-03-22T00:00:00"/>
    <d v="2020-05-22T00:00:00"/>
    <d v="2020-06-21T00:00:00"/>
    <x v="0"/>
    <n v="3.2"/>
    <n v="2"/>
    <n v="6.4"/>
    <n v="0"/>
    <n v="6.4"/>
    <n v="0"/>
    <n v="6.4"/>
    <s v="USD"/>
    <s v="systrack.onmicrosoft.com"/>
    <x v="53"/>
    <s v="Microsoft MyAnalytics"/>
    <s v="Monthly"/>
  </r>
  <r>
    <s v="f7f66891-a582-418d-999e-cb1be5354253"/>
    <s v="93667b13-37ad-407c-9467-8916cec31c7f"/>
    <x v="9"/>
    <n v="1473062"/>
    <n v="5.6857946102043302E+17"/>
    <x v="130"/>
    <x v="142"/>
    <s v="568d399d-c52a-4090-846c-515130fe8a46"/>
    <s v="bd938f12-058f-4927-bba3-ae36b1d2501c"/>
    <x v="7"/>
    <d v="2020-03-22T00:00:00"/>
    <d v="2021-03-22T00:00:00"/>
    <d v="2020-04-22T00:00:00"/>
    <d v="2020-04-27T00:00:00"/>
    <x v="1"/>
    <n v="0.8"/>
    <n v="47"/>
    <n v="37.6"/>
    <n v="0"/>
    <n v="37.6"/>
    <n v="0"/>
    <n v="37.6"/>
    <s v="USD"/>
    <s v="systrack.onmicrosoft.com"/>
    <x v="8"/>
    <s v="Microsoft 365 Business Basic"/>
    <s v="Monthly"/>
  </r>
  <r>
    <s v="f7f66891-a582-418d-999e-cb1be5354253"/>
    <s v="93667b13-37ad-407c-9467-8916cec31c7f"/>
    <x v="9"/>
    <n v="1473062"/>
    <n v="5.6857946102043302E+17"/>
    <x v="130"/>
    <x v="142"/>
    <s v="568d399d-c52a-4090-846c-515130fe8a46"/>
    <s v="bd938f12-058f-4927-bba3-ae36b1d2501c"/>
    <x v="7"/>
    <d v="2020-03-22T00:00:00"/>
    <d v="2021-03-22T00:00:00"/>
    <d v="2020-04-28T00:00:00"/>
    <d v="2020-05-14T00:00:00"/>
    <x v="1"/>
    <n v="2.2599999999999998"/>
    <n v="48"/>
    <n v="108.8"/>
    <n v="0"/>
    <n v="108.8"/>
    <n v="0"/>
    <n v="108.8"/>
    <s v="USD"/>
    <s v="systrack.onmicrosoft.com"/>
    <x v="8"/>
    <s v="Microsoft 365 Business Basic"/>
    <s v="Monthly"/>
  </r>
  <r>
    <s v="f7f66891-a582-418d-999e-cb1be5354253"/>
    <s v="93667b13-37ad-407c-9467-8916cec31c7f"/>
    <x v="9"/>
    <n v="1473062"/>
    <n v="5.6857946102043302E+17"/>
    <x v="130"/>
    <x v="142"/>
    <s v="568d399d-c52a-4090-846c-515130fe8a46"/>
    <s v="bd938f12-058f-4927-bba3-ae36b1d2501c"/>
    <x v="7"/>
    <d v="2020-03-22T00:00:00"/>
    <d v="2021-03-22T00:00:00"/>
    <d v="2020-05-15T00:00:00"/>
    <d v="2020-05-21T00:00:00"/>
    <x v="1"/>
    <n v="0.93"/>
    <n v="49"/>
    <n v="45.73"/>
    <n v="0"/>
    <n v="45.73"/>
    <n v="0"/>
    <n v="45.73"/>
    <s v="USD"/>
    <s v="systrack.onmicrosoft.com"/>
    <x v="8"/>
    <s v="Microsoft 365 Business Basic"/>
    <s v="Monthly"/>
  </r>
  <r>
    <s v="f7f66891-a582-418d-999e-cb1be5354253"/>
    <s v="93667b13-37ad-407c-9467-8916cec31c7f"/>
    <x v="9"/>
    <n v="1473062"/>
    <n v="5.6857946102043302E+17"/>
    <x v="130"/>
    <x v="142"/>
    <s v="568d399d-c52a-4090-846c-515130fe8a46"/>
    <s v="bd938f12-058f-4927-bba3-ae36b1d2501c"/>
    <x v="7"/>
    <d v="2020-03-22T00:00:00"/>
    <d v="2021-03-22T00:00:00"/>
    <d v="2020-04-22T00:00:00"/>
    <d v="2020-05-21T00:00:00"/>
    <x v="1"/>
    <n v="-4"/>
    <n v="47"/>
    <n v="-188"/>
    <n v="0"/>
    <n v="-188"/>
    <n v="0"/>
    <n v="-188"/>
    <s v="USD"/>
    <s v="systrack.onmicrosoft.com"/>
    <x v="8"/>
    <s v="Microsoft 365 Business Basic"/>
    <s v="Monthly"/>
  </r>
  <r>
    <s v="f7f66891-a582-418d-999e-cb1be5354253"/>
    <s v="93667b13-37ad-407c-9467-8916cec31c7f"/>
    <x v="9"/>
    <n v="1473062"/>
    <n v="5.6857946106600499E+17"/>
    <x v="132"/>
    <x v="144"/>
    <s v="5d471e51-3864-4c9e-b09c-f5c55a4a03c7"/>
    <s v="0f598efe-f330-4d79-b79f-c9480bb7ce3e"/>
    <x v="11"/>
    <d v="2020-03-22T00:00:00"/>
    <d v="2021-03-22T00:00:00"/>
    <d v="2020-05-22T00:00:00"/>
    <d v="2020-06-21T00:00:00"/>
    <x v="0"/>
    <n v="12"/>
    <n v="119"/>
    <n v="1428"/>
    <n v="0"/>
    <n v="1428"/>
    <n v="0"/>
    <n v="1428"/>
    <s v="USD"/>
    <s v="systrack.onmicrosoft.com"/>
    <x v="13"/>
    <s v="Microsoft 365 Domestic Calling Plan"/>
    <s v="Monthly"/>
  </r>
  <r>
    <s v="f7f66891-a582-418d-999e-cb1be5354253"/>
    <s v="93667b13-37ad-407c-9467-8916cec31c7f"/>
    <x v="9"/>
    <n v="1473062"/>
    <n v="5.6857946106600499E+17"/>
    <x v="132"/>
    <x v="144"/>
    <s v="5d471e51-3864-4c9e-b09c-f5c55a4a03c7"/>
    <s v="0f598efe-f330-4d79-b79f-c9480bb7ce3e"/>
    <x v="11"/>
    <d v="2020-03-22T00:00:00"/>
    <d v="2021-03-22T00:00:00"/>
    <d v="2020-04-22T00:00:00"/>
    <d v="2020-05-14T00:00:00"/>
    <x v="1"/>
    <n v="9.1999999999999993"/>
    <n v="118"/>
    <n v="1085.5999999999999"/>
    <n v="0"/>
    <n v="1085.5999999999999"/>
    <n v="0"/>
    <n v="1085.5999999999999"/>
    <s v="USD"/>
    <s v="systrack.onmicrosoft.com"/>
    <x v="13"/>
    <s v="Microsoft 365 Domestic Calling Plan"/>
    <s v="Monthly"/>
  </r>
  <r>
    <s v="f7f66891-a582-418d-999e-cb1be5354253"/>
    <s v="93667b13-37ad-407c-9467-8916cec31c7f"/>
    <x v="9"/>
    <n v="1473062"/>
    <n v="5.6857946106600499E+17"/>
    <x v="132"/>
    <x v="144"/>
    <s v="5d471e51-3864-4c9e-b09c-f5c55a4a03c7"/>
    <s v="0f598efe-f330-4d79-b79f-c9480bb7ce3e"/>
    <x v="11"/>
    <d v="2020-03-22T00:00:00"/>
    <d v="2021-03-22T00:00:00"/>
    <d v="2020-05-15T00:00:00"/>
    <d v="2020-05-21T00:00:00"/>
    <x v="1"/>
    <n v="2.8"/>
    <n v="119"/>
    <n v="333.2"/>
    <n v="0"/>
    <n v="333.2"/>
    <n v="0"/>
    <n v="333.2"/>
    <s v="USD"/>
    <s v="systrack.onmicrosoft.com"/>
    <x v="13"/>
    <s v="Microsoft 365 Domestic Calling Plan"/>
    <s v="Monthly"/>
  </r>
  <r>
    <s v="f7f66891-a582-418d-999e-cb1be5354253"/>
    <s v="93667b13-37ad-407c-9467-8916cec31c7f"/>
    <x v="9"/>
    <n v="1473062"/>
    <n v="5.6857946106600499E+17"/>
    <x v="132"/>
    <x v="144"/>
    <s v="5d471e51-3864-4c9e-b09c-f5c55a4a03c7"/>
    <s v="0f598efe-f330-4d79-b79f-c9480bb7ce3e"/>
    <x v="11"/>
    <d v="2020-03-22T00:00:00"/>
    <d v="2021-03-22T00:00:00"/>
    <d v="2020-04-22T00:00:00"/>
    <d v="2020-05-21T00:00:00"/>
    <x v="1"/>
    <n v="-12"/>
    <n v="118"/>
    <n v="-1416"/>
    <n v="0"/>
    <n v="-1416"/>
    <n v="0"/>
    <n v="-1416"/>
    <s v="USD"/>
    <s v="systrack.onmicrosoft.com"/>
    <x v="13"/>
    <s v="Microsoft 365 Domestic Calling Plan"/>
    <s v="Monthly"/>
  </r>
  <r>
    <s v="f7f66891-a582-418d-999e-cb1be5354253"/>
    <s v="93667b13-37ad-407c-9467-8916cec31c7f"/>
    <x v="9"/>
    <n v="1473062"/>
    <n v="5.6857946106613197E+17"/>
    <x v="133"/>
    <x v="145"/>
    <s v="6c39021d-79b7-4675-af67-1b5dd943ccfa"/>
    <s v="4260988e-990d-479c-ae7b-f01ce8e1bb4d"/>
    <x v="23"/>
    <d v="2020-03-22T00:00:00"/>
    <d v="2021-03-22T00:00:00"/>
    <d v="2020-05-22T00:00:00"/>
    <d v="2020-06-21T00:00:00"/>
    <x v="0"/>
    <n v="6.4"/>
    <n v="126"/>
    <n v="806.4"/>
    <n v="0"/>
    <n v="806.4"/>
    <n v="0"/>
    <n v="806.4"/>
    <s v="USD"/>
    <s v="systrack.onmicrosoft.com"/>
    <x v="54"/>
    <s v="Microsoft 365 Phone System"/>
    <s v="Monthly"/>
  </r>
  <r>
    <s v="f7f66891-a582-418d-999e-cb1be5354253"/>
    <s v="93667b13-37ad-407c-9467-8916cec31c7f"/>
    <x v="9"/>
    <n v="1473062"/>
    <n v="5.6857946106613197E+17"/>
    <x v="133"/>
    <x v="145"/>
    <s v="6c39021d-79b7-4675-af67-1b5dd943ccfa"/>
    <s v="4260988e-990d-479c-ae7b-f01ce8e1bb4d"/>
    <x v="23"/>
    <d v="2020-03-22T00:00:00"/>
    <d v="2021-03-22T00:00:00"/>
    <d v="2020-04-22T00:00:00"/>
    <d v="2020-05-14T00:00:00"/>
    <x v="1"/>
    <n v="4.9000000000000004"/>
    <n v="124"/>
    <n v="608.42999999999995"/>
    <n v="0"/>
    <n v="608.42999999999995"/>
    <n v="0"/>
    <n v="608.42999999999995"/>
    <s v="USD"/>
    <s v="systrack.onmicrosoft.com"/>
    <x v="54"/>
    <s v="Microsoft 365 Phone System"/>
    <s v="Monthly"/>
  </r>
  <r>
    <s v="f7f66891-a582-418d-999e-cb1be5354253"/>
    <s v="93667b13-37ad-407c-9467-8916cec31c7f"/>
    <x v="9"/>
    <n v="1473062"/>
    <n v="5.6857946106613197E+17"/>
    <x v="133"/>
    <x v="145"/>
    <s v="6c39021d-79b7-4675-af67-1b5dd943ccfa"/>
    <s v="4260988e-990d-479c-ae7b-f01ce8e1bb4d"/>
    <x v="23"/>
    <d v="2020-03-22T00:00:00"/>
    <d v="2021-03-22T00:00:00"/>
    <d v="2020-05-15T00:00:00"/>
    <d v="2020-05-21T00:00:00"/>
    <x v="1"/>
    <n v="1.49"/>
    <n v="126"/>
    <n v="188.16"/>
    <n v="0"/>
    <n v="188.16"/>
    <n v="0"/>
    <n v="188.16"/>
    <s v="USD"/>
    <s v="systrack.onmicrosoft.com"/>
    <x v="54"/>
    <s v="Microsoft 365 Phone System"/>
    <s v="Monthly"/>
  </r>
  <r>
    <s v="f7f66891-a582-418d-999e-cb1be5354253"/>
    <s v="93667b13-37ad-407c-9467-8916cec31c7f"/>
    <x v="9"/>
    <n v="1473062"/>
    <n v="5.6857946106613197E+17"/>
    <x v="133"/>
    <x v="145"/>
    <s v="6c39021d-79b7-4675-af67-1b5dd943ccfa"/>
    <s v="4260988e-990d-479c-ae7b-f01ce8e1bb4d"/>
    <x v="23"/>
    <d v="2020-03-22T00:00:00"/>
    <d v="2021-03-22T00:00:00"/>
    <d v="2020-04-22T00:00:00"/>
    <d v="2020-05-21T00:00:00"/>
    <x v="1"/>
    <n v="-6.4"/>
    <n v="124"/>
    <n v="-793.6"/>
    <n v="0"/>
    <n v="-793.6"/>
    <n v="0"/>
    <n v="-793.6"/>
    <s v="USD"/>
    <s v="systrack.onmicrosoft.com"/>
    <x v="54"/>
    <s v="Microsoft 365 Phone System"/>
    <s v="Monthly"/>
  </r>
  <r>
    <s v="f7f66891-a582-418d-999e-cb1be5354253"/>
    <s v="93667b13-37ad-407c-9467-8916cec31c7f"/>
    <x v="9"/>
    <n v="1473062"/>
    <n v="5.6857946106613197E+17"/>
    <x v="134"/>
    <x v="146"/>
    <s v="6144e2b7-b0ec-4019-ac69-704f326f86d9"/>
    <s v="14c61739-b45a-42c0-832c-d330972d3173"/>
    <x v="43"/>
    <d v="2020-03-22T00:00:00"/>
    <d v="2021-03-22T00:00:00"/>
    <d v="2020-05-22T00:00:00"/>
    <d v="2020-06-21T00:00:00"/>
    <x v="0"/>
    <n v="4.4000000000000004"/>
    <n v="1"/>
    <n v="4.4000000000000004"/>
    <n v="0"/>
    <n v="4.4000000000000004"/>
    <n v="0"/>
    <n v="4.4000000000000004"/>
    <s v="USD"/>
    <s v="systrack.onmicrosoft.com"/>
    <x v="55"/>
    <s v="Skype for Business Online (Plan 2)"/>
    <s v="Monthly"/>
  </r>
  <r>
    <s v="f7f66891-a582-418d-999e-cb1be5354253"/>
    <s v="93667b13-37ad-407c-9467-8916cec31c7f"/>
    <x v="9"/>
    <n v="1473062"/>
    <n v="5.6857946106613197E+17"/>
    <x v="135"/>
    <x v="147"/>
    <s v="382e6dac-15ad-44fe-989a-089698126a8a"/>
    <s v="8a93d724-50ef-4293-b4f7-b28536dc3101"/>
    <x v="44"/>
    <d v="2020-04-13T00:00:00"/>
    <d v="2021-03-22T00:00:00"/>
    <d v="2020-05-22T00:00:00"/>
    <d v="2020-06-21T00:00:00"/>
    <x v="0"/>
    <n v="0"/>
    <n v="6"/>
    <n v="0"/>
    <n v="0"/>
    <n v="0"/>
    <n v="0"/>
    <n v="0"/>
    <s v="USD"/>
    <s v="systrack.onmicrosoft.com"/>
    <x v="56"/>
    <s v="Microsoft 365 Phone System - Virtual User"/>
    <s v="Monthly"/>
  </r>
  <r>
    <s v="f7f66891-a582-418d-999e-cb1be5354253"/>
    <s v="93667b13-37ad-407c-9467-8916cec31c7f"/>
    <x v="9"/>
    <n v="1473062"/>
    <n v="5.6857946106613197E+17"/>
    <x v="136"/>
    <x v="148"/>
    <s v="df84e203-4072-4878-bcea-db36213a56e2"/>
    <s v="c94271d8-b431-4a25-a3c5-a57737a1c909"/>
    <x v="16"/>
    <d v="2020-03-22T00:00:00"/>
    <d v="2021-03-22T00:00:00"/>
    <d v="2020-05-22T00:00:00"/>
    <d v="2020-06-21T00:00:00"/>
    <x v="0"/>
    <n v="4"/>
    <n v="52"/>
    <n v="208"/>
    <n v="0"/>
    <n v="208"/>
    <n v="0"/>
    <n v="208"/>
    <s v="USD"/>
    <s v="systrack.onmicrosoft.com"/>
    <x v="20"/>
    <s v="Microsoft 365 Audio Conferencing"/>
    <s v="Monthly"/>
  </r>
  <r>
    <s v="f7f66891-a582-418d-999e-cb1be5354253"/>
    <s v="93667b13-37ad-407c-9467-8916cec31c7f"/>
    <x v="9"/>
    <n v="1473062"/>
    <n v="5.6857946106613197E+17"/>
    <x v="137"/>
    <x v="149"/>
    <s v="5c6988ed-65df-46f2-9e34-762ea5a4bdf6"/>
    <s v="ded34535-507f-4246-8370-f9180318c537"/>
    <x v="9"/>
    <d v="2020-03-22T00:00:00"/>
    <d v="2021-03-22T00:00:00"/>
    <d v="2020-05-22T00:00:00"/>
    <d v="2020-06-21T00:00:00"/>
    <x v="0"/>
    <n v="24"/>
    <n v="7"/>
    <n v="168"/>
    <n v="0"/>
    <n v="168"/>
    <n v="0"/>
    <n v="168"/>
    <s v="USD"/>
    <s v="systrack.onmicrosoft.com"/>
    <x v="11"/>
    <s v="Microsoft 365 Domestic and International Calling Plan"/>
    <s v="Monthly"/>
  </r>
  <r>
    <s v="f7f66891-a582-418d-999e-cb1be5354253"/>
    <s v="e8d59324-6a74-42d4-89f2-662dc48a6880"/>
    <x v="51"/>
    <n v="1473062"/>
    <n v="5.6857946098215501E+17"/>
    <x v="138"/>
    <x v="150"/>
    <s v="10f6d058-4320-481a-bca7-2b97616c840d"/>
    <s v="8bdbb60b-e526-43e9-92ef-ab760c8e0b72"/>
    <x v="10"/>
    <d v="2020-01-22T00:00:00"/>
    <d v="2021-01-22T00:00:00"/>
    <d v="2020-05-22T00:00:00"/>
    <d v="2020-06-21T00:00:00"/>
    <x v="0"/>
    <n v="2"/>
    <n v="53"/>
    <n v="106"/>
    <n v="0"/>
    <n v="106"/>
    <n v="0"/>
    <n v="106"/>
    <s v="USD"/>
    <s v="mednetone.net"/>
    <x v="12"/>
    <s v="Microsoft 365 E5"/>
    <s v="Monthly"/>
  </r>
  <r>
    <s v="f7f66891-a582-418d-999e-cb1be5354253"/>
    <s v="e8d59324-6a74-42d4-89f2-662dc48a6880"/>
    <x v="51"/>
    <n v="1473062"/>
    <n v="5.6857946098215501E+17"/>
    <x v="138"/>
    <x v="150"/>
    <s v="10f6d058-4320-481a-bca7-2b97616c840d"/>
    <s v="8bdbb60b-e526-43e9-92ef-ab760c8e0b72"/>
    <x v="10"/>
    <d v="2020-01-22T00:00:00"/>
    <d v="2021-01-22T00:00:00"/>
    <d v="2020-05-22T00:00:00"/>
    <d v="2020-06-21T00:00:00"/>
    <x v="0"/>
    <n v="44"/>
    <n v="53"/>
    <n v="2332"/>
    <n v="0"/>
    <n v="2332"/>
    <n v="0"/>
    <n v="2332"/>
    <s v="USD"/>
    <s v="mednetone.net"/>
    <x v="12"/>
    <s v="Microsoft 365 E5"/>
    <s v="Monthly"/>
  </r>
  <r>
    <s v="f7f66891-a582-418d-999e-cb1be5354253"/>
    <s v="e8d59324-6a74-42d4-89f2-662dc48a6880"/>
    <x v="51"/>
    <n v="1473062"/>
    <n v="5.6857946098215501E+17"/>
    <x v="138"/>
    <x v="150"/>
    <s v="10f6d058-4320-481a-bca7-2b97616c840d"/>
    <s v="8bdbb60b-e526-43e9-92ef-ab760c8e0b72"/>
    <x v="10"/>
    <d v="2020-01-22T00:00:00"/>
    <d v="2021-01-22T00:00:00"/>
    <d v="2020-04-22T00:00:00"/>
    <d v="2020-05-12T00:00:00"/>
    <x v="1"/>
    <n v="30.8"/>
    <n v="30"/>
    <n v="924"/>
    <n v="0"/>
    <n v="924"/>
    <n v="0"/>
    <n v="924"/>
    <s v="USD"/>
    <s v="mednetone.net"/>
    <x v="12"/>
    <s v="Microsoft 365 E5"/>
    <s v="Monthly"/>
  </r>
  <r>
    <s v="f7f66891-a582-418d-999e-cb1be5354253"/>
    <s v="93667b13-37ad-407c-9467-8916cec31c7f"/>
    <x v="9"/>
    <n v="1473062"/>
    <n v="5.6857946099661402E+17"/>
    <x v="139"/>
    <x v="151"/>
    <s v="a175446c-0264-4cba-85e1-537a9d4440d5"/>
    <s v="031c9e47-4802-4248-838e-778fb1d2cc05"/>
    <x v="6"/>
    <d v="2020-03-22T00:00:00"/>
    <d v="2021-03-22T00:00:00"/>
    <d v="2020-05-22T00:00:00"/>
    <d v="2020-06-21T00:00:00"/>
    <x v="0"/>
    <n v="10"/>
    <n v="89"/>
    <n v="890"/>
    <n v="0"/>
    <n v="890"/>
    <n v="0"/>
    <n v="890"/>
    <s v="USD"/>
    <s v="systrack.onmicrosoft.com"/>
    <x v="6"/>
    <s v="Microsoft 365 Business Standard"/>
    <s v="Monthly"/>
  </r>
  <r>
    <s v="f7f66891-a582-418d-999e-cb1be5354253"/>
    <s v="93667b13-37ad-407c-9467-8916cec31c7f"/>
    <x v="9"/>
    <n v="1473062"/>
    <n v="5.6857946099661402E+17"/>
    <x v="139"/>
    <x v="151"/>
    <s v="a175446c-0264-4cba-85e1-537a9d4440d5"/>
    <s v="031c9e47-4802-4248-838e-778fb1d2cc05"/>
    <x v="6"/>
    <d v="2020-03-22T00:00:00"/>
    <d v="2021-03-22T00:00:00"/>
    <d v="2020-04-22T00:00:00"/>
    <d v="2020-04-29T00:00:00"/>
    <x v="1"/>
    <n v="2.66"/>
    <n v="84"/>
    <n v="224"/>
    <n v="0"/>
    <n v="224"/>
    <n v="0"/>
    <n v="224"/>
    <s v="USD"/>
    <s v="systrack.onmicrosoft.com"/>
    <x v="6"/>
    <s v="Microsoft 365 Business Standard"/>
    <s v="Monthly"/>
  </r>
  <r>
    <s v="f7f66891-a582-418d-999e-cb1be5354253"/>
    <s v="93667b13-37ad-407c-9467-8916cec31c7f"/>
    <x v="9"/>
    <n v="1473062"/>
    <n v="5.6857946099661402E+17"/>
    <x v="139"/>
    <x v="151"/>
    <s v="a175446c-0264-4cba-85e1-537a9d4440d5"/>
    <s v="031c9e47-4802-4248-838e-778fb1d2cc05"/>
    <x v="6"/>
    <d v="2020-03-22T00:00:00"/>
    <d v="2021-03-22T00:00:00"/>
    <d v="2020-04-30T00:00:00"/>
    <d v="2020-05-14T00:00:00"/>
    <x v="1"/>
    <n v="5"/>
    <n v="86"/>
    <n v="430"/>
    <n v="0"/>
    <n v="430"/>
    <n v="0"/>
    <n v="430"/>
    <s v="USD"/>
    <s v="systrack.onmicrosoft.com"/>
    <x v="6"/>
    <s v="Microsoft 365 Business Standard"/>
    <s v="Monthly"/>
  </r>
  <r>
    <s v="f7f66891-a582-418d-999e-cb1be5354253"/>
    <s v="93667b13-37ad-407c-9467-8916cec31c7f"/>
    <x v="9"/>
    <n v="1473062"/>
    <n v="5.6857946099661402E+17"/>
    <x v="139"/>
    <x v="151"/>
    <s v="a175446c-0264-4cba-85e1-537a9d4440d5"/>
    <s v="031c9e47-4802-4248-838e-778fb1d2cc05"/>
    <x v="6"/>
    <d v="2020-03-22T00:00:00"/>
    <d v="2021-03-22T00:00:00"/>
    <d v="2020-05-15T00:00:00"/>
    <d v="2020-05-21T00:00:00"/>
    <x v="1"/>
    <n v="2.33"/>
    <n v="89"/>
    <n v="207.67"/>
    <n v="0"/>
    <n v="207.67"/>
    <n v="0"/>
    <n v="207.67"/>
    <s v="USD"/>
    <s v="systrack.onmicrosoft.com"/>
    <x v="6"/>
    <s v="Microsoft 365 Business Standard"/>
    <s v="Monthly"/>
  </r>
  <r>
    <s v="f7f66891-a582-418d-999e-cb1be5354253"/>
    <s v="93667b13-37ad-407c-9467-8916cec31c7f"/>
    <x v="9"/>
    <n v="1473062"/>
    <n v="5.6857946099661402E+17"/>
    <x v="139"/>
    <x v="151"/>
    <s v="a175446c-0264-4cba-85e1-537a9d4440d5"/>
    <s v="031c9e47-4802-4248-838e-778fb1d2cc05"/>
    <x v="6"/>
    <d v="2020-03-22T00:00:00"/>
    <d v="2021-03-22T00:00:00"/>
    <d v="2020-04-22T00:00:00"/>
    <d v="2020-05-21T00:00:00"/>
    <x v="1"/>
    <n v="-10"/>
    <n v="84"/>
    <n v="-840"/>
    <n v="0"/>
    <n v="-840"/>
    <n v="0"/>
    <n v="-840"/>
    <s v="USD"/>
    <s v="systrack.onmicrosoft.com"/>
    <x v="6"/>
    <s v="Microsoft 365 Business Standard"/>
    <s v="Monthly"/>
  </r>
  <r>
    <s v="f7f66891-a582-418d-999e-cb1be5354253"/>
    <s v="790bf696-1746-4a89-af24-78da9cdada61"/>
    <x v="52"/>
    <n v="1473062"/>
    <n v="5.6857946102017702E+17"/>
    <x v="140"/>
    <x v="152"/>
    <s v="0d77a1c0-46e2-4750-ba08-4b33b8855c2a"/>
    <s v="800f4f3b-cfe1-42c1-9cea-675512810488"/>
    <x v="4"/>
    <d v="2019-10-22T00:00:00"/>
    <d v="2020-10-22T00:00:00"/>
    <d v="2020-05-22T00:00:00"/>
    <d v="2020-06-21T00:00:00"/>
    <x v="0"/>
    <n v="8"/>
    <n v="31"/>
    <n v="248"/>
    <n v="0"/>
    <n v="248"/>
    <n v="0"/>
    <n v="248"/>
    <s v="USD"/>
    <s v="stoutbi.com"/>
    <x v="4"/>
    <s v="Power BI Pro"/>
    <s v="Monthly"/>
  </r>
  <r>
    <s v="f7f66891-a582-418d-999e-cb1be5354253"/>
    <s v="03bd8b06-8ccc-465f-a7e7-4b56f3e98573"/>
    <x v="4"/>
    <n v="1473062"/>
    <n v="5.6857946102081702E+17"/>
    <x v="141"/>
    <x v="153"/>
    <s v="3ccac4e6-7b09-4712-8ade-a278de3a4235"/>
    <s v="a56baa74-d4e3-49fd-b228-ca0b62d08bad"/>
    <x v="12"/>
    <d v="2020-03-22T00:00:00"/>
    <d v="2021-03-22T00:00:00"/>
    <d v="2020-05-22T00:00:00"/>
    <d v="2020-06-21T00:00:00"/>
    <x v="0"/>
    <n v="24"/>
    <n v="1"/>
    <n v="24"/>
    <n v="0"/>
    <n v="24"/>
    <n v="0"/>
    <n v="24"/>
    <s v="USD"/>
    <s v="sandalwood.com"/>
    <x v="43"/>
    <s v="Project Plan 3"/>
    <s v="Monthly"/>
  </r>
  <r>
    <s v="f7f66891-a582-418d-999e-cb1be5354253"/>
    <s v="e8d59324-6a74-42d4-89f2-662dc48a6880"/>
    <x v="51"/>
    <n v="1473062"/>
    <n v="5.6857946098215501E+17"/>
    <x v="138"/>
    <x v="150"/>
    <s v="10f6d058-4320-481a-bca7-2b97616c840d"/>
    <s v="8bdbb60b-e526-43e9-92ef-ab760c8e0b72"/>
    <x v="10"/>
    <d v="2020-01-22T00:00:00"/>
    <d v="2021-01-22T00:00:00"/>
    <d v="2020-05-13T00:00:00"/>
    <d v="2020-05-13T00:00:00"/>
    <x v="1"/>
    <n v="1.46"/>
    <n v="61"/>
    <n v="89.47"/>
    <n v="0"/>
    <n v="89.47"/>
    <n v="0"/>
    <n v="89.47"/>
    <s v="USD"/>
    <s v="mednetone.net"/>
    <x v="12"/>
    <s v="Microsoft 365 E5"/>
    <s v="Monthly"/>
  </r>
  <r>
    <s v="f7f66891-a582-418d-999e-cb1be5354253"/>
    <s v="e8d59324-6a74-42d4-89f2-662dc48a6880"/>
    <x v="51"/>
    <n v="1473062"/>
    <n v="5.6857946098215501E+17"/>
    <x v="138"/>
    <x v="150"/>
    <s v="10f6d058-4320-481a-bca7-2b97616c840d"/>
    <s v="8bdbb60b-e526-43e9-92ef-ab760c8e0b72"/>
    <x v="10"/>
    <d v="2020-01-22T00:00:00"/>
    <d v="2021-01-22T00:00:00"/>
    <d v="2020-05-14T00:00:00"/>
    <d v="2020-05-21T00:00:00"/>
    <x v="1"/>
    <n v="11.73"/>
    <n v="53"/>
    <n v="621.87"/>
    <n v="0"/>
    <n v="621.87"/>
    <n v="0"/>
    <n v="621.87"/>
    <s v="USD"/>
    <s v="mednetone.net"/>
    <x v="12"/>
    <s v="Microsoft 365 E5"/>
    <s v="Monthly"/>
  </r>
  <r>
    <s v="f7f66891-a582-418d-999e-cb1be5354253"/>
    <s v="e8d59324-6a74-42d4-89f2-662dc48a6880"/>
    <x v="51"/>
    <n v="1473062"/>
    <n v="5.6857946098215501E+17"/>
    <x v="138"/>
    <x v="150"/>
    <s v="10f6d058-4320-481a-bca7-2b97616c840d"/>
    <s v="8bdbb60b-e526-43e9-92ef-ab760c8e0b72"/>
    <x v="10"/>
    <d v="2020-01-22T00:00:00"/>
    <d v="2021-01-22T00:00:00"/>
    <d v="2020-04-22T00:00:00"/>
    <d v="2020-05-21T00:00:00"/>
    <x v="1"/>
    <n v="-44"/>
    <n v="30"/>
    <n v="-1320"/>
    <n v="0"/>
    <n v="-1320"/>
    <n v="0"/>
    <n v="-1320"/>
    <s v="USD"/>
    <s v="mednetone.net"/>
    <x v="12"/>
    <s v="Microsoft 365 E5"/>
    <s v="Monthly"/>
  </r>
  <r>
    <s v="f7f66891-a582-418d-999e-cb1be5354253"/>
    <s v="e8d59324-6a74-42d4-89f2-662dc48a6880"/>
    <x v="51"/>
    <n v="1473062"/>
    <n v="5.6857946098215501E+17"/>
    <x v="138"/>
    <x v="150"/>
    <s v="10f6d058-4320-481a-bca7-2b97616c840d"/>
    <s v="8bdbb60b-e526-43e9-92ef-ab760c8e0b72"/>
    <x v="10"/>
    <d v="2020-01-22T00:00:00"/>
    <d v="2021-01-22T00:00:00"/>
    <d v="2020-04-22T00:00:00"/>
    <d v="2020-05-12T00:00:00"/>
    <x v="1"/>
    <n v="1.4"/>
    <n v="30"/>
    <n v="42"/>
    <n v="0"/>
    <n v="42"/>
    <n v="0"/>
    <n v="42"/>
    <s v="USD"/>
    <s v="mednetone.net"/>
    <x v="12"/>
    <s v="Microsoft 365 E5"/>
    <s v="Monthly"/>
  </r>
  <r>
    <s v="f7f66891-a582-418d-999e-cb1be5354253"/>
    <s v="e8d59324-6a74-42d4-89f2-662dc48a6880"/>
    <x v="51"/>
    <n v="1473062"/>
    <n v="5.6857946098215501E+17"/>
    <x v="138"/>
    <x v="150"/>
    <s v="10f6d058-4320-481a-bca7-2b97616c840d"/>
    <s v="8bdbb60b-e526-43e9-92ef-ab760c8e0b72"/>
    <x v="10"/>
    <d v="2020-01-22T00:00:00"/>
    <d v="2021-01-22T00:00:00"/>
    <d v="2020-05-13T00:00:00"/>
    <d v="2020-05-13T00:00:00"/>
    <x v="1"/>
    <n v="0.06"/>
    <n v="61"/>
    <n v="4.07"/>
    <n v="0"/>
    <n v="4.07"/>
    <n v="0"/>
    <n v="4.07"/>
    <s v="USD"/>
    <s v="mednetone.net"/>
    <x v="12"/>
    <s v="Microsoft 365 E5"/>
    <s v="Monthly"/>
  </r>
  <r>
    <s v="f7f66891-a582-418d-999e-cb1be5354253"/>
    <s v="e8d59324-6a74-42d4-89f2-662dc48a6880"/>
    <x v="51"/>
    <n v="1473062"/>
    <n v="5.6857946098215501E+17"/>
    <x v="138"/>
    <x v="150"/>
    <s v="10f6d058-4320-481a-bca7-2b97616c840d"/>
    <s v="8bdbb60b-e526-43e9-92ef-ab760c8e0b72"/>
    <x v="10"/>
    <d v="2020-01-22T00:00:00"/>
    <d v="2021-01-22T00:00:00"/>
    <d v="2020-05-14T00:00:00"/>
    <d v="2020-05-21T00:00:00"/>
    <x v="1"/>
    <n v="0.53"/>
    <n v="53"/>
    <n v="28.27"/>
    <n v="0"/>
    <n v="28.27"/>
    <n v="0"/>
    <n v="28.27"/>
    <s v="USD"/>
    <s v="mednetone.net"/>
    <x v="12"/>
    <s v="Microsoft 365 E5"/>
    <s v="Monthly"/>
  </r>
  <r>
    <s v="f7f66891-a582-418d-999e-cb1be5354253"/>
    <s v="e8d59324-6a74-42d4-89f2-662dc48a6880"/>
    <x v="51"/>
    <n v="1473062"/>
    <n v="5.6857946098215501E+17"/>
    <x v="138"/>
    <x v="150"/>
    <s v="10f6d058-4320-481a-bca7-2b97616c840d"/>
    <s v="8bdbb60b-e526-43e9-92ef-ab760c8e0b72"/>
    <x v="10"/>
    <d v="2020-01-22T00:00:00"/>
    <d v="2021-01-22T00:00:00"/>
    <d v="2020-04-22T00:00:00"/>
    <d v="2020-05-21T00:00:00"/>
    <x v="1"/>
    <n v="-2"/>
    <n v="30"/>
    <n v="-60"/>
    <n v="0"/>
    <n v="-60"/>
    <n v="0"/>
    <n v="-60"/>
    <s v="USD"/>
    <s v="mednetone.net"/>
    <x v="12"/>
    <s v="Microsoft 365 E5"/>
    <s v="Monthly"/>
  </r>
  <r>
    <s v="f7f66891-a582-418d-999e-cb1be5354253"/>
    <s v="c0526fff-f991-46f0-92eb-95ec79c25ada"/>
    <x v="7"/>
    <n v="1473062"/>
    <n v="5.6857946104948902E+17"/>
    <x v="142"/>
    <x v="154"/>
    <s v="df84e203-4072-4878-bcea-db36213a56e2"/>
    <s v="c94271d8-b431-4a25-a3c5-a57737a1c909"/>
    <x v="16"/>
    <d v="2020-05-22T00:00:00"/>
    <d v="2021-03-25T00:00:00"/>
    <d v="2020-05-22T00:00:00"/>
    <d v="2020-05-24T00:00:00"/>
    <x v="2"/>
    <n v="0.4"/>
    <n v="1"/>
    <n v="0.4"/>
    <n v="0"/>
    <n v="0.4"/>
    <n v="0"/>
    <n v="0.4"/>
    <s v="USD"/>
    <s v="imagetrend.com"/>
    <x v="29"/>
    <s v="Microsoft 365 Audio Conferencing"/>
    <s v="Monthly"/>
  </r>
  <r>
    <s v="f7f66891-a582-418d-999e-cb1be5354253"/>
    <s v="bd096365-acdb-4f77-b64e-7f16653863fc"/>
    <x v="53"/>
    <n v="1473062"/>
    <n v="5.6857946104768902E+17"/>
    <x v="143"/>
    <x v="155"/>
    <s v="0b069cb6-5761-45c3-8e33-1bec183ecec4"/>
    <s v="91fd106f-4b2c-4938-95ac-f54f74e9a239"/>
    <x v="21"/>
    <d v="2020-05-22T00:00:00"/>
    <d v="2021-05-22T00:00:00"/>
    <d v="2020-05-22T00:00:00"/>
    <d v="2020-06-21T00:00:00"/>
    <x v="2"/>
    <n v="0"/>
    <n v="27"/>
    <n v="172.8"/>
    <n v="172.8"/>
    <n v="0"/>
    <n v="0"/>
    <n v="0"/>
    <s v="USD"/>
    <s v="ct.fortherecordcourt.com"/>
    <x v="26"/>
    <s v="Office 365 E1"/>
    <s v="Monthly"/>
  </r>
  <r>
    <s v="f7f66891-a582-418d-999e-cb1be5354253"/>
    <s v="e976fcec-811c-4387-9195-2e1410c94f39"/>
    <x v="14"/>
    <n v="1473062"/>
    <n v="5.6857946099917299E+17"/>
    <x v="144"/>
    <x v="156"/>
    <s v="e5a55c7a-3efa-47a4-b6a7-6225f7c69893"/>
    <s v="0962a210-418f-4d36-ba9c-4f01c673f57c"/>
    <x v="45"/>
    <d v="2019-08-23T00:00:00"/>
    <d v="2020-08-23T00:00:00"/>
    <d v="2020-05-23T00:00:00"/>
    <d v="2020-06-22T00:00:00"/>
    <x v="0"/>
    <n v="4"/>
    <n v="12"/>
    <n v="48"/>
    <n v="0"/>
    <n v="48"/>
    <n v="0"/>
    <n v="48"/>
    <s v="USD"/>
    <s v="Waltonen.com"/>
    <x v="57"/>
    <s v="Azure Information Protection Premium P2"/>
    <s v="Monthly"/>
  </r>
  <r>
    <s v="f7f66891-a582-418d-999e-cb1be5354253"/>
    <s v="e7f06c85-58c3-4329-9a55-e9ea2d1b5344"/>
    <x v="21"/>
    <n v="1473062"/>
    <n v="5.6857946103604198E+17"/>
    <x v="145"/>
    <x v="157"/>
    <s v="bdfa2140-d8e2-42cb-9a10-da90311a5ffb"/>
    <s v="6fbad345-b7de-42a6-b6ab-79b363d0b371"/>
    <x v="13"/>
    <d v="2019-07-23T00:00:00"/>
    <d v="2020-07-23T00:00:00"/>
    <d v="2020-05-23T00:00:00"/>
    <d v="2020-06-22T00:00:00"/>
    <x v="0"/>
    <n v="3.2"/>
    <n v="6"/>
    <n v="19.2"/>
    <n v="0"/>
    <n v="19.2"/>
    <n v="0"/>
    <n v="19.2"/>
    <s v="USD"/>
    <s v="cambrianassisted.onmicrosoft.com"/>
    <x v="45"/>
    <s v="Office 365 F3"/>
    <s v="Monthly"/>
  </r>
  <r>
    <s v="f7f66891-a582-418d-999e-cb1be5354253"/>
    <s v="6620e1d9-c720-42d1-9c50-e48f1c883b6c"/>
    <x v="54"/>
    <n v="1473062"/>
    <n v="5.6857946104948198E+17"/>
    <x v="146"/>
    <x v="158"/>
    <s v="42592d6c-df3c-4acb-bce7-d613ca0e102d"/>
    <s v="796b6b5f-613c-4e24-a17c-eba730d49c02"/>
    <x v="1"/>
    <d v="2020-04-23T00:00:00"/>
    <d v="2021-04-23T00:00:00"/>
    <d v="2020-05-23T00:00:00"/>
    <d v="2020-06-22T00:00:00"/>
    <x v="0"/>
    <n v="16"/>
    <n v="45"/>
    <n v="720"/>
    <n v="0"/>
    <n v="720"/>
    <n v="0"/>
    <n v="720"/>
    <s v="USD"/>
    <s v="detroittrading.com"/>
    <x v="1"/>
    <s v="Office 365 E3"/>
    <s v="Monthly"/>
  </r>
  <r>
    <s v="f7f66891-a582-418d-999e-cb1be5354253"/>
    <s v="6620e1d9-c720-42d1-9c50-e48f1c883b6c"/>
    <x v="54"/>
    <n v="1473062"/>
    <n v="5.6857946104948198E+17"/>
    <x v="146"/>
    <x v="158"/>
    <s v="42592d6c-df3c-4acb-bce7-d613ca0e102d"/>
    <s v="796b6b5f-613c-4e24-a17c-eba730d49c02"/>
    <x v="1"/>
    <d v="2020-04-23T00:00:00"/>
    <d v="2021-04-23T00:00:00"/>
    <d v="2020-04-23T00:00:00"/>
    <d v="2020-04-23T00:00:00"/>
    <x v="1"/>
    <n v="0.53"/>
    <n v="2"/>
    <n v="1.07"/>
    <n v="0"/>
    <n v="1.07"/>
    <n v="0"/>
    <n v="1.07"/>
    <s v="USD"/>
    <s v="detroittrading.com"/>
    <x v="1"/>
    <s v="Office 365 E3"/>
    <s v="Monthly"/>
  </r>
  <r>
    <s v="f7f66891-a582-418d-999e-cb1be5354253"/>
    <s v="6620e1d9-c720-42d1-9c50-e48f1c883b6c"/>
    <x v="54"/>
    <n v="1473062"/>
    <n v="5.6857946104948198E+17"/>
    <x v="146"/>
    <x v="158"/>
    <s v="42592d6c-df3c-4acb-bce7-d613ca0e102d"/>
    <s v="796b6b5f-613c-4e24-a17c-eba730d49c02"/>
    <x v="1"/>
    <d v="2020-04-23T00:00:00"/>
    <d v="2021-04-23T00:00:00"/>
    <d v="2020-04-24T00:00:00"/>
    <d v="2020-05-22T00:00:00"/>
    <x v="1"/>
    <n v="15.46"/>
    <n v="45"/>
    <n v="696"/>
    <n v="0"/>
    <n v="696"/>
    <n v="0"/>
    <n v="696"/>
    <s v="USD"/>
    <s v="detroittrading.com"/>
    <x v="1"/>
    <s v="Office 365 E3"/>
    <s v="Monthly"/>
  </r>
  <r>
    <s v="f7f66891-a582-418d-999e-cb1be5354253"/>
    <s v="6620e1d9-c720-42d1-9c50-e48f1c883b6c"/>
    <x v="54"/>
    <n v="1473062"/>
    <n v="5.6857946104948198E+17"/>
    <x v="146"/>
    <x v="158"/>
    <s v="42592d6c-df3c-4acb-bce7-d613ca0e102d"/>
    <s v="796b6b5f-613c-4e24-a17c-eba730d49c02"/>
    <x v="1"/>
    <d v="2020-04-23T00:00:00"/>
    <d v="2021-04-23T00:00:00"/>
    <d v="2020-04-23T00:00:00"/>
    <d v="2020-05-22T00:00:00"/>
    <x v="1"/>
    <n v="-16"/>
    <n v="2"/>
    <n v="-32"/>
    <n v="0"/>
    <n v="-32"/>
    <n v="0"/>
    <n v="-32"/>
    <s v="USD"/>
    <s v="detroittrading.com"/>
    <x v="1"/>
    <s v="Office 365 E3"/>
    <s v="Monthly"/>
  </r>
  <r>
    <s v="f7f66891-a582-418d-999e-cb1be5354253"/>
    <s v="6620e1d9-c720-42d1-9c50-e48f1c883b6c"/>
    <x v="54"/>
    <n v="1473062"/>
    <n v="5.6857946104960902E+17"/>
    <x v="147"/>
    <x v="159"/>
    <s v="568d399d-c52a-4090-846c-515130fe8a46"/>
    <s v="bd938f12-058f-4927-bba3-ae36b1d2501c"/>
    <x v="7"/>
    <d v="2020-04-23T00:00:00"/>
    <d v="2021-04-23T00:00:00"/>
    <d v="2020-05-23T00:00:00"/>
    <d v="2020-06-22T00:00:00"/>
    <x v="0"/>
    <n v="4"/>
    <n v="52"/>
    <n v="208"/>
    <n v="0"/>
    <n v="208"/>
    <n v="0"/>
    <n v="208"/>
    <s v="USD"/>
    <s v="detroittrading.com"/>
    <x v="58"/>
    <s v="Microsoft 365 Business Basic"/>
    <s v="Monthly"/>
  </r>
  <r>
    <s v="f7f66891-a582-418d-999e-cb1be5354253"/>
    <s v="6620e1d9-c720-42d1-9c50-e48f1c883b6c"/>
    <x v="54"/>
    <n v="1473062"/>
    <n v="5.6857946104960902E+17"/>
    <x v="147"/>
    <x v="159"/>
    <s v="568d399d-c52a-4090-846c-515130fe8a46"/>
    <s v="bd938f12-058f-4927-bba3-ae36b1d2501c"/>
    <x v="7"/>
    <d v="2020-04-23T00:00:00"/>
    <d v="2021-04-23T00:00:00"/>
    <d v="2020-04-23T00:00:00"/>
    <d v="2020-04-23T00:00:00"/>
    <x v="1"/>
    <n v="0.13"/>
    <n v="1"/>
    <n v="0.13"/>
    <n v="0"/>
    <n v="0.13"/>
    <n v="0"/>
    <n v="0.13"/>
    <s v="USD"/>
    <s v="detroittrading.com"/>
    <x v="58"/>
    <s v="Microsoft 365 Business Basic"/>
    <s v="Monthly"/>
  </r>
  <r>
    <s v="f7f66891-a582-418d-999e-cb1be5354253"/>
    <s v="6620e1d9-c720-42d1-9c50-e48f1c883b6c"/>
    <x v="54"/>
    <n v="1473062"/>
    <n v="5.6857946104960902E+17"/>
    <x v="147"/>
    <x v="159"/>
    <s v="568d399d-c52a-4090-846c-515130fe8a46"/>
    <s v="bd938f12-058f-4927-bba3-ae36b1d2501c"/>
    <x v="7"/>
    <d v="2020-04-23T00:00:00"/>
    <d v="2021-04-23T00:00:00"/>
    <d v="2020-04-24T00:00:00"/>
    <d v="2020-05-22T00:00:00"/>
    <x v="1"/>
    <n v="3.86"/>
    <n v="52"/>
    <n v="201.07"/>
    <n v="0"/>
    <n v="201.07"/>
    <n v="0"/>
    <n v="201.07"/>
    <s v="USD"/>
    <s v="detroittrading.com"/>
    <x v="58"/>
    <s v="Microsoft 365 Business Basic"/>
    <s v="Monthly"/>
  </r>
  <r>
    <s v="f7f66891-a582-418d-999e-cb1be5354253"/>
    <s v="6620e1d9-c720-42d1-9c50-e48f1c883b6c"/>
    <x v="54"/>
    <n v="1473062"/>
    <n v="5.6857946104960902E+17"/>
    <x v="147"/>
    <x v="159"/>
    <s v="568d399d-c52a-4090-846c-515130fe8a46"/>
    <s v="bd938f12-058f-4927-bba3-ae36b1d2501c"/>
    <x v="7"/>
    <d v="2020-04-23T00:00:00"/>
    <d v="2021-04-23T00:00:00"/>
    <d v="2020-04-23T00:00:00"/>
    <d v="2020-05-22T00:00:00"/>
    <x v="1"/>
    <n v="-4"/>
    <n v="1"/>
    <n v="-4"/>
    <n v="0"/>
    <n v="-4"/>
    <n v="0"/>
    <n v="-4"/>
    <s v="USD"/>
    <s v="detroittrading.com"/>
    <x v="58"/>
    <s v="Microsoft 365 Business Basic"/>
    <s v="Monthly"/>
  </r>
  <r>
    <s v="f7f66891-a582-418d-999e-cb1be5354253"/>
    <s v="6620e1d9-c720-42d1-9c50-e48f1c883b6c"/>
    <x v="54"/>
    <n v="1473062"/>
    <n v="5.6857946092890899E+17"/>
    <x v="148"/>
    <x v="160"/>
    <s v="3ccac4e6-7b09-4712-8ade-a278de3a4235"/>
    <s v="a56baa74-d4e3-49fd-b228-ca0b62d08bad"/>
    <x v="12"/>
    <d v="2020-04-24T00:00:00"/>
    <d v="2021-04-24T00:00:00"/>
    <d v="2020-05-24T00:00:00"/>
    <d v="2020-06-23T00:00:00"/>
    <x v="0"/>
    <n v="24"/>
    <n v="4"/>
    <n v="96"/>
    <n v="0"/>
    <n v="96"/>
    <n v="0"/>
    <n v="96"/>
    <s v="USD"/>
    <s v="detroittrading.com"/>
    <x v="14"/>
    <s v="Project Plan 3"/>
    <s v="Monthly"/>
  </r>
  <r>
    <s v="f7f66891-a582-418d-999e-cb1be5354253"/>
    <s v="6620e1d9-c720-42d1-9c50-e48f1c883b6c"/>
    <x v="54"/>
    <n v="1473062"/>
    <n v="5.6857946092890899E+17"/>
    <x v="149"/>
    <x v="161"/>
    <s v="0d77a1c0-46e2-4750-ba08-4b33b8855c2a"/>
    <s v="800f4f3b-cfe1-42c1-9cea-675512810488"/>
    <x v="4"/>
    <d v="2020-04-24T00:00:00"/>
    <d v="2021-04-24T00:00:00"/>
    <d v="2020-05-24T00:00:00"/>
    <d v="2020-06-23T00:00:00"/>
    <x v="0"/>
    <n v="8"/>
    <n v="26"/>
    <n v="208"/>
    <n v="0"/>
    <n v="208"/>
    <n v="0"/>
    <n v="208"/>
    <s v="USD"/>
    <s v="detroittrading.com"/>
    <x v="4"/>
    <s v="Power BI Pro"/>
    <s v="Monthly"/>
  </r>
  <r>
    <s v="f7f66891-a582-418d-999e-cb1be5354253"/>
    <s v="6620e1d9-c720-42d1-9c50-e48f1c883b6c"/>
    <x v="54"/>
    <n v="1473062"/>
    <n v="5.6857946092890899E+17"/>
    <x v="149"/>
    <x v="161"/>
    <s v="0d77a1c0-46e2-4750-ba08-4b33b8855c2a"/>
    <s v="800f4f3b-cfe1-42c1-9cea-675512810488"/>
    <x v="4"/>
    <d v="2020-04-24T00:00:00"/>
    <d v="2021-04-24T00:00:00"/>
    <d v="2020-04-24T00:00:00"/>
    <d v="2020-05-23T00:00:00"/>
    <x v="1"/>
    <n v="8"/>
    <n v="26"/>
    <n v="208"/>
    <n v="0"/>
    <n v="208"/>
    <n v="0"/>
    <n v="208"/>
    <s v="USD"/>
    <s v="detroittrading.com"/>
    <x v="4"/>
    <s v="Power BI Pro"/>
    <s v="Monthly"/>
  </r>
  <r>
    <s v="f7f66891-a582-418d-999e-cb1be5354253"/>
    <s v="6620e1d9-c720-42d1-9c50-e48f1c883b6c"/>
    <x v="54"/>
    <n v="1473062"/>
    <n v="5.6857946092890899E+17"/>
    <x v="149"/>
    <x v="161"/>
    <s v="0d77a1c0-46e2-4750-ba08-4b33b8855c2a"/>
    <s v="800f4f3b-cfe1-42c1-9cea-675512810488"/>
    <x v="4"/>
    <d v="2020-04-24T00:00:00"/>
    <d v="2021-04-24T00:00:00"/>
    <d v="2020-04-24T00:00:00"/>
    <d v="2020-05-23T00:00:00"/>
    <x v="1"/>
    <n v="-8"/>
    <n v="1"/>
    <n v="-8"/>
    <n v="0"/>
    <n v="-8"/>
    <n v="0"/>
    <n v="-8"/>
    <s v="USD"/>
    <s v="detroittrading.com"/>
    <x v="4"/>
    <s v="Power BI Pro"/>
    <s v="Monthly"/>
  </r>
  <r>
    <s v="f7f66891-a582-418d-999e-cb1be5354253"/>
    <s v="6620e1d9-c720-42d1-9c50-e48f1c883b6c"/>
    <x v="54"/>
    <n v="1473062"/>
    <n v="5.6857946092890899E+17"/>
    <x v="150"/>
    <x v="162"/>
    <s v="df848b55-2814-49bc-a2a6-833e8e106834"/>
    <s v="b4d4b7f4-4089-43b6-9c44-de97b760fb11"/>
    <x v="2"/>
    <d v="2020-04-24T00:00:00"/>
    <d v="2021-04-24T00:00:00"/>
    <d v="2020-05-24T00:00:00"/>
    <d v="2020-06-23T00:00:00"/>
    <x v="0"/>
    <n v="12"/>
    <n v="6"/>
    <n v="72"/>
    <n v="0"/>
    <n v="72"/>
    <n v="0"/>
    <n v="72"/>
    <s v="USD"/>
    <s v="detroittrading.com"/>
    <x v="2"/>
    <s v="Visio Plan 2"/>
    <s v="Monthly"/>
  </r>
  <r>
    <s v="f7f66891-a582-418d-999e-cb1be5354253"/>
    <s v="08734838-83b5-4b57-be77-57eb74bd48ec"/>
    <x v="16"/>
    <n v="1473062"/>
    <n v="5.6857946100723898E+17"/>
    <x v="151"/>
    <x v="163"/>
    <s v="b044519c-3181-4ecd-804a-f37ee6adf971"/>
    <s v="a044b16a-1861-4308-8086-a3a3b506fac2"/>
    <x v="31"/>
    <d v="2019-07-24T00:00:00"/>
    <d v="2020-07-24T00:00:00"/>
    <d v="2020-05-24T00:00:00"/>
    <d v="2020-06-23T00:00:00"/>
    <x v="0"/>
    <n v="26.4"/>
    <n v="26"/>
    <n v="686.4"/>
    <n v="0"/>
    <n v="686.4"/>
    <n v="0"/>
    <n v="686.4"/>
    <s v="USD"/>
    <s v="lifelinesciences.com"/>
    <x v="59"/>
    <s v="Office 365 E5"/>
    <s v="Monthly"/>
  </r>
  <r>
    <s v="f7f66891-a582-418d-999e-cb1be5354253"/>
    <s v="08734838-83b5-4b57-be77-57eb74bd48ec"/>
    <x v="16"/>
    <n v="1473062"/>
    <n v="5.6857946100723898E+17"/>
    <x v="151"/>
    <x v="163"/>
    <s v="b044519c-3181-4ecd-804a-f37ee6adf971"/>
    <s v="a044b16a-1861-4308-8086-a3a3b506fac2"/>
    <x v="31"/>
    <d v="2019-07-24T00:00:00"/>
    <d v="2020-07-24T00:00:00"/>
    <d v="2020-05-24T00:00:00"/>
    <d v="2020-06-23T00:00:00"/>
    <x v="0"/>
    <n v="2"/>
    <n v="26"/>
    <n v="52"/>
    <n v="0"/>
    <n v="52"/>
    <n v="0"/>
    <n v="52"/>
    <s v="USD"/>
    <s v="lifelinesciences.com"/>
    <x v="59"/>
    <s v="Office 365 E5"/>
    <s v="Monthly"/>
  </r>
  <r>
    <s v="f7f66891-a582-418d-999e-cb1be5354253"/>
    <s v="8df8634f-984c-4f3e-aa63-28cf357bc961"/>
    <x v="20"/>
    <n v="1473062"/>
    <n v="5.6857946092954899E+17"/>
    <x v="152"/>
    <x v="164"/>
    <s v="504c4cd6-ec49-40a3-8ca2-abb0bfcc8a49"/>
    <s v="5c9fd4cc-edce-44a8-8e91-07df09744609"/>
    <x v="0"/>
    <d v="2020-04-25T00:00:00"/>
    <d v="2021-04-25T00:00:00"/>
    <d v="2020-05-25T00:00:00"/>
    <d v="2020-06-24T00:00:00"/>
    <x v="0"/>
    <n v="6.6"/>
    <n v="31"/>
    <n v="204.6"/>
    <n v="0"/>
    <n v="204.6"/>
    <n v="0"/>
    <n v="204.6"/>
    <s v="USD"/>
    <s v="alro.com"/>
    <x v="0"/>
    <s v="Microsoft 365 Apps for business"/>
    <s v="Monthly"/>
  </r>
  <r>
    <s v="f7f66891-a582-418d-999e-cb1be5354253"/>
    <s v="c0526fff-f991-46f0-92eb-95ec79c25ada"/>
    <x v="7"/>
    <n v="1473062"/>
    <n v="5.68579461056272E+17"/>
    <x v="20"/>
    <x v="20"/>
    <s v="5d471e51-3864-4c9e-b09c-f5c55a4a03c7"/>
    <s v="0f598efe-f330-4d79-b79f-c9480bb7ce3e"/>
    <x v="11"/>
    <d v="2020-05-04T00:00:00"/>
    <d v="2021-03-25T00:00:00"/>
    <d v="2020-05-25T00:00:00"/>
    <d v="2020-06-24T00:00:00"/>
    <x v="0"/>
    <n v="12"/>
    <n v="20"/>
    <n v="240"/>
    <n v="0"/>
    <n v="240"/>
    <n v="0"/>
    <n v="240"/>
    <s v="USD"/>
    <s v="imagetrend.com"/>
    <x v="17"/>
    <s v="Microsoft 365 Domestic Calling Plan"/>
    <s v="Monthly"/>
  </r>
  <r>
    <s v="f7f66891-a582-418d-999e-cb1be5354253"/>
    <s v="c0526fff-f991-46f0-92eb-95ec79c25ada"/>
    <x v="7"/>
    <n v="1473062"/>
    <n v="5.68579461056272E+17"/>
    <x v="42"/>
    <x v="42"/>
    <s v="6c39021d-79b7-4675-af67-1b5dd943ccfa"/>
    <s v="4260988e-990d-479c-ae7b-f01ce8e1bb4d"/>
    <x v="23"/>
    <d v="2020-05-07T00:00:00"/>
    <d v="2021-03-25T00:00:00"/>
    <d v="2020-05-25T00:00:00"/>
    <d v="2020-06-24T00:00:00"/>
    <x v="0"/>
    <n v="6.4"/>
    <n v="20"/>
    <n v="128"/>
    <n v="0"/>
    <n v="128"/>
    <n v="0"/>
    <n v="128"/>
    <s v="USD"/>
    <s v="imagetrend.com"/>
    <x v="30"/>
    <s v="Microsoft 365 Phone System"/>
    <s v="Monthly"/>
  </r>
  <r>
    <s v="f7f66891-a582-418d-999e-cb1be5354253"/>
    <s v="c0526fff-f991-46f0-92eb-95ec79c25ada"/>
    <x v="7"/>
    <n v="1473062"/>
    <n v="5.68579461056272E+17"/>
    <x v="153"/>
    <x v="165"/>
    <s v="b044519c-3181-4ecd-804a-f37ee6adf971"/>
    <s v="a044b16a-1861-4308-8086-a3a3b506fac2"/>
    <x v="31"/>
    <d v="2020-03-25T00:00:00"/>
    <d v="2021-03-25T00:00:00"/>
    <d v="2020-05-25T00:00:00"/>
    <d v="2020-06-24T00:00:00"/>
    <x v="0"/>
    <n v="2"/>
    <n v="20"/>
    <n v="40"/>
    <n v="0"/>
    <n v="40"/>
    <n v="0"/>
    <n v="40"/>
    <s v="USD"/>
    <s v="imagetrend.com"/>
    <x v="38"/>
    <s v="Office 365 E5"/>
    <s v="Monthly"/>
  </r>
  <r>
    <s v="f7f66891-a582-418d-999e-cb1be5354253"/>
    <s v="c0526fff-f991-46f0-92eb-95ec79c25ada"/>
    <x v="7"/>
    <n v="1473062"/>
    <n v="5.68579461056272E+17"/>
    <x v="153"/>
    <x v="165"/>
    <s v="b044519c-3181-4ecd-804a-f37ee6adf971"/>
    <s v="a044b16a-1861-4308-8086-a3a3b506fac2"/>
    <x v="31"/>
    <d v="2020-03-25T00:00:00"/>
    <d v="2021-03-25T00:00:00"/>
    <d v="2020-05-25T00:00:00"/>
    <d v="2020-06-24T00:00:00"/>
    <x v="0"/>
    <n v="26.4"/>
    <n v="20"/>
    <n v="528"/>
    <n v="0"/>
    <n v="528"/>
    <n v="0"/>
    <n v="528"/>
    <s v="USD"/>
    <s v="imagetrend.com"/>
    <x v="38"/>
    <s v="Office 365 E5"/>
    <s v="Monthly"/>
  </r>
  <r>
    <s v="f7f66891-a582-418d-999e-cb1be5354253"/>
    <s v="c0526fff-f991-46f0-92eb-95ec79c25ada"/>
    <x v="7"/>
    <n v="1473062"/>
    <n v="5.68579461056272E+17"/>
    <x v="154"/>
    <x v="166"/>
    <s v="42592d6c-df3c-4acb-bce7-d613ca0e102d"/>
    <s v="796b6b5f-613c-4e24-a17c-eba730d49c02"/>
    <x v="1"/>
    <d v="2020-03-25T00:00:00"/>
    <d v="2021-03-25T00:00:00"/>
    <d v="2020-05-25T00:00:00"/>
    <d v="2020-06-24T00:00:00"/>
    <x v="0"/>
    <n v="16"/>
    <n v="40"/>
    <n v="640"/>
    <n v="0"/>
    <n v="640"/>
    <n v="0"/>
    <n v="640"/>
    <s v="USD"/>
    <s v="imagetrend.com"/>
    <x v="1"/>
    <s v="Office 365 E3"/>
    <s v="Monthly"/>
  </r>
  <r>
    <s v="f7f66891-a582-418d-999e-cb1be5354253"/>
    <s v="c0526fff-f991-46f0-92eb-95ec79c25ada"/>
    <x v="7"/>
    <n v="1473062"/>
    <n v="5.68579461056272E+17"/>
    <x v="154"/>
    <x v="166"/>
    <s v="42592d6c-df3c-4acb-bce7-d613ca0e102d"/>
    <s v="796b6b5f-613c-4e24-a17c-eba730d49c02"/>
    <x v="1"/>
    <d v="2020-03-25T00:00:00"/>
    <d v="2021-03-25T00:00:00"/>
    <d v="2020-04-25T00:00:00"/>
    <d v="2020-05-19T00:00:00"/>
    <x v="1"/>
    <n v="13.33"/>
    <n v="20"/>
    <n v="266.67"/>
    <n v="0"/>
    <n v="266.67"/>
    <n v="0"/>
    <n v="266.67"/>
    <s v="USD"/>
    <s v="imagetrend.com"/>
    <x v="1"/>
    <s v="Office 365 E3"/>
    <s v="Monthly"/>
  </r>
  <r>
    <s v="f7f66891-a582-418d-999e-cb1be5354253"/>
    <s v="c0526fff-f991-46f0-92eb-95ec79c25ada"/>
    <x v="7"/>
    <n v="1473062"/>
    <n v="5.68579461056272E+17"/>
    <x v="154"/>
    <x v="166"/>
    <s v="42592d6c-df3c-4acb-bce7-d613ca0e102d"/>
    <s v="796b6b5f-613c-4e24-a17c-eba730d49c02"/>
    <x v="1"/>
    <d v="2020-03-25T00:00:00"/>
    <d v="2021-03-25T00:00:00"/>
    <d v="2020-05-20T00:00:00"/>
    <d v="2020-05-21T00:00:00"/>
    <x v="1"/>
    <n v="1.06"/>
    <n v="30"/>
    <n v="32"/>
    <n v="0"/>
    <n v="32"/>
    <n v="0"/>
    <n v="32"/>
    <s v="USD"/>
    <s v="imagetrend.com"/>
    <x v="1"/>
    <s v="Office 365 E3"/>
    <s v="Monthly"/>
  </r>
  <r>
    <s v="f7f66891-a582-418d-999e-cb1be5354253"/>
    <s v="c0526fff-f991-46f0-92eb-95ec79c25ada"/>
    <x v="7"/>
    <n v="1473062"/>
    <n v="5.68579461056272E+17"/>
    <x v="154"/>
    <x v="166"/>
    <s v="42592d6c-df3c-4acb-bce7-d613ca0e102d"/>
    <s v="796b6b5f-613c-4e24-a17c-eba730d49c02"/>
    <x v="1"/>
    <d v="2020-03-25T00:00:00"/>
    <d v="2021-03-25T00:00:00"/>
    <d v="2020-05-22T00:00:00"/>
    <d v="2020-05-24T00:00:00"/>
    <x v="1"/>
    <n v="1.6"/>
    <n v="40"/>
    <n v="64"/>
    <n v="0"/>
    <n v="64"/>
    <n v="0"/>
    <n v="64"/>
    <s v="USD"/>
    <s v="imagetrend.com"/>
    <x v="1"/>
    <s v="Office 365 E3"/>
    <s v="Monthly"/>
  </r>
  <r>
    <s v="f7f66891-a582-418d-999e-cb1be5354253"/>
    <s v="c0526fff-f991-46f0-92eb-95ec79c25ada"/>
    <x v="7"/>
    <n v="1473062"/>
    <n v="5.68579461056272E+17"/>
    <x v="154"/>
    <x v="166"/>
    <s v="42592d6c-df3c-4acb-bce7-d613ca0e102d"/>
    <s v="796b6b5f-613c-4e24-a17c-eba730d49c02"/>
    <x v="1"/>
    <d v="2020-03-25T00:00:00"/>
    <d v="2021-03-25T00:00:00"/>
    <d v="2020-04-25T00:00:00"/>
    <d v="2020-05-24T00:00:00"/>
    <x v="1"/>
    <n v="-16"/>
    <n v="20"/>
    <n v="-320"/>
    <n v="0"/>
    <n v="-320"/>
    <n v="0"/>
    <n v="-320"/>
    <s v="USD"/>
    <s v="imagetrend.com"/>
    <x v="1"/>
    <s v="Office 365 E3"/>
    <s v="Monthly"/>
  </r>
  <r>
    <s v="f7f66891-a582-418d-999e-cb1be5354253"/>
    <s v="c0526fff-f991-46f0-92eb-95ec79c25ada"/>
    <x v="7"/>
    <n v="1473062"/>
    <n v="5.68579461056272E+17"/>
    <x v="142"/>
    <x v="154"/>
    <s v="df84e203-4072-4878-bcea-db36213a56e2"/>
    <s v="c94271d8-b431-4a25-a3c5-a57737a1c909"/>
    <x v="16"/>
    <d v="2020-05-22T00:00:00"/>
    <d v="2021-03-25T00:00:00"/>
    <d v="2020-05-25T00:00:00"/>
    <d v="2020-06-24T00:00:00"/>
    <x v="0"/>
    <n v="4"/>
    <n v="1"/>
    <n v="4"/>
    <n v="0"/>
    <n v="4"/>
    <n v="0"/>
    <n v="4"/>
    <s v="USD"/>
    <s v="imagetrend.com"/>
    <x v="29"/>
    <s v="Microsoft 365 Audio Conferencing"/>
    <s v="Monthly"/>
  </r>
  <r>
    <s v="f7f66891-a582-418d-999e-cb1be5354253"/>
    <s v="ac9106e0-6fce-4e6b-be34-7460146d52eb"/>
    <x v="55"/>
    <n v="1473062"/>
    <n v="5.6857946092635501E+17"/>
    <x v="155"/>
    <x v="167"/>
    <s v="520f4389-4250-46a0-a8c9-76769cee3a71"/>
    <s v="be57ff4c-100c-4f1f-b82d-f1c5ab63a665"/>
    <x v="46"/>
    <d v="2019-12-26T00:00:00"/>
    <d v="2020-12-26T00:00:00"/>
    <d v="2020-05-26T00:00:00"/>
    <d v="2020-06-25T00:00:00"/>
    <x v="0"/>
    <n v="9.6"/>
    <n v="40"/>
    <n v="384"/>
    <n v="0"/>
    <n v="384"/>
    <n v="0"/>
    <n v="384"/>
    <s v="USD"/>
    <s v="mylocker.net"/>
    <x v="60"/>
    <s v="Microsoft 365 Apps for enterprise"/>
    <s v="Monthly"/>
  </r>
  <r>
    <s v="f7f66891-a582-418d-999e-cb1be5354253"/>
    <s v="a347aa5d-33d9-440d-90ad-c7baaa4c8690"/>
    <x v="29"/>
    <n v="1473062"/>
    <n v="5.6857946094388403E+17"/>
    <x v="156"/>
    <x v="168"/>
    <s v="df848b55-2814-49bc-a2a6-833e8e106834"/>
    <s v="b4d4b7f4-4089-43b6-9c44-de97b760fb11"/>
    <x v="2"/>
    <d v="2019-07-26T00:00:00"/>
    <d v="2020-07-26T00:00:00"/>
    <d v="2020-05-26T00:00:00"/>
    <d v="2020-06-25T00:00:00"/>
    <x v="0"/>
    <n v="12"/>
    <n v="6"/>
    <n v="72"/>
    <n v="0"/>
    <n v="72"/>
    <n v="0"/>
    <n v="72"/>
    <s v="USD"/>
    <s v="uniteddentalpartners.com"/>
    <x v="9"/>
    <s v="Visio Plan 2"/>
    <s v="Monthly"/>
  </r>
  <r>
    <s v="f7f66891-a582-418d-999e-cb1be5354253"/>
    <s v="8df8634f-984c-4f3e-aa63-28cf357bc961"/>
    <x v="20"/>
    <n v="1473062"/>
    <n v="5.6857946099073101E+17"/>
    <x v="157"/>
    <x v="169"/>
    <s v="91bc8f9b-f621-4e5f-9244-2771d0948cc7"/>
    <s v="a4179d30-cc09-49f0-977e-dc2cb70b874f"/>
    <x v="47"/>
    <d v="2020-03-26T00:00:00"/>
    <d v="2021-03-26T00:00:00"/>
    <d v="2020-05-26T00:00:00"/>
    <d v="2020-06-25T00:00:00"/>
    <x v="0"/>
    <n v="5.6"/>
    <n v="50"/>
    <n v="280"/>
    <n v="0"/>
    <n v="280"/>
    <n v="0"/>
    <n v="280"/>
    <s v="USD"/>
    <s v="alro.com"/>
    <x v="61"/>
    <s v="Project Online Essentials"/>
    <s v="Monthly"/>
  </r>
  <r>
    <s v="f7f66891-a582-418d-999e-cb1be5354253"/>
    <s v="a347aa5d-33d9-440d-90ad-c7baaa4c8690"/>
    <x v="29"/>
    <n v="1473062"/>
    <n v="5.6857946100634202E+17"/>
    <x v="158"/>
    <x v="170"/>
    <s v="0b069cb6-5761-45c3-8e33-1bec183ecec4"/>
    <s v="91fd106f-4b2c-4938-95ac-f54f74e9a239"/>
    <x v="21"/>
    <d v="2020-03-26T00:00:00"/>
    <d v="2021-03-26T00:00:00"/>
    <d v="2020-05-26T00:00:00"/>
    <d v="2020-06-25T00:00:00"/>
    <x v="0"/>
    <n v="6.4"/>
    <n v="275"/>
    <n v="1760"/>
    <n v="0"/>
    <n v="1760"/>
    <n v="0"/>
    <n v="1760"/>
    <s v="USD"/>
    <s v="uniteddentalpartners.com"/>
    <x v="62"/>
    <s v="Office 365 E1"/>
    <s v="Monthly"/>
  </r>
  <r>
    <s v="f7f66891-a582-418d-999e-cb1be5354253"/>
    <s v="a347aa5d-33d9-440d-90ad-c7baaa4c8690"/>
    <x v="29"/>
    <n v="1473062"/>
    <n v="5.6857946100634202E+17"/>
    <x v="158"/>
    <x v="170"/>
    <s v="0b069cb6-5761-45c3-8e33-1bec183ecec4"/>
    <s v="91fd106f-4b2c-4938-95ac-f54f74e9a239"/>
    <x v="21"/>
    <d v="2020-03-26T00:00:00"/>
    <d v="2021-03-26T00:00:00"/>
    <d v="2020-04-26T00:00:00"/>
    <d v="2020-04-27T00:00:00"/>
    <x v="1"/>
    <n v="0.42"/>
    <n v="176"/>
    <n v="75.09"/>
    <n v="0"/>
    <n v="75.09"/>
    <n v="0"/>
    <n v="75.09"/>
    <s v="USD"/>
    <s v="uniteddentalpartners.com"/>
    <x v="62"/>
    <s v="Office 365 E1"/>
    <s v="Monthly"/>
  </r>
  <r>
    <s v="f7f66891-a582-418d-999e-cb1be5354253"/>
    <s v="a347aa5d-33d9-440d-90ad-c7baaa4c8690"/>
    <x v="29"/>
    <n v="1473062"/>
    <n v="5.6857946100634202E+17"/>
    <x v="158"/>
    <x v="170"/>
    <s v="0b069cb6-5761-45c3-8e33-1bec183ecec4"/>
    <s v="91fd106f-4b2c-4938-95ac-f54f74e9a239"/>
    <x v="21"/>
    <d v="2020-03-26T00:00:00"/>
    <d v="2021-03-26T00:00:00"/>
    <d v="2020-04-28T00:00:00"/>
    <d v="2020-05-03T00:00:00"/>
    <x v="1"/>
    <n v="1.28"/>
    <n v="186"/>
    <n v="238.08"/>
    <n v="0"/>
    <n v="238.08"/>
    <n v="0"/>
    <n v="238.08"/>
    <s v="USD"/>
    <s v="uniteddentalpartners.com"/>
    <x v="62"/>
    <s v="Office 365 E1"/>
    <s v="Monthly"/>
  </r>
  <r>
    <s v="f7f66891-a582-418d-999e-cb1be5354253"/>
    <s v="a347aa5d-33d9-440d-90ad-c7baaa4c8690"/>
    <x v="29"/>
    <n v="1473062"/>
    <n v="5.6857946100634202E+17"/>
    <x v="158"/>
    <x v="170"/>
    <s v="0b069cb6-5761-45c3-8e33-1bec183ecec4"/>
    <s v="91fd106f-4b2c-4938-95ac-f54f74e9a239"/>
    <x v="21"/>
    <d v="2020-03-26T00:00:00"/>
    <d v="2021-03-26T00:00:00"/>
    <d v="2020-05-04T00:00:00"/>
    <d v="2020-05-06T00:00:00"/>
    <x v="1"/>
    <n v="0.64"/>
    <n v="190"/>
    <n v="121.6"/>
    <n v="0"/>
    <n v="121.6"/>
    <n v="0"/>
    <n v="121.6"/>
    <s v="USD"/>
    <s v="uniteddentalpartners.com"/>
    <x v="62"/>
    <s v="Office 365 E1"/>
    <s v="Monthly"/>
  </r>
  <r>
    <s v="f7f66891-a582-418d-999e-cb1be5354253"/>
    <s v="a347aa5d-33d9-440d-90ad-c7baaa4c8690"/>
    <x v="29"/>
    <n v="1473062"/>
    <n v="5.6857946100634202E+17"/>
    <x v="158"/>
    <x v="170"/>
    <s v="0b069cb6-5761-45c3-8e33-1bec183ecec4"/>
    <s v="91fd106f-4b2c-4938-95ac-f54f74e9a239"/>
    <x v="21"/>
    <d v="2020-03-26T00:00:00"/>
    <d v="2021-03-26T00:00:00"/>
    <d v="2020-05-07T00:00:00"/>
    <d v="2020-05-10T00:00:00"/>
    <x v="1"/>
    <n v="0.85"/>
    <n v="195"/>
    <n v="166.4"/>
    <n v="0"/>
    <n v="166.4"/>
    <n v="0"/>
    <n v="166.4"/>
    <s v="USD"/>
    <s v="uniteddentalpartners.com"/>
    <x v="62"/>
    <s v="Office 365 E1"/>
    <s v="Monthly"/>
  </r>
  <r>
    <s v="f7f66891-a582-418d-999e-cb1be5354253"/>
    <s v="a347aa5d-33d9-440d-90ad-c7baaa4c8690"/>
    <x v="29"/>
    <n v="1473062"/>
    <n v="5.6857946100634202E+17"/>
    <x v="158"/>
    <x v="170"/>
    <s v="0b069cb6-5761-45c3-8e33-1bec183ecec4"/>
    <s v="91fd106f-4b2c-4938-95ac-f54f74e9a239"/>
    <x v="21"/>
    <d v="2020-03-26T00:00:00"/>
    <d v="2021-03-26T00:00:00"/>
    <d v="2020-05-11T00:00:00"/>
    <d v="2020-05-12T00:00:00"/>
    <x v="1"/>
    <n v="0.42"/>
    <n v="210"/>
    <n v="89.6"/>
    <n v="0"/>
    <n v="89.6"/>
    <n v="0"/>
    <n v="89.6"/>
    <s v="USD"/>
    <s v="uniteddentalpartners.com"/>
    <x v="62"/>
    <s v="Office 365 E1"/>
    <s v="Monthly"/>
  </r>
  <r>
    <s v="f7f66891-a582-418d-999e-cb1be5354253"/>
    <s v="a347aa5d-33d9-440d-90ad-c7baaa4c8690"/>
    <x v="29"/>
    <n v="1473062"/>
    <n v="5.6857946100634202E+17"/>
    <x v="158"/>
    <x v="170"/>
    <s v="0b069cb6-5761-45c3-8e33-1bec183ecec4"/>
    <s v="91fd106f-4b2c-4938-95ac-f54f74e9a239"/>
    <x v="21"/>
    <d v="2020-03-26T00:00:00"/>
    <d v="2021-03-26T00:00:00"/>
    <d v="2020-05-13T00:00:00"/>
    <d v="2020-05-14T00:00:00"/>
    <x v="1"/>
    <n v="0.42"/>
    <n v="220"/>
    <n v="93.87"/>
    <n v="0"/>
    <n v="93.87"/>
    <n v="0"/>
    <n v="93.87"/>
    <s v="USD"/>
    <s v="uniteddentalpartners.com"/>
    <x v="62"/>
    <s v="Office 365 E1"/>
    <s v="Monthly"/>
  </r>
  <r>
    <s v="f7f66891-a582-418d-999e-cb1be5354253"/>
    <s v="a347aa5d-33d9-440d-90ad-c7baaa4c8690"/>
    <x v="29"/>
    <n v="1473062"/>
    <n v="5.6857946100634202E+17"/>
    <x v="158"/>
    <x v="170"/>
    <s v="0b069cb6-5761-45c3-8e33-1bec183ecec4"/>
    <s v="91fd106f-4b2c-4938-95ac-f54f74e9a239"/>
    <x v="21"/>
    <d v="2020-03-26T00:00:00"/>
    <d v="2021-03-26T00:00:00"/>
    <d v="2020-05-15T00:00:00"/>
    <d v="2020-05-17T00:00:00"/>
    <x v="1"/>
    <n v="0.64"/>
    <n v="230"/>
    <n v="147.19999999999999"/>
    <n v="0"/>
    <n v="147.19999999999999"/>
    <n v="0"/>
    <n v="147.19999999999999"/>
    <s v="USD"/>
    <s v="uniteddentalpartners.com"/>
    <x v="62"/>
    <s v="Office 365 E1"/>
    <s v="Monthly"/>
  </r>
  <r>
    <s v="f7f66891-a582-418d-999e-cb1be5354253"/>
    <s v="a347aa5d-33d9-440d-90ad-c7baaa4c8690"/>
    <x v="29"/>
    <n v="1473062"/>
    <n v="5.6857946100634202E+17"/>
    <x v="158"/>
    <x v="170"/>
    <s v="0b069cb6-5761-45c3-8e33-1bec183ecec4"/>
    <s v="91fd106f-4b2c-4938-95ac-f54f74e9a239"/>
    <x v="21"/>
    <d v="2020-03-26T00:00:00"/>
    <d v="2021-03-26T00:00:00"/>
    <d v="2020-05-18T00:00:00"/>
    <d v="2020-05-20T00:00:00"/>
    <x v="1"/>
    <n v="0.64"/>
    <n v="245"/>
    <n v="156.80000000000001"/>
    <n v="0"/>
    <n v="156.80000000000001"/>
    <n v="0"/>
    <n v="156.80000000000001"/>
    <s v="USD"/>
    <s v="uniteddentalpartners.com"/>
    <x v="62"/>
    <s v="Office 365 E1"/>
    <s v="Monthly"/>
  </r>
  <r>
    <s v="f7f66891-a582-418d-999e-cb1be5354253"/>
    <s v="a347aa5d-33d9-440d-90ad-c7baaa4c8690"/>
    <x v="29"/>
    <n v="1473062"/>
    <n v="5.6857946100634202E+17"/>
    <x v="158"/>
    <x v="170"/>
    <s v="0b069cb6-5761-45c3-8e33-1bec183ecec4"/>
    <s v="91fd106f-4b2c-4938-95ac-f54f74e9a239"/>
    <x v="21"/>
    <d v="2020-03-26T00:00:00"/>
    <d v="2021-03-26T00:00:00"/>
    <d v="2020-05-21T00:00:00"/>
    <d v="2020-05-21T00:00:00"/>
    <x v="1"/>
    <n v="0.21"/>
    <n v="260"/>
    <n v="55.47"/>
    <n v="0"/>
    <n v="55.47"/>
    <n v="0"/>
    <n v="55.47"/>
    <s v="USD"/>
    <s v="uniteddentalpartners.com"/>
    <x v="62"/>
    <s v="Office 365 E1"/>
    <s v="Monthly"/>
  </r>
  <r>
    <s v="f7f66891-a582-418d-999e-cb1be5354253"/>
    <s v="a347aa5d-33d9-440d-90ad-c7baaa4c8690"/>
    <x v="29"/>
    <n v="1473062"/>
    <n v="5.6857946100634202E+17"/>
    <x v="158"/>
    <x v="170"/>
    <s v="0b069cb6-5761-45c3-8e33-1bec183ecec4"/>
    <s v="91fd106f-4b2c-4938-95ac-f54f74e9a239"/>
    <x v="21"/>
    <d v="2020-03-26T00:00:00"/>
    <d v="2021-03-26T00:00:00"/>
    <d v="2020-05-22T00:00:00"/>
    <d v="2020-05-25T00:00:00"/>
    <x v="1"/>
    <n v="0.85"/>
    <n v="275"/>
    <n v="234.67"/>
    <n v="0"/>
    <n v="234.67"/>
    <n v="0"/>
    <n v="234.67"/>
    <s v="USD"/>
    <s v="uniteddentalpartners.com"/>
    <x v="62"/>
    <s v="Office 365 E1"/>
    <s v="Monthly"/>
  </r>
  <r>
    <s v="f7f66891-a582-418d-999e-cb1be5354253"/>
    <s v="a347aa5d-33d9-440d-90ad-c7baaa4c8690"/>
    <x v="29"/>
    <n v="1473062"/>
    <n v="5.6857946100634202E+17"/>
    <x v="158"/>
    <x v="170"/>
    <s v="0b069cb6-5761-45c3-8e33-1bec183ecec4"/>
    <s v="91fd106f-4b2c-4938-95ac-f54f74e9a239"/>
    <x v="21"/>
    <d v="2020-03-26T00:00:00"/>
    <d v="2021-03-26T00:00:00"/>
    <d v="2020-04-26T00:00:00"/>
    <d v="2020-05-25T00:00:00"/>
    <x v="1"/>
    <n v="-6.4"/>
    <n v="176"/>
    <n v="-1126.4000000000001"/>
    <n v="0"/>
    <n v="-1126.4000000000001"/>
    <n v="0"/>
    <n v="-1126.4000000000001"/>
    <s v="USD"/>
    <s v="uniteddentalpartners.com"/>
    <x v="62"/>
    <s v="Office 365 E1"/>
    <s v="Monthly"/>
  </r>
  <r>
    <s v="f7f66891-a582-418d-999e-cb1be5354253"/>
    <s v="ac9106e0-6fce-4e6b-be34-7460146d52eb"/>
    <x v="55"/>
    <n v="1473062"/>
    <n v="5.6857946101928198E+17"/>
    <x v="159"/>
    <x v="171"/>
    <s v="3ccac4e6-7b09-4712-8ade-a278de3a4235"/>
    <s v="a56baa74-d4e3-49fd-b228-ca0b62d08bad"/>
    <x v="12"/>
    <d v="2020-03-26T00:00:00"/>
    <d v="2021-03-26T00:00:00"/>
    <d v="2020-05-26T00:00:00"/>
    <d v="2020-06-25T00:00:00"/>
    <x v="0"/>
    <n v="24"/>
    <n v="1"/>
    <n v="24"/>
    <n v="0"/>
    <n v="24"/>
    <n v="0"/>
    <n v="24"/>
    <s v="USD"/>
    <s v="mylocker.net"/>
    <x v="43"/>
    <s v="Project Plan 3"/>
    <s v="Monthly"/>
  </r>
  <r>
    <s v="f7f66891-a582-418d-999e-cb1be5354253"/>
    <s v="fe24bcc2-3357-411a-8007-2a3b1c39fa9b"/>
    <x v="50"/>
    <n v="1473062"/>
    <n v="5.6857946099201101E+17"/>
    <x v="160"/>
    <x v="172"/>
    <s v="0b069cb6-5761-45c3-8e33-1bec183ecec4"/>
    <s v="91fd106f-4b2c-4938-95ac-f54f74e9a239"/>
    <x v="21"/>
    <d v="2020-05-26T00:00:00"/>
    <d v="2021-05-26T00:00:00"/>
    <d v="2020-05-26T00:00:00"/>
    <d v="2020-06-25T00:00:00"/>
    <x v="2"/>
    <n v="6.4"/>
    <n v="1"/>
    <n v="6.4"/>
    <n v="0"/>
    <n v="6.4"/>
    <n v="0"/>
    <n v="6.4"/>
    <s v="USD"/>
    <s v="AZMC.FORTHERECORDCOURT.COM"/>
    <x v="26"/>
    <s v="Office 365 E1"/>
    <s v="Monthly"/>
  </r>
  <r>
    <s v="f7f66891-a582-418d-999e-cb1be5354253"/>
    <s v="3f50fc3d-cfff-4fe1-bb0c-b2c90d56ade7"/>
    <x v="12"/>
    <n v="1473062"/>
    <n v="5.6857946103259302E+17"/>
    <x v="161"/>
    <x v="173"/>
    <s v="680fcd66-008a-435f-b66a-640dae37b306"/>
    <s v="a2706f86-868d-4048-989b-0c69e5c76b63"/>
    <x v="15"/>
    <d v="2020-02-27T00:00:00"/>
    <d v="2021-02-27T00:00:00"/>
    <d v="2020-05-27T00:00:00"/>
    <d v="2020-06-26T00:00:00"/>
    <x v="0"/>
    <n v="1.6"/>
    <n v="512"/>
    <n v="819.2"/>
    <n v="0"/>
    <n v="819.2"/>
    <n v="0"/>
    <n v="819.2"/>
    <s v="USD"/>
    <s v="ajaxpaving.com"/>
    <x v="22"/>
    <s v="Office 365 Advanced Threat Protection (Plan 1)"/>
    <s v="Monthly"/>
  </r>
  <r>
    <s v="f7f66891-a582-418d-999e-cb1be5354253"/>
    <s v="3f50fc3d-cfff-4fe1-bb0c-b2c90d56ade7"/>
    <x v="12"/>
    <n v="1473062"/>
    <n v="5.6857946103259302E+17"/>
    <x v="161"/>
    <x v="173"/>
    <s v="680fcd66-008a-435f-b66a-640dae37b306"/>
    <s v="a2706f86-868d-4048-989b-0c69e5c76b63"/>
    <x v="15"/>
    <d v="2020-02-27T00:00:00"/>
    <d v="2021-02-27T00:00:00"/>
    <d v="2020-04-27T00:00:00"/>
    <d v="2020-04-29T00:00:00"/>
    <x v="1"/>
    <n v="0.16"/>
    <n v="500"/>
    <n v="80"/>
    <n v="0"/>
    <n v="80"/>
    <n v="0"/>
    <n v="80"/>
    <s v="USD"/>
    <s v="ajaxpaving.com"/>
    <x v="22"/>
    <s v="Office 365 Advanced Threat Protection (Plan 1)"/>
    <s v="Monthly"/>
  </r>
  <r>
    <s v="f7f66891-a582-418d-999e-cb1be5354253"/>
    <s v="3f50fc3d-cfff-4fe1-bb0c-b2c90d56ade7"/>
    <x v="12"/>
    <n v="1473062"/>
    <n v="5.6857946103259302E+17"/>
    <x v="161"/>
    <x v="173"/>
    <s v="680fcd66-008a-435f-b66a-640dae37b306"/>
    <s v="a2706f86-868d-4048-989b-0c69e5c76b63"/>
    <x v="15"/>
    <d v="2020-02-27T00:00:00"/>
    <d v="2021-02-27T00:00:00"/>
    <d v="2020-04-30T00:00:00"/>
    <d v="2020-05-03T00:00:00"/>
    <x v="1"/>
    <n v="0.21"/>
    <n v="501"/>
    <n v="106.88"/>
    <n v="0"/>
    <n v="106.88"/>
    <n v="0"/>
    <n v="106.88"/>
    <s v="USD"/>
    <s v="ajaxpaving.com"/>
    <x v="22"/>
    <s v="Office 365 Advanced Threat Protection (Plan 1)"/>
    <s v="Monthly"/>
  </r>
  <r>
    <s v="f7f66891-a582-418d-999e-cb1be5354253"/>
    <s v="3f50fc3d-cfff-4fe1-bb0c-b2c90d56ade7"/>
    <x v="12"/>
    <n v="1473062"/>
    <n v="5.6857946103259302E+17"/>
    <x v="161"/>
    <x v="173"/>
    <s v="680fcd66-008a-435f-b66a-640dae37b306"/>
    <s v="a2706f86-868d-4048-989b-0c69e5c76b63"/>
    <x v="15"/>
    <d v="2020-02-27T00:00:00"/>
    <d v="2021-02-27T00:00:00"/>
    <d v="2020-05-04T00:00:00"/>
    <d v="2020-05-10T00:00:00"/>
    <x v="1"/>
    <n v="0.37"/>
    <n v="502"/>
    <n v="187.41"/>
    <n v="0"/>
    <n v="187.41"/>
    <n v="0"/>
    <n v="187.41"/>
    <s v="USD"/>
    <s v="ajaxpaving.com"/>
    <x v="22"/>
    <s v="Office 365 Advanced Threat Protection (Plan 1)"/>
    <s v="Monthly"/>
  </r>
  <r>
    <s v="f7f66891-a582-418d-999e-cb1be5354253"/>
    <s v="3f50fc3d-cfff-4fe1-bb0c-b2c90d56ade7"/>
    <x v="12"/>
    <n v="1473062"/>
    <n v="5.6857946103259302E+17"/>
    <x v="161"/>
    <x v="173"/>
    <s v="680fcd66-008a-435f-b66a-640dae37b306"/>
    <s v="a2706f86-868d-4048-989b-0c69e5c76b63"/>
    <x v="15"/>
    <d v="2020-02-27T00:00:00"/>
    <d v="2021-02-27T00:00:00"/>
    <d v="2020-05-11T00:00:00"/>
    <d v="2020-05-11T00:00:00"/>
    <x v="1"/>
    <n v="0.05"/>
    <n v="505"/>
    <n v="26.93"/>
    <n v="0"/>
    <n v="26.93"/>
    <n v="0"/>
    <n v="26.93"/>
    <s v="USD"/>
    <s v="ajaxpaving.com"/>
    <x v="22"/>
    <s v="Office 365 Advanced Threat Protection (Plan 1)"/>
    <s v="Monthly"/>
  </r>
  <r>
    <s v="f7f66891-a582-418d-999e-cb1be5354253"/>
    <s v="3f50fc3d-cfff-4fe1-bb0c-b2c90d56ade7"/>
    <x v="12"/>
    <n v="1473062"/>
    <n v="5.6857946103259302E+17"/>
    <x v="161"/>
    <x v="173"/>
    <s v="680fcd66-008a-435f-b66a-640dae37b306"/>
    <s v="a2706f86-868d-4048-989b-0c69e5c76b63"/>
    <x v="15"/>
    <d v="2020-02-27T00:00:00"/>
    <d v="2021-02-27T00:00:00"/>
    <d v="2020-05-12T00:00:00"/>
    <d v="2020-05-13T00:00:00"/>
    <x v="1"/>
    <n v="0.1"/>
    <n v="506"/>
    <n v="53.97"/>
    <n v="0"/>
    <n v="53.97"/>
    <n v="0"/>
    <n v="53.97"/>
    <s v="USD"/>
    <s v="ajaxpaving.com"/>
    <x v="22"/>
    <s v="Office 365 Advanced Threat Protection (Plan 1)"/>
    <s v="Monthly"/>
  </r>
  <r>
    <s v="f7f66891-a582-418d-999e-cb1be5354253"/>
    <s v="3f50fc3d-cfff-4fe1-bb0c-b2c90d56ade7"/>
    <x v="12"/>
    <n v="1473062"/>
    <n v="5.6857946103259302E+17"/>
    <x v="161"/>
    <x v="173"/>
    <s v="680fcd66-008a-435f-b66a-640dae37b306"/>
    <s v="a2706f86-868d-4048-989b-0c69e5c76b63"/>
    <x v="15"/>
    <d v="2020-02-27T00:00:00"/>
    <d v="2021-02-27T00:00:00"/>
    <d v="2020-05-14T00:00:00"/>
    <d v="2020-05-18T00:00:00"/>
    <x v="1"/>
    <n v="0.26"/>
    <n v="507"/>
    <n v="135.19999999999999"/>
    <n v="0"/>
    <n v="135.19999999999999"/>
    <n v="0"/>
    <n v="135.19999999999999"/>
    <s v="USD"/>
    <s v="ajaxpaving.com"/>
    <x v="22"/>
    <s v="Office 365 Advanced Threat Protection (Plan 1)"/>
    <s v="Monthly"/>
  </r>
  <r>
    <s v="f7f66891-a582-418d-999e-cb1be5354253"/>
    <s v="3f50fc3d-cfff-4fe1-bb0c-b2c90d56ade7"/>
    <x v="12"/>
    <n v="1473062"/>
    <n v="5.6857946103259302E+17"/>
    <x v="161"/>
    <x v="173"/>
    <s v="680fcd66-008a-435f-b66a-640dae37b306"/>
    <s v="a2706f86-868d-4048-989b-0c69e5c76b63"/>
    <x v="15"/>
    <d v="2020-02-27T00:00:00"/>
    <d v="2021-02-27T00:00:00"/>
    <d v="2020-05-19T00:00:00"/>
    <d v="2020-05-19T00:00:00"/>
    <x v="1"/>
    <n v="0.05"/>
    <n v="509"/>
    <n v="27.15"/>
    <n v="0"/>
    <n v="27.15"/>
    <n v="0"/>
    <n v="27.15"/>
    <s v="USD"/>
    <s v="ajaxpaving.com"/>
    <x v="22"/>
    <s v="Office 365 Advanced Threat Protection (Plan 1)"/>
    <s v="Monthly"/>
  </r>
  <r>
    <s v="f7f66891-a582-418d-999e-cb1be5354253"/>
    <s v="3f50fc3d-cfff-4fe1-bb0c-b2c90d56ade7"/>
    <x v="12"/>
    <n v="1473062"/>
    <n v="5.6857946103259302E+17"/>
    <x v="161"/>
    <x v="173"/>
    <s v="680fcd66-008a-435f-b66a-640dae37b306"/>
    <s v="a2706f86-868d-4048-989b-0c69e5c76b63"/>
    <x v="15"/>
    <d v="2020-02-27T00:00:00"/>
    <d v="2021-02-27T00:00:00"/>
    <d v="2020-05-20T00:00:00"/>
    <d v="2020-05-21T00:00:00"/>
    <x v="1"/>
    <n v="0.1"/>
    <n v="510"/>
    <n v="54.4"/>
    <n v="0"/>
    <n v="54.4"/>
    <n v="0"/>
    <n v="54.4"/>
    <s v="USD"/>
    <s v="ajaxpaving.com"/>
    <x v="22"/>
    <s v="Office 365 Advanced Threat Protection (Plan 1)"/>
    <s v="Monthly"/>
  </r>
  <r>
    <s v="f7f66891-a582-418d-999e-cb1be5354253"/>
    <s v="3f50fc3d-cfff-4fe1-bb0c-b2c90d56ade7"/>
    <x v="12"/>
    <n v="1473062"/>
    <n v="5.6857946103259302E+17"/>
    <x v="161"/>
    <x v="173"/>
    <s v="680fcd66-008a-435f-b66a-640dae37b306"/>
    <s v="a2706f86-868d-4048-989b-0c69e5c76b63"/>
    <x v="15"/>
    <d v="2020-02-27T00:00:00"/>
    <d v="2021-02-27T00:00:00"/>
    <d v="2020-05-22T00:00:00"/>
    <d v="2020-05-26T00:00:00"/>
    <x v="1"/>
    <n v="0.26"/>
    <n v="512"/>
    <n v="136.53"/>
    <n v="0"/>
    <n v="136.53"/>
    <n v="0"/>
    <n v="136.53"/>
    <s v="USD"/>
    <s v="ajaxpaving.com"/>
    <x v="22"/>
    <s v="Office 365 Advanced Threat Protection (Plan 1)"/>
    <s v="Monthly"/>
  </r>
  <r>
    <s v="f7f66891-a582-418d-999e-cb1be5354253"/>
    <s v="3f50fc3d-cfff-4fe1-bb0c-b2c90d56ade7"/>
    <x v="12"/>
    <n v="1473062"/>
    <n v="5.6857946094695603E+17"/>
    <x v="162"/>
    <x v="174"/>
    <s v="0b069cb6-5761-45c3-8e33-1bec183ecec4"/>
    <s v="91fd106f-4b2c-4938-95ac-f54f74e9a239"/>
    <x v="21"/>
    <d v="2020-02-27T00:00:00"/>
    <d v="2021-02-27T00:00:00"/>
    <d v="2020-05-27T00:00:00"/>
    <d v="2020-06-26T00:00:00"/>
    <x v="0"/>
    <n v="6.4"/>
    <n v="288"/>
    <n v="1843.2"/>
    <n v="0"/>
    <n v="1843.2"/>
    <n v="0"/>
    <n v="1843.2"/>
    <s v="USD"/>
    <s v="ajaxpaving.com"/>
    <x v="62"/>
    <s v="Office 365 E1"/>
    <s v="Monthly"/>
  </r>
  <r>
    <s v="f7f66891-a582-418d-999e-cb1be5354253"/>
    <s v="3f50fc3d-cfff-4fe1-bb0c-b2c90d56ade7"/>
    <x v="12"/>
    <n v="1473062"/>
    <n v="5.6857946094695603E+17"/>
    <x v="162"/>
    <x v="174"/>
    <s v="0b069cb6-5761-45c3-8e33-1bec183ecec4"/>
    <s v="91fd106f-4b2c-4938-95ac-f54f74e9a239"/>
    <x v="21"/>
    <d v="2020-02-27T00:00:00"/>
    <d v="2021-02-27T00:00:00"/>
    <d v="2020-04-27T00:00:00"/>
    <d v="2020-05-03T00:00:00"/>
    <x v="1"/>
    <n v="1.49"/>
    <n v="280"/>
    <n v="418.13"/>
    <n v="0"/>
    <n v="418.13"/>
    <n v="0"/>
    <n v="418.13"/>
    <s v="USD"/>
    <s v="ajaxpaving.com"/>
    <x v="62"/>
    <s v="Office 365 E1"/>
    <s v="Monthly"/>
  </r>
  <r>
    <s v="f7f66891-a582-418d-999e-cb1be5354253"/>
    <s v="3f50fc3d-cfff-4fe1-bb0c-b2c90d56ade7"/>
    <x v="12"/>
    <n v="1473062"/>
    <n v="5.6857946094695603E+17"/>
    <x v="162"/>
    <x v="174"/>
    <s v="0b069cb6-5761-45c3-8e33-1bec183ecec4"/>
    <s v="91fd106f-4b2c-4938-95ac-f54f74e9a239"/>
    <x v="21"/>
    <d v="2020-02-27T00:00:00"/>
    <d v="2021-02-27T00:00:00"/>
    <d v="2020-05-04T00:00:00"/>
    <d v="2020-05-06T00:00:00"/>
    <x v="1"/>
    <n v="0.64"/>
    <n v="282"/>
    <n v="180.48"/>
    <n v="0"/>
    <n v="180.48"/>
    <n v="0"/>
    <n v="180.48"/>
    <s v="USD"/>
    <s v="ajaxpaving.com"/>
    <x v="62"/>
    <s v="Office 365 E1"/>
    <s v="Monthly"/>
  </r>
  <r>
    <s v="f7f66891-a582-418d-999e-cb1be5354253"/>
    <s v="3f50fc3d-cfff-4fe1-bb0c-b2c90d56ade7"/>
    <x v="12"/>
    <n v="1473062"/>
    <n v="5.6857946094695603E+17"/>
    <x v="162"/>
    <x v="174"/>
    <s v="0b069cb6-5761-45c3-8e33-1bec183ecec4"/>
    <s v="91fd106f-4b2c-4938-95ac-f54f74e9a239"/>
    <x v="21"/>
    <d v="2020-02-27T00:00:00"/>
    <d v="2021-02-27T00:00:00"/>
    <d v="2020-05-07T00:00:00"/>
    <d v="2020-05-07T00:00:00"/>
    <x v="1"/>
    <n v="0.21"/>
    <n v="283"/>
    <n v="60.37"/>
    <n v="0"/>
    <n v="60.37"/>
    <n v="0"/>
    <n v="60.37"/>
    <s v="USD"/>
    <s v="ajaxpaving.com"/>
    <x v="62"/>
    <s v="Office 365 E1"/>
    <s v="Monthly"/>
  </r>
  <r>
    <s v="f7f66891-a582-418d-999e-cb1be5354253"/>
    <s v="3f50fc3d-cfff-4fe1-bb0c-b2c90d56ade7"/>
    <x v="12"/>
    <n v="1473062"/>
    <n v="5.6857946094695603E+17"/>
    <x v="162"/>
    <x v="174"/>
    <s v="0b069cb6-5761-45c3-8e33-1bec183ecec4"/>
    <s v="91fd106f-4b2c-4938-95ac-f54f74e9a239"/>
    <x v="21"/>
    <d v="2020-02-27T00:00:00"/>
    <d v="2021-02-27T00:00:00"/>
    <d v="2020-05-08T00:00:00"/>
    <d v="2020-05-18T00:00:00"/>
    <x v="1"/>
    <n v="2.34"/>
    <n v="284"/>
    <n v="666.45"/>
    <n v="0"/>
    <n v="666.45"/>
    <n v="0"/>
    <n v="666.45"/>
    <s v="USD"/>
    <s v="ajaxpaving.com"/>
    <x v="62"/>
    <s v="Office 365 E1"/>
    <s v="Monthly"/>
  </r>
  <r>
    <s v="f7f66891-a582-418d-999e-cb1be5354253"/>
    <s v="3f50fc3d-cfff-4fe1-bb0c-b2c90d56ade7"/>
    <x v="12"/>
    <n v="1473062"/>
    <n v="5.6857946094695603E+17"/>
    <x v="162"/>
    <x v="174"/>
    <s v="0b069cb6-5761-45c3-8e33-1bec183ecec4"/>
    <s v="91fd106f-4b2c-4938-95ac-f54f74e9a239"/>
    <x v="21"/>
    <d v="2020-02-27T00:00:00"/>
    <d v="2021-02-27T00:00:00"/>
    <d v="2020-05-19T00:00:00"/>
    <d v="2020-05-21T00:00:00"/>
    <x v="1"/>
    <n v="0.64"/>
    <n v="285"/>
    <n v="182.4"/>
    <n v="0"/>
    <n v="182.4"/>
    <n v="0"/>
    <n v="182.4"/>
    <s v="USD"/>
    <s v="ajaxpaving.com"/>
    <x v="62"/>
    <s v="Office 365 E1"/>
    <s v="Monthly"/>
  </r>
  <r>
    <s v="f7f66891-a582-418d-999e-cb1be5354253"/>
    <s v="3f50fc3d-cfff-4fe1-bb0c-b2c90d56ade7"/>
    <x v="12"/>
    <n v="1473062"/>
    <n v="5.6857946094695603E+17"/>
    <x v="162"/>
    <x v="174"/>
    <s v="0b069cb6-5761-45c3-8e33-1bec183ecec4"/>
    <s v="91fd106f-4b2c-4938-95ac-f54f74e9a239"/>
    <x v="21"/>
    <d v="2020-02-27T00:00:00"/>
    <d v="2021-02-27T00:00:00"/>
    <d v="2020-05-22T00:00:00"/>
    <d v="2020-05-26T00:00:00"/>
    <x v="1"/>
    <n v="1.06"/>
    <n v="288"/>
    <n v="307.2"/>
    <n v="0"/>
    <n v="307.2"/>
    <n v="0"/>
    <n v="307.2"/>
    <s v="USD"/>
    <s v="ajaxpaving.com"/>
    <x v="62"/>
    <s v="Office 365 E1"/>
    <s v="Monthly"/>
  </r>
  <r>
    <s v="f7f66891-a582-418d-999e-cb1be5354253"/>
    <s v="3f50fc3d-cfff-4fe1-bb0c-b2c90d56ade7"/>
    <x v="12"/>
    <n v="1473062"/>
    <n v="5.6857946094695603E+17"/>
    <x v="162"/>
    <x v="174"/>
    <s v="0b069cb6-5761-45c3-8e33-1bec183ecec4"/>
    <s v="91fd106f-4b2c-4938-95ac-f54f74e9a239"/>
    <x v="21"/>
    <d v="2020-02-27T00:00:00"/>
    <d v="2021-02-27T00:00:00"/>
    <d v="2020-04-27T00:00:00"/>
    <d v="2020-05-26T00:00:00"/>
    <x v="1"/>
    <n v="-6.4"/>
    <n v="280"/>
    <n v="-1792"/>
    <n v="0"/>
    <n v="-1792"/>
    <n v="0"/>
    <n v="-1792"/>
    <s v="USD"/>
    <s v="ajaxpaving.com"/>
    <x v="62"/>
    <s v="Office 365 E1"/>
    <s v="Monthly"/>
  </r>
  <r>
    <s v="f7f66891-a582-418d-999e-cb1be5354253"/>
    <s v="3f50fc3d-cfff-4fe1-bb0c-b2c90d56ade7"/>
    <x v="12"/>
    <n v="1473062"/>
    <n v="5.6857946094695603E+17"/>
    <x v="163"/>
    <x v="175"/>
    <s v="004498d5-e84a-4d9d-9066-514cf4133cf4"/>
    <s v="79c29af7-3cd0-4a6f-b182-a81e31dec84e"/>
    <x v="17"/>
    <d v="2020-02-27T00:00:00"/>
    <d v="2021-02-27T00:00:00"/>
    <d v="2020-05-27T00:00:00"/>
    <d v="2020-06-26T00:00:00"/>
    <x v="0"/>
    <n v="7"/>
    <n v="341"/>
    <n v="2387"/>
    <n v="0"/>
    <n v="2387"/>
    <n v="0"/>
    <n v="2387"/>
    <s v="USD"/>
    <s v="ajaxpaving.com"/>
    <x v="21"/>
    <s v="Enterprise Mobility + Security E3"/>
    <s v="Monthly"/>
  </r>
  <r>
    <s v="f7f66891-a582-418d-999e-cb1be5354253"/>
    <s v="3f50fc3d-cfff-4fe1-bb0c-b2c90d56ade7"/>
    <x v="12"/>
    <n v="1473062"/>
    <n v="5.6857946094695603E+17"/>
    <x v="163"/>
    <x v="175"/>
    <s v="004498d5-e84a-4d9d-9066-514cf4133cf4"/>
    <s v="79c29af7-3cd0-4a6f-b182-a81e31dec84e"/>
    <x v="17"/>
    <d v="2020-02-27T00:00:00"/>
    <d v="2021-02-27T00:00:00"/>
    <d v="2020-04-27T00:00:00"/>
    <d v="2020-04-29T00:00:00"/>
    <x v="1"/>
    <n v="0.7"/>
    <n v="494"/>
    <n v="345.8"/>
    <n v="0"/>
    <n v="345.8"/>
    <n v="0"/>
    <n v="345.8"/>
    <s v="USD"/>
    <s v="ajaxpaving.com"/>
    <x v="21"/>
    <s v="Enterprise Mobility + Security E3"/>
    <s v="Monthly"/>
  </r>
  <r>
    <s v="f7f66891-a582-418d-999e-cb1be5354253"/>
    <s v="3f50fc3d-cfff-4fe1-bb0c-b2c90d56ade7"/>
    <x v="12"/>
    <n v="1473062"/>
    <n v="5.6857946094695603E+17"/>
    <x v="163"/>
    <x v="175"/>
    <s v="004498d5-e84a-4d9d-9066-514cf4133cf4"/>
    <s v="79c29af7-3cd0-4a6f-b182-a81e31dec84e"/>
    <x v="17"/>
    <d v="2020-02-27T00:00:00"/>
    <d v="2021-02-27T00:00:00"/>
    <d v="2020-04-30T00:00:00"/>
    <d v="2020-05-03T00:00:00"/>
    <x v="1"/>
    <n v="0.93"/>
    <n v="495"/>
    <n v="462"/>
    <n v="0"/>
    <n v="462"/>
    <n v="0"/>
    <n v="462"/>
    <s v="USD"/>
    <s v="ajaxpaving.com"/>
    <x v="21"/>
    <s v="Enterprise Mobility + Security E3"/>
    <s v="Monthly"/>
  </r>
  <r>
    <s v="f7f66891-a582-418d-999e-cb1be5354253"/>
    <s v="3f50fc3d-cfff-4fe1-bb0c-b2c90d56ade7"/>
    <x v="12"/>
    <n v="1473062"/>
    <n v="5.6857946094695603E+17"/>
    <x v="163"/>
    <x v="175"/>
    <s v="004498d5-e84a-4d9d-9066-514cf4133cf4"/>
    <s v="79c29af7-3cd0-4a6f-b182-a81e31dec84e"/>
    <x v="17"/>
    <d v="2020-02-27T00:00:00"/>
    <d v="2021-02-27T00:00:00"/>
    <d v="2020-05-04T00:00:00"/>
    <d v="2020-05-06T00:00:00"/>
    <x v="1"/>
    <n v="0.7"/>
    <n v="496"/>
    <n v="347.2"/>
    <n v="0"/>
    <n v="347.2"/>
    <n v="0"/>
    <n v="347.2"/>
    <s v="USD"/>
    <s v="ajaxpaving.com"/>
    <x v="21"/>
    <s v="Enterprise Mobility + Security E3"/>
    <s v="Monthly"/>
  </r>
  <r>
    <s v="f7f66891-a582-418d-999e-cb1be5354253"/>
    <s v="3f50fc3d-cfff-4fe1-bb0c-b2c90d56ade7"/>
    <x v="12"/>
    <n v="1473062"/>
    <n v="5.6857946094695603E+17"/>
    <x v="163"/>
    <x v="175"/>
    <s v="004498d5-e84a-4d9d-9066-514cf4133cf4"/>
    <s v="79c29af7-3cd0-4a6f-b182-a81e31dec84e"/>
    <x v="17"/>
    <d v="2020-02-27T00:00:00"/>
    <d v="2021-02-27T00:00:00"/>
    <d v="2020-05-07T00:00:00"/>
    <d v="2020-05-07T00:00:00"/>
    <x v="1"/>
    <n v="0.23"/>
    <n v="335"/>
    <n v="78.17"/>
    <n v="0"/>
    <n v="78.17"/>
    <n v="0"/>
    <n v="78.17"/>
    <s v="USD"/>
    <s v="ajaxpaving.com"/>
    <x v="21"/>
    <s v="Enterprise Mobility + Security E3"/>
    <s v="Monthly"/>
  </r>
  <r>
    <s v="f7f66891-a582-418d-999e-cb1be5354253"/>
    <s v="3f50fc3d-cfff-4fe1-bb0c-b2c90d56ade7"/>
    <x v="12"/>
    <n v="1473062"/>
    <n v="5.6857946094695603E+17"/>
    <x v="163"/>
    <x v="175"/>
    <s v="004498d5-e84a-4d9d-9066-514cf4133cf4"/>
    <s v="79c29af7-3cd0-4a6f-b182-a81e31dec84e"/>
    <x v="17"/>
    <d v="2020-02-27T00:00:00"/>
    <d v="2021-02-27T00:00:00"/>
    <d v="2020-05-08T00:00:00"/>
    <d v="2020-05-18T00:00:00"/>
    <x v="1"/>
    <n v="2.56"/>
    <n v="336"/>
    <n v="862.4"/>
    <n v="0"/>
    <n v="862.4"/>
    <n v="0"/>
    <n v="862.4"/>
    <s v="USD"/>
    <s v="ajaxpaving.com"/>
    <x v="21"/>
    <s v="Enterprise Mobility + Security E3"/>
    <s v="Monthly"/>
  </r>
  <r>
    <s v="f7f66891-a582-418d-999e-cb1be5354253"/>
    <s v="3f50fc3d-cfff-4fe1-bb0c-b2c90d56ade7"/>
    <x v="12"/>
    <n v="1473062"/>
    <n v="5.6857946103259302E+17"/>
    <x v="161"/>
    <x v="173"/>
    <s v="680fcd66-008a-435f-b66a-640dae37b306"/>
    <s v="a2706f86-868d-4048-989b-0c69e5c76b63"/>
    <x v="15"/>
    <d v="2020-02-27T00:00:00"/>
    <d v="2021-02-27T00:00:00"/>
    <d v="2020-04-27T00:00:00"/>
    <d v="2020-05-26T00:00:00"/>
    <x v="1"/>
    <n v="-1.6"/>
    <n v="500"/>
    <n v="-800"/>
    <n v="0"/>
    <n v="-800"/>
    <n v="0"/>
    <n v="-800"/>
    <s v="USD"/>
    <s v="ajaxpaving.com"/>
    <x v="22"/>
    <s v="Office 365 Advanced Threat Protection (Plan 1)"/>
    <s v="Monthly"/>
  </r>
  <r>
    <s v="f7f66891-a582-418d-999e-cb1be5354253"/>
    <s v="3f50fc3d-cfff-4fe1-bb0c-b2c90d56ade7"/>
    <x v="12"/>
    <n v="1473062"/>
    <n v="5.6857946103259302E+17"/>
    <x v="164"/>
    <x v="176"/>
    <s v="42592d6c-df3c-4acb-bce7-d613ca0e102d"/>
    <s v="796b6b5f-613c-4e24-a17c-eba730d49c02"/>
    <x v="1"/>
    <d v="2020-02-27T00:00:00"/>
    <d v="2021-02-27T00:00:00"/>
    <d v="2020-05-27T00:00:00"/>
    <d v="2020-06-26T00:00:00"/>
    <x v="0"/>
    <n v="16"/>
    <n v="58"/>
    <n v="928"/>
    <n v="0"/>
    <n v="928"/>
    <n v="0"/>
    <n v="928"/>
    <s v="USD"/>
    <s v="ajaxpaving.com"/>
    <x v="18"/>
    <s v="Office 365 E3"/>
    <s v="Monthly"/>
  </r>
  <r>
    <s v="f7f66891-a582-418d-999e-cb1be5354253"/>
    <s v="3f50fc3d-cfff-4fe1-bb0c-b2c90d56ade7"/>
    <x v="12"/>
    <n v="1473062"/>
    <n v="5.6857946103259302E+17"/>
    <x v="164"/>
    <x v="176"/>
    <s v="42592d6c-df3c-4acb-bce7-d613ca0e102d"/>
    <s v="796b6b5f-613c-4e24-a17c-eba730d49c02"/>
    <x v="1"/>
    <d v="2020-02-27T00:00:00"/>
    <d v="2021-02-27T00:00:00"/>
    <d v="2020-04-27T00:00:00"/>
    <d v="2020-05-07T00:00:00"/>
    <x v="1"/>
    <n v="5.86"/>
    <n v="57"/>
    <n v="334.4"/>
    <n v="0"/>
    <n v="334.4"/>
    <n v="0"/>
    <n v="334.4"/>
    <s v="USD"/>
    <s v="ajaxpaving.com"/>
    <x v="18"/>
    <s v="Office 365 E3"/>
    <s v="Monthly"/>
  </r>
  <r>
    <s v="f7f66891-a582-418d-999e-cb1be5354253"/>
    <s v="3f50fc3d-cfff-4fe1-bb0c-b2c90d56ade7"/>
    <x v="12"/>
    <n v="1473062"/>
    <n v="5.6857946103259302E+17"/>
    <x v="164"/>
    <x v="176"/>
    <s v="42592d6c-df3c-4acb-bce7-d613ca0e102d"/>
    <s v="796b6b5f-613c-4e24-a17c-eba730d49c02"/>
    <x v="1"/>
    <d v="2020-02-27T00:00:00"/>
    <d v="2021-02-27T00:00:00"/>
    <d v="2020-05-08T00:00:00"/>
    <d v="2020-05-26T00:00:00"/>
    <x v="1"/>
    <n v="10.130000000000001"/>
    <n v="58"/>
    <n v="587.73"/>
    <n v="0"/>
    <n v="587.73"/>
    <n v="0"/>
    <n v="587.73"/>
    <s v="USD"/>
    <s v="ajaxpaving.com"/>
    <x v="18"/>
    <s v="Office 365 E3"/>
    <s v="Monthly"/>
  </r>
  <r>
    <s v="f7f66891-a582-418d-999e-cb1be5354253"/>
    <s v="3f50fc3d-cfff-4fe1-bb0c-b2c90d56ade7"/>
    <x v="12"/>
    <n v="1473062"/>
    <n v="5.6857946103259302E+17"/>
    <x v="164"/>
    <x v="176"/>
    <s v="42592d6c-df3c-4acb-bce7-d613ca0e102d"/>
    <s v="796b6b5f-613c-4e24-a17c-eba730d49c02"/>
    <x v="1"/>
    <d v="2020-02-27T00:00:00"/>
    <d v="2021-02-27T00:00:00"/>
    <d v="2020-04-27T00:00:00"/>
    <d v="2020-05-26T00:00:00"/>
    <x v="1"/>
    <n v="-16"/>
    <n v="57"/>
    <n v="-912"/>
    <n v="0"/>
    <n v="-912"/>
    <n v="0"/>
    <n v="-912"/>
    <s v="USD"/>
    <s v="ajaxpaving.com"/>
    <x v="18"/>
    <s v="Office 365 E3"/>
    <s v="Monthly"/>
  </r>
  <r>
    <s v="f7f66891-a582-418d-999e-cb1be5354253"/>
    <s v="c0526fff-f991-46f0-92eb-95ec79c25ada"/>
    <x v="7"/>
    <n v="1473062"/>
    <n v="5.6857946104640998E+17"/>
    <x v="165"/>
    <x v="177"/>
    <s v="0b069cb6-5761-45c3-8e33-1bec183ecec4"/>
    <s v="91fd106f-4b2c-4938-95ac-f54f74e9a239"/>
    <x v="21"/>
    <d v="2020-05-27T00:00:00"/>
    <d v="2021-05-27T00:00:00"/>
    <d v="2020-05-27T00:00:00"/>
    <d v="2020-06-26T00:00:00"/>
    <x v="2"/>
    <n v="6.4"/>
    <n v="1"/>
    <n v="6.4"/>
    <n v="0"/>
    <n v="6.4"/>
    <n v="0"/>
    <n v="6.4"/>
    <s v="USD"/>
    <s v="imagetrend.com"/>
    <x v="26"/>
    <s v="Office 365 E1"/>
    <s v="Monthly"/>
  </r>
  <r>
    <s v="f7f66891-a582-418d-999e-cb1be5354253"/>
    <s v="f84c6614-a75e-4a7d-804d-f82f6b011621"/>
    <x v="56"/>
    <n v="1473062"/>
    <n v="5.6857946105818502E+17"/>
    <x v="166"/>
    <x v="178"/>
    <s v="0263f386-2285-4120-80e7-6a551882fc11"/>
    <s v="4d8f3b90-29b3-4e7b-b37c-4a435ddef1d9"/>
    <x v="48"/>
    <d v="2019-12-27T00:00:00"/>
    <d v="2020-12-27T00:00:00"/>
    <d v="2020-05-27T00:00:00"/>
    <d v="2020-06-26T00:00:00"/>
    <x v="0"/>
    <n v="6.4"/>
    <n v="5"/>
    <n v="32"/>
    <n v="0"/>
    <n v="32"/>
    <n v="0"/>
    <n v="32"/>
    <s v="USD"/>
    <s v="cruxstrategies.com"/>
    <x v="63"/>
    <s v="Common Area Phone"/>
    <s v="Monthly"/>
  </r>
  <r>
    <s v="f7f66891-a582-418d-999e-cb1be5354253"/>
    <s v="3f50fc3d-cfff-4fe1-bb0c-b2c90d56ade7"/>
    <x v="12"/>
    <n v="1473062"/>
    <n v="5.6857946094695603E+17"/>
    <x v="167"/>
    <x v="179"/>
    <s v="bdfa2140-d8e2-42cb-9a10-da90311a5ffb"/>
    <s v="6fbad345-b7de-42a6-b6ab-79b363d0b371"/>
    <x v="13"/>
    <d v="2020-02-27T00:00:00"/>
    <d v="2021-02-27T00:00:00"/>
    <d v="2020-05-27T00:00:00"/>
    <d v="2020-06-26T00:00:00"/>
    <x v="0"/>
    <n v="3.2"/>
    <n v="12"/>
    <n v="38.4"/>
    <n v="0"/>
    <n v="38.4"/>
    <n v="0"/>
    <n v="38.4"/>
    <s v="USD"/>
    <s v="ajaxpaving.com"/>
    <x v="15"/>
    <s v="Office 365 F3"/>
    <s v="Monthly"/>
  </r>
  <r>
    <s v="f7f66891-a582-418d-999e-cb1be5354253"/>
    <s v="3f50fc3d-cfff-4fe1-bb0c-b2c90d56ade7"/>
    <x v="12"/>
    <n v="1473062"/>
    <n v="5.6857946094695603E+17"/>
    <x v="167"/>
    <x v="179"/>
    <s v="bdfa2140-d8e2-42cb-9a10-da90311a5ffb"/>
    <s v="6fbad345-b7de-42a6-b6ab-79b363d0b371"/>
    <x v="13"/>
    <d v="2020-02-27T00:00:00"/>
    <d v="2021-02-27T00:00:00"/>
    <d v="2020-04-27T00:00:00"/>
    <d v="2020-04-29T00:00:00"/>
    <x v="1"/>
    <n v="0.32"/>
    <n v="179"/>
    <n v="57.28"/>
    <n v="0"/>
    <n v="57.28"/>
    <n v="0"/>
    <n v="57.28"/>
    <s v="USD"/>
    <s v="ajaxpaving.com"/>
    <x v="15"/>
    <s v="Office 365 F3"/>
    <s v="Monthly"/>
  </r>
  <r>
    <s v="f7f66891-a582-418d-999e-cb1be5354253"/>
    <s v="3f50fc3d-cfff-4fe1-bb0c-b2c90d56ade7"/>
    <x v="12"/>
    <n v="1473062"/>
    <n v="5.6857946094695603E+17"/>
    <x v="167"/>
    <x v="179"/>
    <s v="bdfa2140-d8e2-42cb-9a10-da90311a5ffb"/>
    <s v="6fbad345-b7de-42a6-b6ab-79b363d0b371"/>
    <x v="13"/>
    <d v="2020-02-27T00:00:00"/>
    <d v="2021-02-27T00:00:00"/>
    <d v="2020-04-30T00:00:00"/>
    <d v="2020-05-03T00:00:00"/>
    <x v="1"/>
    <n v="0.42"/>
    <n v="181"/>
    <n v="77.23"/>
    <n v="0"/>
    <n v="77.23"/>
    <n v="0"/>
    <n v="77.23"/>
    <s v="USD"/>
    <s v="ajaxpaving.com"/>
    <x v="15"/>
    <s v="Office 365 F3"/>
    <s v="Monthly"/>
  </r>
  <r>
    <s v="f7f66891-a582-418d-999e-cb1be5354253"/>
    <s v="3f50fc3d-cfff-4fe1-bb0c-b2c90d56ade7"/>
    <x v="12"/>
    <n v="1473062"/>
    <n v="5.6857946094695603E+17"/>
    <x v="167"/>
    <x v="179"/>
    <s v="bdfa2140-d8e2-42cb-9a10-da90311a5ffb"/>
    <s v="6fbad345-b7de-42a6-b6ab-79b363d0b371"/>
    <x v="13"/>
    <d v="2020-02-27T00:00:00"/>
    <d v="2021-02-27T00:00:00"/>
    <d v="2020-05-04T00:00:00"/>
    <d v="2020-05-06T00:00:00"/>
    <x v="1"/>
    <n v="0.32"/>
    <n v="180"/>
    <n v="57.6"/>
    <n v="0"/>
    <n v="57.6"/>
    <n v="0"/>
    <n v="57.6"/>
    <s v="USD"/>
    <s v="ajaxpaving.com"/>
    <x v="15"/>
    <s v="Office 365 F3"/>
    <s v="Monthly"/>
  </r>
  <r>
    <s v="f7f66891-a582-418d-999e-cb1be5354253"/>
    <s v="3f50fc3d-cfff-4fe1-bb0c-b2c90d56ade7"/>
    <x v="12"/>
    <n v="1473062"/>
    <n v="5.6857946094695603E+17"/>
    <x v="167"/>
    <x v="179"/>
    <s v="bdfa2140-d8e2-42cb-9a10-da90311a5ffb"/>
    <s v="6fbad345-b7de-42a6-b6ab-79b363d0b371"/>
    <x v="13"/>
    <d v="2020-02-27T00:00:00"/>
    <d v="2021-02-27T00:00:00"/>
    <d v="2020-05-07T00:00:00"/>
    <d v="2020-05-07T00:00:00"/>
    <x v="1"/>
    <n v="0.1"/>
    <n v="11"/>
    <n v="1.17"/>
    <n v="0"/>
    <n v="1.17"/>
    <n v="0"/>
    <n v="1.17"/>
    <s v="USD"/>
    <s v="ajaxpaving.com"/>
    <x v="15"/>
    <s v="Office 365 F3"/>
    <s v="Monthly"/>
  </r>
  <r>
    <s v="f7f66891-a582-418d-999e-cb1be5354253"/>
    <s v="3f50fc3d-cfff-4fe1-bb0c-b2c90d56ade7"/>
    <x v="12"/>
    <n v="1473062"/>
    <n v="5.6857946094695603E+17"/>
    <x v="167"/>
    <x v="179"/>
    <s v="bdfa2140-d8e2-42cb-9a10-da90311a5ffb"/>
    <s v="6fbad345-b7de-42a6-b6ab-79b363d0b371"/>
    <x v="13"/>
    <d v="2020-02-27T00:00:00"/>
    <d v="2021-02-27T00:00:00"/>
    <d v="2020-05-08T00:00:00"/>
    <d v="2020-05-26T00:00:00"/>
    <x v="1"/>
    <n v="2.02"/>
    <n v="12"/>
    <n v="24.32"/>
    <n v="0"/>
    <n v="24.32"/>
    <n v="0"/>
    <n v="24.32"/>
    <s v="USD"/>
    <s v="ajaxpaving.com"/>
    <x v="15"/>
    <s v="Office 365 F3"/>
    <s v="Monthly"/>
  </r>
  <r>
    <s v="f7f66891-a582-418d-999e-cb1be5354253"/>
    <s v="3f50fc3d-cfff-4fe1-bb0c-b2c90d56ade7"/>
    <x v="12"/>
    <n v="1473062"/>
    <n v="5.6857946094695603E+17"/>
    <x v="167"/>
    <x v="179"/>
    <s v="bdfa2140-d8e2-42cb-9a10-da90311a5ffb"/>
    <s v="6fbad345-b7de-42a6-b6ab-79b363d0b371"/>
    <x v="13"/>
    <d v="2020-02-27T00:00:00"/>
    <d v="2021-02-27T00:00:00"/>
    <d v="2020-04-27T00:00:00"/>
    <d v="2020-05-26T00:00:00"/>
    <x v="1"/>
    <n v="-3.2"/>
    <n v="179"/>
    <n v="-572.79999999999995"/>
    <n v="0"/>
    <n v="-572.79999999999995"/>
    <n v="0"/>
    <n v="-572.79999999999995"/>
    <s v="USD"/>
    <s v="ajaxpaving.com"/>
    <x v="15"/>
    <s v="Office 365 F3"/>
    <s v="Monthly"/>
  </r>
  <r>
    <s v="f7f66891-a582-418d-999e-cb1be5354253"/>
    <s v="3f50fc3d-cfff-4fe1-bb0c-b2c90d56ade7"/>
    <x v="12"/>
    <n v="1473062"/>
    <n v="5.6857946094695603E+17"/>
    <x v="163"/>
    <x v="175"/>
    <s v="004498d5-e84a-4d9d-9066-514cf4133cf4"/>
    <s v="79c29af7-3cd0-4a6f-b182-a81e31dec84e"/>
    <x v="17"/>
    <d v="2020-02-27T00:00:00"/>
    <d v="2021-02-27T00:00:00"/>
    <d v="2020-05-19T00:00:00"/>
    <d v="2020-05-19T00:00:00"/>
    <x v="1"/>
    <n v="0.23"/>
    <n v="337"/>
    <n v="78.63"/>
    <n v="0"/>
    <n v="78.63"/>
    <n v="0"/>
    <n v="78.63"/>
    <s v="USD"/>
    <s v="ajaxpaving.com"/>
    <x v="21"/>
    <s v="Enterprise Mobility + Security E3"/>
    <s v="Monthly"/>
  </r>
  <r>
    <s v="f7f66891-a582-418d-999e-cb1be5354253"/>
    <s v="3f50fc3d-cfff-4fe1-bb0c-b2c90d56ade7"/>
    <x v="12"/>
    <n v="1473062"/>
    <n v="5.6857946094695603E+17"/>
    <x v="163"/>
    <x v="175"/>
    <s v="004498d5-e84a-4d9d-9066-514cf4133cf4"/>
    <s v="79c29af7-3cd0-4a6f-b182-a81e31dec84e"/>
    <x v="17"/>
    <d v="2020-02-27T00:00:00"/>
    <d v="2021-02-27T00:00:00"/>
    <d v="2020-05-20T00:00:00"/>
    <d v="2020-05-21T00:00:00"/>
    <x v="1"/>
    <n v="0.46"/>
    <n v="338"/>
    <n v="157.72999999999999"/>
    <n v="0"/>
    <n v="157.72999999999999"/>
    <n v="0"/>
    <n v="157.72999999999999"/>
    <s v="USD"/>
    <s v="ajaxpaving.com"/>
    <x v="21"/>
    <s v="Enterprise Mobility + Security E3"/>
    <s v="Monthly"/>
  </r>
  <r>
    <s v="f7f66891-a582-418d-999e-cb1be5354253"/>
    <s v="3f50fc3d-cfff-4fe1-bb0c-b2c90d56ade7"/>
    <x v="12"/>
    <n v="1473062"/>
    <n v="5.6857946094695603E+17"/>
    <x v="163"/>
    <x v="175"/>
    <s v="004498d5-e84a-4d9d-9066-514cf4133cf4"/>
    <s v="79c29af7-3cd0-4a6f-b182-a81e31dec84e"/>
    <x v="17"/>
    <d v="2020-02-27T00:00:00"/>
    <d v="2021-02-27T00:00:00"/>
    <d v="2020-05-22T00:00:00"/>
    <d v="2020-05-26T00:00:00"/>
    <x v="1"/>
    <n v="1.1599999999999999"/>
    <n v="341"/>
    <n v="397.83"/>
    <n v="0"/>
    <n v="397.83"/>
    <n v="0"/>
    <n v="397.83"/>
    <s v="USD"/>
    <s v="ajaxpaving.com"/>
    <x v="21"/>
    <s v="Enterprise Mobility + Security E3"/>
    <s v="Monthly"/>
  </r>
  <r>
    <s v="f7f66891-a582-418d-999e-cb1be5354253"/>
    <s v="3f50fc3d-cfff-4fe1-bb0c-b2c90d56ade7"/>
    <x v="12"/>
    <n v="1473062"/>
    <n v="5.6857946094695603E+17"/>
    <x v="163"/>
    <x v="175"/>
    <s v="004498d5-e84a-4d9d-9066-514cf4133cf4"/>
    <s v="79c29af7-3cd0-4a6f-b182-a81e31dec84e"/>
    <x v="17"/>
    <d v="2020-02-27T00:00:00"/>
    <d v="2021-02-27T00:00:00"/>
    <d v="2020-04-27T00:00:00"/>
    <d v="2020-05-26T00:00:00"/>
    <x v="1"/>
    <n v="-7"/>
    <n v="494"/>
    <n v="-3458"/>
    <n v="0"/>
    <n v="-3458"/>
    <n v="0"/>
    <n v="-3458"/>
    <s v="USD"/>
    <s v="ajaxpaving.com"/>
    <x v="21"/>
    <s v="Enterprise Mobility + Security E3"/>
    <s v="Monthly"/>
  </r>
  <r>
    <s v="f7f66891-a582-418d-999e-cb1be5354253"/>
    <s v="3f50fc3d-cfff-4fe1-bb0c-b2c90d56ade7"/>
    <x v="12"/>
    <n v="1473062"/>
    <n v="5.6857946103246502E+17"/>
    <x v="168"/>
    <x v="180"/>
    <s v="df84e203-4072-4878-bcea-db36213a56e2"/>
    <s v="c94271d8-b431-4a25-a3c5-a57737a1c909"/>
    <x v="16"/>
    <d v="2020-03-30T00:00:00"/>
    <d v="2021-02-27T00:00:00"/>
    <d v="2020-05-27T00:00:00"/>
    <d v="2020-06-26T00:00:00"/>
    <x v="0"/>
    <n v="4"/>
    <n v="5"/>
    <n v="20"/>
    <n v="0"/>
    <n v="20"/>
    <n v="0"/>
    <n v="20"/>
    <s v="USD"/>
    <s v="ajaxpaving.com"/>
    <x v="29"/>
    <s v="Microsoft 365 Audio Conferencing"/>
    <s v="Monthly"/>
  </r>
  <r>
    <s v="f7f66891-a582-418d-999e-cb1be5354253"/>
    <s v="ea187f7a-7f03-4613-9b94-6e70a33a2fe1"/>
    <x v="57"/>
    <n v="1473062"/>
    <n v="5.6857946105818502E+17"/>
    <x v="169"/>
    <x v="181"/>
    <s v="b044519c-3181-4ecd-804a-f37ee6adf971"/>
    <s v="a044b16a-1861-4308-8086-a3a3b506fac2"/>
    <x v="31"/>
    <d v="2020-01-27T00:00:00"/>
    <d v="2021-01-27T00:00:00"/>
    <d v="2020-05-27T00:00:00"/>
    <d v="2020-06-26T00:00:00"/>
    <x v="0"/>
    <n v="2"/>
    <n v="5"/>
    <n v="10"/>
    <n v="0"/>
    <n v="10"/>
    <n v="0"/>
    <n v="10"/>
    <s v="USD"/>
    <s v="informationnavigators.com"/>
    <x v="59"/>
    <s v="Office 365 E5"/>
    <s v="Monthly"/>
  </r>
  <r>
    <s v="f7f66891-a582-418d-999e-cb1be5354253"/>
    <s v="ea187f7a-7f03-4613-9b94-6e70a33a2fe1"/>
    <x v="57"/>
    <n v="1473062"/>
    <n v="5.6857946105818502E+17"/>
    <x v="169"/>
    <x v="181"/>
    <s v="b044519c-3181-4ecd-804a-f37ee6adf971"/>
    <s v="a044b16a-1861-4308-8086-a3a3b506fac2"/>
    <x v="31"/>
    <d v="2020-01-27T00:00:00"/>
    <d v="2021-01-27T00:00:00"/>
    <d v="2020-05-27T00:00:00"/>
    <d v="2020-06-26T00:00:00"/>
    <x v="0"/>
    <n v="26.4"/>
    <n v="5"/>
    <n v="132"/>
    <n v="0"/>
    <n v="132"/>
    <n v="0"/>
    <n v="132"/>
    <s v="USD"/>
    <s v="informationnavigators.com"/>
    <x v="59"/>
    <s v="Office 365 E5"/>
    <s v="Monthly"/>
  </r>
  <r>
    <s v="f7f66891-a582-418d-999e-cb1be5354253"/>
    <s v="ea187f7a-7f03-4613-9b94-6e70a33a2fe1"/>
    <x v="57"/>
    <n v="1473062"/>
    <n v="5.6857946105818502E+17"/>
    <x v="170"/>
    <x v="182"/>
    <s v="5d471e51-3864-4c9e-b09c-f5c55a4a03c7"/>
    <s v="0f598efe-f330-4d79-b79f-c9480bb7ce3e"/>
    <x v="11"/>
    <d v="2020-01-27T00:00:00"/>
    <d v="2021-01-27T00:00:00"/>
    <d v="2020-05-27T00:00:00"/>
    <d v="2020-06-26T00:00:00"/>
    <x v="0"/>
    <n v="12"/>
    <n v="5"/>
    <n v="60"/>
    <n v="0"/>
    <n v="60"/>
    <n v="0"/>
    <n v="60"/>
    <s v="USD"/>
    <s v="informationnavigators.com"/>
    <x v="13"/>
    <s v="Microsoft 365 Domestic Calling Plan"/>
    <s v="Monthly"/>
  </r>
  <r>
    <s v="f7f66891-a582-418d-999e-cb1be5354253"/>
    <s v="d012ca0c-2b9c-4081-84bd-37f458a01c7d"/>
    <x v="3"/>
    <n v="1473062"/>
    <n v="5.6857946090611802E+17"/>
    <x v="171"/>
    <x v="183"/>
    <s v="38a3593a-d331-4f8e-ab4f-ad5d0477de9e"/>
    <s v="b91d164b-7a81-4398-a2f8-70d5074001c9"/>
    <x v="49"/>
    <d v="2020-02-27T00:00:00"/>
    <d v="2021-02-27T00:00:00"/>
    <d v="2020-05-27T00:00:00"/>
    <d v="2020-06-26T00:00:00"/>
    <x v="0"/>
    <n v="7.5"/>
    <n v="15"/>
    <n v="112.5"/>
    <n v="0"/>
    <n v="112.5"/>
    <n v="0"/>
    <n v="112.5"/>
    <s v="USD"/>
    <s v="biaprotect.com"/>
    <x v="64"/>
    <s v="Common Data Service Log Capacity"/>
    <s v="Monthly"/>
  </r>
  <r>
    <s v="f7f66891-a582-418d-999e-cb1be5354253"/>
    <s v="8b29036c-d6a7-4796-b48c-fd71ff17dc95"/>
    <x v="58"/>
    <n v="1473062"/>
    <n v="5.6857946100979699E+17"/>
    <x v="172"/>
    <x v="184"/>
    <s v="ff1e751e-e923-423e-9791-67a8499044d4"/>
    <s v="2b3b8d2d-10aa-4be4-b5fd-7f2feb0c3091"/>
    <x v="30"/>
    <d v="2020-03-27T00:00:00"/>
    <d v="2021-03-27T00:00:00"/>
    <d v="2020-05-27T00:00:00"/>
    <d v="2020-06-26T00:00:00"/>
    <x v="0"/>
    <n v="25.6"/>
    <n v="300"/>
    <n v="7680"/>
    <n v="0"/>
    <n v="7680"/>
    <n v="0"/>
    <n v="7680"/>
    <s v="USD"/>
    <s v="impossiblefoods.com"/>
    <x v="37"/>
    <s v="Microsoft 365 E3"/>
    <s v="Monthly"/>
  </r>
  <r>
    <s v="f7f66891-a582-418d-999e-cb1be5354253"/>
    <s v="39e7e8b0-dacb-4f4a-8a4b-4ecbcacd2d61"/>
    <x v="59"/>
    <n v="1473062"/>
    <n v="5.6857946093198701E+17"/>
    <x v="173"/>
    <x v="185"/>
    <s v="df514499-87f8-48da-b2d0-fc4a96d60977"/>
    <s v="91fd106f-4b2c-4938-95ac-f54f74e9a239"/>
    <x v="21"/>
    <d v="2020-05-28T00:00:00"/>
    <d v="2021-05-28T00:00:00"/>
    <d v="2020-05-28T00:00:00"/>
    <d v="2021-05-27T00:00:00"/>
    <x v="3"/>
    <n v="76.8"/>
    <n v="8"/>
    <n v="614.4"/>
    <n v="0"/>
    <n v="614.4"/>
    <n v="0"/>
    <n v="614.4"/>
    <s v="USD"/>
    <s v="HangarMGT.com"/>
    <x v="62"/>
    <s v="Office 365 E1"/>
    <s v="Annually"/>
  </r>
  <r>
    <s v="f7f66891-a582-418d-999e-cb1be5354253"/>
    <s v="630fc03f-ff25-44c4-bc09-ff9da3efa373"/>
    <x v="60"/>
    <n v="1473062"/>
    <n v="5.68579461064208E+17"/>
    <x v="174"/>
    <x v="186"/>
    <s v="30ca2dc4-ebe1-4938-a758-4da1a4f37294"/>
    <s v="2b3b8d2d-10aa-4be4-b5fd-7f2feb0c3091"/>
    <x v="30"/>
    <d v="2020-05-28T00:00:00"/>
    <d v="2021-05-28T00:00:00"/>
    <d v="2020-05-28T00:00:00"/>
    <d v="2021-05-27T00:00:00"/>
    <x v="3"/>
    <n v="307.2"/>
    <n v="3"/>
    <n v="921.6"/>
    <n v="0"/>
    <n v="921.6"/>
    <n v="0"/>
    <n v="921.6"/>
    <s v="USD"/>
    <s v="brookhavenrail.com"/>
    <x v="37"/>
    <s v="Microsoft 365 E3"/>
    <s v="Annually"/>
  </r>
  <r>
    <s v="f7f66891-a582-418d-999e-cb1be5354253"/>
    <s v="d8674a5e-c6d1-4b4f-ae69-91dad774320a"/>
    <x v="24"/>
    <n v="1473062"/>
    <n v="5.6857946104704998E+17"/>
    <x v="175"/>
    <x v="187"/>
    <s v="0b069cb6-5761-45c3-8e33-1bec183ecec4"/>
    <s v="91fd106f-4b2c-4938-95ac-f54f74e9a239"/>
    <x v="21"/>
    <d v="2019-09-28T00:00:00"/>
    <d v="2020-09-28T00:00:00"/>
    <d v="2020-05-28T00:00:00"/>
    <d v="2020-06-27T00:00:00"/>
    <x v="0"/>
    <n v="6.4"/>
    <n v="20"/>
    <n v="128"/>
    <n v="0"/>
    <n v="128"/>
    <n v="0"/>
    <n v="128"/>
    <s v="USD"/>
    <s v="creativechannel.com"/>
    <x v="62"/>
    <s v="Office 365 E1"/>
    <s v="Monthly"/>
  </r>
  <r>
    <s v="f7f66891-a582-418d-999e-cb1be5354253"/>
    <s v="d8674a5e-c6d1-4b4f-ae69-91dad774320a"/>
    <x v="24"/>
    <n v="1473062"/>
    <n v="5.6857946104768998E+17"/>
    <x v="176"/>
    <x v="188"/>
    <s v="680fcd66-008a-435f-b66a-640dae37b306"/>
    <s v="a2706f86-868d-4048-989b-0c69e5c76b63"/>
    <x v="15"/>
    <d v="2019-09-28T00:00:00"/>
    <d v="2020-09-28T00:00:00"/>
    <d v="2020-05-28T00:00:00"/>
    <d v="2020-06-27T00:00:00"/>
    <x v="0"/>
    <n v="1.6"/>
    <n v="459"/>
    <n v="734.4"/>
    <n v="0"/>
    <n v="734.4"/>
    <n v="0"/>
    <n v="734.4"/>
    <s v="USD"/>
    <s v="creativechannel.com"/>
    <x v="19"/>
    <s v="Office 365 Advanced Threat Protection (Plan 1)"/>
    <s v="Monthly"/>
  </r>
  <r>
    <s v="f7f66891-a582-418d-999e-cb1be5354253"/>
    <s v="d8674a5e-c6d1-4b4f-ae69-91dad774320a"/>
    <x v="24"/>
    <n v="1473062"/>
    <n v="5.6857946104768998E+17"/>
    <x v="177"/>
    <x v="189"/>
    <s v="004498d5-e84a-4d9d-9066-514cf4133cf4"/>
    <s v="79c29af7-3cd0-4a6f-b182-a81e31dec84e"/>
    <x v="17"/>
    <d v="2019-09-28T00:00:00"/>
    <d v="2020-09-28T00:00:00"/>
    <d v="2020-05-28T00:00:00"/>
    <d v="2020-06-27T00:00:00"/>
    <x v="0"/>
    <n v="7"/>
    <n v="5"/>
    <n v="35"/>
    <n v="0"/>
    <n v="35"/>
    <n v="0"/>
    <n v="35"/>
    <s v="USD"/>
    <s v="creativechannel.com"/>
    <x v="21"/>
    <s v="Enterprise Mobility + Security E3"/>
    <s v="Monthly"/>
  </r>
  <r>
    <s v="f7f66891-a582-418d-999e-cb1be5354253"/>
    <s v="d8674a5e-c6d1-4b4f-ae69-91dad774320a"/>
    <x v="24"/>
    <n v="1473062"/>
    <n v="5.6857946104781798E+17"/>
    <x v="178"/>
    <x v="190"/>
    <s v="42592d6c-df3c-4acb-bce7-d613ca0e102d"/>
    <s v="796b6b5f-613c-4e24-a17c-eba730d49c02"/>
    <x v="1"/>
    <d v="2019-09-28T00:00:00"/>
    <d v="2020-09-28T00:00:00"/>
    <d v="2020-05-28T00:00:00"/>
    <d v="2020-06-27T00:00:00"/>
    <x v="0"/>
    <n v="16"/>
    <n v="4"/>
    <n v="64"/>
    <n v="0"/>
    <n v="64"/>
    <n v="0"/>
    <n v="64"/>
    <s v="USD"/>
    <s v="creativechannel.com"/>
    <x v="18"/>
    <s v="Office 365 E3"/>
    <s v="Monthly"/>
  </r>
  <r>
    <s v="f7f66891-a582-418d-999e-cb1be5354253"/>
    <s v="d8674a5e-c6d1-4b4f-ae69-91dad774320a"/>
    <x v="24"/>
    <n v="1473062"/>
    <n v="5.6857946104781798E+17"/>
    <x v="179"/>
    <x v="191"/>
    <s v="ff1e751e-e923-423e-9791-67a8499044d4"/>
    <s v="2b3b8d2d-10aa-4be4-b5fd-7f2feb0c3091"/>
    <x v="30"/>
    <d v="2019-09-28T00:00:00"/>
    <d v="2020-09-28T00:00:00"/>
    <d v="2020-05-28T00:00:00"/>
    <d v="2020-06-27T00:00:00"/>
    <x v="0"/>
    <n v="25.6"/>
    <n v="285"/>
    <n v="7296"/>
    <n v="0"/>
    <n v="7296"/>
    <n v="0"/>
    <n v="7296"/>
    <s v="USD"/>
    <s v="creativechannel.com"/>
    <x v="37"/>
    <s v="Microsoft 365 E3"/>
    <s v="Monthly"/>
  </r>
  <r>
    <s v="f7f66891-a582-418d-999e-cb1be5354253"/>
    <s v="d8674a5e-c6d1-4b4f-ae69-91dad774320a"/>
    <x v="24"/>
    <n v="1473062"/>
    <n v="5.6857946104781798E+17"/>
    <x v="180"/>
    <x v="192"/>
    <s v="bdfa2140-d8e2-42cb-9a10-da90311a5ffb"/>
    <s v="6fbad345-b7de-42a6-b6ab-79b363d0b371"/>
    <x v="13"/>
    <d v="2019-09-28T00:00:00"/>
    <d v="2020-09-28T00:00:00"/>
    <d v="2020-05-28T00:00:00"/>
    <d v="2020-06-27T00:00:00"/>
    <x v="0"/>
    <n v="3.2"/>
    <n v="150"/>
    <n v="480"/>
    <n v="0"/>
    <n v="480"/>
    <n v="0"/>
    <n v="480"/>
    <s v="USD"/>
    <s v="creativechannel.com"/>
    <x v="45"/>
    <s v="Office 365 F3"/>
    <s v="Monthly"/>
  </r>
  <r>
    <s v="f7f66891-a582-418d-999e-cb1be5354253"/>
    <s v="d8674a5e-c6d1-4b4f-ae69-91dad774320a"/>
    <x v="24"/>
    <n v="1473062"/>
    <n v="5.6857946104781798E+17"/>
    <x v="181"/>
    <x v="193"/>
    <s v="6c39021d-79b7-4675-af67-1b5dd943ccfa"/>
    <s v="4260988e-990d-479c-ae7b-f01ce8e1bb4d"/>
    <x v="23"/>
    <d v="2019-09-28T00:00:00"/>
    <d v="2020-09-28T00:00:00"/>
    <d v="2020-05-28T00:00:00"/>
    <d v="2020-06-27T00:00:00"/>
    <x v="0"/>
    <n v="6.4"/>
    <n v="68"/>
    <n v="435.2"/>
    <n v="0"/>
    <n v="435.2"/>
    <n v="0"/>
    <n v="435.2"/>
    <s v="USD"/>
    <s v="creativechannel.com"/>
    <x v="54"/>
    <s v="Microsoft 365 Phone System"/>
    <s v="Monthly"/>
  </r>
  <r>
    <s v="f7f66891-a582-418d-999e-cb1be5354253"/>
    <s v="d8674a5e-c6d1-4b4f-ae69-91dad774320a"/>
    <x v="24"/>
    <n v="1473062"/>
    <n v="5.6857946104781798E+17"/>
    <x v="182"/>
    <x v="194"/>
    <s v="5d471e51-3864-4c9e-b09c-f5c55a4a03c7"/>
    <s v="0f598efe-f330-4d79-b79f-c9480bb7ce3e"/>
    <x v="11"/>
    <d v="2019-09-28T00:00:00"/>
    <d v="2020-09-28T00:00:00"/>
    <d v="2020-05-28T00:00:00"/>
    <d v="2020-06-27T00:00:00"/>
    <x v="0"/>
    <n v="12"/>
    <n v="73"/>
    <n v="876"/>
    <n v="0"/>
    <n v="876"/>
    <n v="0"/>
    <n v="876"/>
    <s v="USD"/>
    <s v="creativechannel.com"/>
    <x v="13"/>
    <s v="Microsoft 365 Domestic Calling Plan"/>
    <s v="Monthly"/>
  </r>
  <r>
    <s v="f7f66891-a582-418d-999e-cb1be5354253"/>
    <s v="d8674a5e-c6d1-4b4f-ae69-91dad774320a"/>
    <x v="24"/>
    <n v="1473062"/>
    <n v="5.6857946104781798E+17"/>
    <x v="183"/>
    <x v="195"/>
    <s v="df84e203-4072-4878-bcea-db36213a56e2"/>
    <s v="c94271d8-b431-4a25-a3c5-a57737a1c909"/>
    <x v="16"/>
    <d v="2020-02-14T00:00:00"/>
    <d v="2020-09-28T00:00:00"/>
    <d v="2020-05-28T00:00:00"/>
    <d v="2020-06-27T00:00:00"/>
    <x v="0"/>
    <n v="4"/>
    <n v="15"/>
    <n v="60"/>
    <n v="0"/>
    <n v="60"/>
    <n v="0"/>
    <n v="60"/>
    <s v="USD"/>
    <s v="creativechannel.com"/>
    <x v="29"/>
    <s v="Microsoft 365 Audio Conferencing"/>
    <s v="Monthly"/>
  </r>
  <r>
    <s v="f7f66891-a582-418d-999e-cb1be5354253"/>
    <s v="39e7e8b0-dacb-4f4a-8a4b-4ecbcacd2d61"/>
    <x v="59"/>
    <n v="1473062"/>
    <n v="5.6857946103630502E+17"/>
    <x v="184"/>
    <x v="196"/>
    <s v="30ca2dc4-ebe1-4938-a758-4da1a4f37294"/>
    <s v="2b3b8d2d-10aa-4be4-b5fd-7f2feb0c3091"/>
    <x v="30"/>
    <d v="2020-05-28T00:00:00"/>
    <d v="2021-05-28T00:00:00"/>
    <d v="2020-05-28T00:00:00"/>
    <d v="2021-05-27T00:00:00"/>
    <x v="3"/>
    <n v="307.2"/>
    <n v="16"/>
    <n v="4915.2"/>
    <n v="0"/>
    <n v="4915.2"/>
    <n v="0"/>
    <n v="4915.2"/>
    <s v="USD"/>
    <s v="HangarMGT.com"/>
    <x v="37"/>
    <s v="Microsoft 365 E3"/>
    <s v="Annually"/>
  </r>
  <r>
    <s v="f7f66891-a582-418d-999e-cb1be5354253"/>
    <s v="13dc242b-a2fe-4b94-bb91-57da2d4832d1"/>
    <x v="61"/>
    <n v="1473062"/>
    <n v="5.68579460993672E+17"/>
    <x v="185"/>
    <x v="197"/>
    <s v="cd3151db-f617-4806-896b-68797fd4ff19"/>
    <s v="c94271d8-b431-4a25-a3c5-a57737a1c909"/>
    <x v="16"/>
    <d v="2020-05-28T00:00:00"/>
    <d v="2021-05-28T00:00:00"/>
    <d v="2020-05-28T00:00:00"/>
    <d v="2021-05-27T00:00:00"/>
    <x v="3"/>
    <n v="48"/>
    <n v="3"/>
    <n v="144"/>
    <n v="0"/>
    <n v="144"/>
    <n v="0"/>
    <n v="144"/>
    <s v="USD"/>
    <s v="DiagnosticGreen.com"/>
    <x v="20"/>
    <s v="Microsoft 365 Audio Conferencing"/>
    <s v="Annually"/>
  </r>
  <r>
    <s v="f7f66891-a582-418d-999e-cb1be5354253"/>
    <s v="13dc242b-a2fe-4b94-bb91-57da2d4832d1"/>
    <x v="61"/>
    <n v="1473062"/>
    <n v="5.68579460993544E+17"/>
    <x v="186"/>
    <x v="198"/>
    <s v="30ca2dc4-ebe1-4938-a758-4da1a4f37294"/>
    <s v="2b3b8d2d-10aa-4be4-b5fd-7f2feb0c3091"/>
    <x v="30"/>
    <d v="2020-05-28T00:00:00"/>
    <d v="2021-05-28T00:00:00"/>
    <d v="2020-05-28T00:00:00"/>
    <d v="2021-05-27T00:00:00"/>
    <x v="3"/>
    <n v="307.2"/>
    <n v="31"/>
    <n v="9523.2000000000007"/>
    <n v="0"/>
    <n v="9523.2000000000007"/>
    <n v="0"/>
    <n v="9523.2000000000007"/>
    <s v="USD"/>
    <s v="DiagnosticGreen.com"/>
    <x v="37"/>
    <s v="Microsoft 365 E3"/>
    <s v="Annually"/>
  </r>
  <r>
    <s v="f7f66891-a582-418d-999e-cb1be5354253"/>
    <s v="157cd635-123b-401e-a17c-aec226d8b1d0"/>
    <x v="44"/>
    <n v="1473062"/>
    <n v="5.6857946090867898E+17"/>
    <x v="187"/>
    <x v="199"/>
    <s v="df848b55-2814-49bc-a2a6-833e8e106834"/>
    <s v="b4d4b7f4-4089-43b6-9c44-de97b760fb11"/>
    <x v="2"/>
    <d v="2020-02-28T00:00:00"/>
    <d v="2021-02-28T00:00:00"/>
    <d v="2020-05-28T00:00:00"/>
    <d v="2020-06-27T00:00:00"/>
    <x v="0"/>
    <n v="12"/>
    <n v="1"/>
    <n v="12"/>
    <n v="0"/>
    <n v="12"/>
    <n v="0"/>
    <n v="12"/>
    <s v="USD"/>
    <s v="Hansons.com"/>
    <x v="2"/>
    <s v="Visio Plan 2"/>
    <s v="Monthly"/>
  </r>
  <r>
    <s v="f7f66891-a582-418d-999e-cb1be5354253"/>
    <s v="d8674a5e-c6d1-4b4f-ae69-91dad774320a"/>
    <x v="24"/>
    <n v="1473062"/>
    <n v="5.6857946094938803E+17"/>
    <x v="54"/>
    <x v="200"/>
    <s v="0d77a1c0-46e2-4750-ba08-4b33b8855c2a"/>
    <s v="800f4f3b-cfe1-42c1-9cea-675512810488"/>
    <x v="4"/>
    <d v="2019-09-28T00:00:00"/>
    <d v="2020-09-28T00:00:00"/>
    <d v="2020-05-28T00:00:00"/>
    <d v="2020-06-27T00:00:00"/>
    <x v="0"/>
    <n v="8"/>
    <n v="5"/>
    <n v="40"/>
    <n v="0"/>
    <n v="40"/>
    <n v="0"/>
    <n v="40"/>
    <s v="USD"/>
    <s v="creativechannel.com"/>
    <x v="4"/>
    <s v="Power BI Pro"/>
    <s v="Monthly"/>
  </r>
  <r>
    <s v="f7f66891-a582-418d-999e-cb1be5354253"/>
    <s v="13dc242b-a2fe-4b94-bb91-57da2d4832d1"/>
    <x v="61"/>
    <n v="1473062"/>
    <n v="5.68579461064208E+17"/>
    <x v="188"/>
    <x v="201"/>
    <s v="b7f59859-e62f-4f01-bf72-7649a97c7b4b"/>
    <s v="b4d4b7f4-4089-43b6-9c44-de97b760fb11"/>
    <x v="2"/>
    <d v="2020-05-28T00:00:00"/>
    <d v="2021-05-28T00:00:00"/>
    <d v="2020-05-28T00:00:00"/>
    <d v="2021-05-27T00:00:00"/>
    <x v="3"/>
    <n v="144"/>
    <n v="4"/>
    <n v="576"/>
    <n v="0"/>
    <n v="576"/>
    <n v="0"/>
    <n v="576"/>
    <s v="USD"/>
    <s v="DiagnosticGreen.com"/>
    <x v="9"/>
    <s v="Visio Plan 2"/>
    <s v="Annually"/>
  </r>
  <r>
    <s v="f7f66891-a582-418d-999e-cb1be5354253"/>
    <s v="d8674a5e-c6d1-4b4f-ae69-91dad774320a"/>
    <x v="24"/>
    <n v="1473062"/>
    <n v="5.6857946099610701E+17"/>
    <x v="189"/>
    <x v="202"/>
    <s v="0263f386-2285-4120-80e7-6a551882fc11"/>
    <s v="4d8f3b90-29b3-4e7b-b37c-4a435ddef1d9"/>
    <x v="48"/>
    <d v="2020-01-28T00:00:00"/>
    <d v="2021-01-28T00:00:00"/>
    <d v="2020-05-28T00:00:00"/>
    <d v="2020-06-27T00:00:00"/>
    <x v="0"/>
    <n v="6.4"/>
    <n v="3"/>
    <n v="19.2"/>
    <n v="0"/>
    <n v="19.2"/>
    <n v="0"/>
    <n v="19.2"/>
    <s v="USD"/>
    <s v="creativechannel.com"/>
    <x v="63"/>
    <s v="Common Area Phone"/>
    <s v="Monthly"/>
  </r>
  <r>
    <s v="f7f66891-a582-418d-999e-cb1be5354253"/>
    <s v="2aae03b6-ded4-44d2-b3a8-ac9514b73d18"/>
    <x v="62"/>
    <n v="1473062"/>
    <n v="5.6857946097857402E+17"/>
    <x v="190"/>
    <x v="203"/>
    <s v="30ca2dc4-ebe1-4938-a758-4da1a4f37294"/>
    <s v="2b3b8d2d-10aa-4be4-b5fd-7f2feb0c3091"/>
    <x v="30"/>
    <d v="2020-05-28T00:00:00"/>
    <d v="2021-05-28T00:00:00"/>
    <d v="2020-05-28T00:00:00"/>
    <d v="2021-05-27T00:00:00"/>
    <x v="3"/>
    <n v="307.2"/>
    <n v="37"/>
    <n v="11366.4"/>
    <n v="0"/>
    <n v="11366.4"/>
    <n v="0"/>
    <n v="11366.4"/>
    <s v="USD"/>
    <s v="BleeckerStreetMedia.com"/>
    <x v="37"/>
    <s v="Microsoft 365 E3"/>
    <s v="Annually"/>
  </r>
  <r>
    <s v="f7f66891-a582-418d-999e-cb1be5354253"/>
    <s v="13dc242b-a2fe-4b94-bb91-57da2d4832d1"/>
    <x v="61"/>
    <n v="1473062"/>
    <n v="5.6857946090919002E+17"/>
    <x v="191"/>
    <x v="204"/>
    <s v="b5a65e36-c9ad-4ac8-a91c-02873e8f2240"/>
    <s v="6fbad345-b7de-42a6-b6ab-79b363d0b371"/>
    <x v="13"/>
    <d v="2020-05-28T00:00:00"/>
    <d v="2021-05-28T00:00:00"/>
    <d v="2020-05-28T00:00:00"/>
    <d v="2021-05-27T00:00:00"/>
    <x v="3"/>
    <n v="38.4"/>
    <n v="3"/>
    <n v="115.2"/>
    <n v="0"/>
    <n v="115.2"/>
    <n v="0"/>
    <n v="115.2"/>
    <s v="USD"/>
    <s v="DiagnosticGreen.com"/>
    <x v="45"/>
    <s v="Office 365 F3"/>
    <s v="Annually"/>
  </r>
  <r>
    <s v="f7f66891-a582-418d-999e-cb1be5354253"/>
    <s v="13dc242b-a2fe-4b94-bb91-57da2d4832d1"/>
    <x v="61"/>
    <n v="1473062"/>
    <n v="5.68579460993544E+17"/>
    <x v="192"/>
    <x v="205"/>
    <s v="bddffc3c-f8ab-4127-9abd-ef45d0e58af1"/>
    <s v="a56baa74-d4e3-49fd-b228-ca0b62d08bad"/>
    <x v="12"/>
    <d v="2020-05-28T00:00:00"/>
    <d v="2021-05-28T00:00:00"/>
    <d v="2020-05-28T00:00:00"/>
    <d v="2021-05-27T00:00:00"/>
    <x v="3"/>
    <n v="288"/>
    <n v="5"/>
    <n v="1440"/>
    <n v="0"/>
    <n v="1440"/>
    <n v="0"/>
    <n v="1440"/>
    <s v="USD"/>
    <s v="DiagnosticGreen.com"/>
    <x v="43"/>
    <s v="Project Plan 3"/>
    <s v="Annually"/>
  </r>
  <r>
    <s v="f7f66891-a582-418d-999e-cb1be5354253"/>
    <s v="02152016-7315-4dc9-9f97-2ca740577e3c"/>
    <x v="63"/>
    <n v="1473062"/>
    <n v="5.6857946101299699E+17"/>
    <x v="193"/>
    <x v="206"/>
    <s v="df514499-87f8-48da-b2d0-fc4a96d60977"/>
    <s v="91fd106f-4b2c-4938-95ac-f54f74e9a239"/>
    <x v="21"/>
    <d v="2020-05-28T00:00:00"/>
    <d v="2021-05-28T00:00:00"/>
    <d v="2020-05-28T00:00:00"/>
    <d v="2021-05-27T00:00:00"/>
    <x v="3"/>
    <n v="76.8"/>
    <n v="3"/>
    <n v="230.4"/>
    <n v="0"/>
    <n v="230.4"/>
    <n v="0"/>
    <n v="230.4"/>
    <s v="USD"/>
    <s v="ShivHans.com"/>
    <x v="62"/>
    <s v="Office 365 E1"/>
    <s v="Annually"/>
  </r>
  <r>
    <s v="f7f66891-a582-418d-999e-cb1be5354253"/>
    <s v="02152016-7315-4dc9-9f97-2ca740577e3c"/>
    <x v="63"/>
    <n v="1473062"/>
    <n v="5.6857946101107699E+17"/>
    <x v="194"/>
    <x v="207"/>
    <s v="d255059d-a394-4c9f-b3a7-01123b1f7e71"/>
    <s v="796b6b5f-613c-4e24-a17c-eba730d49c02"/>
    <x v="1"/>
    <d v="2020-05-28T00:00:00"/>
    <d v="2021-05-28T00:00:00"/>
    <d v="2020-05-28T00:00:00"/>
    <d v="2021-05-27T00:00:00"/>
    <x v="3"/>
    <n v="192"/>
    <n v="6"/>
    <n v="1152"/>
    <n v="0"/>
    <n v="1152"/>
    <n v="0"/>
    <n v="1152"/>
    <s v="USD"/>
    <s v="ShivHans.com"/>
    <x v="18"/>
    <s v="Office 365 E3"/>
    <s v="Annually"/>
  </r>
  <r>
    <s v="f7f66891-a582-418d-999e-cb1be5354253"/>
    <s v="66380db5-9459-4665-95b5-d9f284b13313"/>
    <x v="49"/>
    <n v="1473062"/>
    <n v="5.6857946090906202E+17"/>
    <x v="195"/>
    <x v="208"/>
    <s v="cd3151db-f617-4806-896b-68797fd4ff19"/>
    <s v="c94271d8-b431-4a25-a3c5-a57737a1c909"/>
    <x v="16"/>
    <d v="2020-05-28T00:00:00"/>
    <d v="2021-05-28T00:00:00"/>
    <d v="2020-05-28T00:00:00"/>
    <d v="2021-05-27T00:00:00"/>
    <x v="3"/>
    <n v="48"/>
    <n v="11"/>
    <n v="528"/>
    <n v="0"/>
    <n v="528"/>
    <n v="0"/>
    <n v="528"/>
    <s v="USD"/>
    <s v="OaklandLawGroup.com"/>
    <x v="20"/>
    <s v="Microsoft 365 Audio Conferencing"/>
    <s v="Annually"/>
  </r>
  <r>
    <s v="f7f66891-a582-418d-999e-cb1be5354253"/>
    <s v="66380db5-9459-4665-95b5-d9f284b13313"/>
    <x v="49"/>
    <n v="1473062"/>
    <n v="5.6857946090906202E+17"/>
    <x v="196"/>
    <x v="209"/>
    <s v="30ca2dc4-ebe1-4938-a758-4da1a4f37294"/>
    <s v="2b3b8d2d-10aa-4be4-b5fd-7f2feb0c3091"/>
    <x v="30"/>
    <d v="2020-05-28T00:00:00"/>
    <d v="2021-05-28T00:00:00"/>
    <d v="2020-05-28T00:00:00"/>
    <d v="2021-05-27T00:00:00"/>
    <x v="3"/>
    <n v="307.2"/>
    <n v="19"/>
    <n v="5836.8"/>
    <n v="0"/>
    <n v="5836.8"/>
    <n v="0"/>
    <n v="5836.8"/>
    <s v="USD"/>
    <s v="OaklandLawGroup.com"/>
    <x v="37"/>
    <s v="Microsoft 365 E3"/>
    <s v="Annually"/>
  </r>
  <r>
    <s v="f7f66891-a582-418d-999e-cb1be5354253"/>
    <s v="14e1a510-19ba-47d3-befd-2e08a9f3d757"/>
    <x v="64"/>
    <n v="1473062"/>
    <n v="5.6857946091393498E+17"/>
    <x v="197"/>
    <x v="210"/>
    <s v="ff1e751e-e923-423e-9791-67a8499044d4"/>
    <s v="2b3b8d2d-10aa-4be4-b5fd-7f2feb0c3091"/>
    <x v="30"/>
    <d v="2020-05-29T00:00:00"/>
    <d v="2021-06-01T00:00:00"/>
    <d v="2020-05-29T00:00:00"/>
    <d v="2020-06-30T00:00:00"/>
    <x v="2"/>
    <n v="25.6"/>
    <n v="58"/>
    <n v="1484.8"/>
    <n v="0"/>
    <n v="1484.8"/>
    <n v="0"/>
    <n v="1484.8"/>
    <s v="USD"/>
    <s v="srr.com"/>
    <x v="37"/>
    <s v="Microsoft 365 E3"/>
    <s v="Monthly"/>
  </r>
  <r>
    <s v="f7f66891-a582-418d-999e-cb1be5354253"/>
    <s v="c7583b19-db38-4a30-9cf3-7af6380f5e6d"/>
    <x v="18"/>
    <n v="1473062"/>
    <n v="5.6857946091764698E+17"/>
    <x v="198"/>
    <x v="211"/>
    <s v="520f4389-4250-46a0-a8c9-76769cee3a71"/>
    <s v="be57ff4c-100c-4f1f-b82d-f1c5ab63a665"/>
    <x v="46"/>
    <d v="2020-02-01T00:00:00"/>
    <d v="2021-02-01T00:00:00"/>
    <d v="2020-05-01T00:00:00"/>
    <d v="2020-05-31T00:00:00"/>
    <x v="1"/>
    <n v="-9.6"/>
    <n v="384"/>
    <n v="-3686.4"/>
    <n v="0"/>
    <n v="-3686.4"/>
    <n v="0"/>
    <n v="-3686.4"/>
    <s v="USD"/>
    <s v="padnos365.onmicrosoft.com"/>
    <x v="60"/>
    <s v="Microsoft 365 Apps for enterprise"/>
    <s v="Monthly"/>
  </r>
  <r>
    <s v="f7f66891-a582-418d-999e-cb1be5354253"/>
    <s v="c7583b19-db38-4a30-9cf3-7af6380f5e6d"/>
    <x v="18"/>
    <n v="1473062"/>
    <n v="5.6857946091764698E+17"/>
    <x v="198"/>
    <x v="211"/>
    <s v="520f4389-4250-46a0-a8c9-76769cee3a71"/>
    <s v="be57ff4c-100c-4f1f-b82d-f1c5ab63a665"/>
    <x v="46"/>
    <d v="2020-02-01T00:00:00"/>
    <d v="2021-02-01T00:00:00"/>
    <d v="2020-05-29T00:00:00"/>
    <d v="2020-05-31T00:00:00"/>
    <x v="1"/>
    <n v="0.92"/>
    <n v="373"/>
    <n v="346.53"/>
    <n v="0"/>
    <n v="346.53"/>
    <n v="0"/>
    <n v="346.53"/>
    <s v="USD"/>
    <s v="padnos365.onmicrosoft.com"/>
    <x v="60"/>
    <s v="Microsoft 365 Apps for enterprise"/>
    <s v="Monthly"/>
  </r>
  <r>
    <s v="f7f66891-a582-418d-999e-cb1be5354253"/>
    <s v="c7583b19-db38-4a30-9cf3-7af6380f5e6d"/>
    <x v="18"/>
    <n v="1473062"/>
    <n v="5.6857946091764698E+17"/>
    <x v="198"/>
    <x v="211"/>
    <s v="520f4389-4250-46a0-a8c9-76769cee3a71"/>
    <s v="be57ff4c-100c-4f1f-b82d-f1c5ab63a665"/>
    <x v="46"/>
    <d v="2020-02-01T00:00:00"/>
    <d v="2021-02-01T00:00:00"/>
    <d v="2020-05-01T00:00:00"/>
    <d v="2020-05-28T00:00:00"/>
    <x v="1"/>
    <n v="8.67"/>
    <n v="384"/>
    <n v="3329.65"/>
    <n v="0"/>
    <n v="3329.65"/>
    <n v="0"/>
    <n v="3329.65"/>
    <s v="USD"/>
    <s v="padnos365.onmicrosoft.com"/>
    <x v="60"/>
    <s v="Microsoft 365 Apps for enterprise"/>
    <s v="Monthly"/>
  </r>
  <r>
    <s v="f7f66891-a582-418d-999e-cb1be5354253"/>
    <s v="c7583b19-db38-4a30-9cf3-7af6380f5e6d"/>
    <x v="18"/>
    <n v="1473062"/>
    <n v="5.6857946091764698E+17"/>
    <x v="199"/>
    <x v="212"/>
    <s v="680fcd66-008a-435f-b66a-640dae37b306"/>
    <s v="a2706f86-868d-4048-989b-0c69e5c76b63"/>
    <x v="15"/>
    <d v="2020-02-01T00:00:00"/>
    <d v="2021-02-01T00:00:00"/>
    <d v="2020-06-01T00:00:00"/>
    <d v="2020-06-30T00:00:00"/>
    <x v="0"/>
    <n v="1.6"/>
    <n v="515"/>
    <n v="824"/>
    <n v="0"/>
    <n v="824"/>
    <n v="0"/>
    <n v="824"/>
    <s v="USD"/>
    <s v="padnos365.onmicrosoft.com"/>
    <x v="22"/>
    <s v="Office 365 Advanced Threat Protection (Plan 1)"/>
    <s v="Monthly"/>
  </r>
  <r>
    <s v="f7f66891-a582-418d-999e-cb1be5354253"/>
    <s v="c7583b19-db38-4a30-9cf3-7af6380f5e6d"/>
    <x v="18"/>
    <n v="1473062"/>
    <n v="5.6857946091764698E+17"/>
    <x v="200"/>
    <x v="213"/>
    <s v="b8a861d5-4372-415e-b0b1-e3ff299d90f8"/>
    <s v="195416c1-3447-423a-b37b-ee59a99a19c4"/>
    <x v="8"/>
    <d v="2020-02-01T00:00:00"/>
    <d v="2021-02-01T00:00:00"/>
    <d v="2020-05-01T00:00:00"/>
    <d v="2020-05-31T00:00:00"/>
    <x v="1"/>
    <n v="-3.2"/>
    <n v="412"/>
    <n v="-1318.4"/>
    <n v="0"/>
    <n v="-1318.4"/>
    <n v="0"/>
    <n v="-1318.4"/>
    <s v="USD"/>
    <s v="padnos365.onmicrosoft.com"/>
    <x v="10"/>
    <s v="Exchange Online (Plan 1)"/>
    <s v="Monthly"/>
  </r>
  <r>
    <s v="f7f66891-a582-418d-999e-cb1be5354253"/>
    <s v="c7583b19-db38-4a30-9cf3-7af6380f5e6d"/>
    <x v="18"/>
    <n v="1473062"/>
    <n v="5.6857946091764698E+17"/>
    <x v="200"/>
    <x v="213"/>
    <s v="b8a861d5-4372-415e-b0b1-e3ff299d90f8"/>
    <s v="195416c1-3447-423a-b37b-ee59a99a19c4"/>
    <x v="8"/>
    <d v="2020-02-01T00:00:00"/>
    <d v="2021-02-01T00:00:00"/>
    <d v="2020-05-29T00:00:00"/>
    <d v="2020-05-31T00:00:00"/>
    <x v="1"/>
    <n v="0.3"/>
    <n v="402"/>
    <n v="124.49"/>
    <n v="0"/>
    <n v="124.49"/>
    <n v="0"/>
    <n v="124.49"/>
    <s v="USD"/>
    <s v="padnos365.onmicrosoft.com"/>
    <x v="10"/>
    <s v="Exchange Online (Plan 1)"/>
    <s v="Monthly"/>
  </r>
  <r>
    <s v="f7f66891-a582-418d-999e-cb1be5354253"/>
    <s v="c7583b19-db38-4a30-9cf3-7af6380f5e6d"/>
    <x v="18"/>
    <n v="1473062"/>
    <n v="5.6857946091764698E+17"/>
    <x v="200"/>
    <x v="213"/>
    <s v="b8a861d5-4372-415e-b0b1-e3ff299d90f8"/>
    <s v="195416c1-3447-423a-b37b-ee59a99a19c4"/>
    <x v="8"/>
    <d v="2020-02-01T00:00:00"/>
    <d v="2021-02-01T00:00:00"/>
    <d v="2020-05-01T00:00:00"/>
    <d v="2020-05-28T00:00:00"/>
    <x v="1"/>
    <n v="2.89"/>
    <n v="412"/>
    <n v="1190.81"/>
    <n v="0"/>
    <n v="1190.81"/>
    <n v="0"/>
    <n v="1190.81"/>
    <s v="USD"/>
    <s v="padnos365.onmicrosoft.com"/>
    <x v="10"/>
    <s v="Exchange Online (Plan 1)"/>
    <s v="Monthly"/>
  </r>
  <r>
    <s v="f7f66891-a582-418d-999e-cb1be5354253"/>
    <s v="c7583b19-db38-4a30-9cf3-7af6380f5e6d"/>
    <x v="18"/>
    <n v="1473062"/>
    <n v="5.6857946091764698E+17"/>
    <x v="200"/>
    <x v="213"/>
    <s v="b8a861d5-4372-415e-b0b1-e3ff299d90f8"/>
    <s v="195416c1-3447-423a-b37b-ee59a99a19c4"/>
    <x v="8"/>
    <d v="2020-02-01T00:00:00"/>
    <d v="2021-02-01T00:00:00"/>
    <d v="2020-06-01T00:00:00"/>
    <d v="2020-06-30T00:00:00"/>
    <x v="0"/>
    <n v="3.2"/>
    <n v="402"/>
    <n v="1286.4000000000001"/>
    <n v="0"/>
    <n v="1286.4000000000001"/>
    <n v="0"/>
    <n v="1286.4000000000001"/>
    <s v="USD"/>
    <s v="padnos365.onmicrosoft.com"/>
    <x v="10"/>
    <s v="Exchange Online (Plan 1)"/>
    <s v="Monthly"/>
  </r>
  <r>
    <s v="f7f66891-a582-418d-999e-cb1be5354253"/>
    <s v="c7583b19-db38-4a30-9cf3-7af6380f5e6d"/>
    <x v="18"/>
    <n v="1473062"/>
    <n v="5.6857946091764698E+17"/>
    <x v="198"/>
    <x v="211"/>
    <s v="520f4389-4250-46a0-a8c9-76769cee3a71"/>
    <s v="be57ff4c-100c-4f1f-b82d-f1c5ab63a665"/>
    <x v="46"/>
    <d v="2020-02-01T00:00:00"/>
    <d v="2021-02-01T00:00:00"/>
    <d v="2020-06-01T00:00:00"/>
    <d v="2020-06-30T00:00:00"/>
    <x v="0"/>
    <n v="9.6"/>
    <n v="373"/>
    <n v="3580.8"/>
    <n v="0"/>
    <n v="3580.8"/>
    <n v="0"/>
    <n v="3580.8"/>
    <s v="USD"/>
    <s v="padnos365.onmicrosoft.com"/>
    <x v="60"/>
    <s v="Microsoft 365 Apps for enterprise"/>
    <s v="Monthly"/>
  </r>
  <r>
    <s v="f7f66891-a582-418d-999e-cb1be5354253"/>
    <s v="30011b1f-9743-4750-a2f6-d6c0fff7848e"/>
    <x v="1"/>
    <n v="1473062"/>
    <n v="5.6857946091303002E+17"/>
    <x v="201"/>
    <x v="214"/>
    <s v="a175446c-0264-4cba-85e1-537a9d4440d5"/>
    <s v="031c9e47-4802-4248-838e-778fb1d2cc05"/>
    <x v="6"/>
    <d v="2019-12-01T00:00:00"/>
    <d v="2020-12-01T00:00:00"/>
    <d v="2020-06-01T00:00:00"/>
    <d v="2020-06-30T00:00:00"/>
    <x v="0"/>
    <n v="10"/>
    <n v="4"/>
    <n v="40"/>
    <n v="0"/>
    <n v="40"/>
    <n v="0"/>
    <n v="40"/>
    <s v="USD"/>
    <s v="ghci.org"/>
    <x v="6"/>
    <s v="Microsoft 365 Business Standard"/>
    <s v="Monthly"/>
  </r>
  <r>
    <s v="f7f66891-a582-418d-999e-cb1be5354253"/>
    <s v="a347aa5d-33d9-440d-90ad-c7baaa4c8690"/>
    <x v="29"/>
    <n v="1473062"/>
    <n v="5.6857946103080198E+17"/>
    <x v="202"/>
    <x v="215"/>
    <s v="42592d6c-df3c-4acb-bce7-d613ca0e102d"/>
    <s v="796b6b5f-613c-4e24-a17c-eba730d49c02"/>
    <x v="1"/>
    <d v="2020-03-01T00:00:00"/>
    <d v="2021-03-01T00:00:00"/>
    <d v="2020-05-01T00:00:00"/>
    <d v="2020-05-31T00:00:00"/>
    <x v="1"/>
    <n v="-16"/>
    <n v="55"/>
    <n v="-880"/>
    <n v="0"/>
    <n v="-880"/>
    <n v="0"/>
    <n v="-880"/>
    <s v="USD"/>
    <s v="uniteddentalpartners.com"/>
    <x v="18"/>
    <s v="Office 365 E3"/>
    <s v="Monthly"/>
  </r>
  <r>
    <s v="f7f66891-a582-418d-999e-cb1be5354253"/>
    <s v="a347aa5d-33d9-440d-90ad-c7baaa4c8690"/>
    <x v="29"/>
    <n v="1473062"/>
    <n v="5.6857946103080198E+17"/>
    <x v="203"/>
    <x v="216"/>
    <s v="680fcd66-008a-435f-b66a-640dae37b306"/>
    <s v="a2706f86-868d-4048-989b-0c69e5c76b63"/>
    <x v="15"/>
    <d v="2020-02-01T00:00:00"/>
    <d v="2021-02-01T00:00:00"/>
    <d v="2020-06-01T00:00:00"/>
    <d v="2020-06-30T00:00:00"/>
    <x v="0"/>
    <n v="1.6"/>
    <n v="327"/>
    <n v="523.20000000000005"/>
    <n v="0"/>
    <n v="523.20000000000005"/>
    <n v="0"/>
    <n v="523.20000000000005"/>
    <s v="USD"/>
    <s v="uniteddentalpartners.com"/>
    <x v="19"/>
    <s v="Office 365 Advanced Threat Protection (Plan 1)"/>
    <s v="Monthly"/>
  </r>
  <r>
    <s v="f7f66891-a582-418d-999e-cb1be5354253"/>
    <s v="a347aa5d-33d9-440d-90ad-c7baaa4c8690"/>
    <x v="29"/>
    <n v="1473062"/>
    <n v="5.6857946103080198E+17"/>
    <x v="203"/>
    <x v="216"/>
    <s v="680fcd66-008a-435f-b66a-640dae37b306"/>
    <s v="a2706f86-868d-4048-989b-0c69e5c76b63"/>
    <x v="15"/>
    <d v="2020-02-01T00:00:00"/>
    <d v="2021-02-01T00:00:00"/>
    <d v="2020-05-01T00:00:00"/>
    <d v="2020-05-03T00:00:00"/>
    <x v="1"/>
    <n v="0.15"/>
    <n v="193"/>
    <n v="29.88"/>
    <n v="0"/>
    <n v="29.88"/>
    <n v="0"/>
    <n v="29.88"/>
    <s v="USD"/>
    <s v="uniteddentalpartners.com"/>
    <x v="19"/>
    <s v="Office 365 Advanced Threat Protection (Plan 1)"/>
    <s v="Monthly"/>
  </r>
  <r>
    <s v="f7f66891-a582-418d-999e-cb1be5354253"/>
    <s v="a347aa5d-33d9-440d-90ad-c7baaa4c8690"/>
    <x v="29"/>
    <n v="1473062"/>
    <n v="5.6857946103080198E+17"/>
    <x v="203"/>
    <x v="216"/>
    <s v="680fcd66-008a-435f-b66a-640dae37b306"/>
    <s v="a2706f86-868d-4048-989b-0c69e5c76b63"/>
    <x v="15"/>
    <d v="2020-02-01T00:00:00"/>
    <d v="2021-02-01T00:00:00"/>
    <d v="2020-05-04T00:00:00"/>
    <d v="2020-05-06T00:00:00"/>
    <x v="1"/>
    <n v="0.15"/>
    <n v="197"/>
    <n v="30.5"/>
    <n v="0"/>
    <n v="30.5"/>
    <n v="0"/>
    <n v="30.5"/>
    <s v="USD"/>
    <s v="uniteddentalpartners.com"/>
    <x v="19"/>
    <s v="Office 365 Advanced Threat Protection (Plan 1)"/>
    <s v="Monthly"/>
  </r>
  <r>
    <s v="f7f66891-a582-418d-999e-cb1be5354253"/>
    <s v="a347aa5d-33d9-440d-90ad-c7baaa4c8690"/>
    <x v="29"/>
    <n v="1473062"/>
    <n v="5.6857946103080198E+17"/>
    <x v="203"/>
    <x v="216"/>
    <s v="680fcd66-008a-435f-b66a-640dae37b306"/>
    <s v="a2706f86-868d-4048-989b-0c69e5c76b63"/>
    <x v="15"/>
    <d v="2020-02-01T00:00:00"/>
    <d v="2021-02-01T00:00:00"/>
    <d v="2020-05-07T00:00:00"/>
    <d v="2020-05-10T00:00:00"/>
    <x v="1"/>
    <n v="0.2"/>
    <n v="202"/>
    <n v="41.7"/>
    <n v="0"/>
    <n v="41.7"/>
    <n v="0"/>
    <n v="41.7"/>
    <s v="USD"/>
    <s v="uniteddentalpartners.com"/>
    <x v="19"/>
    <s v="Office 365 Advanced Threat Protection (Plan 1)"/>
    <s v="Monthly"/>
  </r>
  <r>
    <s v="f7f66891-a582-418d-999e-cb1be5354253"/>
    <s v="a347aa5d-33d9-440d-90ad-c7baaa4c8690"/>
    <x v="29"/>
    <n v="1473062"/>
    <n v="5.6857946103080198E+17"/>
    <x v="203"/>
    <x v="216"/>
    <s v="680fcd66-008a-435f-b66a-640dae37b306"/>
    <s v="a2706f86-868d-4048-989b-0c69e5c76b63"/>
    <x v="15"/>
    <d v="2020-02-01T00:00:00"/>
    <d v="2021-02-01T00:00:00"/>
    <d v="2020-05-11T00:00:00"/>
    <d v="2020-05-12T00:00:00"/>
    <x v="1"/>
    <n v="0.1"/>
    <n v="222"/>
    <n v="22.92"/>
    <n v="0"/>
    <n v="22.92"/>
    <n v="0"/>
    <n v="22.92"/>
    <s v="USD"/>
    <s v="uniteddentalpartners.com"/>
    <x v="19"/>
    <s v="Office 365 Advanced Threat Protection (Plan 1)"/>
    <s v="Monthly"/>
  </r>
  <r>
    <s v="f7f66891-a582-418d-999e-cb1be5354253"/>
    <s v="a347aa5d-33d9-440d-90ad-c7baaa4c8690"/>
    <x v="29"/>
    <n v="1473062"/>
    <n v="5.6857946103080198E+17"/>
    <x v="203"/>
    <x v="216"/>
    <s v="680fcd66-008a-435f-b66a-640dae37b306"/>
    <s v="a2706f86-868d-4048-989b-0c69e5c76b63"/>
    <x v="15"/>
    <d v="2020-02-01T00:00:00"/>
    <d v="2021-02-01T00:00:00"/>
    <d v="2020-05-13T00:00:00"/>
    <d v="2020-05-14T00:00:00"/>
    <x v="1"/>
    <n v="0.1"/>
    <n v="232"/>
    <n v="23.95"/>
    <n v="0"/>
    <n v="23.95"/>
    <n v="0"/>
    <n v="23.95"/>
    <s v="USD"/>
    <s v="uniteddentalpartners.com"/>
    <x v="19"/>
    <s v="Office 365 Advanced Threat Protection (Plan 1)"/>
    <s v="Monthly"/>
  </r>
  <r>
    <s v="f7f66891-a582-418d-999e-cb1be5354253"/>
    <s v="a347aa5d-33d9-440d-90ad-c7baaa4c8690"/>
    <x v="29"/>
    <n v="1473062"/>
    <n v="5.6857946103080198E+17"/>
    <x v="203"/>
    <x v="216"/>
    <s v="680fcd66-008a-435f-b66a-640dae37b306"/>
    <s v="a2706f86-868d-4048-989b-0c69e5c76b63"/>
    <x v="15"/>
    <d v="2020-02-01T00:00:00"/>
    <d v="2021-02-01T00:00:00"/>
    <d v="2020-05-15T00:00:00"/>
    <d v="2020-05-17T00:00:00"/>
    <x v="1"/>
    <n v="0.15"/>
    <n v="242"/>
    <n v="37.47"/>
    <n v="0"/>
    <n v="37.47"/>
    <n v="0"/>
    <n v="37.47"/>
    <s v="USD"/>
    <s v="uniteddentalpartners.com"/>
    <x v="19"/>
    <s v="Office 365 Advanced Threat Protection (Plan 1)"/>
    <s v="Monthly"/>
  </r>
  <r>
    <s v="f7f66891-a582-418d-999e-cb1be5354253"/>
    <s v="a347aa5d-33d9-440d-90ad-c7baaa4c8690"/>
    <x v="29"/>
    <n v="1473062"/>
    <n v="5.6857946103080198E+17"/>
    <x v="203"/>
    <x v="216"/>
    <s v="680fcd66-008a-435f-b66a-640dae37b306"/>
    <s v="a2706f86-868d-4048-989b-0c69e5c76b63"/>
    <x v="15"/>
    <d v="2020-02-01T00:00:00"/>
    <d v="2021-02-01T00:00:00"/>
    <d v="2020-05-18T00:00:00"/>
    <d v="2020-05-20T00:00:00"/>
    <x v="1"/>
    <n v="0.15"/>
    <n v="257"/>
    <n v="39.79"/>
    <n v="0"/>
    <n v="39.79"/>
    <n v="0"/>
    <n v="39.79"/>
    <s v="USD"/>
    <s v="uniteddentalpartners.com"/>
    <x v="19"/>
    <s v="Office 365 Advanced Threat Protection (Plan 1)"/>
    <s v="Monthly"/>
  </r>
  <r>
    <s v="f7f66891-a582-418d-999e-cb1be5354253"/>
    <s v="a347aa5d-33d9-440d-90ad-c7baaa4c8690"/>
    <x v="29"/>
    <n v="1473062"/>
    <n v="5.6857946103080198E+17"/>
    <x v="203"/>
    <x v="216"/>
    <s v="680fcd66-008a-435f-b66a-640dae37b306"/>
    <s v="a2706f86-868d-4048-989b-0c69e5c76b63"/>
    <x v="15"/>
    <d v="2020-02-01T00:00:00"/>
    <d v="2021-02-01T00:00:00"/>
    <d v="2020-05-21T00:00:00"/>
    <d v="2020-05-21T00:00:00"/>
    <x v="1"/>
    <n v="0.05"/>
    <n v="272"/>
    <n v="14.04"/>
    <n v="0"/>
    <n v="14.04"/>
    <n v="0"/>
    <n v="14.04"/>
    <s v="USD"/>
    <s v="uniteddentalpartners.com"/>
    <x v="19"/>
    <s v="Office 365 Advanced Threat Protection (Plan 1)"/>
    <s v="Monthly"/>
  </r>
  <r>
    <s v="f7f66891-a582-418d-999e-cb1be5354253"/>
    <s v="a347aa5d-33d9-440d-90ad-c7baaa4c8690"/>
    <x v="29"/>
    <n v="1473062"/>
    <n v="5.6857946103080198E+17"/>
    <x v="203"/>
    <x v="216"/>
    <s v="680fcd66-008a-435f-b66a-640dae37b306"/>
    <s v="a2706f86-868d-4048-989b-0c69e5c76b63"/>
    <x v="15"/>
    <d v="2020-02-01T00:00:00"/>
    <d v="2021-02-01T00:00:00"/>
    <d v="2020-05-22T00:00:00"/>
    <d v="2020-05-26T00:00:00"/>
    <x v="1"/>
    <n v="0.25"/>
    <n v="292"/>
    <n v="75.349999999999994"/>
    <n v="0"/>
    <n v="75.349999999999994"/>
    <n v="0"/>
    <n v="75.349999999999994"/>
    <s v="USD"/>
    <s v="uniteddentalpartners.com"/>
    <x v="19"/>
    <s v="Office 365 Advanced Threat Protection (Plan 1)"/>
    <s v="Monthly"/>
  </r>
  <r>
    <s v="f7f66891-a582-418d-999e-cb1be5354253"/>
    <s v="a347aa5d-33d9-440d-90ad-c7baaa4c8690"/>
    <x v="29"/>
    <n v="1473062"/>
    <n v="5.6857946103080198E+17"/>
    <x v="203"/>
    <x v="216"/>
    <s v="680fcd66-008a-435f-b66a-640dae37b306"/>
    <s v="a2706f86-868d-4048-989b-0c69e5c76b63"/>
    <x v="15"/>
    <d v="2020-02-01T00:00:00"/>
    <d v="2021-02-01T00:00:00"/>
    <d v="2020-05-27T00:00:00"/>
    <d v="2020-05-28T00:00:00"/>
    <x v="1"/>
    <n v="0.1"/>
    <n v="312"/>
    <n v="32.21"/>
    <n v="0"/>
    <n v="32.21"/>
    <n v="0"/>
    <n v="32.21"/>
    <s v="USD"/>
    <s v="uniteddentalpartners.com"/>
    <x v="19"/>
    <s v="Office 365 Advanced Threat Protection (Plan 1)"/>
    <s v="Monthly"/>
  </r>
  <r>
    <s v="f7f66891-a582-418d-999e-cb1be5354253"/>
    <s v="a347aa5d-33d9-440d-90ad-c7baaa4c8690"/>
    <x v="29"/>
    <n v="1473062"/>
    <n v="5.6857946103080198E+17"/>
    <x v="203"/>
    <x v="216"/>
    <s v="680fcd66-008a-435f-b66a-640dae37b306"/>
    <s v="a2706f86-868d-4048-989b-0c69e5c76b63"/>
    <x v="15"/>
    <d v="2020-02-01T00:00:00"/>
    <d v="2021-02-01T00:00:00"/>
    <d v="2020-05-29T00:00:00"/>
    <d v="2020-05-31T00:00:00"/>
    <x v="1"/>
    <n v="0.15"/>
    <n v="327"/>
    <n v="50.63"/>
    <n v="0"/>
    <n v="50.63"/>
    <n v="0"/>
    <n v="50.63"/>
    <s v="USD"/>
    <s v="uniteddentalpartners.com"/>
    <x v="19"/>
    <s v="Office 365 Advanced Threat Protection (Plan 1)"/>
    <s v="Monthly"/>
  </r>
  <r>
    <s v="f7f66891-a582-418d-999e-cb1be5354253"/>
    <s v="a347aa5d-33d9-440d-90ad-c7baaa4c8690"/>
    <x v="29"/>
    <n v="1473062"/>
    <n v="5.6857946103080198E+17"/>
    <x v="203"/>
    <x v="216"/>
    <s v="680fcd66-008a-435f-b66a-640dae37b306"/>
    <s v="a2706f86-868d-4048-989b-0c69e5c76b63"/>
    <x v="15"/>
    <d v="2020-02-01T00:00:00"/>
    <d v="2021-02-01T00:00:00"/>
    <d v="2020-05-01T00:00:00"/>
    <d v="2020-05-31T00:00:00"/>
    <x v="1"/>
    <n v="-1.6"/>
    <n v="193"/>
    <n v="-308.8"/>
    <n v="0"/>
    <n v="-308.8"/>
    <n v="0"/>
    <n v="-308.8"/>
    <s v="USD"/>
    <s v="uniteddentalpartners.com"/>
    <x v="19"/>
    <s v="Office 365 Advanced Threat Protection (Plan 1)"/>
    <s v="Monthly"/>
  </r>
  <r>
    <s v="f7f66891-a582-418d-999e-cb1be5354253"/>
    <s v="c7583b19-db38-4a30-9cf3-7af6380f5e6d"/>
    <x v="18"/>
    <n v="1473062"/>
    <n v="5.6857946104756902E+17"/>
    <x v="204"/>
    <x v="217"/>
    <s v="91bc8f9b-f621-4e5f-9244-2771d0948cc7"/>
    <s v="a4179d30-cc09-49f0-977e-dc2cb70b874f"/>
    <x v="47"/>
    <d v="2020-06-01T00:00:00"/>
    <d v="2021-06-01T00:00:00"/>
    <d v="2020-06-01T00:00:00"/>
    <d v="2020-06-30T00:00:00"/>
    <x v="3"/>
    <n v="5.6"/>
    <n v="1"/>
    <n v="5.6"/>
    <n v="0"/>
    <n v="5.6"/>
    <n v="0"/>
    <n v="5.6"/>
    <s v="USD"/>
    <s v="padnos365.onmicrosoft.com"/>
    <x v="61"/>
    <s v="Project Online Essentials"/>
    <s v="Monthly"/>
  </r>
  <r>
    <s v="f7f66891-a582-418d-999e-cb1be5354253"/>
    <s v="11dbced0-10e1-49de-9ec3-f5eb404c5372"/>
    <x v="8"/>
    <n v="1473062"/>
    <n v="5.6857946100711501E+17"/>
    <x v="205"/>
    <x v="218"/>
    <s v="ceec3bfe-73cc-44e5-8794-eca31ca7f068"/>
    <s v="d85c8762-22e4-44c0-97fe-27ed3fc4e61a"/>
    <x v="37"/>
    <d v="2020-03-31T00:00:00"/>
    <d v="2021-04-01T00:00:00"/>
    <d v="2020-06-01T00:00:00"/>
    <d v="2020-06-30T00:00:00"/>
    <x v="0"/>
    <n v="44"/>
    <n v="1"/>
    <n v="44"/>
    <n v="0"/>
    <n v="44"/>
    <n v="0"/>
    <n v="44"/>
    <s v="USD"/>
    <s v="thetford.com"/>
    <x v="65"/>
    <s v="Project Plan 5"/>
    <s v="Monthly"/>
  </r>
  <r>
    <s v="f7f66891-a582-418d-999e-cb1be5354253"/>
    <s v="d31f7f2c-c0b2-449b-95f2-90852b70587e"/>
    <x v="19"/>
    <n v="1473062"/>
    <n v="5.6857946103988902E+17"/>
    <x v="206"/>
    <x v="219"/>
    <s v="4d2d6537-5325-4742-bd48-d1195104ada7"/>
    <s v="84a03d81-6b37-4d66-8d4a-faea24541538"/>
    <x v="50"/>
    <d v="2020-03-01T00:00:00"/>
    <d v="2021-03-01T00:00:00"/>
    <d v="2020-06-01T00:00:00"/>
    <d v="2020-06-30T00:00:00"/>
    <x v="0"/>
    <n v="0.8"/>
    <n v="1"/>
    <n v="0.8"/>
    <n v="0"/>
    <n v="0.8"/>
    <n v="0"/>
    <n v="0.8"/>
    <s v="USD"/>
    <s v="CoretekCloud.onmicrosoft.com"/>
    <x v="66"/>
    <s v="Azure Active Directory Basic"/>
    <s v="Monthly"/>
  </r>
  <r>
    <s v="f7f66891-a582-418d-999e-cb1be5354253"/>
    <s v="6cf9fda3-7705-485c-92bd-cb9521d1bd3b"/>
    <x v="2"/>
    <n v="1473062"/>
    <n v="5.6857946094337997E+17"/>
    <x v="207"/>
    <x v="220"/>
    <s v="bdfa2140-d8e2-42cb-9a10-da90311a5ffb"/>
    <s v="6fbad345-b7de-42a6-b6ab-79b363d0b371"/>
    <x v="13"/>
    <d v="2020-06-01T00:00:00"/>
    <d v="2021-06-01T00:00:00"/>
    <d v="2020-06-01T00:00:00"/>
    <d v="2020-06-30T00:00:00"/>
    <x v="3"/>
    <n v="3.2"/>
    <n v="3"/>
    <n v="9.6"/>
    <n v="0"/>
    <n v="9.6"/>
    <n v="0"/>
    <n v="9.6"/>
    <s v="USD"/>
    <s v="karsnuts.com"/>
    <x v="45"/>
    <s v="Office 365 F3"/>
    <s v="Monthly"/>
  </r>
  <r>
    <s v="f7f66891-a582-418d-999e-cb1be5354253"/>
    <s v="6cf9fda3-7705-485c-92bd-cb9521d1bd3b"/>
    <x v="2"/>
    <n v="1473062"/>
    <n v="5.6857946094337997E+17"/>
    <x v="208"/>
    <x v="221"/>
    <s v="0b069cb6-5761-45c3-8e33-1bec183ecec4"/>
    <s v="91fd106f-4b2c-4938-95ac-f54f74e9a239"/>
    <x v="21"/>
    <d v="2020-06-01T00:00:00"/>
    <d v="2021-06-01T00:00:00"/>
    <d v="2020-06-01T00:00:00"/>
    <d v="2020-06-30T00:00:00"/>
    <x v="3"/>
    <n v="6.4"/>
    <n v="35"/>
    <n v="224"/>
    <n v="0"/>
    <n v="224"/>
    <n v="0"/>
    <n v="224"/>
    <s v="USD"/>
    <s v="karsnuts.com"/>
    <x v="62"/>
    <s v="Office 365 E1"/>
    <s v="Monthly"/>
  </r>
  <r>
    <s v="f7f66891-a582-418d-999e-cb1be5354253"/>
    <s v="6cf9fda3-7705-485c-92bd-cb9521d1bd3b"/>
    <x v="2"/>
    <n v="1473062"/>
    <n v="5.6857946103592198E+17"/>
    <x v="209"/>
    <x v="222"/>
    <s v="b8a861d5-4372-415e-b0b1-e3ff299d90f8"/>
    <s v="195416c1-3447-423a-b37b-ee59a99a19c4"/>
    <x v="8"/>
    <d v="2020-06-01T00:00:00"/>
    <d v="2021-06-01T00:00:00"/>
    <d v="2020-06-01T00:00:00"/>
    <d v="2020-06-30T00:00:00"/>
    <x v="3"/>
    <n v="3.2"/>
    <n v="1"/>
    <n v="3.2"/>
    <n v="0"/>
    <n v="3.2"/>
    <n v="0"/>
    <n v="3.2"/>
    <s v="USD"/>
    <s v="karsnuts.com"/>
    <x v="10"/>
    <s v="Exchange Online (Plan 1)"/>
    <s v="Monthly"/>
  </r>
  <r>
    <s v="f7f66891-a582-418d-999e-cb1be5354253"/>
    <s v="8df8634f-984c-4f3e-aa63-28cf357bc961"/>
    <x v="20"/>
    <n v="1473062"/>
    <n v="5.6857946104027302E+17"/>
    <x v="210"/>
    <x v="223"/>
    <s v="42592d6c-df3c-4acb-bce7-d613ca0e102d"/>
    <s v="796b6b5f-613c-4e24-a17c-eba730d49c02"/>
    <x v="1"/>
    <d v="2020-05-01T00:00:00"/>
    <d v="2021-05-01T00:00:00"/>
    <d v="2020-06-01T00:00:00"/>
    <d v="2020-06-30T00:00:00"/>
    <x v="0"/>
    <n v="16"/>
    <n v="1470"/>
    <n v="23520"/>
    <n v="0"/>
    <n v="23520"/>
    <n v="0"/>
    <n v="23520"/>
    <s v="USD"/>
    <s v="alro.com"/>
    <x v="18"/>
    <s v="Office 365 E3"/>
    <s v="Monthly"/>
  </r>
  <r>
    <s v="f7f66891-a582-418d-999e-cb1be5354253"/>
    <s v="8df8634f-984c-4f3e-aa63-28cf357bc961"/>
    <x v="20"/>
    <n v="1473062"/>
    <n v="5.6857946104027302E+17"/>
    <x v="210"/>
    <x v="223"/>
    <s v="42592d6c-df3c-4acb-bce7-d613ca0e102d"/>
    <s v="796b6b5f-613c-4e24-a17c-eba730d49c02"/>
    <x v="1"/>
    <d v="2020-05-01T00:00:00"/>
    <d v="2021-05-01T00:00:00"/>
    <d v="2020-05-01T00:00:00"/>
    <d v="2020-05-28T00:00:00"/>
    <x v="1"/>
    <n v="14.45"/>
    <n v="1450"/>
    <n v="20954.84"/>
    <n v="0"/>
    <n v="20954.84"/>
    <n v="0"/>
    <n v="20954.84"/>
    <s v="USD"/>
    <s v="alro.com"/>
    <x v="18"/>
    <s v="Office 365 E3"/>
    <s v="Monthly"/>
  </r>
  <r>
    <s v="f7f66891-a582-418d-999e-cb1be5354253"/>
    <s v="8df8634f-984c-4f3e-aa63-28cf357bc961"/>
    <x v="20"/>
    <n v="1473062"/>
    <n v="5.6857946104027302E+17"/>
    <x v="210"/>
    <x v="223"/>
    <s v="42592d6c-df3c-4acb-bce7-d613ca0e102d"/>
    <s v="796b6b5f-613c-4e24-a17c-eba730d49c02"/>
    <x v="1"/>
    <d v="2020-05-01T00:00:00"/>
    <d v="2021-05-01T00:00:00"/>
    <d v="2020-05-29T00:00:00"/>
    <d v="2020-05-31T00:00:00"/>
    <x v="1"/>
    <n v="1.54"/>
    <n v="1470"/>
    <n v="2276.13"/>
    <n v="0"/>
    <n v="2276.13"/>
    <n v="0"/>
    <n v="2276.13"/>
    <s v="USD"/>
    <s v="alro.com"/>
    <x v="18"/>
    <s v="Office 365 E3"/>
    <s v="Monthly"/>
  </r>
  <r>
    <s v="f7f66891-a582-418d-999e-cb1be5354253"/>
    <s v="8df8634f-984c-4f3e-aa63-28cf357bc961"/>
    <x v="20"/>
    <n v="1473062"/>
    <n v="5.6857946104027302E+17"/>
    <x v="210"/>
    <x v="223"/>
    <s v="42592d6c-df3c-4acb-bce7-d613ca0e102d"/>
    <s v="796b6b5f-613c-4e24-a17c-eba730d49c02"/>
    <x v="1"/>
    <d v="2020-05-01T00:00:00"/>
    <d v="2021-05-01T00:00:00"/>
    <d v="2020-05-01T00:00:00"/>
    <d v="2020-05-31T00:00:00"/>
    <x v="1"/>
    <n v="-16"/>
    <n v="1450"/>
    <n v="-23200"/>
    <n v="0"/>
    <n v="-23200"/>
    <n v="0"/>
    <n v="-23200"/>
    <s v="USD"/>
    <s v="alro.com"/>
    <x v="18"/>
    <s v="Office 365 E3"/>
    <s v="Monthly"/>
  </r>
  <r>
    <s v="f7f66891-a582-418d-999e-cb1be5354253"/>
    <s v="0cc59963-6f0e-4cd7-8885-0b80d1537c4e"/>
    <x v="65"/>
    <n v="1473062"/>
    <n v="5.6857946093749101E+17"/>
    <x v="211"/>
    <x v="224"/>
    <s v="0b069cb6-5761-45c3-8e33-1bec183ecec4"/>
    <s v="91fd106f-4b2c-4938-95ac-f54f74e9a239"/>
    <x v="21"/>
    <d v="2019-12-01T00:00:00"/>
    <d v="2020-12-01T00:00:00"/>
    <d v="2020-06-01T00:00:00"/>
    <d v="2020-06-30T00:00:00"/>
    <x v="0"/>
    <n v="6.4"/>
    <n v="2"/>
    <n v="12.8"/>
    <n v="0"/>
    <n v="12.8"/>
    <n v="0"/>
    <n v="12.8"/>
    <s v="USD"/>
    <s v="acgehringlp.onmicrosoft.com"/>
    <x v="62"/>
    <s v="Office 365 E1"/>
    <s v="Monthly"/>
  </r>
  <r>
    <s v="f7f66891-a582-418d-999e-cb1be5354253"/>
    <s v="11dbced0-10e1-49de-9ec3-f5eb404c5372"/>
    <x v="8"/>
    <n v="1473062"/>
    <n v="5.6857946098894202E+17"/>
    <x v="212"/>
    <x v="225"/>
    <s v="0d77a1c0-46e2-4750-ba08-4b33b8855c2a"/>
    <s v="800f4f3b-cfe1-42c1-9cea-675512810488"/>
    <x v="4"/>
    <d v="2020-03-31T00:00:00"/>
    <d v="2021-04-01T00:00:00"/>
    <d v="2020-06-01T00:00:00"/>
    <d v="2020-06-30T00:00:00"/>
    <x v="0"/>
    <n v="8"/>
    <n v="4"/>
    <n v="32"/>
    <n v="0"/>
    <n v="32"/>
    <n v="0"/>
    <n v="32"/>
    <s v="USD"/>
    <s v="thetford.com"/>
    <x v="4"/>
    <s v="Power BI Pro"/>
    <s v="Monthly"/>
  </r>
  <r>
    <s v="f7f66891-a582-418d-999e-cb1be5354253"/>
    <s v="8df8634f-984c-4f3e-aa63-28cf357bc961"/>
    <x v="20"/>
    <n v="1473062"/>
    <n v="5.6857946108571597E+17"/>
    <x v="213"/>
    <x v="226"/>
    <s v="b8a861d5-4372-415e-b0b1-e3ff299d90f8"/>
    <s v="195416c1-3447-423a-b37b-ee59a99a19c4"/>
    <x v="8"/>
    <d v="2020-05-01T00:00:00"/>
    <d v="2021-05-01T00:00:00"/>
    <d v="2020-06-01T00:00:00"/>
    <d v="2020-06-30T00:00:00"/>
    <x v="0"/>
    <n v="3.2"/>
    <n v="725"/>
    <n v="2320"/>
    <n v="0"/>
    <n v="2320"/>
    <n v="0"/>
    <n v="2320"/>
    <s v="USD"/>
    <s v="alro.com"/>
    <x v="10"/>
    <s v="Exchange Online (Plan 1)"/>
    <s v="Monthly"/>
  </r>
  <r>
    <s v="f7f66891-a582-418d-999e-cb1be5354253"/>
    <s v="c7583b19-db38-4a30-9cf3-7af6380f5e6d"/>
    <x v="18"/>
    <n v="1473062"/>
    <n v="5.6857946091764698E+17"/>
    <x v="214"/>
    <x v="227"/>
    <s v="df848b55-2814-49bc-a2a6-833e8e106834"/>
    <s v="b4d4b7f4-4089-43b6-9c44-de97b760fb11"/>
    <x v="2"/>
    <d v="2020-02-01T00:00:00"/>
    <d v="2021-02-01T00:00:00"/>
    <d v="2020-06-01T00:00:00"/>
    <d v="2020-06-30T00:00:00"/>
    <x v="0"/>
    <n v="12"/>
    <n v="17"/>
    <n v="204"/>
    <n v="0"/>
    <n v="204"/>
    <n v="0"/>
    <n v="204"/>
    <s v="USD"/>
    <s v="padnos365.onmicrosoft.com"/>
    <x v="9"/>
    <s v="Visio Plan 2"/>
    <s v="Monthly"/>
  </r>
  <r>
    <s v="f7f66891-a582-418d-999e-cb1be5354253"/>
    <s v="c7583b19-db38-4a30-9cf3-7af6380f5e6d"/>
    <x v="18"/>
    <n v="1473062"/>
    <n v="5.6857946091764698E+17"/>
    <x v="214"/>
    <x v="227"/>
    <s v="df848b55-2814-49bc-a2a6-833e8e106834"/>
    <s v="b4d4b7f4-4089-43b6-9c44-de97b760fb11"/>
    <x v="2"/>
    <d v="2020-02-01T00:00:00"/>
    <d v="2021-02-01T00:00:00"/>
    <d v="2020-05-01T00:00:00"/>
    <d v="2020-05-28T00:00:00"/>
    <x v="1"/>
    <n v="10.83"/>
    <n v="35"/>
    <n v="379.35"/>
    <n v="0"/>
    <n v="379.35"/>
    <n v="0"/>
    <n v="379.35"/>
    <s v="USD"/>
    <s v="padnos365.onmicrosoft.com"/>
    <x v="9"/>
    <s v="Visio Plan 2"/>
    <s v="Monthly"/>
  </r>
  <r>
    <s v="f7f66891-a582-418d-999e-cb1be5354253"/>
    <s v="c7583b19-db38-4a30-9cf3-7af6380f5e6d"/>
    <x v="18"/>
    <n v="1473062"/>
    <n v="5.6857946091764698E+17"/>
    <x v="214"/>
    <x v="227"/>
    <s v="df848b55-2814-49bc-a2a6-833e8e106834"/>
    <s v="b4d4b7f4-4089-43b6-9c44-de97b760fb11"/>
    <x v="2"/>
    <d v="2020-02-01T00:00:00"/>
    <d v="2021-02-01T00:00:00"/>
    <d v="2020-05-29T00:00:00"/>
    <d v="2020-05-31T00:00:00"/>
    <x v="1"/>
    <n v="1.1599999999999999"/>
    <n v="17"/>
    <n v="19.739999999999998"/>
    <n v="0"/>
    <n v="19.739999999999998"/>
    <n v="0"/>
    <n v="19.739999999999998"/>
    <s v="USD"/>
    <s v="padnos365.onmicrosoft.com"/>
    <x v="9"/>
    <s v="Visio Plan 2"/>
    <s v="Monthly"/>
  </r>
  <r>
    <s v="f7f66891-a582-418d-999e-cb1be5354253"/>
    <s v="c7583b19-db38-4a30-9cf3-7af6380f5e6d"/>
    <x v="18"/>
    <n v="1473062"/>
    <n v="5.6857946091764698E+17"/>
    <x v="214"/>
    <x v="227"/>
    <s v="df848b55-2814-49bc-a2a6-833e8e106834"/>
    <s v="b4d4b7f4-4089-43b6-9c44-de97b760fb11"/>
    <x v="2"/>
    <d v="2020-02-01T00:00:00"/>
    <d v="2021-02-01T00:00:00"/>
    <d v="2020-05-01T00:00:00"/>
    <d v="2020-05-31T00:00:00"/>
    <x v="1"/>
    <n v="-12"/>
    <n v="35"/>
    <n v="-420"/>
    <n v="0"/>
    <n v="-420"/>
    <n v="0"/>
    <n v="-420"/>
    <s v="USD"/>
    <s v="padnos365.onmicrosoft.com"/>
    <x v="9"/>
    <s v="Visio Plan 2"/>
    <s v="Monthly"/>
  </r>
  <r>
    <s v="f7f66891-a582-418d-999e-cb1be5354253"/>
    <s v="a347aa5d-33d9-440d-90ad-c7baaa4c8690"/>
    <x v="29"/>
    <n v="1473062"/>
    <n v="5.68579461023752E+17"/>
    <x v="215"/>
    <x v="228"/>
    <s v="0d77a1c0-46e2-4750-ba08-4b33b8855c2a"/>
    <s v="800f4f3b-cfe1-42c1-9cea-675512810488"/>
    <x v="4"/>
    <d v="2020-03-01T00:00:00"/>
    <d v="2021-03-01T00:00:00"/>
    <d v="2020-06-01T00:00:00"/>
    <d v="2020-06-30T00:00:00"/>
    <x v="0"/>
    <n v="8"/>
    <n v="135"/>
    <n v="1080"/>
    <n v="0"/>
    <n v="1080"/>
    <n v="0"/>
    <n v="1080"/>
    <s v="USD"/>
    <s v="uniteddentalpartners.com"/>
    <x v="4"/>
    <s v="Power BI Pro"/>
    <s v="Monthly"/>
  </r>
  <r>
    <s v="f7f66891-a582-418d-999e-cb1be5354253"/>
    <s v="a347aa5d-33d9-440d-90ad-c7baaa4c8690"/>
    <x v="29"/>
    <n v="1473062"/>
    <n v="5.68579461023752E+17"/>
    <x v="215"/>
    <x v="228"/>
    <s v="0d77a1c0-46e2-4750-ba08-4b33b8855c2a"/>
    <s v="800f4f3b-cfe1-42c1-9cea-675512810488"/>
    <x v="4"/>
    <d v="2020-03-01T00:00:00"/>
    <d v="2021-03-01T00:00:00"/>
    <d v="2020-05-01T00:00:00"/>
    <d v="2020-05-12T00:00:00"/>
    <x v="1"/>
    <n v="3.09"/>
    <n v="115"/>
    <n v="356.13"/>
    <n v="0"/>
    <n v="356.13"/>
    <n v="0"/>
    <n v="356.13"/>
    <s v="USD"/>
    <s v="uniteddentalpartners.com"/>
    <x v="4"/>
    <s v="Power BI Pro"/>
    <s v="Monthly"/>
  </r>
  <r>
    <s v="f7f66891-a582-418d-999e-cb1be5354253"/>
    <s v="a347aa5d-33d9-440d-90ad-c7baaa4c8690"/>
    <x v="29"/>
    <n v="1473062"/>
    <n v="5.68579461023752E+17"/>
    <x v="215"/>
    <x v="228"/>
    <s v="0d77a1c0-46e2-4750-ba08-4b33b8855c2a"/>
    <s v="800f4f3b-cfe1-42c1-9cea-675512810488"/>
    <x v="4"/>
    <d v="2020-03-01T00:00:00"/>
    <d v="2021-03-01T00:00:00"/>
    <d v="2020-05-13T00:00:00"/>
    <d v="2020-05-21T00:00:00"/>
    <x v="1"/>
    <n v="2.3199999999999998"/>
    <n v="125"/>
    <n v="290.32"/>
    <n v="0"/>
    <n v="290.32"/>
    <n v="0"/>
    <n v="290.32"/>
    <s v="USD"/>
    <s v="uniteddentalpartners.com"/>
    <x v="4"/>
    <s v="Power BI Pro"/>
    <s v="Monthly"/>
  </r>
  <r>
    <s v="f7f66891-a582-418d-999e-cb1be5354253"/>
    <s v="a347aa5d-33d9-440d-90ad-c7baaa4c8690"/>
    <x v="29"/>
    <n v="1473062"/>
    <n v="5.68579461023752E+17"/>
    <x v="215"/>
    <x v="228"/>
    <s v="0d77a1c0-46e2-4750-ba08-4b33b8855c2a"/>
    <s v="800f4f3b-cfe1-42c1-9cea-675512810488"/>
    <x v="4"/>
    <d v="2020-03-01T00:00:00"/>
    <d v="2021-03-01T00:00:00"/>
    <d v="2020-05-22T00:00:00"/>
    <d v="2020-05-31T00:00:00"/>
    <x v="1"/>
    <n v="2.58"/>
    <n v="135"/>
    <n v="348.39"/>
    <n v="0"/>
    <n v="348.39"/>
    <n v="0"/>
    <n v="348.39"/>
    <s v="USD"/>
    <s v="uniteddentalpartners.com"/>
    <x v="4"/>
    <s v="Power BI Pro"/>
    <s v="Monthly"/>
  </r>
  <r>
    <s v="f7f66891-a582-418d-999e-cb1be5354253"/>
    <s v="a347aa5d-33d9-440d-90ad-c7baaa4c8690"/>
    <x v="29"/>
    <n v="1473062"/>
    <n v="5.68579461023752E+17"/>
    <x v="215"/>
    <x v="228"/>
    <s v="0d77a1c0-46e2-4750-ba08-4b33b8855c2a"/>
    <s v="800f4f3b-cfe1-42c1-9cea-675512810488"/>
    <x v="4"/>
    <d v="2020-03-01T00:00:00"/>
    <d v="2021-03-01T00:00:00"/>
    <d v="2020-05-01T00:00:00"/>
    <d v="2020-05-31T00:00:00"/>
    <x v="1"/>
    <n v="-8"/>
    <n v="115"/>
    <n v="-920"/>
    <n v="0"/>
    <n v="-920"/>
    <n v="0"/>
    <n v="-920"/>
    <s v="USD"/>
    <s v="uniteddentalpartners.com"/>
    <x v="4"/>
    <s v="Power BI Pro"/>
    <s v="Monthly"/>
  </r>
  <r>
    <s v="f7f66891-a582-418d-999e-cb1be5354253"/>
    <s v="11dbced0-10e1-49de-9ec3-f5eb404c5372"/>
    <x v="8"/>
    <n v="1473062"/>
    <n v="5.68579460999176E+17"/>
    <x v="216"/>
    <x v="229"/>
    <s v="df848b55-2814-49bc-a2a6-833e8e106834"/>
    <s v="b4d4b7f4-4089-43b6-9c44-de97b760fb11"/>
    <x v="2"/>
    <d v="2020-05-01T00:00:00"/>
    <d v="2021-05-01T00:00:00"/>
    <d v="2020-06-01T00:00:00"/>
    <d v="2020-06-30T00:00:00"/>
    <x v="0"/>
    <n v="12"/>
    <n v="27"/>
    <n v="324"/>
    <n v="0"/>
    <n v="324"/>
    <n v="0"/>
    <n v="324"/>
    <s v="USD"/>
    <s v="thetford.com"/>
    <x v="9"/>
    <s v="Visio Plan 2"/>
    <s v="Monthly"/>
  </r>
  <r>
    <s v="f7f66891-a582-418d-999e-cb1be5354253"/>
    <s v="11dbced0-10e1-49de-9ec3-f5eb404c5372"/>
    <x v="8"/>
    <n v="1473062"/>
    <n v="5.6857946099904902E+17"/>
    <x v="217"/>
    <x v="230"/>
    <s v="91bc8f9b-f621-4e5f-9244-2771d0948cc7"/>
    <s v="a4179d30-cc09-49f0-977e-dc2cb70b874f"/>
    <x v="47"/>
    <d v="2020-05-01T00:00:00"/>
    <d v="2021-05-01T00:00:00"/>
    <d v="2020-06-01T00:00:00"/>
    <d v="2020-06-30T00:00:00"/>
    <x v="0"/>
    <n v="5.6"/>
    <n v="2"/>
    <n v="11.2"/>
    <n v="0"/>
    <n v="11.2"/>
    <n v="0"/>
    <n v="11.2"/>
    <s v="USD"/>
    <s v="thetford.com"/>
    <x v="61"/>
    <s v="Project Online Essentials"/>
    <s v="Monthly"/>
  </r>
  <r>
    <s v="f7f66891-a582-418d-999e-cb1be5354253"/>
    <s v="11dbced0-10e1-49de-9ec3-f5eb404c5372"/>
    <x v="8"/>
    <n v="1473062"/>
    <n v="5.6857946102387898E+17"/>
    <x v="218"/>
    <x v="231"/>
    <s v="3ccac4e6-7b09-4712-8ade-a278de3a4235"/>
    <s v="a56baa74-d4e3-49fd-b228-ca0b62d08bad"/>
    <x v="12"/>
    <d v="2020-05-01T00:00:00"/>
    <d v="2021-05-01T00:00:00"/>
    <d v="2020-06-01T00:00:00"/>
    <d v="2020-06-30T00:00:00"/>
    <x v="0"/>
    <n v="24"/>
    <n v="29"/>
    <n v="696"/>
    <n v="0"/>
    <n v="696"/>
    <n v="0"/>
    <n v="696"/>
    <s v="USD"/>
    <s v="thetford.com"/>
    <x v="43"/>
    <s v="Project Plan 3"/>
    <s v="Monthly"/>
  </r>
  <r>
    <s v="f7f66891-a582-418d-999e-cb1be5354253"/>
    <s v="11dbced0-10e1-49de-9ec3-f5eb404c5372"/>
    <x v="8"/>
    <n v="1473062"/>
    <n v="5.6857946102387898E+17"/>
    <x v="218"/>
    <x v="231"/>
    <s v="3ccac4e6-7b09-4712-8ade-a278de3a4235"/>
    <s v="a56baa74-d4e3-49fd-b228-ca0b62d08bad"/>
    <x v="12"/>
    <d v="2020-05-01T00:00:00"/>
    <d v="2021-05-01T00:00:00"/>
    <d v="2020-05-01T00:00:00"/>
    <d v="2020-05-03T00:00:00"/>
    <x v="1"/>
    <n v="2.3199999999999998"/>
    <n v="32"/>
    <n v="74.319999999999993"/>
    <n v="0"/>
    <n v="74.319999999999993"/>
    <n v="0"/>
    <n v="74.319999999999993"/>
    <s v="USD"/>
    <s v="thetford.com"/>
    <x v="43"/>
    <s v="Project Plan 3"/>
    <s v="Monthly"/>
  </r>
  <r>
    <s v="f7f66891-a582-418d-999e-cb1be5354253"/>
    <s v="11dbced0-10e1-49de-9ec3-f5eb404c5372"/>
    <x v="8"/>
    <n v="1473062"/>
    <n v="5.6857946102387898E+17"/>
    <x v="218"/>
    <x v="231"/>
    <s v="3ccac4e6-7b09-4712-8ade-a278de3a4235"/>
    <s v="a56baa74-d4e3-49fd-b228-ca0b62d08bad"/>
    <x v="12"/>
    <d v="2020-05-01T00:00:00"/>
    <d v="2021-05-01T00:00:00"/>
    <d v="2020-05-04T00:00:00"/>
    <d v="2020-05-31T00:00:00"/>
    <x v="1"/>
    <n v="21.67"/>
    <n v="29"/>
    <n v="628.65"/>
    <n v="0"/>
    <n v="628.65"/>
    <n v="0"/>
    <n v="628.65"/>
    <s v="USD"/>
    <s v="thetford.com"/>
    <x v="43"/>
    <s v="Project Plan 3"/>
    <s v="Monthly"/>
  </r>
  <r>
    <s v="f7f66891-a582-418d-999e-cb1be5354253"/>
    <s v="11dbced0-10e1-49de-9ec3-f5eb404c5372"/>
    <x v="8"/>
    <n v="1473062"/>
    <n v="5.6857946102387898E+17"/>
    <x v="218"/>
    <x v="231"/>
    <s v="3ccac4e6-7b09-4712-8ade-a278de3a4235"/>
    <s v="a56baa74-d4e3-49fd-b228-ca0b62d08bad"/>
    <x v="12"/>
    <d v="2020-05-01T00:00:00"/>
    <d v="2021-05-01T00:00:00"/>
    <d v="2020-05-01T00:00:00"/>
    <d v="2020-05-31T00:00:00"/>
    <x v="1"/>
    <n v="-24"/>
    <n v="32"/>
    <n v="-768"/>
    <n v="0"/>
    <n v="-768"/>
    <n v="0"/>
    <n v="-768"/>
    <s v="USD"/>
    <s v="thetford.com"/>
    <x v="43"/>
    <s v="Project Plan 3"/>
    <s v="Monthly"/>
  </r>
  <r>
    <s v="f7f66891-a582-418d-999e-cb1be5354253"/>
    <s v="d8674a5e-c6d1-4b4f-ae69-91dad774320a"/>
    <x v="24"/>
    <n v="1473062"/>
    <n v="5.6857946102400698E+17"/>
    <x v="219"/>
    <x v="232"/>
    <s v="df848b55-2814-49bc-a2a6-833e8e106834"/>
    <s v="b4d4b7f4-4089-43b6-9c44-de97b760fb11"/>
    <x v="2"/>
    <d v="2019-11-01T00:00:00"/>
    <d v="2020-11-01T00:00:00"/>
    <d v="2020-06-01T00:00:00"/>
    <d v="2020-06-30T00:00:00"/>
    <x v="0"/>
    <n v="12"/>
    <n v="10"/>
    <n v="120"/>
    <n v="0"/>
    <n v="120"/>
    <n v="0"/>
    <n v="120"/>
    <s v="USD"/>
    <s v="creativechannel.com"/>
    <x v="9"/>
    <s v="Visio Plan 2"/>
    <s v="Monthly"/>
  </r>
  <r>
    <s v="f7f66891-a582-418d-999e-cb1be5354253"/>
    <s v="bb64a010-1c60-407a-ad5d-e55ebabbc206"/>
    <x v="17"/>
    <n v="1473062"/>
    <n v="5.6857946108929997E+17"/>
    <x v="220"/>
    <x v="233"/>
    <s v="df848b55-2814-49bc-a2a6-833e8e106834"/>
    <s v="b4d4b7f4-4089-43b6-9c44-de97b760fb11"/>
    <x v="2"/>
    <d v="2020-05-01T00:00:00"/>
    <d v="2021-05-01T00:00:00"/>
    <d v="2020-06-01T00:00:00"/>
    <d v="2020-06-30T00:00:00"/>
    <x v="0"/>
    <n v="12"/>
    <n v="8"/>
    <n v="96"/>
    <n v="0"/>
    <n v="96"/>
    <n v="0"/>
    <n v="96"/>
    <s v="USD"/>
    <s v="12stonehealth.com"/>
    <x v="9"/>
    <s v="Visio Plan 2"/>
    <s v="Monthly"/>
  </r>
  <r>
    <s v="f7f66891-a582-418d-999e-cb1be5354253"/>
    <s v="bb64a010-1c60-407a-ad5d-e55ebabbc206"/>
    <x v="17"/>
    <n v="1473062"/>
    <n v="5.6857946108929997E+17"/>
    <x v="220"/>
    <x v="233"/>
    <s v="df848b55-2814-49bc-a2a6-833e8e106834"/>
    <s v="b4d4b7f4-4089-43b6-9c44-de97b760fb11"/>
    <x v="2"/>
    <d v="2020-05-01T00:00:00"/>
    <d v="2021-05-01T00:00:00"/>
    <d v="2020-05-01T00:00:00"/>
    <d v="2020-05-07T00:00:00"/>
    <x v="1"/>
    <n v="2.71"/>
    <n v="7"/>
    <n v="18.97"/>
    <n v="0"/>
    <n v="18.97"/>
    <n v="0"/>
    <n v="18.97"/>
    <s v="USD"/>
    <s v="12stonehealth.com"/>
    <x v="9"/>
    <s v="Visio Plan 2"/>
    <s v="Monthly"/>
  </r>
  <r>
    <s v="f7f66891-a582-418d-999e-cb1be5354253"/>
    <s v="bb64a010-1c60-407a-ad5d-e55ebabbc206"/>
    <x v="17"/>
    <n v="1473062"/>
    <n v="5.6857946108929997E+17"/>
    <x v="220"/>
    <x v="233"/>
    <s v="df848b55-2814-49bc-a2a6-833e8e106834"/>
    <s v="b4d4b7f4-4089-43b6-9c44-de97b760fb11"/>
    <x v="2"/>
    <d v="2020-05-01T00:00:00"/>
    <d v="2021-05-01T00:00:00"/>
    <d v="2020-05-08T00:00:00"/>
    <d v="2020-05-31T00:00:00"/>
    <x v="1"/>
    <n v="9.2899999999999991"/>
    <n v="8"/>
    <n v="74.319999999999993"/>
    <n v="0"/>
    <n v="74.319999999999993"/>
    <n v="0"/>
    <n v="74.319999999999993"/>
    <s v="USD"/>
    <s v="12stonehealth.com"/>
    <x v="9"/>
    <s v="Visio Plan 2"/>
    <s v="Monthly"/>
  </r>
  <r>
    <s v="f7f66891-a582-418d-999e-cb1be5354253"/>
    <s v="bb64a010-1c60-407a-ad5d-e55ebabbc206"/>
    <x v="17"/>
    <n v="1473062"/>
    <n v="5.6857946108929997E+17"/>
    <x v="220"/>
    <x v="233"/>
    <s v="df848b55-2814-49bc-a2a6-833e8e106834"/>
    <s v="b4d4b7f4-4089-43b6-9c44-de97b760fb11"/>
    <x v="2"/>
    <d v="2020-05-01T00:00:00"/>
    <d v="2021-05-01T00:00:00"/>
    <d v="2020-05-01T00:00:00"/>
    <d v="2020-05-31T00:00:00"/>
    <x v="1"/>
    <n v="-12"/>
    <n v="6"/>
    <n v="-72"/>
    <n v="0"/>
    <n v="-72"/>
    <n v="0"/>
    <n v="-72"/>
    <s v="USD"/>
    <s v="12stonehealth.com"/>
    <x v="9"/>
    <s v="Visio Plan 2"/>
    <s v="Monthly"/>
  </r>
  <r>
    <s v="f7f66891-a582-418d-999e-cb1be5354253"/>
    <s v="bb64a010-1c60-407a-ad5d-e55ebabbc206"/>
    <x v="17"/>
    <n v="1473062"/>
    <n v="5.6857946108917197E+17"/>
    <x v="221"/>
    <x v="234"/>
    <s v="0b069cb6-5761-45c3-8e33-1bec183ecec4"/>
    <s v="91fd106f-4b2c-4938-95ac-f54f74e9a239"/>
    <x v="21"/>
    <d v="2020-05-01T00:00:00"/>
    <d v="2021-05-01T00:00:00"/>
    <d v="2020-06-01T00:00:00"/>
    <d v="2020-06-30T00:00:00"/>
    <x v="0"/>
    <n v="6.4"/>
    <n v="55"/>
    <n v="352"/>
    <n v="0"/>
    <n v="352"/>
    <n v="0"/>
    <n v="352"/>
    <s v="USD"/>
    <s v="12stonehealth.com"/>
    <x v="62"/>
    <s v="Office 365 E1"/>
    <s v="Monthly"/>
  </r>
  <r>
    <s v="f7f66891-a582-418d-999e-cb1be5354253"/>
    <s v="bb64a010-1c60-407a-ad5d-e55ebabbc206"/>
    <x v="17"/>
    <n v="1473062"/>
    <n v="5.6857946108929997E+17"/>
    <x v="222"/>
    <x v="235"/>
    <s v="df84e203-4072-4878-bcea-db36213a56e2"/>
    <s v="c94271d8-b431-4a25-a3c5-a57737a1c909"/>
    <x v="16"/>
    <d v="2020-05-01T00:00:00"/>
    <d v="2021-05-01T00:00:00"/>
    <d v="2020-06-01T00:00:00"/>
    <d v="2020-06-30T00:00:00"/>
    <x v="0"/>
    <n v="4"/>
    <n v="1"/>
    <n v="4"/>
    <n v="0"/>
    <n v="4"/>
    <n v="0"/>
    <n v="4"/>
    <s v="USD"/>
    <s v="12stonehealth.com"/>
    <x v="20"/>
    <s v="Microsoft 365 Audio Conferencing"/>
    <s v="Monthly"/>
  </r>
  <r>
    <s v="f7f66891-a582-418d-999e-cb1be5354253"/>
    <s v="bb64a010-1c60-407a-ad5d-e55ebabbc206"/>
    <x v="17"/>
    <n v="1473062"/>
    <n v="5.6857946108929997E+17"/>
    <x v="223"/>
    <x v="236"/>
    <s v="42592d6c-df3c-4acb-bce7-d613ca0e102d"/>
    <s v="796b6b5f-613c-4e24-a17c-eba730d49c02"/>
    <x v="1"/>
    <d v="2020-05-01T00:00:00"/>
    <d v="2021-05-01T00:00:00"/>
    <d v="2020-06-01T00:00:00"/>
    <d v="2020-06-30T00:00:00"/>
    <x v="0"/>
    <n v="16"/>
    <n v="112"/>
    <n v="1792"/>
    <n v="0"/>
    <n v="1792"/>
    <n v="0"/>
    <n v="1792"/>
    <s v="USD"/>
    <s v="12stonehealth.com"/>
    <x v="18"/>
    <s v="Office 365 E3"/>
    <s v="Monthly"/>
  </r>
  <r>
    <s v="f7f66891-a582-418d-999e-cb1be5354253"/>
    <s v="bb64a010-1c60-407a-ad5d-e55ebabbc206"/>
    <x v="17"/>
    <n v="1473062"/>
    <n v="5.6857946108929997E+17"/>
    <x v="223"/>
    <x v="236"/>
    <s v="42592d6c-df3c-4acb-bce7-d613ca0e102d"/>
    <s v="796b6b5f-613c-4e24-a17c-eba730d49c02"/>
    <x v="1"/>
    <d v="2020-05-01T00:00:00"/>
    <d v="2021-05-01T00:00:00"/>
    <d v="2020-05-01T00:00:00"/>
    <d v="2020-05-07T00:00:00"/>
    <x v="1"/>
    <n v="3.61"/>
    <n v="111"/>
    <n v="401.03"/>
    <n v="0"/>
    <n v="401.03"/>
    <n v="0"/>
    <n v="401.03"/>
    <s v="USD"/>
    <s v="12stonehealth.com"/>
    <x v="18"/>
    <s v="Office 365 E3"/>
    <s v="Monthly"/>
  </r>
  <r>
    <s v="f7f66891-a582-418d-999e-cb1be5354253"/>
    <s v="bb64a010-1c60-407a-ad5d-e55ebabbc206"/>
    <x v="17"/>
    <n v="1473062"/>
    <n v="5.6857946108929997E+17"/>
    <x v="223"/>
    <x v="236"/>
    <s v="42592d6c-df3c-4acb-bce7-d613ca0e102d"/>
    <s v="796b6b5f-613c-4e24-a17c-eba730d49c02"/>
    <x v="1"/>
    <d v="2020-05-01T00:00:00"/>
    <d v="2021-05-01T00:00:00"/>
    <d v="2020-05-08T00:00:00"/>
    <d v="2020-05-31T00:00:00"/>
    <x v="1"/>
    <n v="12.38"/>
    <n v="112"/>
    <n v="1387.35"/>
    <n v="0"/>
    <n v="1387.35"/>
    <n v="0"/>
    <n v="1387.35"/>
    <s v="USD"/>
    <s v="12stonehealth.com"/>
    <x v="18"/>
    <s v="Office 365 E3"/>
    <s v="Monthly"/>
  </r>
  <r>
    <s v="f7f66891-a582-418d-999e-cb1be5354253"/>
    <s v="bb64a010-1c60-407a-ad5d-e55ebabbc206"/>
    <x v="17"/>
    <n v="1473062"/>
    <n v="5.6857946108929997E+17"/>
    <x v="223"/>
    <x v="236"/>
    <s v="42592d6c-df3c-4acb-bce7-d613ca0e102d"/>
    <s v="796b6b5f-613c-4e24-a17c-eba730d49c02"/>
    <x v="1"/>
    <d v="2020-05-01T00:00:00"/>
    <d v="2021-05-01T00:00:00"/>
    <d v="2020-05-01T00:00:00"/>
    <d v="2020-05-31T00:00:00"/>
    <x v="1"/>
    <n v="-16"/>
    <n v="108"/>
    <n v="-1728"/>
    <n v="0"/>
    <n v="-1728"/>
    <n v="0"/>
    <n v="-1728"/>
    <s v="USD"/>
    <s v="12stonehealth.com"/>
    <x v="18"/>
    <s v="Office 365 E3"/>
    <s v="Monthly"/>
  </r>
  <r>
    <s v="f7f66891-a582-418d-999e-cb1be5354253"/>
    <s v="57af7606-f660-4816-8f7c-244e0cbd5548"/>
    <x v="66"/>
    <n v="1473062"/>
    <n v="5.6857946104462502E+17"/>
    <x v="224"/>
    <x v="237"/>
    <s v="568d399d-c52a-4090-846c-515130fe8a46"/>
    <s v="bd938f12-058f-4927-bba3-ae36b1d2501c"/>
    <x v="7"/>
    <d v="2019-10-01T00:00:00"/>
    <d v="2020-10-01T00:00:00"/>
    <d v="2020-06-01T00:00:00"/>
    <d v="2020-06-30T00:00:00"/>
    <x v="0"/>
    <n v="4"/>
    <n v="1"/>
    <n v="4"/>
    <n v="0"/>
    <n v="4"/>
    <n v="0"/>
    <n v="4"/>
    <s v="USD"/>
    <s v="groundbreakersllc.com"/>
    <x v="8"/>
    <s v="Microsoft 365 Business Basic"/>
    <s v="Monthly"/>
  </r>
  <r>
    <s v="f7f66891-a582-418d-999e-cb1be5354253"/>
    <s v="08734838-83b5-4b57-be77-57eb74bd48ec"/>
    <x v="16"/>
    <n v="1473062"/>
    <n v="5.6857946095911603E+17"/>
    <x v="225"/>
    <x v="238"/>
    <s v="004498d5-e84a-4d9d-9066-514cf4133cf4"/>
    <s v="79c29af7-3cd0-4a6f-b182-a81e31dec84e"/>
    <x v="17"/>
    <d v="2019-10-30T00:00:00"/>
    <d v="2020-11-01T00:00:00"/>
    <d v="2020-06-01T00:00:00"/>
    <d v="2020-06-30T00:00:00"/>
    <x v="0"/>
    <n v="7"/>
    <n v="1"/>
    <n v="7"/>
    <n v="0"/>
    <n v="7"/>
    <n v="0"/>
    <n v="7"/>
    <s v="USD"/>
    <s v="lifelinesciences.com"/>
    <x v="21"/>
    <s v="Enterprise Mobility + Security E3"/>
    <s v="Monthly"/>
  </r>
  <r>
    <s v="f7f66891-a582-418d-999e-cb1be5354253"/>
    <s v="57af7606-f660-4816-8f7c-244e0cbd5548"/>
    <x v="66"/>
    <n v="1473062"/>
    <n v="5.6857946102080499E+17"/>
    <x v="226"/>
    <x v="239"/>
    <s v="8efdde93-2488-45c1-9f00-4457f500eec6"/>
    <s v="61795cab-2abd-43f6-88e9-c9adae5746e0"/>
    <x v="3"/>
    <d v="2019-10-01T00:00:00"/>
    <d v="2020-10-01T00:00:00"/>
    <d v="2020-06-01T00:00:00"/>
    <d v="2020-06-30T00:00:00"/>
    <x v="0"/>
    <n v="16"/>
    <n v="6"/>
    <n v="96"/>
    <n v="0"/>
    <n v="96"/>
    <n v="0"/>
    <n v="96"/>
    <s v="USD"/>
    <s v="groundbreakersllc.com"/>
    <x v="3"/>
    <s v="Microsoft 365 Business Premium"/>
    <s v="Monthly"/>
  </r>
  <r>
    <s v="f7f66891-a582-418d-999e-cb1be5354253"/>
    <s v="57af7606-f660-4816-8f7c-244e0cbd5548"/>
    <x v="66"/>
    <n v="1473062"/>
    <n v="5.6857946102080499E+17"/>
    <x v="227"/>
    <x v="240"/>
    <s v="b8a861d5-4372-415e-b0b1-e3ff299d90f8"/>
    <s v="195416c1-3447-423a-b37b-ee59a99a19c4"/>
    <x v="8"/>
    <d v="2019-10-01T00:00:00"/>
    <d v="2020-10-01T00:00:00"/>
    <d v="2020-06-01T00:00:00"/>
    <d v="2020-06-30T00:00:00"/>
    <x v="0"/>
    <n v="3.2"/>
    <n v="2"/>
    <n v="6.4"/>
    <n v="0"/>
    <n v="6.4"/>
    <n v="0"/>
    <n v="6.4"/>
    <s v="USD"/>
    <s v="groundbreakersllc.com"/>
    <x v="10"/>
    <s v="Exchange Online (Plan 1)"/>
    <s v="Monthly"/>
  </r>
  <r>
    <s v="f7f66891-a582-418d-999e-cb1be5354253"/>
    <s v="02668fc5-7712-4834-94fc-74a813c30ec9"/>
    <x v="67"/>
    <n v="1473062"/>
    <n v="5.6857946092302298E+17"/>
    <x v="228"/>
    <x v="241"/>
    <s v="4d2d6537-5325-4742-bd48-d1195104ada7"/>
    <s v="84a03d81-6b37-4d66-8d4a-faea24541538"/>
    <x v="50"/>
    <d v="2020-06-01T00:00:00"/>
    <d v="2021-06-01T00:00:00"/>
    <d v="2020-06-01T00:00:00"/>
    <d v="2020-06-30T00:00:00"/>
    <x v="3"/>
    <n v="0.8"/>
    <n v="1"/>
    <n v="0.8"/>
    <n v="0"/>
    <n v="0.8"/>
    <n v="0"/>
    <n v="0.8"/>
    <s v="USD"/>
    <s v="InternationalUnion.onmicrosoft.com"/>
    <x v="66"/>
    <s v="Azure Active Directory Basic"/>
    <s v="Monthly"/>
  </r>
  <r>
    <s v="f7f66891-a582-418d-999e-cb1be5354253"/>
    <s v="6cf9fda3-7705-485c-92bd-cb9521d1bd3b"/>
    <x v="2"/>
    <n v="1473062"/>
    <n v="5.6857946093633901E+17"/>
    <x v="229"/>
    <x v="242"/>
    <s v="d2e37f1d-8b4f-4cd0-b6ed-fd2852e42ce9"/>
    <s v="648bf77b-1f0a-4911-8066-caf37d67dc72"/>
    <x v="51"/>
    <d v="2020-06-01T00:00:00"/>
    <d v="2021-06-01T00:00:00"/>
    <d v="2020-06-01T00:00:00"/>
    <d v="2020-06-30T00:00:00"/>
    <x v="3"/>
    <n v="1.6"/>
    <n v="32"/>
    <n v="51.2"/>
    <n v="0"/>
    <n v="51.2"/>
    <n v="0"/>
    <n v="51.2"/>
    <s v="USD"/>
    <s v="karsnuts.com"/>
    <x v="67"/>
    <s v="Azure Information Protection Premium P1"/>
    <s v="Monthly"/>
  </r>
  <r>
    <s v="f7f66891-a582-418d-999e-cb1be5354253"/>
    <s v="6cf9fda3-7705-485c-92bd-cb9521d1bd3b"/>
    <x v="2"/>
    <n v="1473062"/>
    <n v="5.6857946093633997E+17"/>
    <x v="230"/>
    <x v="243"/>
    <s v="42592d6c-df3c-4acb-bce7-d613ca0e102d"/>
    <s v="796b6b5f-613c-4e24-a17c-eba730d49c02"/>
    <x v="1"/>
    <d v="2019-06-01T00:00:00"/>
    <d v="2020-06-01T00:00:00"/>
    <d v="2020-05-01T00:00:00"/>
    <d v="2020-05-11T00:00:00"/>
    <x v="1"/>
    <n v="5.67"/>
    <n v="74"/>
    <n v="420.13"/>
    <n v="0"/>
    <n v="420.13"/>
    <n v="0"/>
    <n v="420.13"/>
    <s v="USD"/>
    <s v="karsnuts.com"/>
    <x v="18"/>
    <s v="Office 365 E3"/>
    <s v="Monthly"/>
  </r>
  <r>
    <s v="f7f66891-a582-418d-999e-cb1be5354253"/>
    <s v="6cf9fda3-7705-485c-92bd-cb9521d1bd3b"/>
    <x v="2"/>
    <n v="1473062"/>
    <n v="5.6857946093633997E+17"/>
    <x v="230"/>
    <x v="243"/>
    <s v="42592d6c-df3c-4acb-bce7-d613ca0e102d"/>
    <s v="796b6b5f-613c-4e24-a17c-eba730d49c02"/>
    <x v="1"/>
    <d v="2019-06-01T00:00:00"/>
    <d v="2020-06-01T00:00:00"/>
    <d v="2020-05-12T00:00:00"/>
    <d v="2020-05-31T00:00:00"/>
    <x v="1"/>
    <n v="10.32"/>
    <n v="77"/>
    <n v="794.84"/>
    <n v="0"/>
    <n v="794.84"/>
    <n v="0"/>
    <n v="794.84"/>
    <s v="USD"/>
    <s v="karsnuts.com"/>
    <x v="18"/>
    <s v="Office 365 E3"/>
    <s v="Monthly"/>
  </r>
  <r>
    <s v="f7f66891-a582-418d-999e-cb1be5354253"/>
    <s v="6cf9fda3-7705-485c-92bd-cb9521d1bd3b"/>
    <x v="2"/>
    <n v="1473062"/>
    <n v="5.6857946093633997E+17"/>
    <x v="230"/>
    <x v="243"/>
    <s v="42592d6c-df3c-4acb-bce7-d613ca0e102d"/>
    <s v="796b6b5f-613c-4e24-a17c-eba730d49c02"/>
    <x v="1"/>
    <d v="2019-06-01T00:00:00"/>
    <d v="2020-06-01T00:00:00"/>
    <d v="2020-05-01T00:00:00"/>
    <d v="2020-05-31T00:00:00"/>
    <x v="1"/>
    <n v="-16"/>
    <n v="74"/>
    <n v="-1184"/>
    <n v="0"/>
    <n v="-1184"/>
    <n v="0"/>
    <n v="-1184"/>
    <s v="USD"/>
    <s v="karsnuts.com"/>
    <x v="18"/>
    <s v="Office 365 E3"/>
    <s v="Monthly"/>
  </r>
  <r>
    <s v="f7f66891-a582-418d-999e-cb1be5354253"/>
    <s v="6cf9fda3-7705-485c-92bd-cb9521d1bd3b"/>
    <x v="2"/>
    <n v="1473062"/>
    <n v="5.6857946094337901E+17"/>
    <x v="230"/>
    <x v="243"/>
    <s v="42592d6c-df3c-4acb-bce7-d613ca0e102d"/>
    <s v="796b6b5f-613c-4e24-a17c-eba730d49c02"/>
    <x v="1"/>
    <d v="2020-06-01T00:00:00"/>
    <d v="2021-06-01T00:00:00"/>
    <d v="2020-06-01T00:00:00"/>
    <d v="2020-06-30T00:00:00"/>
    <x v="3"/>
    <n v="16"/>
    <n v="77"/>
    <n v="1232"/>
    <n v="0"/>
    <n v="1232"/>
    <n v="0"/>
    <n v="1232"/>
    <s v="USD"/>
    <s v="karsnuts.com"/>
    <x v="18"/>
    <s v="Office 365 E3"/>
    <s v="Monthly"/>
  </r>
  <r>
    <s v="f7f66891-a582-418d-999e-cb1be5354253"/>
    <s v="6cf9fda3-7705-485c-92bd-cb9521d1bd3b"/>
    <x v="2"/>
    <n v="1473062"/>
    <n v="5.6857946093633901E+17"/>
    <x v="231"/>
    <x v="244"/>
    <s v="06e429f6-2db5-4e5d-ac65-15f3544fb3c9"/>
    <s v="35a36b80-270a-44bf-9290-00545d350866"/>
    <x v="52"/>
    <d v="2020-06-01T00:00:00"/>
    <d v="2021-06-01T00:00:00"/>
    <d v="2020-06-01T00:00:00"/>
    <d v="2020-06-30T00:00:00"/>
    <x v="3"/>
    <n v="1.6"/>
    <n v="8"/>
    <n v="12.8"/>
    <n v="0"/>
    <n v="12.8"/>
    <n v="0"/>
    <n v="12.8"/>
    <s v="USD"/>
    <s v="karsnuts.com"/>
    <x v="68"/>
    <s v="Exchange Online Kiosk"/>
    <s v="Monthly"/>
  </r>
  <r>
    <s v="f7f66891-a582-418d-999e-cb1be5354253"/>
    <s v="30011b1f-9743-4750-a2f6-d6c0fff7848e"/>
    <x v="1"/>
    <n v="1473062"/>
    <n v="5.6857946098267002E+17"/>
    <x v="232"/>
    <x v="245"/>
    <s v="42592d6c-df3c-4acb-bce7-d613ca0e102d"/>
    <s v="796b6b5f-613c-4e24-a17c-eba730d49c02"/>
    <x v="1"/>
    <d v="2019-12-01T00:00:00"/>
    <d v="2020-12-01T00:00:00"/>
    <d v="2020-06-01T00:00:00"/>
    <d v="2020-06-30T00:00:00"/>
    <x v="0"/>
    <n v="16"/>
    <n v="48"/>
    <n v="768"/>
    <n v="0"/>
    <n v="768"/>
    <n v="0"/>
    <n v="768"/>
    <s v="USD"/>
    <s v="ghci.org"/>
    <x v="18"/>
    <s v="Office 365 E3"/>
    <s v="Monthly"/>
  </r>
  <r>
    <s v="f7f66891-a582-418d-999e-cb1be5354253"/>
    <s v="f84c6614-a75e-4a7d-804d-f82f6b011621"/>
    <x v="56"/>
    <n v="1473062"/>
    <n v="5.6857946101760499E+17"/>
    <x v="233"/>
    <x v="246"/>
    <s v="5d471e51-3864-4c9e-b09c-f5c55a4a03c7"/>
    <s v="0f598efe-f330-4d79-b79f-c9480bb7ce3e"/>
    <x v="11"/>
    <d v="2020-01-01T00:00:00"/>
    <d v="2021-01-01T00:00:00"/>
    <d v="2020-06-01T00:00:00"/>
    <d v="2020-06-30T00:00:00"/>
    <x v="0"/>
    <n v="12"/>
    <n v="8"/>
    <n v="96"/>
    <n v="0"/>
    <n v="96"/>
    <n v="0"/>
    <n v="96"/>
    <s v="USD"/>
    <s v="cruxstrategies.com"/>
    <x v="13"/>
    <s v="Microsoft 365 Domestic Calling Plan"/>
    <s v="Monthly"/>
  </r>
  <r>
    <s v="f7f66891-a582-418d-999e-cb1be5354253"/>
    <s v="f84c6614-a75e-4a7d-804d-f82f6b011621"/>
    <x v="56"/>
    <n v="1473062"/>
    <n v="5.6857946101760499E+17"/>
    <x v="234"/>
    <x v="247"/>
    <s v="b044519c-3181-4ecd-804a-f37ee6adf971"/>
    <s v="a044b16a-1861-4308-8086-a3a3b506fac2"/>
    <x v="31"/>
    <d v="2020-01-01T00:00:00"/>
    <d v="2021-01-01T00:00:00"/>
    <d v="2020-06-01T00:00:00"/>
    <d v="2020-06-30T00:00:00"/>
    <x v="0"/>
    <n v="2"/>
    <n v="20"/>
    <n v="40"/>
    <n v="0"/>
    <n v="40"/>
    <n v="0"/>
    <n v="40"/>
    <s v="USD"/>
    <s v="cruxstrategies.com"/>
    <x v="59"/>
    <s v="Office 365 E5"/>
    <s v="Monthly"/>
  </r>
  <r>
    <s v="f7f66891-a582-418d-999e-cb1be5354253"/>
    <s v="f84c6614-a75e-4a7d-804d-f82f6b011621"/>
    <x v="56"/>
    <n v="1473062"/>
    <n v="5.6857946101760499E+17"/>
    <x v="234"/>
    <x v="247"/>
    <s v="b044519c-3181-4ecd-804a-f37ee6adf971"/>
    <s v="a044b16a-1861-4308-8086-a3a3b506fac2"/>
    <x v="31"/>
    <d v="2020-01-01T00:00:00"/>
    <d v="2021-01-01T00:00:00"/>
    <d v="2020-06-01T00:00:00"/>
    <d v="2020-06-30T00:00:00"/>
    <x v="0"/>
    <n v="26.4"/>
    <n v="20"/>
    <n v="528"/>
    <n v="0"/>
    <n v="528"/>
    <n v="0"/>
    <n v="528"/>
    <s v="USD"/>
    <s v="cruxstrategies.com"/>
    <x v="59"/>
    <s v="Office 365 E5"/>
    <s v="Monthly"/>
  </r>
  <r>
    <s v="f7f66891-a582-418d-999e-cb1be5354253"/>
    <s v="a347aa5d-33d9-440d-90ad-c7baaa4c8690"/>
    <x v="29"/>
    <n v="1473062"/>
    <n v="5.6857946103080198E+17"/>
    <x v="202"/>
    <x v="215"/>
    <s v="42592d6c-df3c-4acb-bce7-d613ca0e102d"/>
    <s v="796b6b5f-613c-4e24-a17c-eba730d49c02"/>
    <x v="1"/>
    <d v="2020-03-01T00:00:00"/>
    <d v="2021-03-01T00:00:00"/>
    <d v="2020-06-01T00:00:00"/>
    <d v="2020-06-30T00:00:00"/>
    <x v="0"/>
    <n v="16"/>
    <n v="95"/>
    <n v="1520"/>
    <n v="0"/>
    <n v="1520"/>
    <n v="0"/>
    <n v="1520"/>
    <s v="USD"/>
    <s v="uniteddentalpartners.com"/>
    <x v="18"/>
    <s v="Office 365 E3"/>
    <s v="Monthly"/>
  </r>
  <r>
    <s v="f7f66891-a582-418d-999e-cb1be5354253"/>
    <s v="a347aa5d-33d9-440d-90ad-c7baaa4c8690"/>
    <x v="29"/>
    <n v="1473062"/>
    <n v="5.6857946103080198E+17"/>
    <x v="202"/>
    <x v="215"/>
    <s v="42592d6c-df3c-4acb-bce7-d613ca0e102d"/>
    <s v="796b6b5f-613c-4e24-a17c-eba730d49c02"/>
    <x v="1"/>
    <d v="2020-03-01T00:00:00"/>
    <d v="2021-03-01T00:00:00"/>
    <d v="2020-05-01T00:00:00"/>
    <d v="2020-05-12T00:00:00"/>
    <x v="1"/>
    <n v="6.19"/>
    <n v="55"/>
    <n v="340.65"/>
    <n v="0"/>
    <n v="340.65"/>
    <n v="0"/>
    <n v="340.65"/>
    <s v="USD"/>
    <s v="uniteddentalpartners.com"/>
    <x v="18"/>
    <s v="Office 365 E3"/>
    <s v="Monthly"/>
  </r>
  <r>
    <s v="f7f66891-a582-418d-999e-cb1be5354253"/>
    <s v="a347aa5d-33d9-440d-90ad-c7baaa4c8690"/>
    <x v="29"/>
    <n v="1473062"/>
    <n v="5.6857946103080198E+17"/>
    <x v="202"/>
    <x v="215"/>
    <s v="42592d6c-df3c-4acb-bce7-d613ca0e102d"/>
    <s v="796b6b5f-613c-4e24-a17c-eba730d49c02"/>
    <x v="1"/>
    <d v="2020-03-01T00:00:00"/>
    <d v="2021-03-01T00:00:00"/>
    <d v="2020-05-13T00:00:00"/>
    <d v="2020-05-20T00:00:00"/>
    <x v="1"/>
    <n v="4.12"/>
    <n v="65"/>
    <n v="268.39"/>
    <n v="0"/>
    <n v="268.39"/>
    <n v="0"/>
    <n v="268.39"/>
    <s v="USD"/>
    <s v="uniteddentalpartners.com"/>
    <x v="18"/>
    <s v="Office 365 E3"/>
    <s v="Monthly"/>
  </r>
  <r>
    <s v="f7f66891-a582-418d-999e-cb1be5354253"/>
    <s v="a347aa5d-33d9-440d-90ad-c7baaa4c8690"/>
    <x v="29"/>
    <n v="1473062"/>
    <n v="5.6857946103080198E+17"/>
    <x v="202"/>
    <x v="215"/>
    <s v="42592d6c-df3c-4acb-bce7-d613ca0e102d"/>
    <s v="796b6b5f-613c-4e24-a17c-eba730d49c02"/>
    <x v="1"/>
    <d v="2020-03-01T00:00:00"/>
    <d v="2021-03-01T00:00:00"/>
    <d v="2020-05-21T00:00:00"/>
    <d v="2020-05-21T00:00:00"/>
    <x v="1"/>
    <n v="0.51"/>
    <n v="70"/>
    <n v="36.130000000000003"/>
    <n v="0"/>
    <n v="36.130000000000003"/>
    <n v="0"/>
    <n v="36.130000000000003"/>
    <s v="USD"/>
    <s v="uniteddentalpartners.com"/>
    <x v="18"/>
    <s v="Office 365 E3"/>
    <s v="Monthly"/>
  </r>
  <r>
    <s v="f7f66891-a582-418d-999e-cb1be5354253"/>
    <s v="a347aa5d-33d9-440d-90ad-c7baaa4c8690"/>
    <x v="29"/>
    <n v="1473062"/>
    <n v="5.6857946103080198E+17"/>
    <x v="202"/>
    <x v="215"/>
    <s v="42592d6c-df3c-4acb-bce7-d613ca0e102d"/>
    <s v="796b6b5f-613c-4e24-a17c-eba730d49c02"/>
    <x v="1"/>
    <d v="2020-03-01T00:00:00"/>
    <d v="2021-03-01T00:00:00"/>
    <d v="2020-05-22T00:00:00"/>
    <d v="2020-05-28T00:00:00"/>
    <x v="1"/>
    <n v="3.61"/>
    <n v="80"/>
    <n v="289.02999999999997"/>
    <n v="0"/>
    <n v="289.02999999999997"/>
    <n v="0"/>
    <n v="289.02999999999997"/>
    <s v="USD"/>
    <s v="uniteddentalpartners.com"/>
    <x v="18"/>
    <s v="Office 365 E3"/>
    <s v="Monthly"/>
  </r>
  <r>
    <s v="f7f66891-a582-418d-999e-cb1be5354253"/>
    <s v="a347aa5d-33d9-440d-90ad-c7baaa4c8690"/>
    <x v="29"/>
    <n v="1473062"/>
    <n v="5.6857946103080198E+17"/>
    <x v="202"/>
    <x v="215"/>
    <s v="42592d6c-df3c-4acb-bce7-d613ca0e102d"/>
    <s v="796b6b5f-613c-4e24-a17c-eba730d49c02"/>
    <x v="1"/>
    <d v="2020-03-01T00:00:00"/>
    <d v="2021-03-01T00:00:00"/>
    <d v="2020-05-29T00:00:00"/>
    <d v="2020-05-31T00:00:00"/>
    <x v="1"/>
    <n v="1.54"/>
    <n v="95"/>
    <n v="147.1"/>
    <n v="0"/>
    <n v="147.1"/>
    <n v="0"/>
    <n v="147.1"/>
    <s v="USD"/>
    <s v="uniteddentalpartners.com"/>
    <x v="18"/>
    <s v="Office 365 E3"/>
    <s v="Monthly"/>
  </r>
  <r>
    <s v="f7f66891-a582-418d-999e-cb1be5354253"/>
    <s v="6cf9fda3-7705-485c-92bd-cb9521d1bd3b"/>
    <x v="2"/>
    <n v="1473062"/>
    <n v="5.6857946106752998E+17"/>
    <x v="235"/>
    <x v="248"/>
    <s v="004498d5-e84a-4d9d-9066-514cf4133cf4"/>
    <s v="79c29af7-3cd0-4a6f-b182-a81e31dec84e"/>
    <x v="17"/>
    <d v="2020-02-01T00:00:00"/>
    <d v="2021-02-01T00:00:00"/>
    <d v="2020-06-01T00:00:00"/>
    <d v="2020-06-30T00:00:00"/>
    <x v="0"/>
    <n v="7"/>
    <n v="1"/>
    <n v="7"/>
    <n v="0"/>
    <n v="7"/>
    <n v="0"/>
    <n v="7"/>
    <s v="USD"/>
    <s v="karsnuts.com"/>
    <x v="21"/>
    <s v="Enterprise Mobility + Security E3"/>
    <s v="Monthly"/>
  </r>
  <r>
    <s v="f7f66891-a582-418d-999e-cb1be5354253"/>
    <s v="c7583b19-db38-4a30-9cf3-7af6380f5e6d"/>
    <x v="18"/>
    <n v="1473062"/>
    <n v="5.6857946106765702E+17"/>
    <x v="236"/>
    <x v="249"/>
    <s v="aaa5b3f0-0ee2-431b-a42f-3f18f3c6d540"/>
    <s v="2f707c7c-2433-49a5-a437-9ca7cf40d3eb"/>
    <x v="53"/>
    <d v="2020-03-01T00:00:00"/>
    <d v="2021-03-01T00:00:00"/>
    <d v="2020-06-01T00:00:00"/>
    <d v="2020-06-30T00:00:00"/>
    <x v="0"/>
    <n v="6.4"/>
    <n v="3"/>
    <n v="19.2"/>
    <n v="0"/>
    <n v="19.2"/>
    <n v="0"/>
    <n v="19.2"/>
    <s v="USD"/>
    <s v="padnos365.onmicrosoft.com"/>
    <x v="69"/>
    <s v="Exchange Online (Plan 2)"/>
    <s v="Monthly"/>
  </r>
  <r>
    <s v="f7f66891-a582-418d-999e-cb1be5354253"/>
    <s v="c7583b19-db38-4a30-9cf3-7af6380f5e6d"/>
    <x v="18"/>
    <n v="1473062"/>
    <n v="5.6857946106765702E+17"/>
    <x v="236"/>
    <x v="249"/>
    <s v="aaa5b3f0-0ee2-431b-a42f-3f18f3c6d540"/>
    <s v="2f707c7c-2433-49a5-a437-9ca7cf40d3eb"/>
    <x v="53"/>
    <d v="2020-03-01T00:00:00"/>
    <d v="2021-03-01T00:00:00"/>
    <d v="2020-05-01T00:00:00"/>
    <d v="2020-05-28T00:00:00"/>
    <x v="1"/>
    <n v="5.78"/>
    <n v="4"/>
    <n v="23.12"/>
    <n v="0"/>
    <n v="23.12"/>
    <n v="0"/>
    <n v="23.12"/>
    <s v="USD"/>
    <s v="padnos365.onmicrosoft.com"/>
    <x v="69"/>
    <s v="Exchange Online (Plan 2)"/>
    <s v="Monthly"/>
  </r>
  <r>
    <s v="f7f66891-a582-418d-999e-cb1be5354253"/>
    <s v="c7583b19-db38-4a30-9cf3-7af6380f5e6d"/>
    <x v="18"/>
    <n v="1473062"/>
    <n v="5.6857946106765702E+17"/>
    <x v="236"/>
    <x v="249"/>
    <s v="aaa5b3f0-0ee2-431b-a42f-3f18f3c6d540"/>
    <s v="2f707c7c-2433-49a5-a437-9ca7cf40d3eb"/>
    <x v="53"/>
    <d v="2020-03-01T00:00:00"/>
    <d v="2021-03-01T00:00:00"/>
    <d v="2020-05-29T00:00:00"/>
    <d v="2020-05-31T00:00:00"/>
    <x v="1"/>
    <n v="0.62"/>
    <n v="3"/>
    <n v="1.86"/>
    <n v="0"/>
    <n v="1.86"/>
    <n v="0"/>
    <n v="1.86"/>
    <s v="USD"/>
    <s v="padnos365.onmicrosoft.com"/>
    <x v="69"/>
    <s v="Exchange Online (Plan 2)"/>
    <s v="Monthly"/>
  </r>
  <r>
    <s v="f7f66891-a582-418d-999e-cb1be5354253"/>
    <s v="c7583b19-db38-4a30-9cf3-7af6380f5e6d"/>
    <x v="18"/>
    <n v="1473062"/>
    <n v="5.6857946106765702E+17"/>
    <x v="236"/>
    <x v="249"/>
    <s v="aaa5b3f0-0ee2-431b-a42f-3f18f3c6d540"/>
    <s v="2f707c7c-2433-49a5-a437-9ca7cf40d3eb"/>
    <x v="53"/>
    <d v="2020-03-01T00:00:00"/>
    <d v="2021-03-01T00:00:00"/>
    <d v="2020-05-01T00:00:00"/>
    <d v="2020-05-31T00:00:00"/>
    <x v="1"/>
    <n v="-6.4"/>
    <n v="4"/>
    <n v="-25.6"/>
    <n v="0"/>
    <n v="-25.6"/>
    <n v="0"/>
    <n v="-25.6"/>
    <s v="USD"/>
    <s v="padnos365.onmicrosoft.com"/>
    <x v="69"/>
    <s v="Exchange Online (Plan 2)"/>
    <s v="Monthl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74" firstHeaderRow="1" firstDataRow="1" firstDataCol="3" rowPageCount="1" colPageCount="1"/>
  <pivotFields count="27">
    <pivotField showAll="0"/>
    <pivotField showAll="0"/>
    <pivotField axis="axisRow" outline="0" showAll="0" defaultSubtotal="0">
      <items count="68">
        <item sd="0" x="6"/>
        <item sd="0" x="12"/>
        <item sd="0" x="20"/>
        <item sd="0" x="11"/>
        <item sd="0" x="5"/>
        <item sd="0" x="28"/>
        <item sd="0" x="41"/>
        <item sd="0" x="32"/>
        <item sd="0" x="50"/>
        <item sd="0" x="26"/>
        <item sd="0" x="30"/>
        <item sd="0" x="53"/>
        <item sd="0" x="36"/>
        <item sd="0" x="35"/>
        <item sd="0" x="37"/>
        <item sd="0" x="48"/>
        <item sd="0" x="33"/>
        <item sd="0" x="39"/>
        <item sd="0" x="31"/>
        <item sd="0" x="38"/>
        <item sd="0" x="40"/>
        <item x="62"/>
        <item sd="0" x="60"/>
        <item sd="0" x="3"/>
        <item sd="0" x="21"/>
        <item sd="0" x="19"/>
        <item sd="0" x="24"/>
        <item sd="0" x="54"/>
        <item sd="0" x="61"/>
        <item sd="0" x="43"/>
        <item sd="0" x="15"/>
        <item sd="0" x="10"/>
        <item sd="0" x="47"/>
        <item sd="0" x="56"/>
        <item sd="0" x="0"/>
        <item sd="0" x="65"/>
        <item sd="0" x="1"/>
        <item sd="0" x="66"/>
        <item sd="0" x="59"/>
        <item sd="0" x="44"/>
        <item sd="0" x="42"/>
        <item sd="0" x="7"/>
        <item sd="0" x="58"/>
        <item sd="0" x="57"/>
        <item sd="0" x="67"/>
        <item sd="0" x="2"/>
        <item sd="0" x="13"/>
        <item sd="0" x="9"/>
        <item x="34"/>
        <item sd="0" x="16"/>
        <item sd="0" x="45"/>
        <item sd="0" x="46"/>
        <item sd="0" x="51"/>
        <item x="25"/>
        <item sd="0" x="55"/>
        <item sd="0" x="49"/>
        <item sd="0" x="18"/>
        <item sd="0" x="4"/>
        <item sd="0" x="63"/>
        <item x="64"/>
        <item sd="0" x="52"/>
        <item sd="0" x="27"/>
        <item sd="0" x="8"/>
        <item sd="0" x="22"/>
        <item sd="0" x="17"/>
        <item sd="0" x="29"/>
        <item x="23"/>
        <item sd="0"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>
      <items count="238">
        <item x="150"/>
        <item x="149"/>
        <item x="148"/>
        <item x="17"/>
        <item x="13"/>
        <item x="12"/>
        <item x="14"/>
        <item x="11"/>
        <item x="10"/>
        <item x="15"/>
        <item x="16"/>
        <item x="72"/>
        <item x="162"/>
        <item x="223"/>
        <item x="220"/>
        <item x="221"/>
        <item x="222"/>
        <item x="47"/>
        <item x="96"/>
        <item x="163"/>
        <item x="234"/>
        <item x="233"/>
        <item x="213"/>
        <item x="151"/>
        <item x="196"/>
        <item x="195"/>
        <item x="59"/>
        <item x="156"/>
        <item x="224"/>
        <item x="58"/>
        <item x="126"/>
        <item x="122"/>
        <item x="124"/>
        <item x="123"/>
        <item x="125"/>
        <item x="225"/>
        <item x="146"/>
        <item x="147"/>
        <item x="19"/>
        <item x="67"/>
        <item x="68"/>
        <item x="77"/>
        <item x="56"/>
        <item x="105"/>
        <item x="51"/>
        <item x="26"/>
        <item x="27"/>
        <item x="25"/>
        <item x="235"/>
        <item x="73"/>
        <item x="81"/>
        <item x="158"/>
        <item x="214"/>
        <item x="198"/>
        <item x="200"/>
        <item x="199"/>
        <item x="89"/>
        <item x="202"/>
        <item x="203"/>
        <item x="144"/>
        <item x="107"/>
        <item x="109"/>
        <item x="106"/>
        <item x="206"/>
        <item x="117"/>
        <item x="116"/>
        <item x="219"/>
        <item x="75"/>
        <item x="29"/>
        <item x="166"/>
        <item x="120"/>
        <item x="74"/>
        <item x="138"/>
        <item x="88"/>
        <item x="115"/>
        <item x="209"/>
        <item x="66"/>
        <item x="2"/>
        <item x="3"/>
        <item x="1"/>
        <item x="0"/>
        <item x="4"/>
        <item x="38"/>
        <item x="99"/>
        <item x="98"/>
        <item x="82"/>
        <item x="143"/>
        <item x="78"/>
        <item x="95"/>
        <item x="204"/>
        <item x="62"/>
        <item x="69"/>
        <item x="55"/>
        <item x="5"/>
        <item x="39"/>
        <item x="43"/>
        <item x="46"/>
        <item x="45"/>
        <item x="44"/>
        <item x="190"/>
        <item x="173"/>
        <item x="111"/>
        <item x="49"/>
        <item x="197"/>
        <item x="53"/>
        <item x="139"/>
        <item x="40"/>
        <item x="201"/>
        <item x="50"/>
        <item x="93"/>
        <item x="92"/>
        <item x="184"/>
        <item x="127"/>
        <item x="128"/>
        <item x="129"/>
        <item x="216"/>
        <item x="153"/>
        <item x="154"/>
        <item x="20"/>
        <item x="42"/>
        <item x="142"/>
        <item x="110"/>
        <item x="104"/>
        <item x="100"/>
        <item x="103"/>
        <item x="101"/>
        <item x="130"/>
        <item x="131"/>
        <item x="141"/>
        <item x="145"/>
        <item x="172"/>
        <item x="186"/>
        <item x="185"/>
        <item x="217"/>
        <item x="90"/>
        <item x="91"/>
        <item x="228"/>
        <item x="94"/>
        <item x="187"/>
        <item x="108"/>
        <item x="192"/>
        <item x="57"/>
        <item x="181"/>
        <item x="177"/>
        <item x="182"/>
        <item x="179"/>
        <item x="183"/>
        <item x="178"/>
        <item x="180"/>
        <item x="175"/>
        <item x="176"/>
        <item x="155"/>
        <item x="164"/>
        <item x="161"/>
        <item x="168"/>
        <item x="189"/>
        <item x="160"/>
        <item x="174"/>
        <item x="83"/>
        <item x="165"/>
        <item x="171"/>
        <item x="61"/>
        <item x="140"/>
        <item x="70"/>
        <item x="85"/>
        <item x="48"/>
        <item x="113"/>
        <item x="112"/>
        <item x="80"/>
        <item x="191"/>
        <item x="102"/>
        <item x="18"/>
        <item x="71"/>
        <item x="121"/>
        <item x="36"/>
        <item x="32"/>
        <item x="37"/>
        <item x="30"/>
        <item x="41"/>
        <item x="33"/>
        <item x="31"/>
        <item x="34"/>
        <item x="35"/>
        <item x="87"/>
        <item x="134"/>
        <item x="133"/>
        <item x="137"/>
        <item x="132"/>
        <item x="136"/>
        <item x="135"/>
        <item x="86"/>
        <item x="210"/>
        <item x="212"/>
        <item x="9"/>
        <item x="7"/>
        <item x="6"/>
        <item x="8"/>
        <item x="28"/>
        <item x="114"/>
        <item x="97"/>
        <item x="159"/>
        <item x="52"/>
        <item x="218"/>
        <item x="188"/>
        <item x="205"/>
        <item x="65"/>
        <item x="169"/>
        <item x="170"/>
        <item x="226"/>
        <item x="227"/>
        <item x="84"/>
        <item x="60"/>
        <item x="157"/>
        <item x="21"/>
        <item x="22"/>
        <item x="23"/>
        <item x="215"/>
        <item x="193"/>
        <item x="194"/>
        <item x="229"/>
        <item x="76"/>
        <item x="236"/>
        <item x="211"/>
        <item x="152"/>
        <item x="167"/>
        <item x="232"/>
        <item x="63"/>
        <item x="64"/>
        <item x="118"/>
        <item x="119"/>
        <item x="79"/>
        <item x="24"/>
        <item x="230"/>
        <item x="231"/>
        <item x="208"/>
        <item x="207"/>
        <item x="54"/>
        <item t="default"/>
      </items>
    </pivotField>
    <pivotField axis="axisRow" outline="0" showAll="0">
      <items count="251">
        <item x="24"/>
        <item x="203"/>
        <item x="180"/>
        <item x="163"/>
        <item x="210"/>
        <item x="117"/>
        <item x="127"/>
        <item x="176"/>
        <item x="61"/>
        <item x="152"/>
        <item x="229"/>
        <item x="211"/>
        <item x="46"/>
        <item x="31"/>
        <item x="132"/>
        <item x="3"/>
        <item x="72"/>
        <item x="38"/>
        <item x="184"/>
        <item x="79"/>
        <item x="119"/>
        <item x="174"/>
        <item x="173"/>
        <item x="179"/>
        <item x="130"/>
        <item x="105"/>
        <item x="153"/>
        <item x="55"/>
        <item x="151"/>
        <item x="204"/>
        <item x="243"/>
        <item x="198"/>
        <item x="15"/>
        <item x="134"/>
        <item x="249"/>
        <item x="16"/>
        <item x="128"/>
        <item x="222"/>
        <item x="156"/>
        <item x="60"/>
        <item x="187"/>
        <item x="68"/>
        <item x="93"/>
        <item x="178"/>
        <item x="65"/>
        <item x="207"/>
        <item x="115"/>
        <item x="50"/>
        <item x="175"/>
        <item x="63"/>
        <item x="206"/>
        <item x="83"/>
        <item x="26"/>
        <item x="52"/>
        <item x="159"/>
        <item x="197"/>
        <item x="51"/>
        <item x="144"/>
        <item x="57"/>
        <item x="143"/>
        <item x="107"/>
        <item x="231"/>
        <item x="1"/>
        <item x="45"/>
        <item x="35"/>
        <item x="110"/>
        <item x="162"/>
        <item x="89"/>
        <item x="41"/>
        <item x="69"/>
        <item x="219"/>
        <item x="20"/>
        <item x="248"/>
        <item x="154"/>
        <item x="74"/>
        <item x="189"/>
        <item x="140"/>
        <item x="49"/>
        <item x="212"/>
        <item x="149"/>
        <item x="34"/>
        <item x="240"/>
        <item x="116"/>
        <item x="91"/>
        <item x="2"/>
        <item x="167"/>
        <item x="166"/>
        <item x="170"/>
        <item x="221"/>
        <item x="216"/>
        <item x="230"/>
        <item x="62"/>
        <item x="73"/>
        <item x="142"/>
        <item x="188"/>
        <item x="30"/>
        <item x="98"/>
        <item x="215"/>
        <item x="123"/>
        <item x="141"/>
        <item x="131"/>
        <item x="22"/>
        <item x="42"/>
        <item x="118"/>
        <item x="161"/>
        <item x="77"/>
        <item x="23"/>
        <item x="76"/>
        <item x="237"/>
        <item x="138"/>
        <item x="137"/>
        <item x="169"/>
        <item x="40"/>
        <item x="102"/>
        <item x="33"/>
        <item x="12"/>
        <item x="13"/>
        <item x="28"/>
        <item x="5"/>
        <item x="94"/>
        <item x="11"/>
        <item x="108"/>
        <item x="109"/>
        <item x="214"/>
        <item x="58"/>
        <item x="225"/>
        <item x="97"/>
        <item x="245"/>
        <item x="126"/>
        <item x="43"/>
        <item x="99"/>
        <item x="217"/>
        <item x="85"/>
        <item x="183"/>
        <item x="202"/>
        <item x="25"/>
        <item x="220"/>
        <item x="125"/>
        <item x="81"/>
        <item x="190"/>
        <item x="96"/>
        <item x="80"/>
        <item x="186"/>
        <item x="95"/>
        <item x="235"/>
        <item x="84"/>
        <item x="48"/>
        <item x="17"/>
        <item x="164"/>
        <item x="201"/>
        <item x="19"/>
        <item x="236"/>
        <item x="113"/>
        <item x="241"/>
        <item x="111"/>
        <item x="232"/>
        <item x="199"/>
        <item x="47"/>
        <item x="239"/>
        <item x="213"/>
        <item x="29"/>
        <item x="233"/>
        <item x="121"/>
        <item x="147"/>
        <item x="120"/>
        <item x="82"/>
        <item x="165"/>
        <item x="181"/>
        <item x="182"/>
        <item x="32"/>
        <item x="150"/>
        <item x="218"/>
        <item x="87"/>
        <item x="168"/>
        <item x="100"/>
        <item x="14"/>
        <item x="247"/>
        <item x="234"/>
        <item x="194"/>
        <item x="122"/>
        <item x="75"/>
        <item x="160"/>
        <item x="200"/>
        <item x="195"/>
        <item x="56"/>
        <item x="88"/>
        <item x="226"/>
        <item x="148"/>
        <item x="8"/>
        <item x="4"/>
        <item x="44"/>
        <item x="70"/>
        <item x="112"/>
        <item x="7"/>
        <item x="193"/>
        <item x="155"/>
        <item x="158"/>
        <item x="9"/>
        <item x="0"/>
        <item x="228"/>
        <item x="21"/>
        <item x="244"/>
        <item x="37"/>
        <item x="53"/>
        <item x="209"/>
        <item x="6"/>
        <item x="223"/>
        <item x="242"/>
        <item x="135"/>
        <item x="246"/>
        <item x="133"/>
        <item x="59"/>
        <item x="86"/>
        <item x="196"/>
        <item x="10"/>
        <item x="205"/>
        <item x="191"/>
        <item x="104"/>
        <item x="129"/>
        <item x="185"/>
        <item x="18"/>
        <item x="208"/>
        <item x="171"/>
        <item x="192"/>
        <item x="172"/>
        <item x="90"/>
        <item x="27"/>
        <item x="67"/>
        <item x="114"/>
        <item x="64"/>
        <item x="227"/>
        <item x="136"/>
        <item x="145"/>
        <item x="101"/>
        <item x="124"/>
        <item x="71"/>
        <item x="78"/>
        <item x="103"/>
        <item x="157"/>
        <item x="146"/>
        <item x="106"/>
        <item x="36"/>
        <item x="139"/>
        <item x="92"/>
        <item x="39"/>
        <item x="238"/>
        <item x="66"/>
        <item x="224"/>
        <item x="54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axis="axisRow" outline="0" showAll="0" defaultSubtotal="0">
      <items count="54">
        <item x="50"/>
        <item x="19"/>
        <item x="32"/>
        <item x="51"/>
        <item x="45"/>
        <item x="48"/>
        <item x="49"/>
        <item x="25"/>
        <item x="26"/>
        <item x="27"/>
        <item x="22"/>
        <item x="24"/>
        <item x="17"/>
        <item x="34"/>
        <item x="8"/>
        <item x="53"/>
        <item x="52"/>
        <item x="5"/>
        <item x="39"/>
        <item x="0"/>
        <item x="46"/>
        <item x="16"/>
        <item x="7"/>
        <item x="3"/>
        <item x="6"/>
        <item x="9"/>
        <item x="11"/>
        <item x="30"/>
        <item x="10"/>
        <item x="38"/>
        <item x="18"/>
        <item x="23"/>
        <item x="44"/>
        <item x="42"/>
        <item x="28"/>
        <item x="15"/>
        <item x="21"/>
        <item x="1"/>
        <item x="31"/>
        <item x="36"/>
        <item x="13"/>
        <item x="41"/>
        <item x="40"/>
        <item x="14"/>
        <item x="4"/>
        <item x="47"/>
        <item x="33"/>
        <item x="12"/>
        <item x="37"/>
        <item x="29"/>
        <item x="43"/>
        <item x="20"/>
        <item x="2"/>
        <item x="3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/>
    <pivotField numFmtId="14" showAll="0"/>
    <pivotField numFmtId="14" showAll="0"/>
    <pivotField numFmtId="14" showAll="0"/>
    <pivotField axis="axisPage" showAll="0">
      <items count="8">
        <item x="4"/>
        <item x="0"/>
        <item x="1"/>
        <item x="3"/>
        <item x="5"/>
        <item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71">
        <item x="20"/>
        <item x="66"/>
        <item x="24"/>
        <item x="39"/>
        <item x="57"/>
        <item x="67"/>
        <item x="63"/>
        <item x="64"/>
        <item x="11"/>
        <item x="13"/>
        <item x="32"/>
        <item x="33"/>
        <item x="34"/>
        <item x="27"/>
        <item x="31"/>
        <item x="21"/>
        <item x="42"/>
        <item x="10"/>
        <item x="69"/>
        <item x="68"/>
        <item x="5"/>
        <item x="49"/>
        <item x="29"/>
        <item x="3"/>
        <item x="58"/>
        <item x="17"/>
        <item x="37"/>
        <item x="12"/>
        <item x="48"/>
        <item x="28"/>
        <item x="23"/>
        <item x="30"/>
        <item x="56"/>
        <item x="53"/>
        <item x="50"/>
        <item x="35"/>
        <item x="19"/>
        <item x="22"/>
        <item x="0"/>
        <item x="8"/>
        <item x="6"/>
        <item x="26"/>
        <item x="1"/>
        <item x="7"/>
        <item x="38"/>
        <item x="62"/>
        <item x="18"/>
        <item x="59"/>
        <item x="46"/>
        <item x="45"/>
        <item x="15"/>
        <item x="60"/>
        <item x="54"/>
        <item x="52"/>
        <item x="51"/>
        <item x="16"/>
        <item x="4"/>
        <item x="61"/>
        <item x="47"/>
        <item x="43"/>
        <item x="40"/>
        <item x="14"/>
        <item x="65"/>
        <item x="36"/>
        <item x="55"/>
        <item x="41"/>
        <item x="9"/>
        <item x="25"/>
        <item x="2"/>
        <item x="44"/>
        <item t="default"/>
      </items>
    </pivotField>
    <pivotField showAll="0"/>
    <pivotField showAll="0"/>
  </pivotFields>
  <rowFields count="3">
    <field x="2"/>
    <field x="9"/>
    <field x="6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  <x v="27"/>
      <x v="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  <x v="1"/>
      <x v="105"/>
    </i>
    <i>
      <x v="49"/>
    </i>
    <i>
      <x v="50"/>
    </i>
    <i>
      <x v="51"/>
    </i>
    <i>
      <x v="52"/>
    </i>
    <i>
      <x v="53"/>
      <x v="21"/>
      <x v="41"/>
    </i>
    <i r="1">
      <x v="40"/>
      <x v="227"/>
    </i>
    <i>
      <x v="54"/>
    </i>
    <i>
      <x v="55"/>
    </i>
    <i>
      <x v="56"/>
    </i>
    <i>
      <x v="57"/>
    </i>
    <i>
      <x v="58"/>
    </i>
    <i>
      <x v="59"/>
      <x v="27"/>
      <x v="4"/>
    </i>
    <i>
      <x v="60"/>
    </i>
    <i>
      <x v="61"/>
    </i>
    <i>
      <x v="62"/>
    </i>
    <i>
      <x v="63"/>
    </i>
    <i>
      <x v="64"/>
    </i>
    <i>
      <x v="65"/>
    </i>
    <i>
      <x v="66"/>
      <x v="1"/>
      <x v="8"/>
    </i>
    <i>
      <x v="67"/>
    </i>
    <i t="grand">
      <x/>
    </i>
  </rowItems>
  <colItems count="1">
    <i/>
  </colItems>
  <pageFields count="1">
    <pageField fld="14" hier="-1"/>
  </pageFields>
  <dataFields count="1">
    <dataField name="Sum of TotalForCustomer" fld="21" baseField="2" baseItem="3" numFmtId="39"/>
  </dataFields>
  <formats count="38">
    <format dxfId="37">
      <pivotArea outline="0" collapsedLevelsAreSubtotals="1" fieldPosition="0">
        <references count="1">
          <reference field="2" count="1" selected="0">
            <x v="4"/>
          </reference>
        </references>
      </pivotArea>
    </format>
    <format dxfId="36">
      <pivotArea outline="0" collapsedLevelsAreSubtotals="1" fieldPosition="0">
        <references count="1">
          <reference field="2" count="13" selected="0"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35">
      <pivotArea outline="0" collapsedLevelsAreSubtotals="1" fieldPosition="0">
        <references count="1">
          <reference field="2" count="1" selected="0">
            <x v="21"/>
          </reference>
        </references>
      </pivotArea>
    </format>
    <format dxfId="34">
      <pivotArea outline="0" collapsedLevelsAreSubtotals="1" fieldPosition="0">
        <references count="1">
          <reference field="2" count="1" selected="0">
            <x v="22"/>
          </reference>
        </references>
      </pivotArea>
    </format>
    <format dxfId="33">
      <pivotArea outline="0" collapsedLevelsAreSubtotals="1" fieldPosition="0">
        <references count="1">
          <reference field="2" count="1" selected="0">
            <x v="28"/>
          </reference>
        </references>
      </pivotArea>
    </format>
    <format dxfId="32">
      <pivotArea outline="0" collapsedLevelsAreSubtotals="1" fieldPosition="0">
        <references count="1">
          <reference field="2" count="1" selected="0">
            <x v="30"/>
          </reference>
        </references>
      </pivotArea>
    </format>
    <format dxfId="31">
      <pivotArea outline="0" collapsedLevelsAreSubtotals="1" fieldPosition="0">
        <references count="1">
          <reference field="2" count="1" selected="0">
            <x v="32"/>
          </reference>
        </references>
      </pivotArea>
    </format>
    <format dxfId="30">
      <pivotArea outline="0" collapsedLevelsAreSubtotals="1" fieldPosition="0">
        <references count="1">
          <reference field="2" count="1" selected="0">
            <x v="41"/>
          </reference>
        </references>
      </pivotArea>
    </format>
    <format dxfId="29">
      <pivotArea outline="0" collapsedLevelsAreSubtotals="1" fieldPosition="0">
        <references count="1">
          <reference field="2" count="1" selected="0">
            <x v="45"/>
          </reference>
        </references>
      </pivotArea>
    </format>
    <format dxfId="28">
      <pivotArea outline="0" collapsedLevelsAreSubtotals="1" fieldPosition="0">
        <references count="1">
          <reference field="2" count="1" selected="0">
            <x v="46"/>
          </reference>
        </references>
      </pivotArea>
    </format>
    <format dxfId="27">
      <pivotArea outline="0" collapsedLevelsAreSubtotals="1" fieldPosition="0">
        <references count="1">
          <reference field="2" count="1" selected="0">
            <x v="47"/>
          </reference>
        </references>
      </pivotArea>
    </format>
    <format dxfId="26">
      <pivotArea outline="0" collapsedLevelsAreSubtotals="1" fieldPosition="0">
        <references count="1">
          <reference field="2" count="2" selected="0">
            <x v="47"/>
            <x v="48"/>
          </reference>
        </references>
      </pivotArea>
    </format>
    <format dxfId="25">
      <pivotArea outline="0" collapsedLevelsAreSubtotals="1" fieldPosition="0">
        <references count="1">
          <reference field="2" count="2" selected="0">
            <x v="50"/>
            <x v="51"/>
          </reference>
        </references>
      </pivotArea>
    </format>
    <format dxfId="24">
      <pivotArea outline="0" collapsedLevelsAreSubtotals="1" fieldPosition="0">
        <references count="1">
          <reference field="2" count="1" selected="0">
            <x v="55"/>
          </reference>
        </references>
      </pivotArea>
    </format>
    <format dxfId="23">
      <pivotArea outline="0" collapsedLevelsAreSubtotals="1" fieldPosition="0">
        <references count="1">
          <reference field="2" count="1" selected="0">
            <x v="56"/>
          </reference>
        </references>
      </pivotArea>
    </format>
    <format dxfId="22">
      <pivotArea outline="0" collapsedLevelsAreSubtotals="1" fieldPosition="0">
        <references count="1">
          <reference field="2" count="1" selected="0">
            <x v="58"/>
          </reference>
        </references>
      </pivotArea>
    </format>
    <format dxfId="21">
      <pivotArea outline="0" collapsedLevelsAreSubtotals="1" fieldPosition="0">
        <references count="1">
          <reference field="2" count="2" selected="0">
            <x v="59"/>
            <x v="60"/>
          </reference>
        </references>
      </pivotArea>
    </format>
    <format dxfId="20">
      <pivotArea outline="0" collapsedLevelsAreSubtotals="1" fieldPosition="0">
        <references count="1">
          <reference field="2" count="1" selected="0">
            <x v="61"/>
          </reference>
        </references>
      </pivotArea>
    </format>
    <format dxfId="19">
      <pivotArea outline="0" collapsedLevelsAreSubtotals="1" fieldPosition="0">
        <references count="1">
          <reference field="2" count="1" selected="0">
            <x v="62"/>
          </reference>
        </references>
      </pivotArea>
    </format>
    <format dxfId="18">
      <pivotArea outline="0" collapsedLevelsAreSubtotals="1" fieldPosition="0">
        <references count="1">
          <reference field="2" count="1" selected="0">
            <x v="66"/>
          </reference>
        </references>
      </pivotArea>
    </format>
    <format dxfId="17">
      <pivotArea outline="0" collapsedLevelsAreSubtotals="1" fieldPosition="0">
        <references count="1">
          <reference field="2" count="1" selected="0">
            <x v="4"/>
          </reference>
        </references>
      </pivotArea>
    </format>
    <format dxfId="16">
      <pivotArea outline="0" collapsedLevelsAreSubtotals="1" fieldPosition="0">
        <references count="1">
          <reference field="2" count="13" selected="0"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15">
      <pivotArea outline="0" collapsedLevelsAreSubtotals="1" fieldPosition="0">
        <references count="3">
          <reference field="2" count="1" selected="0">
            <x v="21"/>
          </reference>
          <reference field="6" count="1" selected="0">
            <x v="1"/>
          </reference>
          <reference field="9" count="1" selected="0">
            <x v="27"/>
          </reference>
        </references>
      </pivotArea>
    </format>
    <format dxfId="14">
      <pivotArea outline="0" collapsedLevelsAreSubtotals="1" fieldPosition="0">
        <references count="1">
          <reference field="2" count="1" selected="0">
            <x v="22"/>
          </reference>
        </references>
      </pivotArea>
    </format>
    <format dxfId="13">
      <pivotArea outline="0" collapsedLevelsAreSubtotals="1" fieldPosition="0">
        <references count="1">
          <reference field="2" count="1" selected="0">
            <x v="28"/>
          </reference>
        </references>
      </pivotArea>
    </format>
    <format dxfId="12">
      <pivotArea outline="0" collapsedLevelsAreSubtotals="1" fieldPosition="0">
        <references count="1">
          <reference field="2" count="1" selected="0">
            <x v="32"/>
          </reference>
        </references>
      </pivotArea>
    </format>
    <format dxfId="11">
      <pivotArea outline="0" collapsedLevelsAreSubtotals="1" fieldPosition="0">
        <references count="1">
          <reference field="2" count="1" selected="0">
            <x v="30"/>
          </reference>
        </references>
      </pivotArea>
    </format>
    <format dxfId="10">
      <pivotArea outline="0" collapsedLevelsAreSubtotals="1" fieldPosition="0">
        <references count="1">
          <reference field="2" count="1" selected="0">
            <x v="45"/>
          </reference>
        </references>
      </pivotArea>
    </format>
    <format dxfId="9">
      <pivotArea outline="0" collapsedLevelsAreSubtotals="1" fieldPosition="0">
        <references count="1">
          <reference field="2" count="1" selected="0">
            <x v="41"/>
          </reference>
        </references>
      </pivotArea>
    </format>
    <format dxfId="8">
      <pivotArea outline="0" collapsedLevelsAreSubtotals="1" fieldPosition="0">
        <references count="1">
          <reference field="2" count="1" selected="0">
            <x v="46"/>
          </reference>
        </references>
      </pivotArea>
    </format>
    <format dxfId="7">
      <pivotArea outline="0" collapsedLevelsAreSubtotals="1" fieldPosition="0">
        <references count="1">
          <reference field="2" count="1" selected="0">
            <x v="47"/>
          </reference>
        </references>
      </pivotArea>
    </format>
    <format dxfId="6">
      <pivotArea outline="0" collapsedLevelsAreSubtotals="1" fieldPosition="0">
        <references count="1">
          <reference field="2" count="2" selected="0">
            <x v="50"/>
            <x v="51"/>
          </reference>
        </references>
      </pivotArea>
    </format>
    <format dxfId="5">
      <pivotArea outline="0" collapsedLevelsAreSubtotals="1" fieldPosition="0">
        <references count="1">
          <reference field="2" count="1" selected="0">
            <x v="55"/>
          </reference>
        </references>
      </pivotArea>
    </format>
    <format dxfId="4">
      <pivotArea outline="0" collapsedLevelsAreSubtotals="1" fieldPosition="0">
        <references count="1">
          <reference field="2" count="1" selected="0">
            <x v="58"/>
          </reference>
        </references>
      </pivotArea>
    </format>
    <format dxfId="3">
      <pivotArea outline="0" collapsedLevelsAreSubtotals="1" fieldPosition="0">
        <references count="1">
          <reference field="2" count="2" selected="0">
            <x v="59"/>
            <x v="60"/>
          </reference>
        </references>
      </pivotArea>
    </format>
    <format dxfId="2">
      <pivotArea outline="0" collapsedLevelsAreSubtotals="1" fieldPosition="0">
        <references count="1">
          <reference field="2" count="1" selected="0">
            <x v="61"/>
          </reference>
        </references>
      </pivotArea>
    </format>
    <format dxfId="1">
      <pivotArea outline="0" collapsedLevelsAreSubtotals="1" fieldPosition="0">
        <references count="1">
          <reference field="2" count="1" selected="0">
            <x v="56"/>
          </reference>
        </references>
      </pivotArea>
    </format>
    <format dxfId="0">
      <pivotArea outline="0" collapsedLevelsAreSubtotals="1" fieldPosition="0">
        <references count="1">
          <reference field="2" count="1" selected="0">
            <x v="6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76"/>
  <sheetViews>
    <sheetView topLeftCell="A49" workbookViewId="0">
      <selection activeCell="I67" sqref="I67"/>
    </sheetView>
  </sheetViews>
  <sheetFormatPr defaultRowHeight="15" x14ac:dyDescent="0.25"/>
  <cols>
    <col min="1" max="1" width="46" bestFit="1" customWidth="1"/>
    <col min="2" max="2" width="34.42578125" bestFit="1" customWidth="1"/>
    <col min="3" max="3" width="39.28515625" bestFit="1" customWidth="1"/>
    <col min="4" max="4" width="23.85546875" bestFit="1" customWidth="1"/>
  </cols>
  <sheetData>
    <row r="2" spans="1:4" x14ac:dyDescent="0.25">
      <c r="A2" s="3" t="s">
        <v>14</v>
      </c>
      <c r="B2" t="s">
        <v>924</v>
      </c>
    </row>
    <row r="4" spans="1:4" x14ac:dyDescent="0.25">
      <c r="A4" s="3" t="s">
        <v>921</v>
      </c>
      <c r="B4" s="3" t="s">
        <v>9</v>
      </c>
      <c r="C4" s="3" t="s">
        <v>6</v>
      </c>
      <c r="D4" t="s">
        <v>923</v>
      </c>
    </row>
    <row r="5" spans="1:4" x14ac:dyDescent="0.25">
      <c r="A5" t="s">
        <v>140</v>
      </c>
      <c r="D5" s="4">
        <v>4076</v>
      </c>
    </row>
    <row r="6" spans="1:4" x14ac:dyDescent="0.25">
      <c r="A6" t="s">
        <v>197</v>
      </c>
      <c r="D6" s="4">
        <v>6794.7899999999991</v>
      </c>
    </row>
    <row r="7" spans="1:4" x14ac:dyDescent="0.25">
      <c r="A7" t="s">
        <v>316</v>
      </c>
      <c r="D7" s="4">
        <v>27109.969999999994</v>
      </c>
    </row>
    <row r="8" spans="1:4" x14ac:dyDescent="0.25">
      <c r="A8" t="s">
        <v>192</v>
      </c>
      <c r="D8" s="4">
        <v>8</v>
      </c>
    </row>
    <row r="9" spans="1:4" x14ac:dyDescent="0.25">
      <c r="A9" t="s">
        <v>131</v>
      </c>
      <c r="D9" s="5">
        <v>16360</v>
      </c>
    </row>
    <row r="10" spans="1:4" x14ac:dyDescent="0.25">
      <c r="A10" t="s">
        <v>380</v>
      </c>
      <c r="D10" s="4">
        <v>14.4</v>
      </c>
    </row>
    <row r="11" spans="1:4" x14ac:dyDescent="0.25">
      <c r="A11" t="s">
        <v>446</v>
      </c>
      <c r="D11" s="4">
        <v>0</v>
      </c>
    </row>
    <row r="12" spans="1:4" x14ac:dyDescent="0.25">
      <c r="A12" t="s">
        <v>400</v>
      </c>
      <c r="D12" s="4">
        <v>0</v>
      </c>
    </row>
    <row r="13" spans="1:4" x14ac:dyDescent="0.25">
      <c r="A13" t="s">
        <v>561</v>
      </c>
      <c r="D13" s="5">
        <v>66.400000000000006</v>
      </c>
    </row>
    <row r="14" spans="1:4" x14ac:dyDescent="0.25">
      <c r="A14" t="s">
        <v>370</v>
      </c>
      <c r="D14" s="5">
        <v>0</v>
      </c>
    </row>
    <row r="15" spans="1:4" x14ac:dyDescent="0.25">
      <c r="A15" t="s">
        <v>390</v>
      </c>
      <c r="D15" s="5">
        <v>0</v>
      </c>
    </row>
    <row r="16" spans="1:4" x14ac:dyDescent="0.25">
      <c r="A16" t="s">
        <v>650</v>
      </c>
      <c r="D16" s="5">
        <v>0</v>
      </c>
    </row>
    <row r="17" spans="1:4" x14ac:dyDescent="0.25">
      <c r="A17" t="s">
        <v>421</v>
      </c>
      <c r="D17" s="5">
        <v>0</v>
      </c>
    </row>
    <row r="18" spans="1:4" x14ac:dyDescent="0.25">
      <c r="A18" t="s">
        <v>415</v>
      </c>
      <c r="D18" s="5">
        <v>19.5</v>
      </c>
    </row>
    <row r="19" spans="1:4" x14ac:dyDescent="0.25">
      <c r="A19" t="s">
        <v>426</v>
      </c>
      <c r="D19" s="5">
        <v>0</v>
      </c>
    </row>
    <row r="20" spans="1:4" x14ac:dyDescent="0.25">
      <c r="A20" t="s">
        <v>537</v>
      </c>
      <c r="D20" s="5">
        <v>0</v>
      </c>
    </row>
    <row r="21" spans="1:4" x14ac:dyDescent="0.25">
      <c r="A21" t="s">
        <v>405</v>
      </c>
      <c r="D21" s="5">
        <v>0</v>
      </c>
    </row>
    <row r="22" spans="1:4" x14ac:dyDescent="0.25">
      <c r="A22" t="s">
        <v>436</v>
      </c>
      <c r="D22" s="5">
        <v>0</v>
      </c>
    </row>
    <row r="23" spans="1:4" x14ac:dyDescent="0.25">
      <c r="A23" t="s">
        <v>395</v>
      </c>
      <c r="D23" s="5">
        <v>0</v>
      </c>
    </row>
    <row r="24" spans="1:4" x14ac:dyDescent="0.25">
      <c r="A24" t="s">
        <v>431</v>
      </c>
      <c r="D24" s="5">
        <v>0</v>
      </c>
    </row>
    <row r="25" spans="1:4" x14ac:dyDescent="0.25">
      <c r="A25" t="s">
        <v>441</v>
      </c>
      <c r="D25" s="5">
        <v>0</v>
      </c>
    </row>
    <row r="26" spans="1:4" x14ac:dyDescent="0.25">
      <c r="A26" t="s">
        <v>793</v>
      </c>
      <c r="B26" t="s">
        <v>287</v>
      </c>
      <c r="C26" t="s">
        <v>795</v>
      </c>
      <c r="D26" s="5">
        <v>11366.4</v>
      </c>
    </row>
    <row r="27" spans="1:4" x14ac:dyDescent="0.25">
      <c r="A27" t="s">
        <v>751</v>
      </c>
      <c r="D27" s="5">
        <v>921.6</v>
      </c>
    </row>
    <row r="28" spans="1:4" x14ac:dyDescent="0.25">
      <c r="A28" t="s">
        <v>91</v>
      </c>
      <c r="D28" s="4">
        <v>6738.05</v>
      </c>
    </row>
    <row r="29" spans="1:4" x14ac:dyDescent="0.25">
      <c r="A29" t="s">
        <v>324</v>
      </c>
      <c r="D29" s="4">
        <v>340.4</v>
      </c>
    </row>
    <row r="30" spans="1:4" x14ac:dyDescent="0.25">
      <c r="A30" t="s">
        <v>311</v>
      </c>
      <c r="D30" s="4">
        <v>5.6</v>
      </c>
    </row>
    <row r="31" spans="1:4" x14ac:dyDescent="0.25">
      <c r="A31" t="s">
        <v>358</v>
      </c>
      <c r="D31" s="4">
        <v>11437.800000000001</v>
      </c>
    </row>
    <row r="32" spans="1:4" x14ac:dyDescent="0.25">
      <c r="A32" t="s">
        <v>662</v>
      </c>
      <c r="D32" s="4">
        <v>2366.2700000000004</v>
      </c>
    </row>
    <row r="33" spans="1:4" x14ac:dyDescent="0.25">
      <c r="A33" t="s">
        <v>777</v>
      </c>
      <c r="D33" s="5">
        <v>11798.400000000001</v>
      </c>
    </row>
    <row r="34" spans="1:4" x14ac:dyDescent="0.25">
      <c r="A34" t="s">
        <v>461</v>
      </c>
      <c r="D34" s="4">
        <v>352</v>
      </c>
    </row>
    <row r="35" spans="1:4" x14ac:dyDescent="0.25">
      <c r="A35" t="s">
        <v>282</v>
      </c>
      <c r="D35" s="5">
        <v>638.30000000000007</v>
      </c>
    </row>
    <row r="36" spans="1:4" x14ac:dyDescent="0.25">
      <c r="A36" t="s">
        <v>180</v>
      </c>
      <c r="D36" s="4">
        <v>633.6</v>
      </c>
    </row>
    <row r="37" spans="1:4" x14ac:dyDescent="0.25">
      <c r="A37" t="s">
        <v>521</v>
      </c>
      <c r="D37" s="5">
        <v>106</v>
      </c>
    </row>
    <row r="38" spans="1:4" x14ac:dyDescent="0.25">
      <c r="A38" t="s">
        <v>716</v>
      </c>
      <c r="D38" s="4">
        <v>696</v>
      </c>
    </row>
    <row r="39" spans="1:4" x14ac:dyDescent="0.25">
      <c r="A39" t="s">
        <v>29</v>
      </c>
      <c r="D39" s="4">
        <v>20769.66</v>
      </c>
    </row>
    <row r="40" spans="1:4" x14ac:dyDescent="0.25">
      <c r="A40" t="s">
        <v>851</v>
      </c>
      <c r="D40" s="4">
        <v>12.8</v>
      </c>
    </row>
    <row r="41" spans="1:4" x14ac:dyDescent="0.25">
      <c r="A41" t="s">
        <v>63</v>
      </c>
      <c r="D41" s="4">
        <v>1048</v>
      </c>
    </row>
    <row r="42" spans="1:4" x14ac:dyDescent="0.25">
      <c r="A42" t="s">
        <v>880</v>
      </c>
      <c r="D42" s="4">
        <v>106.4</v>
      </c>
    </row>
    <row r="43" spans="1:4" x14ac:dyDescent="0.25">
      <c r="A43" t="s">
        <v>745</v>
      </c>
      <c r="D43" s="4">
        <v>5529.5999999999995</v>
      </c>
    </row>
    <row r="44" spans="1:4" x14ac:dyDescent="0.25">
      <c r="A44" t="s">
        <v>475</v>
      </c>
      <c r="D44" s="4">
        <v>2482.2399999999998</v>
      </c>
    </row>
    <row r="45" spans="1:4" x14ac:dyDescent="0.25">
      <c r="A45" t="s">
        <v>453</v>
      </c>
      <c r="D45" s="4">
        <v>583.20000000000005</v>
      </c>
    </row>
    <row r="46" spans="1:4" x14ac:dyDescent="0.25">
      <c r="A46" t="s">
        <v>148</v>
      </c>
      <c r="D46" s="5">
        <v>1874.27</v>
      </c>
    </row>
    <row r="47" spans="1:4" x14ac:dyDescent="0.25">
      <c r="A47" t="s">
        <v>740</v>
      </c>
      <c r="D47" s="4">
        <v>7680</v>
      </c>
    </row>
    <row r="48" spans="1:4" x14ac:dyDescent="0.25">
      <c r="A48" t="s">
        <v>728</v>
      </c>
      <c r="D48" s="4">
        <v>202</v>
      </c>
    </row>
    <row r="49" spans="1:4" x14ac:dyDescent="0.25">
      <c r="A49" t="s">
        <v>891</v>
      </c>
      <c r="D49" s="4">
        <v>0.8</v>
      </c>
    </row>
    <row r="50" spans="1:4" x14ac:dyDescent="0.25">
      <c r="A50" t="s">
        <v>71</v>
      </c>
      <c r="D50" s="5">
        <v>2345.5700000000002</v>
      </c>
    </row>
    <row r="51" spans="1:4" x14ac:dyDescent="0.25">
      <c r="A51" t="s">
        <v>202</v>
      </c>
      <c r="D51" s="5">
        <v>5492</v>
      </c>
    </row>
    <row r="52" spans="1:4" x14ac:dyDescent="0.25">
      <c r="A52" t="s">
        <v>171</v>
      </c>
      <c r="D52" s="5">
        <v>4476.58</v>
      </c>
    </row>
    <row r="53" spans="1:4" x14ac:dyDescent="0.25">
      <c r="A53" t="s">
        <v>410</v>
      </c>
      <c r="B53" t="s">
        <v>210</v>
      </c>
      <c r="C53" t="s">
        <v>412</v>
      </c>
      <c r="D53" s="4">
        <v>48</v>
      </c>
    </row>
    <row r="54" spans="1:4" x14ac:dyDescent="0.25">
      <c r="A54" t="s">
        <v>290</v>
      </c>
      <c r="D54" s="4">
        <v>1206.2</v>
      </c>
    </row>
    <row r="55" spans="1:4" x14ac:dyDescent="0.25">
      <c r="A55" t="s">
        <v>485</v>
      </c>
      <c r="D55" s="5">
        <v>9026.9599999999991</v>
      </c>
    </row>
    <row r="56" spans="1:4" x14ac:dyDescent="0.25">
      <c r="A56" t="s">
        <v>498</v>
      </c>
      <c r="D56" s="5">
        <v>100</v>
      </c>
    </row>
    <row r="57" spans="1:4" x14ac:dyDescent="0.25">
      <c r="A57" t="s">
        <v>602</v>
      </c>
      <c r="D57" s="4">
        <v>2931.6800000000003</v>
      </c>
    </row>
    <row r="58" spans="1:4" x14ac:dyDescent="0.25">
      <c r="A58" t="s">
        <v>363</v>
      </c>
      <c r="B58" t="s">
        <v>168</v>
      </c>
      <c r="C58" t="s">
        <v>368</v>
      </c>
      <c r="D58" s="4">
        <v>600</v>
      </c>
    </row>
    <row r="59" spans="1:4" x14ac:dyDescent="0.25">
      <c r="A59" t="s">
        <v>363</v>
      </c>
      <c r="B59" t="s">
        <v>136</v>
      </c>
      <c r="C59" t="s">
        <v>365</v>
      </c>
      <c r="D59" s="4">
        <v>3.2</v>
      </c>
    </row>
    <row r="60" spans="1:4" x14ac:dyDescent="0.25">
      <c r="A60" t="s">
        <v>684</v>
      </c>
      <c r="D60" s="4">
        <v>408</v>
      </c>
    </row>
    <row r="61" spans="1:4" x14ac:dyDescent="0.25">
      <c r="A61" t="s">
        <v>552</v>
      </c>
      <c r="D61" s="5">
        <v>6368</v>
      </c>
    </row>
    <row r="62" spans="1:4" x14ac:dyDescent="0.25">
      <c r="A62" t="s">
        <v>305</v>
      </c>
      <c r="D62" s="5">
        <v>8585.9500000000025</v>
      </c>
    </row>
    <row r="63" spans="1:4" x14ac:dyDescent="0.25">
      <c r="A63" t="s">
        <v>123</v>
      </c>
      <c r="D63" s="4">
        <v>2284</v>
      </c>
    </row>
    <row r="64" spans="1:4" x14ac:dyDescent="0.25">
      <c r="A64" t="s">
        <v>804</v>
      </c>
      <c r="D64" s="5">
        <v>1382.4</v>
      </c>
    </row>
    <row r="65" spans="1:4" x14ac:dyDescent="0.25">
      <c r="A65" t="s">
        <v>816</v>
      </c>
      <c r="B65" t="s">
        <v>287</v>
      </c>
      <c r="C65" t="s">
        <v>818</v>
      </c>
      <c r="D65" s="4">
        <v>1484.8</v>
      </c>
    </row>
    <row r="66" spans="1:4" x14ac:dyDescent="0.25">
      <c r="A66" t="s">
        <v>641</v>
      </c>
      <c r="D66" s="5">
        <v>248</v>
      </c>
    </row>
    <row r="67" spans="1:4" x14ac:dyDescent="0.25">
      <c r="A67" t="s">
        <v>375</v>
      </c>
      <c r="D67" s="5">
        <v>768</v>
      </c>
    </row>
    <row r="68" spans="1:4" x14ac:dyDescent="0.25">
      <c r="A68" t="s">
        <v>153</v>
      </c>
      <c r="D68" s="5">
        <v>2829.7499999999973</v>
      </c>
    </row>
    <row r="69" spans="1:4" x14ac:dyDescent="0.25">
      <c r="A69" t="s">
        <v>336</v>
      </c>
      <c r="D69" s="4">
        <v>423.99999999999994</v>
      </c>
    </row>
    <row r="70" spans="1:4" x14ac:dyDescent="0.25">
      <c r="A70" t="s">
        <v>295</v>
      </c>
      <c r="D70" s="4">
        <v>2609.67</v>
      </c>
    </row>
    <row r="71" spans="1:4" x14ac:dyDescent="0.25">
      <c r="A71" t="s">
        <v>385</v>
      </c>
      <c r="D71" s="4">
        <v>5580.3600000000006</v>
      </c>
    </row>
    <row r="72" spans="1:4" x14ac:dyDescent="0.25">
      <c r="A72" t="s">
        <v>342</v>
      </c>
      <c r="B72" t="s">
        <v>210</v>
      </c>
      <c r="C72" t="s">
        <v>344</v>
      </c>
      <c r="D72" s="4">
        <v>9.6</v>
      </c>
    </row>
    <row r="73" spans="1:4" x14ac:dyDescent="0.25">
      <c r="A73" t="s">
        <v>274</v>
      </c>
      <c r="D73" s="4">
        <v>100</v>
      </c>
    </row>
    <row r="74" spans="1:4" x14ac:dyDescent="0.25">
      <c r="A74" t="s">
        <v>922</v>
      </c>
      <c r="D74" s="4">
        <v>201451.17</v>
      </c>
    </row>
    <row r="75" spans="1:4" x14ac:dyDescent="0.25">
      <c r="D75" s="4">
        <v>-200799.96</v>
      </c>
    </row>
    <row r="76" spans="1:4" x14ac:dyDescent="0.25">
      <c r="D76" s="4">
        <f>SUM(D74:D75)</f>
        <v>651.21000000002095</v>
      </c>
    </row>
  </sheetData>
  <autoFilter ref="A2:B2" xr:uid="{00000000-0009-0000-0000-000000000000}"/>
  <pageMargins left="0.7" right="0.7" top="0.75" bottom="0.75" header="0.3" footer="0.3"/>
  <pageSetup orientation="portrait" r:id="rId2"/>
  <headerFooter>
    <oddFooter>&amp;L&amp;1#&amp;"Calibri"&amp;10&amp;K000000Sensitivity: Personal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458"/>
  <sheetViews>
    <sheetView tabSelected="1" workbookViewId="0">
      <selection activeCell="E465" sqref="E465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hidden="1" x14ac:dyDescent="0.25">
      <c r="A2" t="s">
        <v>27</v>
      </c>
      <c r="B2" t="s">
        <v>28</v>
      </c>
      <c r="C2" t="s">
        <v>29</v>
      </c>
      <c r="D2">
        <v>1473062</v>
      </c>
      <c r="E2">
        <v>5.6857946095565498E+17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s="1">
        <v>43923</v>
      </c>
      <c r="L2" s="1">
        <v>44288</v>
      </c>
      <c r="M2" s="1">
        <v>43953</v>
      </c>
      <c r="N2" s="1">
        <v>43983</v>
      </c>
      <c r="O2" t="s">
        <v>35</v>
      </c>
      <c r="P2">
        <v>6.6</v>
      </c>
      <c r="Q2">
        <v>295</v>
      </c>
      <c r="R2">
        <v>1947</v>
      </c>
      <c r="S2">
        <v>0</v>
      </c>
      <c r="T2">
        <v>1947</v>
      </c>
      <c r="U2">
        <v>0</v>
      </c>
      <c r="V2">
        <v>1947</v>
      </c>
      <c r="W2" t="s">
        <v>36</v>
      </c>
      <c r="X2" t="s">
        <v>37</v>
      </c>
      <c r="Y2" t="s">
        <v>38</v>
      </c>
      <c r="Z2" t="s">
        <v>34</v>
      </c>
      <c r="AA2" t="s">
        <v>39</v>
      </c>
    </row>
    <row r="3" spans="1:27" hidden="1" x14ac:dyDescent="0.25">
      <c r="A3" t="s">
        <v>27</v>
      </c>
      <c r="B3" t="s">
        <v>28</v>
      </c>
      <c r="C3" t="s">
        <v>29</v>
      </c>
      <c r="D3">
        <v>1473062</v>
      </c>
      <c r="E3">
        <v>5.6857946095565498E+17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s="1">
        <v>43923</v>
      </c>
      <c r="L3" s="1">
        <v>44288</v>
      </c>
      <c r="M3" s="1">
        <v>43953</v>
      </c>
      <c r="N3" s="1">
        <v>43983</v>
      </c>
      <c r="O3" t="s">
        <v>35</v>
      </c>
      <c r="P3">
        <v>16</v>
      </c>
      <c r="Q3">
        <v>19</v>
      </c>
      <c r="R3">
        <v>304</v>
      </c>
      <c r="S3">
        <v>0</v>
      </c>
      <c r="T3">
        <v>304</v>
      </c>
      <c r="U3">
        <v>0</v>
      </c>
      <c r="V3">
        <v>304</v>
      </c>
      <c r="W3" t="s">
        <v>36</v>
      </c>
      <c r="X3" t="s">
        <v>37</v>
      </c>
      <c r="Y3" t="s">
        <v>44</v>
      </c>
      <c r="Z3" t="s">
        <v>44</v>
      </c>
      <c r="AA3" t="s">
        <v>39</v>
      </c>
    </row>
    <row r="4" spans="1:27" hidden="1" x14ac:dyDescent="0.25">
      <c r="A4" t="s">
        <v>27</v>
      </c>
      <c r="B4" t="s">
        <v>28</v>
      </c>
      <c r="C4" t="s">
        <v>29</v>
      </c>
      <c r="D4">
        <v>1473062</v>
      </c>
      <c r="E4">
        <v>5.6857946095565498E+17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s="1">
        <v>43923</v>
      </c>
      <c r="L4" s="1">
        <v>44288</v>
      </c>
      <c r="M4" s="1">
        <v>43953</v>
      </c>
      <c r="N4" s="1">
        <v>43983</v>
      </c>
      <c r="O4" t="s">
        <v>35</v>
      </c>
      <c r="P4">
        <v>12</v>
      </c>
      <c r="Q4">
        <v>25</v>
      </c>
      <c r="R4">
        <v>300</v>
      </c>
      <c r="S4">
        <v>0</v>
      </c>
      <c r="T4">
        <v>300</v>
      </c>
      <c r="U4">
        <v>0</v>
      </c>
      <c r="V4">
        <v>300</v>
      </c>
      <c r="W4" t="s">
        <v>36</v>
      </c>
      <c r="X4" t="s">
        <v>37</v>
      </c>
      <c r="Y4" t="s">
        <v>49</v>
      </c>
      <c r="Z4" t="s">
        <v>49</v>
      </c>
      <c r="AA4" t="s">
        <v>39</v>
      </c>
    </row>
    <row r="5" spans="1:27" hidden="1" x14ac:dyDescent="0.25">
      <c r="A5" t="s">
        <v>27</v>
      </c>
      <c r="B5" t="s">
        <v>28</v>
      </c>
      <c r="C5" t="s">
        <v>29</v>
      </c>
      <c r="D5">
        <v>1473062</v>
      </c>
      <c r="E5">
        <v>5.6857946095578298E+17</v>
      </c>
      <c r="F5" t="s">
        <v>50</v>
      </c>
      <c r="G5" t="s">
        <v>51</v>
      </c>
      <c r="H5" t="s">
        <v>52</v>
      </c>
      <c r="I5" t="s">
        <v>53</v>
      </c>
      <c r="J5" t="s">
        <v>54</v>
      </c>
      <c r="K5" s="1">
        <v>43923</v>
      </c>
      <c r="L5" s="1">
        <v>44288</v>
      </c>
      <c r="M5" s="1">
        <v>43953</v>
      </c>
      <c r="N5" s="1">
        <v>43983</v>
      </c>
      <c r="O5" t="s">
        <v>35</v>
      </c>
      <c r="P5">
        <v>16</v>
      </c>
      <c r="Q5">
        <v>53</v>
      </c>
      <c r="R5">
        <v>848</v>
      </c>
      <c r="S5">
        <v>0</v>
      </c>
      <c r="T5">
        <v>848</v>
      </c>
      <c r="U5">
        <v>0</v>
      </c>
      <c r="V5">
        <v>848</v>
      </c>
      <c r="W5" t="s">
        <v>36</v>
      </c>
      <c r="X5" t="s">
        <v>37</v>
      </c>
      <c r="Y5" t="s">
        <v>55</v>
      </c>
      <c r="Z5" t="s">
        <v>54</v>
      </c>
      <c r="AA5" t="s">
        <v>39</v>
      </c>
    </row>
    <row r="6" spans="1:27" hidden="1" x14ac:dyDescent="0.25">
      <c r="A6" t="s">
        <v>27</v>
      </c>
      <c r="B6" t="s">
        <v>28</v>
      </c>
      <c r="C6" t="s">
        <v>29</v>
      </c>
      <c r="D6">
        <v>1473062</v>
      </c>
      <c r="E6">
        <v>5.6857946095578298E+17</v>
      </c>
      <c r="F6" t="s">
        <v>56</v>
      </c>
      <c r="G6" t="s">
        <v>57</v>
      </c>
      <c r="H6" t="s">
        <v>58</v>
      </c>
      <c r="I6" t="s">
        <v>59</v>
      </c>
      <c r="J6" t="s">
        <v>60</v>
      </c>
      <c r="K6" s="1">
        <v>43923</v>
      </c>
      <c r="L6" s="1">
        <v>44288</v>
      </c>
      <c r="M6" s="1">
        <v>43953</v>
      </c>
      <c r="N6" s="1">
        <v>43983</v>
      </c>
      <c r="O6" t="s">
        <v>35</v>
      </c>
      <c r="P6">
        <v>8</v>
      </c>
      <c r="Q6">
        <v>30</v>
      </c>
      <c r="R6">
        <v>240</v>
      </c>
      <c r="S6">
        <v>0</v>
      </c>
      <c r="T6">
        <v>240</v>
      </c>
      <c r="U6">
        <v>0</v>
      </c>
      <c r="V6">
        <v>240</v>
      </c>
      <c r="W6" t="s">
        <v>36</v>
      </c>
      <c r="X6" t="s">
        <v>37</v>
      </c>
      <c r="Y6" t="s">
        <v>60</v>
      </c>
      <c r="Z6" t="s">
        <v>60</v>
      </c>
      <c r="AA6" t="s">
        <v>39</v>
      </c>
    </row>
    <row r="7" spans="1:27" hidden="1" x14ac:dyDescent="0.25">
      <c r="A7" t="s">
        <v>27</v>
      </c>
      <c r="B7" t="s">
        <v>28</v>
      </c>
      <c r="C7" t="s">
        <v>29</v>
      </c>
      <c r="D7">
        <v>1473062</v>
      </c>
      <c r="E7">
        <v>5.6857946095578298E+17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s="1">
        <v>43923</v>
      </c>
      <c r="L7" s="1">
        <v>44288</v>
      </c>
      <c r="M7" s="1">
        <v>43923</v>
      </c>
      <c r="N7" s="1">
        <v>43927</v>
      </c>
      <c r="O7" t="s">
        <v>61</v>
      </c>
      <c r="P7">
        <v>1.33</v>
      </c>
      <c r="Q7">
        <v>4</v>
      </c>
      <c r="R7">
        <v>5.33</v>
      </c>
      <c r="S7">
        <v>0</v>
      </c>
      <c r="T7">
        <v>5.33</v>
      </c>
      <c r="U7">
        <v>0</v>
      </c>
      <c r="V7">
        <v>5.33</v>
      </c>
      <c r="W7" t="s">
        <v>36</v>
      </c>
      <c r="X7" t="s">
        <v>37</v>
      </c>
      <c r="Y7" t="s">
        <v>60</v>
      </c>
      <c r="Z7" t="s">
        <v>60</v>
      </c>
      <c r="AA7" t="s">
        <v>39</v>
      </c>
    </row>
    <row r="8" spans="1:27" hidden="1" x14ac:dyDescent="0.25">
      <c r="A8" t="s">
        <v>27</v>
      </c>
      <c r="B8" t="s">
        <v>28</v>
      </c>
      <c r="C8" t="s">
        <v>29</v>
      </c>
      <c r="D8">
        <v>1473062</v>
      </c>
      <c r="E8">
        <v>5.6857946095578298E+17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s="1">
        <v>43923</v>
      </c>
      <c r="L8" s="1">
        <v>44288</v>
      </c>
      <c r="M8" s="1">
        <v>43928</v>
      </c>
      <c r="N8" s="1">
        <v>43947</v>
      </c>
      <c r="O8" t="s">
        <v>61</v>
      </c>
      <c r="P8">
        <v>5.33</v>
      </c>
      <c r="Q8">
        <v>10</v>
      </c>
      <c r="R8">
        <v>53.33</v>
      </c>
      <c r="S8">
        <v>0</v>
      </c>
      <c r="T8">
        <v>53.33</v>
      </c>
      <c r="U8">
        <v>0</v>
      </c>
      <c r="V8">
        <v>53.33</v>
      </c>
      <c r="W8" t="s">
        <v>36</v>
      </c>
      <c r="X8" t="s">
        <v>37</v>
      </c>
      <c r="Y8" t="s">
        <v>60</v>
      </c>
      <c r="Z8" t="s">
        <v>60</v>
      </c>
      <c r="AA8" t="s">
        <v>39</v>
      </c>
    </row>
    <row r="9" spans="1:27" hidden="1" x14ac:dyDescent="0.25">
      <c r="A9" t="s">
        <v>27</v>
      </c>
      <c r="B9" t="s">
        <v>28</v>
      </c>
      <c r="C9" t="s">
        <v>29</v>
      </c>
      <c r="D9">
        <v>1473062</v>
      </c>
      <c r="E9">
        <v>5.6857946095578298E+17</v>
      </c>
      <c r="F9" t="s">
        <v>56</v>
      </c>
      <c r="G9" t="s">
        <v>57</v>
      </c>
      <c r="H9" t="s">
        <v>58</v>
      </c>
      <c r="I9" t="s">
        <v>59</v>
      </c>
      <c r="J9" t="s">
        <v>60</v>
      </c>
      <c r="K9" s="1">
        <v>43923</v>
      </c>
      <c r="L9" s="1">
        <v>44288</v>
      </c>
      <c r="M9" s="1">
        <v>43948</v>
      </c>
      <c r="N9" s="1">
        <v>43950</v>
      </c>
      <c r="O9" t="s">
        <v>61</v>
      </c>
      <c r="P9">
        <v>0.8</v>
      </c>
      <c r="Q9">
        <v>20</v>
      </c>
      <c r="R9">
        <v>16</v>
      </c>
      <c r="S9">
        <v>0</v>
      </c>
      <c r="T9">
        <v>16</v>
      </c>
      <c r="U9">
        <v>0</v>
      </c>
      <c r="V9">
        <v>16</v>
      </c>
      <c r="W9" t="s">
        <v>36</v>
      </c>
      <c r="X9" t="s">
        <v>37</v>
      </c>
      <c r="Y9" t="s">
        <v>60</v>
      </c>
      <c r="Z9" t="s">
        <v>60</v>
      </c>
      <c r="AA9" t="s">
        <v>39</v>
      </c>
    </row>
    <row r="10" spans="1:27" hidden="1" x14ac:dyDescent="0.25">
      <c r="A10" t="s">
        <v>27</v>
      </c>
      <c r="B10" t="s">
        <v>28</v>
      </c>
      <c r="C10" t="s">
        <v>29</v>
      </c>
      <c r="D10">
        <v>1473062</v>
      </c>
      <c r="E10">
        <v>5.6857946095578298E+17</v>
      </c>
      <c r="F10" t="s">
        <v>56</v>
      </c>
      <c r="G10" t="s">
        <v>57</v>
      </c>
      <c r="H10" t="s">
        <v>58</v>
      </c>
      <c r="I10" t="s">
        <v>59</v>
      </c>
      <c r="J10" t="s">
        <v>60</v>
      </c>
      <c r="K10" s="1">
        <v>43923</v>
      </c>
      <c r="L10" s="1">
        <v>44288</v>
      </c>
      <c r="M10" s="1">
        <v>43951</v>
      </c>
      <c r="N10" s="1">
        <v>43952</v>
      </c>
      <c r="O10" t="s">
        <v>61</v>
      </c>
      <c r="P10">
        <v>0.53</v>
      </c>
      <c r="Q10">
        <v>30</v>
      </c>
      <c r="R10">
        <v>16</v>
      </c>
      <c r="S10">
        <v>0</v>
      </c>
      <c r="T10">
        <v>16</v>
      </c>
      <c r="U10">
        <v>0</v>
      </c>
      <c r="V10">
        <v>16</v>
      </c>
      <c r="W10" t="s">
        <v>36</v>
      </c>
      <c r="X10" t="s">
        <v>37</v>
      </c>
      <c r="Y10" t="s">
        <v>60</v>
      </c>
      <c r="Z10" t="s">
        <v>60</v>
      </c>
      <c r="AA10" t="s">
        <v>39</v>
      </c>
    </row>
    <row r="11" spans="1:27" hidden="1" x14ac:dyDescent="0.25">
      <c r="A11" t="s">
        <v>27</v>
      </c>
      <c r="B11" t="s">
        <v>28</v>
      </c>
      <c r="C11" t="s">
        <v>29</v>
      </c>
      <c r="D11">
        <v>1473062</v>
      </c>
      <c r="E11">
        <v>5.6857946095578298E+17</v>
      </c>
      <c r="F11" t="s">
        <v>56</v>
      </c>
      <c r="G11" t="s">
        <v>57</v>
      </c>
      <c r="H11" t="s">
        <v>58</v>
      </c>
      <c r="I11" t="s">
        <v>59</v>
      </c>
      <c r="J11" t="s">
        <v>60</v>
      </c>
      <c r="K11" s="1">
        <v>43923</v>
      </c>
      <c r="L11" s="1">
        <v>44288</v>
      </c>
      <c r="M11" s="1">
        <v>43923</v>
      </c>
      <c r="N11" s="1">
        <v>43952</v>
      </c>
      <c r="O11" t="s">
        <v>61</v>
      </c>
      <c r="P11">
        <v>-8</v>
      </c>
      <c r="Q11">
        <v>4</v>
      </c>
      <c r="R11">
        <v>-32</v>
      </c>
      <c r="S11">
        <v>0</v>
      </c>
      <c r="T11">
        <v>-32</v>
      </c>
      <c r="U11">
        <v>0</v>
      </c>
      <c r="V11">
        <v>-32</v>
      </c>
      <c r="W11" t="s">
        <v>36</v>
      </c>
      <c r="X11" t="s">
        <v>37</v>
      </c>
      <c r="Y11" t="s">
        <v>60</v>
      </c>
      <c r="Z11" t="s">
        <v>60</v>
      </c>
      <c r="AA11" t="s">
        <v>39</v>
      </c>
    </row>
    <row r="12" spans="1:27" hidden="1" x14ac:dyDescent="0.25">
      <c r="A12" t="s">
        <v>27</v>
      </c>
      <c r="B12" t="s">
        <v>62</v>
      </c>
      <c r="C12" t="s">
        <v>63</v>
      </c>
      <c r="D12">
        <v>1473062</v>
      </c>
      <c r="E12">
        <v>5.6857946102094797E+17</v>
      </c>
      <c r="F12" t="s">
        <v>64</v>
      </c>
      <c r="G12" t="s">
        <v>65</v>
      </c>
      <c r="H12" t="s">
        <v>66</v>
      </c>
      <c r="I12" s="2" t="s">
        <v>67</v>
      </c>
      <c r="J12" t="s">
        <v>68</v>
      </c>
      <c r="K12" s="1">
        <v>43864</v>
      </c>
      <c r="L12" s="1">
        <v>44230</v>
      </c>
      <c r="M12" s="1">
        <v>43954</v>
      </c>
      <c r="N12" s="1">
        <v>43984</v>
      </c>
      <c r="O12" t="s">
        <v>35</v>
      </c>
      <c r="P12">
        <v>4.8</v>
      </c>
      <c r="Q12">
        <v>50</v>
      </c>
      <c r="R12">
        <v>240</v>
      </c>
      <c r="S12">
        <v>0</v>
      </c>
      <c r="T12">
        <v>240</v>
      </c>
      <c r="U12">
        <v>0</v>
      </c>
      <c r="V12">
        <v>240</v>
      </c>
      <c r="W12" t="s">
        <v>36</v>
      </c>
      <c r="X12" t="s">
        <v>69</v>
      </c>
      <c r="Y12" t="s">
        <v>68</v>
      </c>
      <c r="Z12" t="s">
        <v>68</v>
      </c>
      <c r="AA12" t="s">
        <v>39</v>
      </c>
    </row>
    <row r="13" spans="1:27" hidden="1" x14ac:dyDescent="0.25">
      <c r="A13" t="s">
        <v>27</v>
      </c>
      <c r="B13" t="s">
        <v>70</v>
      </c>
      <c r="C13" t="s">
        <v>71</v>
      </c>
      <c r="D13">
        <v>1473062</v>
      </c>
      <c r="E13">
        <v>5.6857946102081997E+17</v>
      </c>
      <c r="F13" t="s">
        <v>72</v>
      </c>
      <c r="G13" t="s">
        <v>73</v>
      </c>
      <c r="H13" t="s">
        <v>74</v>
      </c>
      <c r="I13" t="s">
        <v>75</v>
      </c>
      <c r="J13" t="s">
        <v>76</v>
      </c>
      <c r="K13" s="1">
        <v>43802</v>
      </c>
      <c r="L13" s="1">
        <v>44168</v>
      </c>
      <c r="M13" s="1">
        <v>43954</v>
      </c>
      <c r="N13" s="1">
        <v>43984</v>
      </c>
      <c r="O13" t="s">
        <v>35</v>
      </c>
      <c r="P13">
        <v>10</v>
      </c>
      <c r="Q13">
        <v>47</v>
      </c>
      <c r="R13">
        <v>470</v>
      </c>
      <c r="S13">
        <v>0</v>
      </c>
      <c r="T13">
        <v>470</v>
      </c>
      <c r="U13">
        <v>0</v>
      </c>
      <c r="V13">
        <v>470</v>
      </c>
      <c r="W13" t="s">
        <v>36</v>
      </c>
      <c r="X13" t="s">
        <v>77</v>
      </c>
      <c r="Y13" t="s">
        <v>78</v>
      </c>
      <c r="Z13" t="s">
        <v>76</v>
      </c>
      <c r="AA13" t="s">
        <v>39</v>
      </c>
    </row>
    <row r="14" spans="1:27" hidden="1" x14ac:dyDescent="0.25">
      <c r="A14" t="s">
        <v>27</v>
      </c>
      <c r="B14" t="s">
        <v>70</v>
      </c>
      <c r="C14" t="s">
        <v>71</v>
      </c>
      <c r="D14">
        <v>1473062</v>
      </c>
      <c r="E14">
        <v>5.6857946102081997E+17</v>
      </c>
      <c r="F14" t="s">
        <v>79</v>
      </c>
      <c r="G14" t="s">
        <v>80</v>
      </c>
      <c r="H14" t="s">
        <v>42</v>
      </c>
      <c r="I14" t="s">
        <v>43</v>
      </c>
      <c r="J14" t="s">
        <v>44</v>
      </c>
      <c r="K14" s="1">
        <v>43802</v>
      </c>
      <c r="L14" s="1">
        <v>44168</v>
      </c>
      <c r="M14" s="1">
        <v>43954</v>
      </c>
      <c r="N14" s="1">
        <v>43984</v>
      </c>
      <c r="O14" t="s">
        <v>35</v>
      </c>
      <c r="P14">
        <v>16</v>
      </c>
      <c r="Q14">
        <v>5</v>
      </c>
      <c r="R14">
        <v>80</v>
      </c>
      <c r="S14">
        <v>0</v>
      </c>
      <c r="T14">
        <v>80</v>
      </c>
      <c r="U14">
        <v>0</v>
      </c>
      <c r="V14">
        <v>80</v>
      </c>
      <c r="W14" t="s">
        <v>36</v>
      </c>
      <c r="X14" t="s">
        <v>77</v>
      </c>
      <c r="Y14" t="s">
        <v>81</v>
      </c>
      <c r="Z14" t="s">
        <v>44</v>
      </c>
      <c r="AA14" t="s">
        <v>39</v>
      </c>
    </row>
    <row r="15" spans="1:27" hidden="1" x14ac:dyDescent="0.25">
      <c r="A15" t="s">
        <v>27</v>
      </c>
      <c r="B15" t="s">
        <v>70</v>
      </c>
      <c r="C15" t="s">
        <v>71</v>
      </c>
      <c r="D15">
        <v>1473062</v>
      </c>
      <c r="E15">
        <v>5.6857946102081997E+17</v>
      </c>
      <c r="F15" t="s">
        <v>82</v>
      </c>
      <c r="G15" t="s">
        <v>83</v>
      </c>
      <c r="H15" t="s">
        <v>84</v>
      </c>
      <c r="I15" t="s">
        <v>85</v>
      </c>
      <c r="J15" t="s">
        <v>86</v>
      </c>
      <c r="K15" s="1">
        <v>43802</v>
      </c>
      <c r="L15" s="1">
        <v>44168</v>
      </c>
      <c r="M15" s="1">
        <v>43954</v>
      </c>
      <c r="N15" s="1">
        <v>43984</v>
      </c>
      <c r="O15" t="s">
        <v>35</v>
      </c>
      <c r="P15">
        <v>4</v>
      </c>
      <c r="Q15">
        <v>31</v>
      </c>
      <c r="R15">
        <v>124</v>
      </c>
      <c r="S15">
        <v>0</v>
      </c>
      <c r="T15">
        <v>124</v>
      </c>
      <c r="U15">
        <v>0</v>
      </c>
      <c r="V15">
        <v>124</v>
      </c>
      <c r="W15" t="s">
        <v>36</v>
      </c>
      <c r="X15" t="s">
        <v>77</v>
      </c>
      <c r="Y15" t="s">
        <v>87</v>
      </c>
      <c r="Z15" t="s">
        <v>86</v>
      </c>
      <c r="AA15" t="s">
        <v>39</v>
      </c>
    </row>
    <row r="16" spans="1:27" hidden="1" x14ac:dyDescent="0.25">
      <c r="A16" t="s">
        <v>27</v>
      </c>
      <c r="B16" t="s">
        <v>70</v>
      </c>
      <c r="C16" t="s">
        <v>71</v>
      </c>
      <c r="D16">
        <v>1473062</v>
      </c>
      <c r="E16">
        <v>5.6857946102094797E+17</v>
      </c>
      <c r="F16" t="s">
        <v>88</v>
      </c>
      <c r="G16" t="s">
        <v>89</v>
      </c>
      <c r="H16" t="s">
        <v>47</v>
      </c>
      <c r="I16" t="s">
        <v>48</v>
      </c>
      <c r="J16" t="s">
        <v>49</v>
      </c>
      <c r="K16" s="1">
        <v>43802</v>
      </c>
      <c r="L16" s="1">
        <v>44168</v>
      </c>
      <c r="M16" s="1">
        <v>43954</v>
      </c>
      <c r="N16" s="1">
        <v>43984</v>
      </c>
      <c r="O16" t="s">
        <v>35</v>
      </c>
      <c r="P16">
        <v>12</v>
      </c>
      <c r="Q16">
        <v>6</v>
      </c>
      <c r="R16">
        <v>72</v>
      </c>
      <c r="S16">
        <v>0</v>
      </c>
      <c r="T16">
        <v>72</v>
      </c>
      <c r="U16">
        <v>0</v>
      </c>
      <c r="V16">
        <v>72</v>
      </c>
      <c r="W16" t="s">
        <v>36</v>
      </c>
      <c r="X16" t="s">
        <v>77</v>
      </c>
      <c r="Y16" t="s">
        <v>49</v>
      </c>
      <c r="Z16" t="s">
        <v>49</v>
      </c>
      <c r="AA16" t="s">
        <v>39</v>
      </c>
    </row>
    <row r="17" spans="1:27" hidden="1" x14ac:dyDescent="0.25">
      <c r="A17" t="s">
        <v>27</v>
      </c>
      <c r="B17" t="s">
        <v>90</v>
      </c>
      <c r="C17" t="s">
        <v>91</v>
      </c>
      <c r="D17">
        <v>1473062</v>
      </c>
      <c r="E17">
        <v>5.6857946091700602E+17</v>
      </c>
      <c r="F17" t="s">
        <v>92</v>
      </c>
      <c r="G17" t="s">
        <v>93</v>
      </c>
      <c r="H17" t="s">
        <v>58</v>
      </c>
      <c r="I17" t="s">
        <v>59</v>
      </c>
      <c r="J17" t="s">
        <v>60</v>
      </c>
      <c r="K17" s="1">
        <v>43741</v>
      </c>
      <c r="L17" s="1">
        <v>44107</v>
      </c>
      <c r="M17" s="1">
        <v>43954</v>
      </c>
      <c r="N17" s="1">
        <v>43984</v>
      </c>
      <c r="O17" t="s">
        <v>35</v>
      </c>
      <c r="P17">
        <v>8</v>
      </c>
      <c r="Q17">
        <v>1</v>
      </c>
      <c r="R17">
        <v>8</v>
      </c>
      <c r="S17">
        <v>0</v>
      </c>
      <c r="T17">
        <v>8</v>
      </c>
      <c r="U17">
        <v>0</v>
      </c>
      <c r="V17">
        <v>8</v>
      </c>
      <c r="W17" t="s">
        <v>36</v>
      </c>
      <c r="X17" t="s">
        <v>94</v>
      </c>
      <c r="Y17" t="s">
        <v>60</v>
      </c>
      <c r="Z17" t="s">
        <v>60</v>
      </c>
      <c r="AA17" t="s">
        <v>39</v>
      </c>
    </row>
    <row r="18" spans="1:27" hidden="1" x14ac:dyDescent="0.25">
      <c r="A18" t="s">
        <v>27</v>
      </c>
      <c r="B18" t="s">
        <v>90</v>
      </c>
      <c r="C18" t="s">
        <v>91</v>
      </c>
      <c r="D18">
        <v>1473062</v>
      </c>
      <c r="E18">
        <v>5.6857946091726202E+17</v>
      </c>
      <c r="F18" t="s">
        <v>95</v>
      </c>
      <c r="G18" t="s">
        <v>96</v>
      </c>
      <c r="H18" t="s">
        <v>47</v>
      </c>
      <c r="I18" t="s">
        <v>48</v>
      </c>
      <c r="J18" t="s">
        <v>49</v>
      </c>
      <c r="K18" s="1">
        <v>43741</v>
      </c>
      <c r="L18" s="1">
        <v>44107</v>
      </c>
      <c r="M18" s="1">
        <v>43954</v>
      </c>
      <c r="N18" s="1">
        <v>43984</v>
      </c>
      <c r="O18" t="s">
        <v>35</v>
      </c>
      <c r="P18">
        <v>12</v>
      </c>
      <c r="Q18">
        <v>1</v>
      </c>
      <c r="R18">
        <v>12</v>
      </c>
      <c r="S18">
        <v>0</v>
      </c>
      <c r="T18">
        <v>12</v>
      </c>
      <c r="U18">
        <v>0</v>
      </c>
      <c r="V18">
        <v>12</v>
      </c>
      <c r="W18" t="s">
        <v>36</v>
      </c>
      <c r="X18" t="s">
        <v>94</v>
      </c>
      <c r="Y18" t="s">
        <v>97</v>
      </c>
      <c r="Z18" t="s">
        <v>49</v>
      </c>
      <c r="AA18" t="s">
        <v>39</v>
      </c>
    </row>
    <row r="19" spans="1:27" hidden="1" x14ac:dyDescent="0.25">
      <c r="A19" t="s">
        <v>27</v>
      </c>
      <c r="B19" t="s">
        <v>90</v>
      </c>
      <c r="C19" t="s">
        <v>91</v>
      </c>
      <c r="D19">
        <v>1473062</v>
      </c>
      <c r="E19">
        <v>5.6857946091790298E+17</v>
      </c>
      <c r="F19" t="s">
        <v>98</v>
      </c>
      <c r="G19" t="s">
        <v>99</v>
      </c>
      <c r="H19" t="s">
        <v>100</v>
      </c>
      <c r="I19" t="s">
        <v>101</v>
      </c>
      <c r="J19" t="s">
        <v>102</v>
      </c>
      <c r="K19" s="1">
        <v>43741</v>
      </c>
      <c r="L19" s="1">
        <v>44107</v>
      </c>
      <c r="M19" s="1">
        <v>43954</v>
      </c>
      <c r="N19" s="1">
        <v>43984</v>
      </c>
      <c r="O19" t="s">
        <v>35</v>
      </c>
      <c r="P19">
        <v>3.2</v>
      </c>
      <c r="Q19">
        <v>9</v>
      </c>
      <c r="R19">
        <v>28.8</v>
      </c>
      <c r="S19">
        <v>0</v>
      </c>
      <c r="T19">
        <v>28.8</v>
      </c>
      <c r="U19">
        <v>0</v>
      </c>
      <c r="V19">
        <v>28.8</v>
      </c>
      <c r="W19" t="s">
        <v>36</v>
      </c>
      <c r="X19" t="s">
        <v>94</v>
      </c>
      <c r="Y19" t="s">
        <v>102</v>
      </c>
      <c r="Z19" t="s">
        <v>102</v>
      </c>
      <c r="AA19" t="s">
        <v>39</v>
      </c>
    </row>
    <row r="20" spans="1:27" hidden="1" x14ac:dyDescent="0.25">
      <c r="A20" t="s">
        <v>27</v>
      </c>
      <c r="B20" t="s">
        <v>90</v>
      </c>
      <c r="C20" t="s">
        <v>91</v>
      </c>
      <c r="D20">
        <v>1473062</v>
      </c>
      <c r="E20">
        <v>5.6857946091790298E+17</v>
      </c>
      <c r="F20" t="s">
        <v>103</v>
      </c>
      <c r="G20" t="s">
        <v>104</v>
      </c>
      <c r="H20" t="s">
        <v>105</v>
      </c>
      <c r="I20" t="s">
        <v>106</v>
      </c>
      <c r="J20" t="s">
        <v>107</v>
      </c>
      <c r="K20" s="1">
        <v>43741</v>
      </c>
      <c r="L20" s="1">
        <v>44107</v>
      </c>
      <c r="M20" s="1">
        <v>43954</v>
      </c>
      <c r="N20" s="1">
        <v>43984</v>
      </c>
      <c r="O20" t="s">
        <v>35</v>
      </c>
      <c r="P20">
        <v>24</v>
      </c>
      <c r="Q20">
        <v>17</v>
      </c>
      <c r="R20">
        <v>408</v>
      </c>
      <c r="S20">
        <v>0</v>
      </c>
      <c r="T20">
        <v>408</v>
      </c>
      <c r="U20">
        <v>0</v>
      </c>
      <c r="V20">
        <v>408</v>
      </c>
      <c r="W20" t="s">
        <v>36</v>
      </c>
      <c r="X20" t="s">
        <v>94</v>
      </c>
      <c r="Y20" t="s">
        <v>108</v>
      </c>
      <c r="Z20" t="s">
        <v>107</v>
      </c>
      <c r="AA20" t="s">
        <v>39</v>
      </c>
    </row>
    <row r="21" spans="1:27" hidden="1" x14ac:dyDescent="0.25">
      <c r="A21" t="s">
        <v>27</v>
      </c>
      <c r="B21" t="s">
        <v>90</v>
      </c>
      <c r="C21" t="s">
        <v>91</v>
      </c>
      <c r="D21">
        <v>1473062</v>
      </c>
      <c r="E21">
        <v>5.6857946091803002E+17</v>
      </c>
      <c r="F21" t="s">
        <v>109</v>
      </c>
      <c r="G21" t="s">
        <v>110</v>
      </c>
      <c r="H21" t="s">
        <v>111</v>
      </c>
      <c r="I21" t="s">
        <v>112</v>
      </c>
      <c r="J21" t="s">
        <v>113</v>
      </c>
      <c r="K21" s="1">
        <v>43741</v>
      </c>
      <c r="L21" s="1">
        <v>44107</v>
      </c>
      <c r="M21" s="1">
        <v>43954</v>
      </c>
      <c r="N21" s="1">
        <v>43984</v>
      </c>
      <c r="O21" t="s">
        <v>35</v>
      </c>
      <c r="P21">
        <v>46</v>
      </c>
      <c r="Q21">
        <v>68</v>
      </c>
      <c r="R21">
        <v>3128</v>
      </c>
      <c r="S21">
        <v>0</v>
      </c>
      <c r="T21">
        <v>3128</v>
      </c>
      <c r="U21">
        <v>0</v>
      </c>
      <c r="V21">
        <v>3128</v>
      </c>
      <c r="W21" t="s">
        <v>36</v>
      </c>
      <c r="X21" t="s">
        <v>94</v>
      </c>
      <c r="Y21" t="s">
        <v>113</v>
      </c>
      <c r="Z21" t="s">
        <v>113</v>
      </c>
      <c r="AA21" t="s">
        <v>39</v>
      </c>
    </row>
    <row r="22" spans="1:27" hidden="1" x14ac:dyDescent="0.25">
      <c r="A22" t="s">
        <v>27</v>
      </c>
      <c r="B22" t="s">
        <v>90</v>
      </c>
      <c r="C22" t="s">
        <v>91</v>
      </c>
      <c r="D22">
        <v>1473062</v>
      </c>
      <c r="E22">
        <v>5.6857946091803002E+17</v>
      </c>
      <c r="F22" t="s">
        <v>114</v>
      </c>
      <c r="G22" t="s">
        <v>115</v>
      </c>
      <c r="H22" t="s">
        <v>84</v>
      </c>
      <c r="I22" t="s">
        <v>85</v>
      </c>
      <c r="J22" t="s">
        <v>86</v>
      </c>
      <c r="K22" s="1">
        <v>43741</v>
      </c>
      <c r="L22" s="1">
        <v>44107</v>
      </c>
      <c r="M22" s="1">
        <v>43954</v>
      </c>
      <c r="N22" s="1">
        <v>43984</v>
      </c>
      <c r="O22" t="s">
        <v>35</v>
      </c>
      <c r="P22">
        <v>4</v>
      </c>
      <c r="Q22">
        <v>9</v>
      </c>
      <c r="R22">
        <v>36</v>
      </c>
      <c r="S22">
        <v>0</v>
      </c>
      <c r="T22">
        <v>36</v>
      </c>
      <c r="U22">
        <v>0</v>
      </c>
      <c r="V22">
        <v>36</v>
      </c>
      <c r="W22" t="s">
        <v>36</v>
      </c>
      <c r="X22" t="s">
        <v>94</v>
      </c>
      <c r="Y22" t="s">
        <v>87</v>
      </c>
      <c r="Z22" t="s">
        <v>86</v>
      </c>
      <c r="AA22" t="s">
        <v>39</v>
      </c>
    </row>
    <row r="23" spans="1:27" hidden="1" x14ac:dyDescent="0.25">
      <c r="A23" t="s">
        <v>27</v>
      </c>
      <c r="B23" t="s">
        <v>90</v>
      </c>
      <c r="C23" t="s">
        <v>91</v>
      </c>
      <c r="D23">
        <v>1473062</v>
      </c>
      <c r="E23">
        <v>5.6857946091803002E+17</v>
      </c>
      <c r="F23" t="s">
        <v>116</v>
      </c>
      <c r="G23" t="s">
        <v>117</v>
      </c>
      <c r="H23" t="s">
        <v>118</v>
      </c>
      <c r="I23" t="s">
        <v>119</v>
      </c>
      <c r="J23" t="s">
        <v>120</v>
      </c>
      <c r="K23" s="1">
        <v>43741</v>
      </c>
      <c r="L23" s="1">
        <v>44107</v>
      </c>
      <c r="M23" s="1">
        <v>43954</v>
      </c>
      <c r="N23" s="1">
        <v>43984</v>
      </c>
      <c r="O23" t="s">
        <v>35</v>
      </c>
      <c r="P23">
        <v>12</v>
      </c>
      <c r="Q23">
        <v>44</v>
      </c>
      <c r="R23">
        <v>528</v>
      </c>
      <c r="S23">
        <v>0</v>
      </c>
      <c r="T23">
        <v>528</v>
      </c>
      <c r="U23">
        <v>0</v>
      </c>
      <c r="V23">
        <v>528</v>
      </c>
      <c r="W23" t="s">
        <v>36</v>
      </c>
      <c r="X23" t="s">
        <v>94</v>
      </c>
      <c r="Y23" t="s">
        <v>121</v>
      </c>
      <c r="Z23" t="s">
        <v>120</v>
      </c>
      <c r="AA23" t="s">
        <v>39</v>
      </c>
    </row>
    <row r="24" spans="1:27" hidden="1" x14ac:dyDescent="0.25">
      <c r="A24" t="s">
        <v>27</v>
      </c>
      <c r="B24" t="s">
        <v>122</v>
      </c>
      <c r="C24" t="s">
        <v>123</v>
      </c>
      <c r="D24">
        <v>1473062</v>
      </c>
      <c r="E24">
        <v>5.6857946087809299E+17</v>
      </c>
      <c r="F24" t="s">
        <v>124</v>
      </c>
      <c r="G24" t="s">
        <v>125</v>
      </c>
      <c r="H24" t="s">
        <v>126</v>
      </c>
      <c r="I24" t="s">
        <v>127</v>
      </c>
      <c r="J24" t="s">
        <v>128</v>
      </c>
      <c r="K24" s="1">
        <v>43864</v>
      </c>
      <c r="L24" s="1">
        <v>44230</v>
      </c>
      <c r="M24" s="1">
        <v>43954</v>
      </c>
      <c r="N24" s="1">
        <v>43984</v>
      </c>
      <c r="O24" t="s">
        <v>35</v>
      </c>
      <c r="P24">
        <v>24</v>
      </c>
      <c r="Q24">
        <v>2</v>
      </c>
      <c r="R24">
        <v>48</v>
      </c>
      <c r="S24">
        <v>0</v>
      </c>
      <c r="T24">
        <v>48</v>
      </c>
      <c r="U24">
        <v>0</v>
      </c>
      <c r="V24">
        <v>48</v>
      </c>
      <c r="W24" t="s">
        <v>36</v>
      </c>
      <c r="X24" t="s">
        <v>129</v>
      </c>
      <c r="Y24" t="s">
        <v>128</v>
      </c>
      <c r="Z24" t="s">
        <v>128</v>
      </c>
      <c r="AA24" t="s">
        <v>39</v>
      </c>
    </row>
    <row r="25" spans="1:27" hidden="1" x14ac:dyDescent="0.25">
      <c r="A25" t="s">
        <v>27</v>
      </c>
      <c r="B25" t="s">
        <v>130</v>
      </c>
      <c r="C25" t="s">
        <v>131</v>
      </c>
      <c r="D25">
        <v>1473062</v>
      </c>
      <c r="E25">
        <v>5.6857946088129299E+17</v>
      </c>
      <c r="F25" t="s">
        <v>132</v>
      </c>
      <c r="G25" t="s">
        <v>133</v>
      </c>
      <c r="H25" t="s">
        <v>134</v>
      </c>
      <c r="I25" t="s">
        <v>135</v>
      </c>
      <c r="J25" t="s">
        <v>136</v>
      </c>
      <c r="K25" s="1">
        <v>43955</v>
      </c>
      <c r="L25" s="1">
        <v>44320</v>
      </c>
      <c r="M25" s="1">
        <v>43955</v>
      </c>
      <c r="N25" s="1">
        <v>43985</v>
      </c>
      <c r="O25" t="s">
        <v>137</v>
      </c>
      <c r="P25">
        <v>3.2</v>
      </c>
      <c r="Q25">
        <v>100</v>
      </c>
      <c r="R25">
        <v>320</v>
      </c>
      <c r="S25">
        <v>0</v>
      </c>
      <c r="T25">
        <v>320</v>
      </c>
      <c r="U25">
        <v>0</v>
      </c>
      <c r="V25">
        <v>320</v>
      </c>
      <c r="W25" t="s">
        <v>36</v>
      </c>
      <c r="X25" t="s">
        <v>138</v>
      </c>
      <c r="Y25" t="s">
        <v>136</v>
      </c>
      <c r="Z25" t="s">
        <v>136</v>
      </c>
      <c r="AA25" t="s">
        <v>39</v>
      </c>
    </row>
    <row r="26" spans="1:27" hidden="1" x14ac:dyDescent="0.25">
      <c r="A26" t="s">
        <v>27</v>
      </c>
      <c r="B26" t="s">
        <v>139</v>
      </c>
      <c r="C26" t="s">
        <v>140</v>
      </c>
      <c r="D26">
        <v>1473062</v>
      </c>
      <c r="E26">
        <v>5.6857946093492E+17</v>
      </c>
      <c r="F26" t="s">
        <v>141</v>
      </c>
      <c r="G26" t="s">
        <v>142</v>
      </c>
      <c r="H26" t="s">
        <v>143</v>
      </c>
      <c r="I26" t="s">
        <v>144</v>
      </c>
      <c r="J26" t="s">
        <v>145</v>
      </c>
      <c r="K26" s="1">
        <v>43955</v>
      </c>
      <c r="L26" s="1">
        <v>44320</v>
      </c>
      <c r="M26" s="1">
        <v>43955</v>
      </c>
      <c r="N26" s="1">
        <v>43985</v>
      </c>
      <c r="O26" t="s">
        <v>137</v>
      </c>
      <c r="P26">
        <v>3996</v>
      </c>
      <c r="Q26">
        <v>1</v>
      </c>
      <c r="R26">
        <v>3996</v>
      </c>
      <c r="S26">
        <v>0</v>
      </c>
      <c r="T26">
        <v>3996</v>
      </c>
      <c r="U26">
        <v>0</v>
      </c>
      <c r="V26">
        <v>3996</v>
      </c>
      <c r="W26" t="s">
        <v>36</v>
      </c>
      <c r="X26" t="s">
        <v>146</v>
      </c>
      <c r="Y26" t="s">
        <v>145</v>
      </c>
      <c r="Z26" t="s">
        <v>145</v>
      </c>
      <c r="AA26" t="s">
        <v>39</v>
      </c>
    </row>
    <row r="27" spans="1:27" hidden="1" x14ac:dyDescent="0.25">
      <c r="A27" t="s">
        <v>27</v>
      </c>
      <c r="B27" t="s">
        <v>147</v>
      </c>
      <c r="C27" t="s">
        <v>148</v>
      </c>
      <c r="D27">
        <v>1473062</v>
      </c>
      <c r="E27">
        <v>5.6857946100584E+17</v>
      </c>
      <c r="F27" t="s">
        <v>149</v>
      </c>
      <c r="G27" s="2" t="s">
        <v>150</v>
      </c>
      <c r="H27" t="s">
        <v>118</v>
      </c>
      <c r="I27" t="s">
        <v>119</v>
      </c>
      <c r="J27" t="s">
        <v>120</v>
      </c>
      <c r="K27" s="1">
        <v>43955</v>
      </c>
      <c r="L27" s="1">
        <v>44280</v>
      </c>
      <c r="M27" s="1">
        <v>43955</v>
      </c>
      <c r="N27" s="1">
        <v>43975</v>
      </c>
      <c r="O27" t="s">
        <v>137</v>
      </c>
      <c r="P27">
        <v>8.4</v>
      </c>
      <c r="Q27">
        <v>20</v>
      </c>
      <c r="R27">
        <v>168</v>
      </c>
      <c r="S27">
        <v>0</v>
      </c>
      <c r="T27">
        <v>168</v>
      </c>
      <c r="U27">
        <v>0</v>
      </c>
      <c r="V27">
        <v>168</v>
      </c>
      <c r="W27" t="s">
        <v>36</v>
      </c>
      <c r="X27" t="s">
        <v>151</v>
      </c>
      <c r="Y27" t="s">
        <v>120</v>
      </c>
      <c r="Z27" t="s">
        <v>120</v>
      </c>
      <c r="AA27" t="s">
        <v>39</v>
      </c>
    </row>
    <row r="28" spans="1:27" hidden="1" x14ac:dyDescent="0.25">
      <c r="A28" t="s">
        <v>27</v>
      </c>
      <c r="B28" t="s">
        <v>152</v>
      </c>
      <c r="C28" t="s">
        <v>153</v>
      </c>
      <c r="D28">
        <v>1473062</v>
      </c>
      <c r="E28">
        <v>5.6857946087336301E+17</v>
      </c>
      <c r="F28" t="s">
        <v>154</v>
      </c>
      <c r="G28" t="s">
        <v>155</v>
      </c>
      <c r="H28" t="s">
        <v>42</v>
      </c>
      <c r="I28" t="s">
        <v>43</v>
      </c>
      <c r="J28" t="s">
        <v>44</v>
      </c>
      <c r="K28" s="1">
        <v>43925</v>
      </c>
      <c r="L28" s="1">
        <v>44290</v>
      </c>
      <c r="M28" s="1">
        <v>43955</v>
      </c>
      <c r="N28" s="1">
        <v>43985</v>
      </c>
      <c r="O28" t="s">
        <v>35</v>
      </c>
      <c r="P28">
        <v>16</v>
      </c>
      <c r="Q28">
        <v>203</v>
      </c>
      <c r="R28">
        <v>3248</v>
      </c>
      <c r="S28">
        <v>0</v>
      </c>
      <c r="T28">
        <v>3248</v>
      </c>
      <c r="U28">
        <v>0</v>
      </c>
      <c r="V28">
        <v>3248</v>
      </c>
      <c r="W28" t="s">
        <v>36</v>
      </c>
      <c r="X28" t="s">
        <v>156</v>
      </c>
      <c r="Y28" t="s">
        <v>157</v>
      </c>
      <c r="Z28" t="s">
        <v>44</v>
      </c>
      <c r="AA28" t="s">
        <v>39</v>
      </c>
    </row>
    <row r="29" spans="1:27" hidden="1" x14ac:dyDescent="0.25">
      <c r="A29" t="s">
        <v>27</v>
      </c>
      <c r="B29" t="s">
        <v>152</v>
      </c>
      <c r="C29" t="s">
        <v>153</v>
      </c>
      <c r="D29">
        <v>1473062</v>
      </c>
      <c r="E29">
        <v>5.6857946087336301E+17</v>
      </c>
      <c r="F29" t="s">
        <v>154</v>
      </c>
      <c r="G29" t="s">
        <v>155</v>
      </c>
      <c r="H29" t="s">
        <v>42</v>
      </c>
      <c r="I29" t="s">
        <v>43</v>
      </c>
      <c r="J29" t="s">
        <v>44</v>
      </c>
      <c r="K29" s="1">
        <v>43925</v>
      </c>
      <c r="L29" s="1">
        <v>44290</v>
      </c>
      <c r="M29" s="1">
        <v>43925</v>
      </c>
      <c r="N29" s="1">
        <v>43926</v>
      </c>
      <c r="O29" t="s">
        <v>61</v>
      </c>
      <c r="P29">
        <v>1.06</v>
      </c>
      <c r="Q29">
        <v>214</v>
      </c>
      <c r="R29">
        <v>228.27</v>
      </c>
      <c r="S29">
        <v>0</v>
      </c>
      <c r="T29">
        <v>228.27</v>
      </c>
      <c r="U29">
        <v>0</v>
      </c>
      <c r="V29">
        <v>228.27</v>
      </c>
      <c r="W29" t="s">
        <v>36</v>
      </c>
      <c r="X29" t="s">
        <v>156</v>
      </c>
      <c r="Y29" t="s">
        <v>157</v>
      </c>
      <c r="Z29" t="s">
        <v>44</v>
      </c>
      <c r="AA29" t="s">
        <v>39</v>
      </c>
    </row>
    <row r="30" spans="1:27" hidden="1" x14ac:dyDescent="0.25">
      <c r="A30" t="s">
        <v>27</v>
      </c>
      <c r="B30" t="s">
        <v>152</v>
      </c>
      <c r="C30" t="s">
        <v>153</v>
      </c>
      <c r="D30">
        <v>1473062</v>
      </c>
      <c r="E30">
        <v>5.6857946087336301E+17</v>
      </c>
      <c r="F30" t="s">
        <v>154</v>
      </c>
      <c r="G30" t="s">
        <v>155</v>
      </c>
      <c r="H30" t="s">
        <v>42</v>
      </c>
      <c r="I30" t="s">
        <v>43</v>
      </c>
      <c r="J30" t="s">
        <v>44</v>
      </c>
      <c r="K30" s="1">
        <v>43925</v>
      </c>
      <c r="L30" s="1">
        <v>44290</v>
      </c>
      <c r="M30" s="1">
        <v>43927</v>
      </c>
      <c r="N30" s="1">
        <v>43933</v>
      </c>
      <c r="O30" t="s">
        <v>61</v>
      </c>
      <c r="P30">
        <v>3.73</v>
      </c>
      <c r="Q30">
        <v>215</v>
      </c>
      <c r="R30">
        <v>802.67</v>
      </c>
      <c r="S30">
        <v>0</v>
      </c>
      <c r="T30">
        <v>802.67</v>
      </c>
      <c r="U30">
        <v>0</v>
      </c>
      <c r="V30">
        <v>802.67</v>
      </c>
      <c r="W30" t="s">
        <v>36</v>
      </c>
      <c r="X30" t="s">
        <v>156</v>
      </c>
      <c r="Y30" t="s">
        <v>157</v>
      </c>
      <c r="Z30" t="s">
        <v>44</v>
      </c>
      <c r="AA30" t="s">
        <v>39</v>
      </c>
    </row>
    <row r="31" spans="1:27" hidden="1" x14ac:dyDescent="0.25">
      <c r="A31" t="s">
        <v>27</v>
      </c>
      <c r="B31" t="s">
        <v>152</v>
      </c>
      <c r="C31" t="s">
        <v>153</v>
      </c>
      <c r="D31">
        <v>1473062</v>
      </c>
      <c r="E31">
        <v>5.6857946087336301E+17</v>
      </c>
      <c r="F31" t="s">
        <v>154</v>
      </c>
      <c r="G31" t="s">
        <v>155</v>
      </c>
      <c r="H31" t="s">
        <v>42</v>
      </c>
      <c r="I31" t="s">
        <v>43</v>
      </c>
      <c r="J31" t="s">
        <v>44</v>
      </c>
      <c r="K31" s="1">
        <v>43925</v>
      </c>
      <c r="L31" s="1">
        <v>44290</v>
      </c>
      <c r="M31" s="1">
        <v>43934</v>
      </c>
      <c r="N31" s="1">
        <v>43934</v>
      </c>
      <c r="O31" t="s">
        <v>61</v>
      </c>
      <c r="P31">
        <v>0.53</v>
      </c>
      <c r="Q31">
        <v>212</v>
      </c>
      <c r="R31">
        <v>113.07</v>
      </c>
      <c r="S31">
        <v>0</v>
      </c>
      <c r="T31">
        <v>113.07</v>
      </c>
      <c r="U31">
        <v>0</v>
      </c>
      <c r="V31">
        <v>113.07</v>
      </c>
      <c r="W31" t="s">
        <v>36</v>
      </c>
      <c r="X31" t="s">
        <v>156</v>
      </c>
      <c r="Y31" t="s">
        <v>157</v>
      </c>
      <c r="Z31" t="s">
        <v>44</v>
      </c>
      <c r="AA31" t="s">
        <v>39</v>
      </c>
    </row>
    <row r="32" spans="1:27" hidden="1" x14ac:dyDescent="0.25">
      <c r="A32" t="s">
        <v>27</v>
      </c>
      <c r="B32" t="s">
        <v>152</v>
      </c>
      <c r="C32" t="s">
        <v>153</v>
      </c>
      <c r="D32">
        <v>1473062</v>
      </c>
      <c r="E32">
        <v>5.6857946087336301E+17</v>
      </c>
      <c r="F32" t="s">
        <v>154</v>
      </c>
      <c r="G32" t="s">
        <v>155</v>
      </c>
      <c r="H32" t="s">
        <v>42</v>
      </c>
      <c r="I32" t="s">
        <v>43</v>
      </c>
      <c r="J32" t="s">
        <v>44</v>
      </c>
      <c r="K32" s="1">
        <v>43925</v>
      </c>
      <c r="L32" s="1">
        <v>44290</v>
      </c>
      <c r="M32" s="1">
        <v>43935</v>
      </c>
      <c r="N32" s="1">
        <v>43942</v>
      </c>
      <c r="O32" t="s">
        <v>61</v>
      </c>
      <c r="P32">
        <v>4.26</v>
      </c>
      <c r="Q32">
        <v>211</v>
      </c>
      <c r="R32">
        <v>900.27</v>
      </c>
      <c r="S32">
        <v>0</v>
      </c>
      <c r="T32">
        <v>900.27</v>
      </c>
      <c r="U32">
        <v>0</v>
      </c>
      <c r="V32">
        <v>900.27</v>
      </c>
      <c r="W32" t="s">
        <v>36</v>
      </c>
      <c r="X32" t="s">
        <v>156</v>
      </c>
      <c r="Y32" t="s">
        <v>157</v>
      </c>
      <c r="Z32" t="s">
        <v>44</v>
      </c>
      <c r="AA32" t="s">
        <v>39</v>
      </c>
    </row>
    <row r="33" spans="1:27" hidden="1" x14ac:dyDescent="0.25">
      <c r="A33" t="s">
        <v>27</v>
      </c>
      <c r="B33" t="s">
        <v>152</v>
      </c>
      <c r="C33" t="s">
        <v>153</v>
      </c>
      <c r="D33">
        <v>1473062</v>
      </c>
      <c r="E33">
        <v>5.6857946087336301E+17</v>
      </c>
      <c r="F33" t="s">
        <v>154</v>
      </c>
      <c r="G33" t="s">
        <v>155</v>
      </c>
      <c r="H33" t="s">
        <v>42</v>
      </c>
      <c r="I33" t="s">
        <v>43</v>
      </c>
      <c r="J33" t="s">
        <v>44</v>
      </c>
      <c r="K33" s="1">
        <v>43925</v>
      </c>
      <c r="L33" s="1">
        <v>44290</v>
      </c>
      <c r="M33" s="1">
        <v>43943</v>
      </c>
      <c r="N33" s="1">
        <v>43947</v>
      </c>
      <c r="O33" t="s">
        <v>61</v>
      </c>
      <c r="P33">
        <v>2.66</v>
      </c>
      <c r="Q33">
        <v>210</v>
      </c>
      <c r="R33">
        <v>560</v>
      </c>
      <c r="S33">
        <v>0</v>
      </c>
      <c r="T33">
        <v>560</v>
      </c>
      <c r="U33">
        <v>0</v>
      </c>
      <c r="V33">
        <v>560</v>
      </c>
      <c r="W33" t="s">
        <v>36</v>
      </c>
      <c r="X33" t="s">
        <v>156</v>
      </c>
      <c r="Y33" t="s">
        <v>157</v>
      </c>
      <c r="Z33" t="s">
        <v>44</v>
      </c>
      <c r="AA33" t="s">
        <v>39</v>
      </c>
    </row>
    <row r="34" spans="1:27" hidden="1" x14ac:dyDescent="0.25">
      <c r="A34" t="s">
        <v>27</v>
      </c>
      <c r="B34" t="s">
        <v>152</v>
      </c>
      <c r="C34" t="s">
        <v>153</v>
      </c>
      <c r="D34">
        <v>1473062</v>
      </c>
      <c r="E34">
        <v>5.6857946087336301E+17</v>
      </c>
      <c r="F34" t="s">
        <v>154</v>
      </c>
      <c r="G34" t="s">
        <v>155</v>
      </c>
      <c r="H34" t="s">
        <v>42</v>
      </c>
      <c r="I34" t="s">
        <v>43</v>
      </c>
      <c r="J34" t="s">
        <v>44</v>
      </c>
      <c r="K34" s="1">
        <v>43925</v>
      </c>
      <c r="L34" s="1">
        <v>44290</v>
      </c>
      <c r="M34" s="1">
        <v>43948</v>
      </c>
      <c r="N34" s="1">
        <v>43950</v>
      </c>
      <c r="O34" t="s">
        <v>61</v>
      </c>
      <c r="P34">
        <v>1.6</v>
      </c>
      <c r="Q34">
        <v>207</v>
      </c>
      <c r="R34">
        <v>331.2</v>
      </c>
      <c r="S34">
        <v>0</v>
      </c>
      <c r="T34">
        <v>331.2</v>
      </c>
      <c r="U34">
        <v>0</v>
      </c>
      <c r="V34">
        <v>331.2</v>
      </c>
      <c r="W34" t="s">
        <v>36</v>
      </c>
      <c r="X34" t="s">
        <v>156</v>
      </c>
      <c r="Y34" t="s">
        <v>157</v>
      </c>
      <c r="Z34" t="s">
        <v>44</v>
      </c>
      <c r="AA34" t="s">
        <v>39</v>
      </c>
    </row>
    <row r="35" spans="1:27" hidden="1" x14ac:dyDescent="0.25">
      <c r="A35" t="s">
        <v>27</v>
      </c>
      <c r="B35" t="s">
        <v>152</v>
      </c>
      <c r="C35" t="s">
        <v>153</v>
      </c>
      <c r="D35">
        <v>1473062</v>
      </c>
      <c r="E35">
        <v>5.6857946087336301E+17</v>
      </c>
      <c r="F35" t="s">
        <v>154</v>
      </c>
      <c r="G35" t="s">
        <v>155</v>
      </c>
      <c r="H35" t="s">
        <v>42</v>
      </c>
      <c r="I35" t="s">
        <v>43</v>
      </c>
      <c r="J35" t="s">
        <v>44</v>
      </c>
      <c r="K35" s="1">
        <v>43925</v>
      </c>
      <c r="L35" s="1">
        <v>44290</v>
      </c>
      <c r="M35" s="1">
        <v>43951</v>
      </c>
      <c r="N35" s="1">
        <v>43954</v>
      </c>
      <c r="O35" t="s">
        <v>61</v>
      </c>
      <c r="P35">
        <v>2.13</v>
      </c>
      <c r="Q35">
        <v>203</v>
      </c>
      <c r="R35">
        <v>433.07</v>
      </c>
      <c r="S35">
        <v>0</v>
      </c>
      <c r="T35">
        <v>433.07</v>
      </c>
      <c r="U35">
        <v>0</v>
      </c>
      <c r="V35">
        <v>433.07</v>
      </c>
      <c r="W35" t="s">
        <v>36</v>
      </c>
      <c r="X35" t="s">
        <v>156</v>
      </c>
      <c r="Y35" t="s">
        <v>157</v>
      </c>
      <c r="Z35" t="s">
        <v>44</v>
      </c>
      <c r="AA35" t="s">
        <v>39</v>
      </c>
    </row>
    <row r="36" spans="1:27" hidden="1" x14ac:dyDescent="0.25">
      <c r="A36" t="s">
        <v>27</v>
      </c>
      <c r="B36" t="s">
        <v>152</v>
      </c>
      <c r="C36" t="s">
        <v>153</v>
      </c>
      <c r="D36">
        <v>1473062</v>
      </c>
      <c r="E36">
        <v>5.6857946087336301E+17</v>
      </c>
      <c r="F36" t="s">
        <v>154</v>
      </c>
      <c r="G36" t="s">
        <v>155</v>
      </c>
      <c r="H36" t="s">
        <v>42</v>
      </c>
      <c r="I36" t="s">
        <v>43</v>
      </c>
      <c r="J36" t="s">
        <v>44</v>
      </c>
      <c r="K36" s="1">
        <v>43925</v>
      </c>
      <c r="L36" s="1">
        <v>44290</v>
      </c>
      <c r="M36" s="1">
        <v>43925</v>
      </c>
      <c r="N36" s="1">
        <v>43954</v>
      </c>
      <c r="O36" t="s">
        <v>61</v>
      </c>
      <c r="P36">
        <v>-16</v>
      </c>
      <c r="Q36">
        <v>214</v>
      </c>
      <c r="R36">
        <v>-3424</v>
      </c>
      <c r="S36">
        <v>0</v>
      </c>
      <c r="T36">
        <v>-3424</v>
      </c>
      <c r="U36">
        <v>0</v>
      </c>
      <c r="V36">
        <v>-3424</v>
      </c>
      <c r="W36" t="s">
        <v>36</v>
      </c>
      <c r="X36" t="s">
        <v>156</v>
      </c>
      <c r="Y36" t="s">
        <v>157</v>
      </c>
      <c r="Z36" t="s">
        <v>44</v>
      </c>
      <c r="AA36" t="s">
        <v>39</v>
      </c>
    </row>
    <row r="37" spans="1:27" hidden="1" x14ac:dyDescent="0.25">
      <c r="A37" t="s">
        <v>27</v>
      </c>
      <c r="B37" t="s">
        <v>152</v>
      </c>
      <c r="C37" t="s">
        <v>153</v>
      </c>
      <c r="D37">
        <v>1473062</v>
      </c>
      <c r="E37">
        <v>5.6857946087336301E+17</v>
      </c>
      <c r="F37" t="s">
        <v>158</v>
      </c>
      <c r="G37" t="s">
        <v>159</v>
      </c>
      <c r="H37" t="s">
        <v>160</v>
      </c>
      <c r="I37" t="s">
        <v>161</v>
      </c>
      <c r="J37" t="s">
        <v>162</v>
      </c>
      <c r="K37" s="1">
        <v>43925</v>
      </c>
      <c r="L37" s="1">
        <v>44290</v>
      </c>
      <c r="M37" s="1">
        <v>43955</v>
      </c>
      <c r="N37" s="1">
        <v>43985</v>
      </c>
      <c r="O37" t="s">
        <v>35</v>
      </c>
      <c r="P37">
        <v>1.6</v>
      </c>
      <c r="Q37">
        <v>252</v>
      </c>
      <c r="R37">
        <v>403.2</v>
      </c>
      <c r="S37">
        <v>0</v>
      </c>
      <c r="T37">
        <v>403.2</v>
      </c>
      <c r="U37">
        <v>0</v>
      </c>
      <c r="V37">
        <v>403.2</v>
      </c>
      <c r="W37" t="s">
        <v>36</v>
      </c>
      <c r="X37" t="s">
        <v>156</v>
      </c>
      <c r="Y37" t="s">
        <v>163</v>
      </c>
      <c r="Z37" t="s">
        <v>162</v>
      </c>
      <c r="AA37" t="s">
        <v>39</v>
      </c>
    </row>
    <row r="38" spans="1:27" hidden="1" x14ac:dyDescent="0.25">
      <c r="A38" t="s">
        <v>27</v>
      </c>
      <c r="B38" t="s">
        <v>152</v>
      </c>
      <c r="C38" t="s">
        <v>153</v>
      </c>
      <c r="D38">
        <v>1473062</v>
      </c>
      <c r="E38">
        <v>5.6857946087336301E+17</v>
      </c>
      <c r="F38" t="s">
        <v>158</v>
      </c>
      <c r="G38" t="s">
        <v>159</v>
      </c>
      <c r="H38" t="s">
        <v>160</v>
      </c>
      <c r="I38" t="s">
        <v>161</v>
      </c>
      <c r="J38" t="s">
        <v>162</v>
      </c>
      <c r="K38" s="1">
        <v>43925</v>
      </c>
      <c r="L38" s="1">
        <v>44290</v>
      </c>
      <c r="M38" s="1">
        <v>43925</v>
      </c>
      <c r="N38" s="1">
        <v>43926</v>
      </c>
      <c r="O38" t="s">
        <v>61</v>
      </c>
      <c r="P38">
        <v>0.1</v>
      </c>
      <c r="Q38">
        <v>262</v>
      </c>
      <c r="R38">
        <v>27.95</v>
      </c>
      <c r="S38">
        <v>0</v>
      </c>
      <c r="T38">
        <v>27.95</v>
      </c>
      <c r="U38">
        <v>0</v>
      </c>
      <c r="V38">
        <v>27.95</v>
      </c>
      <c r="W38" t="s">
        <v>36</v>
      </c>
      <c r="X38" t="s">
        <v>156</v>
      </c>
      <c r="Y38" t="s">
        <v>163</v>
      </c>
      <c r="Z38" t="s">
        <v>162</v>
      </c>
      <c r="AA38" t="s">
        <v>39</v>
      </c>
    </row>
    <row r="39" spans="1:27" hidden="1" x14ac:dyDescent="0.25">
      <c r="A39" t="s">
        <v>27</v>
      </c>
      <c r="B39" t="s">
        <v>152</v>
      </c>
      <c r="C39" t="s">
        <v>153</v>
      </c>
      <c r="D39">
        <v>1473062</v>
      </c>
      <c r="E39">
        <v>5.6857946087336301E+17</v>
      </c>
      <c r="F39" t="s">
        <v>158</v>
      </c>
      <c r="G39" t="s">
        <v>159</v>
      </c>
      <c r="H39" t="s">
        <v>160</v>
      </c>
      <c r="I39" t="s">
        <v>161</v>
      </c>
      <c r="J39" t="s">
        <v>162</v>
      </c>
      <c r="K39" s="1">
        <v>43925</v>
      </c>
      <c r="L39" s="1">
        <v>44290</v>
      </c>
      <c r="M39" s="1">
        <v>43927</v>
      </c>
      <c r="N39" s="1">
        <v>43934</v>
      </c>
      <c r="O39" t="s">
        <v>61</v>
      </c>
      <c r="P39">
        <v>0.42</v>
      </c>
      <c r="Q39">
        <v>261</v>
      </c>
      <c r="R39">
        <v>111.36</v>
      </c>
      <c r="S39">
        <v>0</v>
      </c>
      <c r="T39">
        <v>111.36</v>
      </c>
      <c r="U39">
        <v>0</v>
      </c>
      <c r="V39">
        <v>111.36</v>
      </c>
      <c r="W39" t="s">
        <v>36</v>
      </c>
      <c r="X39" t="s">
        <v>156</v>
      </c>
      <c r="Y39" t="s">
        <v>163</v>
      </c>
      <c r="Z39" t="s">
        <v>162</v>
      </c>
      <c r="AA39" t="s">
        <v>39</v>
      </c>
    </row>
    <row r="40" spans="1:27" hidden="1" x14ac:dyDescent="0.25">
      <c r="A40" t="s">
        <v>27</v>
      </c>
      <c r="B40" t="s">
        <v>152</v>
      </c>
      <c r="C40" t="s">
        <v>153</v>
      </c>
      <c r="D40">
        <v>1473062</v>
      </c>
      <c r="E40">
        <v>5.6857946087336301E+17</v>
      </c>
      <c r="F40" t="s">
        <v>158</v>
      </c>
      <c r="G40" t="s">
        <v>159</v>
      </c>
      <c r="H40" t="s">
        <v>160</v>
      </c>
      <c r="I40" t="s">
        <v>161</v>
      </c>
      <c r="J40" t="s">
        <v>162</v>
      </c>
      <c r="K40" s="1">
        <v>43925</v>
      </c>
      <c r="L40" s="1">
        <v>44290</v>
      </c>
      <c r="M40" s="1">
        <v>43935</v>
      </c>
      <c r="N40" s="1">
        <v>43947</v>
      </c>
      <c r="O40" t="s">
        <v>61</v>
      </c>
      <c r="P40">
        <v>0.69</v>
      </c>
      <c r="Q40">
        <v>260</v>
      </c>
      <c r="R40">
        <v>180.27</v>
      </c>
      <c r="S40">
        <v>0</v>
      </c>
      <c r="T40">
        <v>180.27</v>
      </c>
      <c r="U40">
        <v>0</v>
      </c>
      <c r="V40">
        <v>180.27</v>
      </c>
      <c r="W40" t="s">
        <v>36</v>
      </c>
      <c r="X40" t="s">
        <v>156</v>
      </c>
      <c r="Y40" t="s">
        <v>163</v>
      </c>
      <c r="Z40" t="s">
        <v>162</v>
      </c>
      <c r="AA40" t="s">
        <v>39</v>
      </c>
    </row>
    <row r="41" spans="1:27" hidden="1" x14ac:dyDescent="0.25">
      <c r="A41" t="s">
        <v>27</v>
      </c>
      <c r="B41" t="s">
        <v>152</v>
      </c>
      <c r="C41" t="s">
        <v>153</v>
      </c>
      <c r="D41">
        <v>1473062</v>
      </c>
      <c r="E41">
        <v>5.6857946087336301E+17</v>
      </c>
      <c r="F41" t="s">
        <v>158</v>
      </c>
      <c r="G41" t="s">
        <v>159</v>
      </c>
      <c r="H41" t="s">
        <v>160</v>
      </c>
      <c r="I41" t="s">
        <v>161</v>
      </c>
      <c r="J41" t="s">
        <v>162</v>
      </c>
      <c r="K41" s="1">
        <v>43925</v>
      </c>
      <c r="L41" s="1">
        <v>44290</v>
      </c>
      <c r="M41" s="1">
        <v>43948</v>
      </c>
      <c r="N41" s="1">
        <v>43950</v>
      </c>
      <c r="O41" t="s">
        <v>61</v>
      </c>
      <c r="P41">
        <v>0.16</v>
      </c>
      <c r="Q41">
        <v>255</v>
      </c>
      <c r="R41">
        <v>40.799999999999997</v>
      </c>
      <c r="S41">
        <v>0</v>
      </c>
      <c r="T41">
        <v>40.799999999999997</v>
      </c>
      <c r="U41">
        <v>0</v>
      </c>
      <c r="V41">
        <v>40.799999999999997</v>
      </c>
      <c r="W41" t="s">
        <v>36</v>
      </c>
      <c r="X41" t="s">
        <v>156</v>
      </c>
      <c r="Y41" t="s">
        <v>163</v>
      </c>
      <c r="Z41" t="s">
        <v>162</v>
      </c>
      <c r="AA41" t="s">
        <v>39</v>
      </c>
    </row>
    <row r="42" spans="1:27" hidden="1" x14ac:dyDescent="0.25">
      <c r="A42" t="s">
        <v>27</v>
      </c>
      <c r="B42" t="s">
        <v>152</v>
      </c>
      <c r="C42" t="s">
        <v>153</v>
      </c>
      <c r="D42">
        <v>1473062</v>
      </c>
      <c r="E42">
        <v>5.6857946087336301E+17</v>
      </c>
      <c r="F42" t="s">
        <v>158</v>
      </c>
      <c r="G42" t="s">
        <v>159</v>
      </c>
      <c r="H42" t="s">
        <v>160</v>
      </c>
      <c r="I42" t="s">
        <v>161</v>
      </c>
      <c r="J42" t="s">
        <v>162</v>
      </c>
      <c r="K42" s="1">
        <v>43925</v>
      </c>
      <c r="L42" s="1">
        <v>44290</v>
      </c>
      <c r="M42" s="1">
        <v>43951</v>
      </c>
      <c r="N42" s="1">
        <v>43954</v>
      </c>
      <c r="O42" t="s">
        <v>61</v>
      </c>
      <c r="P42">
        <v>0.21</v>
      </c>
      <c r="Q42">
        <v>252</v>
      </c>
      <c r="R42">
        <v>53.76</v>
      </c>
      <c r="S42">
        <v>0</v>
      </c>
      <c r="T42">
        <v>53.76</v>
      </c>
      <c r="U42">
        <v>0</v>
      </c>
      <c r="V42">
        <v>53.76</v>
      </c>
      <c r="W42" t="s">
        <v>36</v>
      </c>
      <c r="X42" t="s">
        <v>156</v>
      </c>
      <c r="Y42" t="s">
        <v>163</v>
      </c>
      <c r="Z42" t="s">
        <v>162</v>
      </c>
      <c r="AA42" t="s">
        <v>39</v>
      </c>
    </row>
    <row r="43" spans="1:27" hidden="1" x14ac:dyDescent="0.25">
      <c r="A43" t="s">
        <v>27</v>
      </c>
      <c r="B43" t="s">
        <v>152</v>
      </c>
      <c r="C43" t="s">
        <v>153</v>
      </c>
      <c r="D43">
        <v>1473062</v>
      </c>
      <c r="E43">
        <v>5.6857946087336301E+17</v>
      </c>
      <c r="F43" t="s">
        <v>158</v>
      </c>
      <c r="G43" t="s">
        <v>159</v>
      </c>
      <c r="H43" t="s">
        <v>160</v>
      </c>
      <c r="I43" t="s">
        <v>161</v>
      </c>
      <c r="J43" t="s">
        <v>162</v>
      </c>
      <c r="K43" s="1">
        <v>43925</v>
      </c>
      <c r="L43" s="1">
        <v>44290</v>
      </c>
      <c r="M43" s="1">
        <v>43925</v>
      </c>
      <c r="N43" s="1">
        <v>43954</v>
      </c>
      <c r="O43" t="s">
        <v>61</v>
      </c>
      <c r="P43">
        <v>-1.6</v>
      </c>
      <c r="Q43">
        <v>262</v>
      </c>
      <c r="R43">
        <v>-419.2</v>
      </c>
      <c r="S43">
        <v>0</v>
      </c>
      <c r="T43">
        <v>-419.2</v>
      </c>
      <c r="U43">
        <v>0</v>
      </c>
      <c r="V43">
        <v>-419.2</v>
      </c>
      <c r="W43" t="s">
        <v>36</v>
      </c>
      <c r="X43" t="s">
        <v>156</v>
      </c>
      <c r="Y43" t="s">
        <v>163</v>
      </c>
      <c r="Z43" t="s">
        <v>162</v>
      </c>
      <c r="AA43" t="s">
        <v>39</v>
      </c>
    </row>
    <row r="44" spans="1:27" hidden="1" x14ac:dyDescent="0.25">
      <c r="A44" t="s">
        <v>27</v>
      </c>
      <c r="B44" t="s">
        <v>152</v>
      </c>
      <c r="C44" t="s">
        <v>153</v>
      </c>
      <c r="D44">
        <v>1473062</v>
      </c>
      <c r="E44">
        <v>5.6857946087336301E+17</v>
      </c>
      <c r="F44" t="s">
        <v>164</v>
      </c>
      <c r="G44" t="s">
        <v>165</v>
      </c>
      <c r="H44" t="s">
        <v>166</v>
      </c>
      <c r="I44" t="s">
        <v>167</v>
      </c>
      <c r="J44" t="s">
        <v>168</v>
      </c>
      <c r="K44" s="1">
        <v>43925</v>
      </c>
      <c r="L44" s="1">
        <v>44290</v>
      </c>
      <c r="M44" s="1">
        <v>43955</v>
      </c>
      <c r="N44" s="1">
        <v>43985</v>
      </c>
      <c r="O44" t="s">
        <v>35</v>
      </c>
      <c r="P44">
        <v>4</v>
      </c>
      <c r="Q44">
        <v>77</v>
      </c>
      <c r="R44">
        <v>308</v>
      </c>
      <c r="S44">
        <v>0</v>
      </c>
      <c r="T44">
        <v>308</v>
      </c>
      <c r="U44">
        <v>0</v>
      </c>
      <c r="V44">
        <v>308</v>
      </c>
      <c r="W44" t="s">
        <v>36</v>
      </c>
      <c r="X44" t="s">
        <v>156</v>
      </c>
      <c r="Y44" t="s">
        <v>169</v>
      </c>
      <c r="Z44" t="s">
        <v>168</v>
      </c>
      <c r="AA44" t="s">
        <v>39</v>
      </c>
    </row>
    <row r="45" spans="1:27" hidden="1" x14ac:dyDescent="0.25">
      <c r="A45" t="s">
        <v>27</v>
      </c>
      <c r="B45" t="s">
        <v>152</v>
      </c>
      <c r="C45" t="s">
        <v>153</v>
      </c>
      <c r="D45">
        <v>1473062</v>
      </c>
      <c r="E45">
        <v>5.6857946087336301E+17</v>
      </c>
      <c r="F45" t="s">
        <v>164</v>
      </c>
      <c r="G45" t="s">
        <v>165</v>
      </c>
      <c r="H45" t="s">
        <v>166</v>
      </c>
      <c r="I45" t="s">
        <v>167</v>
      </c>
      <c r="J45" t="s">
        <v>168</v>
      </c>
      <c r="K45" s="1">
        <v>43925</v>
      </c>
      <c r="L45" s="1">
        <v>44290</v>
      </c>
      <c r="M45" s="1">
        <v>43925</v>
      </c>
      <c r="N45" s="1">
        <v>43934</v>
      </c>
      <c r="O45" t="s">
        <v>61</v>
      </c>
      <c r="P45">
        <v>1.33</v>
      </c>
      <c r="Q45">
        <v>79</v>
      </c>
      <c r="R45">
        <v>105.33</v>
      </c>
      <c r="S45">
        <v>0</v>
      </c>
      <c r="T45">
        <v>105.33</v>
      </c>
      <c r="U45">
        <v>0</v>
      </c>
      <c r="V45">
        <v>105.33</v>
      </c>
      <c r="W45" t="s">
        <v>36</v>
      </c>
      <c r="X45" t="s">
        <v>156</v>
      </c>
      <c r="Y45" t="s">
        <v>169</v>
      </c>
      <c r="Z45" t="s">
        <v>168</v>
      </c>
      <c r="AA45" t="s">
        <v>39</v>
      </c>
    </row>
    <row r="46" spans="1:27" hidden="1" x14ac:dyDescent="0.25">
      <c r="A46" t="s">
        <v>27</v>
      </c>
      <c r="B46" t="s">
        <v>152</v>
      </c>
      <c r="C46" t="s">
        <v>153</v>
      </c>
      <c r="D46">
        <v>1473062</v>
      </c>
      <c r="E46">
        <v>5.6857946087336301E+17</v>
      </c>
      <c r="F46" t="s">
        <v>164</v>
      </c>
      <c r="G46" t="s">
        <v>165</v>
      </c>
      <c r="H46" t="s">
        <v>166</v>
      </c>
      <c r="I46" t="s">
        <v>167</v>
      </c>
      <c r="J46" t="s">
        <v>168</v>
      </c>
      <c r="K46" s="1">
        <v>43925</v>
      </c>
      <c r="L46" s="1">
        <v>44290</v>
      </c>
      <c r="M46" s="1">
        <v>43935</v>
      </c>
      <c r="N46" s="1">
        <v>43947</v>
      </c>
      <c r="O46" t="s">
        <v>61</v>
      </c>
      <c r="P46">
        <v>1.73</v>
      </c>
      <c r="Q46">
        <v>78</v>
      </c>
      <c r="R46">
        <v>135.19999999999999</v>
      </c>
      <c r="S46">
        <v>0</v>
      </c>
      <c r="T46">
        <v>135.19999999999999</v>
      </c>
      <c r="U46">
        <v>0</v>
      </c>
      <c r="V46">
        <v>135.19999999999999</v>
      </c>
      <c r="W46" t="s">
        <v>36</v>
      </c>
      <c r="X46" t="s">
        <v>156</v>
      </c>
      <c r="Y46" t="s">
        <v>169</v>
      </c>
      <c r="Z46" t="s">
        <v>168</v>
      </c>
      <c r="AA46" t="s">
        <v>39</v>
      </c>
    </row>
    <row r="47" spans="1:27" hidden="1" x14ac:dyDescent="0.25">
      <c r="A47" t="s">
        <v>27</v>
      </c>
      <c r="B47" t="s">
        <v>152</v>
      </c>
      <c r="C47" t="s">
        <v>153</v>
      </c>
      <c r="D47">
        <v>1473062</v>
      </c>
      <c r="E47">
        <v>5.6857946087336301E+17</v>
      </c>
      <c r="F47" t="s">
        <v>164</v>
      </c>
      <c r="G47" t="s">
        <v>165</v>
      </c>
      <c r="H47" t="s">
        <v>166</v>
      </c>
      <c r="I47" t="s">
        <v>167</v>
      </c>
      <c r="J47" t="s">
        <v>168</v>
      </c>
      <c r="K47" s="1">
        <v>43925</v>
      </c>
      <c r="L47" s="1">
        <v>44290</v>
      </c>
      <c r="M47" s="1">
        <v>43948</v>
      </c>
      <c r="N47" s="1">
        <v>43954</v>
      </c>
      <c r="O47" t="s">
        <v>61</v>
      </c>
      <c r="P47">
        <v>0.93</v>
      </c>
      <c r="Q47">
        <v>77</v>
      </c>
      <c r="R47">
        <v>71.87</v>
      </c>
      <c r="S47">
        <v>0</v>
      </c>
      <c r="T47">
        <v>71.87</v>
      </c>
      <c r="U47">
        <v>0</v>
      </c>
      <c r="V47">
        <v>71.87</v>
      </c>
      <c r="W47" t="s">
        <v>36</v>
      </c>
      <c r="X47" t="s">
        <v>156</v>
      </c>
      <c r="Y47" t="s">
        <v>169</v>
      </c>
      <c r="Z47" t="s">
        <v>168</v>
      </c>
      <c r="AA47" t="s">
        <v>39</v>
      </c>
    </row>
    <row r="48" spans="1:27" hidden="1" x14ac:dyDescent="0.25">
      <c r="A48" t="s">
        <v>27</v>
      </c>
      <c r="B48" t="s">
        <v>152</v>
      </c>
      <c r="C48" t="s">
        <v>153</v>
      </c>
      <c r="D48">
        <v>1473062</v>
      </c>
      <c r="E48">
        <v>5.6857946087336301E+17</v>
      </c>
      <c r="F48" t="s">
        <v>164</v>
      </c>
      <c r="G48" t="s">
        <v>165</v>
      </c>
      <c r="H48" t="s">
        <v>166</v>
      </c>
      <c r="I48" t="s">
        <v>167</v>
      </c>
      <c r="J48" t="s">
        <v>168</v>
      </c>
      <c r="K48" s="1">
        <v>43925</v>
      </c>
      <c r="L48" s="1">
        <v>44290</v>
      </c>
      <c r="M48" s="1">
        <v>43925</v>
      </c>
      <c r="N48" s="1">
        <v>43954</v>
      </c>
      <c r="O48" t="s">
        <v>61</v>
      </c>
      <c r="P48">
        <v>-4</v>
      </c>
      <c r="Q48">
        <v>79</v>
      </c>
      <c r="R48">
        <v>-316</v>
      </c>
      <c r="S48">
        <v>0</v>
      </c>
      <c r="T48">
        <v>-316</v>
      </c>
      <c r="U48">
        <v>0</v>
      </c>
      <c r="V48">
        <v>-316</v>
      </c>
      <c r="W48" t="s">
        <v>36</v>
      </c>
      <c r="X48" t="s">
        <v>156</v>
      </c>
      <c r="Y48" t="s">
        <v>169</v>
      </c>
      <c r="Z48" t="s">
        <v>168</v>
      </c>
      <c r="AA48" t="s">
        <v>39</v>
      </c>
    </row>
    <row r="49" spans="1:27" hidden="1" x14ac:dyDescent="0.25">
      <c r="A49" t="s">
        <v>27</v>
      </c>
      <c r="B49" t="s">
        <v>170</v>
      </c>
      <c r="C49" t="s">
        <v>171</v>
      </c>
      <c r="D49">
        <v>1473062</v>
      </c>
      <c r="E49">
        <v>5.6857946098906598E+17</v>
      </c>
      <c r="F49" t="s">
        <v>172</v>
      </c>
      <c r="G49" t="s">
        <v>173</v>
      </c>
      <c r="H49" t="s">
        <v>174</v>
      </c>
      <c r="I49" t="s">
        <v>175</v>
      </c>
      <c r="J49" t="s">
        <v>176</v>
      </c>
      <c r="K49" s="1">
        <v>43589</v>
      </c>
      <c r="L49" s="1">
        <v>43955</v>
      </c>
      <c r="M49" s="1">
        <v>43925</v>
      </c>
      <c r="N49" s="1">
        <v>43940</v>
      </c>
      <c r="O49" t="s">
        <v>61</v>
      </c>
      <c r="P49">
        <v>3.73</v>
      </c>
      <c r="Q49">
        <v>97</v>
      </c>
      <c r="R49">
        <v>362.13</v>
      </c>
      <c r="S49">
        <v>0</v>
      </c>
      <c r="T49">
        <v>362.13</v>
      </c>
      <c r="U49">
        <v>0</v>
      </c>
      <c r="V49">
        <v>362.13</v>
      </c>
      <c r="W49" t="s">
        <v>36</v>
      </c>
      <c r="X49" t="s">
        <v>177</v>
      </c>
      <c r="Y49" t="s">
        <v>176</v>
      </c>
      <c r="Z49" t="s">
        <v>176</v>
      </c>
      <c r="AA49" t="s">
        <v>39</v>
      </c>
    </row>
    <row r="50" spans="1:27" hidden="1" x14ac:dyDescent="0.25">
      <c r="A50" t="s">
        <v>27</v>
      </c>
      <c r="B50" t="s">
        <v>170</v>
      </c>
      <c r="C50" t="s">
        <v>171</v>
      </c>
      <c r="D50">
        <v>1473062</v>
      </c>
      <c r="E50">
        <v>5.6857946098906598E+17</v>
      </c>
      <c r="F50" t="s">
        <v>172</v>
      </c>
      <c r="G50" t="s">
        <v>173</v>
      </c>
      <c r="H50" t="s">
        <v>174</v>
      </c>
      <c r="I50" t="s">
        <v>175</v>
      </c>
      <c r="J50" t="s">
        <v>176</v>
      </c>
      <c r="K50" s="1">
        <v>43589</v>
      </c>
      <c r="L50" s="1">
        <v>43955</v>
      </c>
      <c r="M50" s="1">
        <v>43941</v>
      </c>
      <c r="N50" s="1">
        <v>43941</v>
      </c>
      <c r="O50" t="s">
        <v>61</v>
      </c>
      <c r="P50">
        <v>0.23</v>
      </c>
      <c r="Q50">
        <v>100</v>
      </c>
      <c r="R50">
        <v>23.33</v>
      </c>
      <c r="S50">
        <v>0</v>
      </c>
      <c r="T50">
        <v>23.33</v>
      </c>
      <c r="U50">
        <v>0</v>
      </c>
      <c r="V50">
        <v>23.33</v>
      </c>
      <c r="W50" t="s">
        <v>36</v>
      </c>
      <c r="X50" t="s">
        <v>177</v>
      </c>
      <c r="Y50" t="s">
        <v>176</v>
      </c>
      <c r="Z50" t="s">
        <v>176</v>
      </c>
      <c r="AA50" t="s">
        <v>39</v>
      </c>
    </row>
    <row r="51" spans="1:27" hidden="1" x14ac:dyDescent="0.25">
      <c r="A51" t="s">
        <v>27</v>
      </c>
      <c r="B51" t="s">
        <v>170</v>
      </c>
      <c r="C51" t="s">
        <v>171</v>
      </c>
      <c r="D51">
        <v>1473062</v>
      </c>
      <c r="E51">
        <v>5.6857946098906598E+17</v>
      </c>
      <c r="F51" t="s">
        <v>172</v>
      </c>
      <c r="G51" t="s">
        <v>173</v>
      </c>
      <c r="H51" t="s">
        <v>174</v>
      </c>
      <c r="I51" t="s">
        <v>175</v>
      </c>
      <c r="J51" t="s">
        <v>176</v>
      </c>
      <c r="K51" s="1">
        <v>43589</v>
      </c>
      <c r="L51" s="1">
        <v>43955</v>
      </c>
      <c r="M51" s="1">
        <v>43942</v>
      </c>
      <c r="N51" s="1">
        <v>43950</v>
      </c>
      <c r="O51" t="s">
        <v>61</v>
      </c>
      <c r="P51">
        <v>2.1</v>
      </c>
      <c r="Q51">
        <v>102</v>
      </c>
      <c r="R51">
        <v>214.2</v>
      </c>
      <c r="S51">
        <v>0</v>
      </c>
      <c r="T51">
        <v>214.2</v>
      </c>
      <c r="U51">
        <v>0</v>
      </c>
      <c r="V51">
        <v>214.2</v>
      </c>
      <c r="W51" t="s">
        <v>36</v>
      </c>
      <c r="X51" t="s">
        <v>177</v>
      </c>
      <c r="Y51" t="s">
        <v>176</v>
      </c>
      <c r="Z51" t="s">
        <v>176</v>
      </c>
      <c r="AA51" t="s">
        <v>39</v>
      </c>
    </row>
    <row r="52" spans="1:27" hidden="1" x14ac:dyDescent="0.25">
      <c r="A52" t="s">
        <v>27</v>
      </c>
      <c r="B52" t="s">
        <v>170</v>
      </c>
      <c r="C52" t="s">
        <v>171</v>
      </c>
      <c r="D52">
        <v>1473062</v>
      </c>
      <c r="E52">
        <v>5.6857946098906598E+17</v>
      </c>
      <c r="F52" t="s">
        <v>172</v>
      </c>
      <c r="G52" t="s">
        <v>173</v>
      </c>
      <c r="H52" t="s">
        <v>174</v>
      </c>
      <c r="I52" t="s">
        <v>175</v>
      </c>
      <c r="J52" t="s">
        <v>176</v>
      </c>
      <c r="K52" s="1">
        <v>43589</v>
      </c>
      <c r="L52" s="1">
        <v>43955</v>
      </c>
      <c r="M52" s="1">
        <v>43951</v>
      </c>
      <c r="N52" s="1">
        <v>43954</v>
      </c>
      <c r="O52" t="s">
        <v>61</v>
      </c>
      <c r="P52">
        <v>0.93</v>
      </c>
      <c r="Q52">
        <v>103</v>
      </c>
      <c r="R52">
        <v>96.13</v>
      </c>
      <c r="S52">
        <v>0</v>
      </c>
      <c r="T52">
        <v>96.13</v>
      </c>
      <c r="U52">
        <v>0</v>
      </c>
      <c r="V52">
        <v>96.13</v>
      </c>
      <c r="W52" t="s">
        <v>36</v>
      </c>
      <c r="X52" t="s">
        <v>177</v>
      </c>
      <c r="Y52" t="s">
        <v>176</v>
      </c>
      <c r="Z52" t="s">
        <v>176</v>
      </c>
      <c r="AA52" t="s">
        <v>39</v>
      </c>
    </row>
    <row r="53" spans="1:27" hidden="1" x14ac:dyDescent="0.25">
      <c r="A53" t="s">
        <v>27</v>
      </c>
      <c r="B53" t="s">
        <v>170</v>
      </c>
      <c r="C53" t="s">
        <v>171</v>
      </c>
      <c r="D53">
        <v>1473062</v>
      </c>
      <c r="E53">
        <v>5.6857946098906598E+17</v>
      </c>
      <c r="F53" t="s">
        <v>172</v>
      </c>
      <c r="G53" t="s">
        <v>173</v>
      </c>
      <c r="H53" t="s">
        <v>174</v>
      </c>
      <c r="I53" t="s">
        <v>175</v>
      </c>
      <c r="J53" t="s">
        <v>176</v>
      </c>
      <c r="K53" s="1">
        <v>43589</v>
      </c>
      <c r="L53" s="1">
        <v>43955</v>
      </c>
      <c r="M53" s="1">
        <v>43925</v>
      </c>
      <c r="N53" s="1">
        <v>43954</v>
      </c>
      <c r="O53" t="s">
        <v>61</v>
      </c>
      <c r="P53">
        <v>-7</v>
      </c>
      <c r="Q53">
        <v>97</v>
      </c>
      <c r="R53">
        <v>-679</v>
      </c>
      <c r="S53">
        <v>0</v>
      </c>
      <c r="T53">
        <v>-679</v>
      </c>
      <c r="U53">
        <v>0</v>
      </c>
      <c r="V53">
        <v>-679</v>
      </c>
      <c r="W53" t="s">
        <v>36</v>
      </c>
      <c r="X53" t="s">
        <v>177</v>
      </c>
      <c r="Y53" t="s">
        <v>176</v>
      </c>
      <c r="Z53" t="s">
        <v>176</v>
      </c>
      <c r="AA53" t="s">
        <v>39</v>
      </c>
    </row>
    <row r="54" spans="1:27" hidden="1" x14ac:dyDescent="0.25">
      <c r="A54" t="s">
        <v>27</v>
      </c>
      <c r="B54" t="s">
        <v>170</v>
      </c>
      <c r="C54" t="s">
        <v>171</v>
      </c>
      <c r="D54">
        <v>1473062</v>
      </c>
      <c r="E54">
        <v>5.6857946099021798E+17</v>
      </c>
      <c r="F54" t="s">
        <v>172</v>
      </c>
      <c r="G54" t="s">
        <v>173</v>
      </c>
      <c r="H54" t="s">
        <v>174</v>
      </c>
      <c r="I54" t="s">
        <v>175</v>
      </c>
      <c r="J54" t="s">
        <v>176</v>
      </c>
      <c r="K54" s="1">
        <v>43955</v>
      </c>
      <c r="L54" s="1">
        <v>44320</v>
      </c>
      <c r="M54" s="1">
        <v>43955</v>
      </c>
      <c r="N54" s="1">
        <v>43985</v>
      </c>
      <c r="O54" t="s">
        <v>178</v>
      </c>
      <c r="P54">
        <v>7</v>
      </c>
      <c r="Q54">
        <v>103</v>
      </c>
      <c r="R54">
        <v>721</v>
      </c>
      <c r="S54">
        <v>0</v>
      </c>
      <c r="T54">
        <v>721</v>
      </c>
      <c r="U54">
        <v>0</v>
      </c>
      <c r="V54">
        <v>721</v>
      </c>
      <c r="W54" t="s">
        <v>36</v>
      </c>
      <c r="X54" t="s">
        <v>177</v>
      </c>
      <c r="Y54" t="s">
        <v>176</v>
      </c>
      <c r="Z54" t="s">
        <v>176</v>
      </c>
      <c r="AA54" t="s">
        <v>39</v>
      </c>
    </row>
    <row r="55" spans="1:27" hidden="1" x14ac:dyDescent="0.25">
      <c r="A55" t="s">
        <v>27</v>
      </c>
      <c r="B55" t="s">
        <v>179</v>
      </c>
      <c r="C55" t="s">
        <v>180</v>
      </c>
      <c r="D55">
        <v>1473062</v>
      </c>
      <c r="E55">
        <v>5.6857946085287002E+17</v>
      </c>
      <c r="F55" t="s">
        <v>181</v>
      </c>
      <c r="G55" t="s">
        <v>182</v>
      </c>
      <c r="H55" t="s">
        <v>160</v>
      </c>
      <c r="I55" t="s">
        <v>161</v>
      </c>
      <c r="J55" t="s">
        <v>162</v>
      </c>
      <c r="K55" s="1">
        <v>43621</v>
      </c>
      <c r="L55" s="1">
        <v>43987</v>
      </c>
      <c r="M55" s="1">
        <v>43956</v>
      </c>
      <c r="N55" s="1">
        <v>43986</v>
      </c>
      <c r="O55" t="s">
        <v>35</v>
      </c>
      <c r="P55">
        <v>1.6</v>
      </c>
      <c r="Q55">
        <v>56</v>
      </c>
      <c r="R55">
        <v>89.6</v>
      </c>
      <c r="S55">
        <v>0</v>
      </c>
      <c r="T55">
        <v>89.6</v>
      </c>
      <c r="U55">
        <v>0</v>
      </c>
      <c r="V55">
        <v>89.6</v>
      </c>
      <c r="W55" t="s">
        <v>36</v>
      </c>
      <c r="X55" t="s">
        <v>183</v>
      </c>
      <c r="Y55" t="s">
        <v>162</v>
      </c>
      <c r="Z55" t="s">
        <v>162</v>
      </c>
      <c r="AA55" t="s">
        <v>39</v>
      </c>
    </row>
    <row r="56" spans="1:27" hidden="1" x14ac:dyDescent="0.25">
      <c r="A56" t="s">
        <v>27</v>
      </c>
      <c r="B56" t="s">
        <v>179</v>
      </c>
      <c r="C56" t="s">
        <v>180</v>
      </c>
      <c r="D56">
        <v>1473062</v>
      </c>
      <c r="E56">
        <v>5.6857946085287002E+17</v>
      </c>
      <c r="F56" t="s">
        <v>184</v>
      </c>
      <c r="G56" t="s">
        <v>185</v>
      </c>
      <c r="H56" t="s">
        <v>186</v>
      </c>
      <c r="I56" t="s">
        <v>187</v>
      </c>
      <c r="J56" t="s">
        <v>188</v>
      </c>
      <c r="K56" s="1">
        <v>43621</v>
      </c>
      <c r="L56" s="1">
        <v>43987</v>
      </c>
      <c r="M56" s="1">
        <v>43956</v>
      </c>
      <c r="N56" s="1">
        <v>43986</v>
      </c>
      <c r="O56" t="s">
        <v>35</v>
      </c>
      <c r="P56">
        <v>8</v>
      </c>
      <c r="Q56">
        <v>56</v>
      </c>
      <c r="R56">
        <v>448</v>
      </c>
      <c r="S56">
        <v>0</v>
      </c>
      <c r="T56">
        <v>448</v>
      </c>
      <c r="U56">
        <v>0</v>
      </c>
      <c r="V56">
        <v>448</v>
      </c>
      <c r="W56" t="s">
        <v>36</v>
      </c>
      <c r="X56" t="s">
        <v>183</v>
      </c>
      <c r="Y56" t="s">
        <v>188</v>
      </c>
      <c r="Z56" t="s">
        <v>188</v>
      </c>
      <c r="AA56" t="s">
        <v>39</v>
      </c>
    </row>
    <row r="57" spans="1:27" hidden="1" x14ac:dyDescent="0.25">
      <c r="A57" t="s">
        <v>27</v>
      </c>
      <c r="B57" t="s">
        <v>179</v>
      </c>
      <c r="C57" t="s">
        <v>180</v>
      </c>
      <c r="D57">
        <v>1473062</v>
      </c>
      <c r="E57">
        <v>5.6857946085299802E+17</v>
      </c>
      <c r="F57" t="s">
        <v>189</v>
      </c>
      <c r="G57" t="s">
        <v>190</v>
      </c>
      <c r="H57" t="s">
        <v>52</v>
      </c>
      <c r="I57" t="s">
        <v>53</v>
      </c>
      <c r="J57" t="s">
        <v>54</v>
      </c>
      <c r="K57" s="1">
        <v>43621</v>
      </c>
      <c r="L57" s="1">
        <v>43987</v>
      </c>
      <c r="M57" s="1">
        <v>43956</v>
      </c>
      <c r="N57" s="1">
        <v>43986</v>
      </c>
      <c r="O57" t="s">
        <v>35</v>
      </c>
      <c r="P57">
        <v>16</v>
      </c>
      <c r="Q57">
        <v>6</v>
      </c>
      <c r="R57">
        <v>96</v>
      </c>
      <c r="S57">
        <v>0</v>
      </c>
      <c r="T57">
        <v>96</v>
      </c>
      <c r="U57">
        <v>0</v>
      </c>
      <c r="V57">
        <v>96</v>
      </c>
      <c r="W57" t="s">
        <v>36</v>
      </c>
      <c r="X57" t="s">
        <v>183</v>
      </c>
      <c r="Y57" t="s">
        <v>55</v>
      </c>
      <c r="Z57" t="s">
        <v>54</v>
      </c>
      <c r="AA57" t="s">
        <v>39</v>
      </c>
    </row>
    <row r="58" spans="1:27" hidden="1" x14ac:dyDescent="0.25">
      <c r="A58" t="s">
        <v>27</v>
      </c>
      <c r="B58" t="s">
        <v>191</v>
      </c>
      <c r="C58" t="s">
        <v>192</v>
      </c>
      <c r="D58">
        <v>1473062</v>
      </c>
      <c r="E58">
        <v>5.6857946085543002E+17</v>
      </c>
      <c r="F58" t="s">
        <v>193</v>
      </c>
      <c r="G58" t="s">
        <v>194</v>
      </c>
      <c r="H58" t="s">
        <v>58</v>
      </c>
      <c r="I58" t="s">
        <v>59</v>
      </c>
      <c r="J58" t="s">
        <v>60</v>
      </c>
      <c r="K58" s="1">
        <v>43867</v>
      </c>
      <c r="L58" s="1">
        <v>44233</v>
      </c>
      <c r="M58" s="1">
        <v>43957</v>
      </c>
      <c r="N58" s="1">
        <v>43987</v>
      </c>
      <c r="O58" t="s">
        <v>35</v>
      </c>
      <c r="P58">
        <v>8</v>
      </c>
      <c r="Q58">
        <v>1</v>
      </c>
      <c r="R58">
        <v>8</v>
      </c>
      <c r="S58">
        <v>0</v>
      </c>
      <c r="T58">
        <v>8</v>
      </c>
      <c r="U58">
        <v>0</v>
      </c>
      <c r="V58">
        <v>8</v>
      </c>
      <c r="W58" t="s">
        <v>36</v>
      </c>
      <c r="X58" t="s">
        <v>195</v>
      </c>
      <c r="Y58" t="s">
        <v>60</v>
      </c>
      <c r="Z58" t="s">
        <v>60</v>
      </c>
      <c r="AA58" t="s">
        <v>39</v>
      </c>
    </row>
    <row r="59" spans="1:27" hidden="1" x14ac:dyDescent="0.25">
      <c r="A59" t="s">
        <v>27</v>
      </c>
      <c r="B59" t="s">
        <v>196</v>
      </c>
      <c r="C59" t="s">
        <v>197</v>
      </c>
      <c r="D59">
        <v>1473062</v>
      </c>
      <c r="E59">
        <v>5.6857946089767603E+17</v>
      </c>
      <c r="F59" t="s">
        <v>198</v>
      </c>
      <c r="G59" t="s">
        <v>199</v>
      </c>
      <c r="H59" t="s">
        <v>186</v>
      </c>
      <c r="I59" t="s">
        <v>187</v>
      </c>
      <c r="J59" t="s">
        <v>188</v>
      </c>
      <c r="K59" s="1">
        <v>43957</v>
      </c>
      <c r="L59" s="1">
        <v>44322</v>
      </c>
      <c r="M59" s="1">
        <v>43957</v>
      </c>
      <c r="N59" s="1">
        <v>43987</v>
      </c>
      <c r="O59" t="s">
        <v>137</v>
      </c>
      <c r="P59">
        <v>8</v>
      </c>
      <c r="Q59">
        <v>180</v>
      </c>
      <c r="R59">
        <v>1440</v>
      </c>
      <c r="S59">
        <v>0</v>
      </c>
      <c r="T59">
        <v>1440</v>
      </c>
      <c r="U59">
        <v>0</v>
      </c>
      <c r="V59">
        <v>1440</v>
      </c>
      <c r="W59" t="s">
        <v>36</v>
      </c>
      <c r="X59" t="s">
        <v>200</v>
      </c>
      <c r="Y59" t="s">
        <v>188</v>
      </c>
      <c r="Z59" t="s">
        <v>188</v>
      </c>
      <c r="AA59" t="s">
        <v>39</v>
      </c>
    </row>
    <row r="60" spans="1:27" hidden="1" x14ac:dyDescent="0.25">
      <c r="A60" t="s">
        <v>27</v>
      </c>
      <c r="B60" t="s">
        <v>201</v>
      </c>
      <c r="C60" t="s">
        <v>202</v>
      </c>
      <c r="D60">
        <v>1473062</v>
      </c>
      <c r="E60">
        <v>5.6857946089793203E+17</v>
      </c>
      <c r="F60" t="s">
        <v>203</v>
      </c>
      <c r="G60" t="s">
        <v>204</v>
      </c>
      <c r="H60" t="s">
        <v>58</v>
      </c>
      <c r="I60" t="s">
        <v>59</v>
      </c>
      <c r="J60" t="s">
        <v>60</v>
      </c>
      <c r="K60" s="1">
        <v>43957</v>
      </c>
      <c r="L60" s="1">
        <v>44322</v>
      </c>
      <c r="M60" s="1">
        <v>43957</v>
      </c>
      <c r="N60" s="1">
        <v>43987</v>
      </c>
      <c r="O60" t="s">
        <v>137</v>
      </c>
      <c r="P60">
        <v>8</v>
      </c>
      <c r="Q60">
        <v>6</v>
      </c>
      <c r="R60">
        <v>48</v>
      </c>
      <c r="S60">
        <v>0</v>
      </c>
      <c r="T60">
        <v>48</v>
      </c>
      <c r="U60">
        <v>0</v>
      </c>
      <c r="V60">
        <v>48</v>
      </c>
      <c r="W60" t="s">
        <v>36</v>
      </c>
      <c r="X60" t="s">
        <v>205</v>
      </c>
      <c r="Y60" t="s">
        <v>60</v>
      </c>
      <c r="Z60" t="s">
        <v>60</v>
      </c>
      <c r="AA60" t="s">
        <v>39</v>
      </c>
    </row>
    <row r="61" spans="1:27" hidden="1" x14ac:dyDescent="0.25">
      <c r="A61" t="s">
        <v>27</v>
      </c>
      <c r="B61" t="s">
        <v>201</v>
      </c>
      <c r="C61" t="s">
        <v>202</v>
      </c>
      <c r="D61">
        <v>1473062</v>
      </c>
      <c r="E61">
        <v>5.6857946089793203E+17</v>
      </c>
      <c r="F61" t="s">
        <v>206</v>
      </c>
      <c r="G61" t="s">
        <v>207</v>
      </c>
      <c r="H61" t="s">
        <v>208</v>
      </c>
      <c r="I61" t="s">
        <v>209</v>
      </c>
      <c r="J61" t="s">
        <v>210</v>
      </c>
      <c r="K61" s="1">
        <v>43957</v>
      </c>
      <c r="L61" s="1">
        <v>44322</v>
      </c>
      <c r="M61" s="1">
        <v>43957</v>
      </c>
      <c r="N61" s="1">
        <v>43987</v>
      </c>
      <c r="O61" t="s">
        <v>137</v>
      </c>
      <c r="P61">
        <v>4.8</v>
      </c>
      <c r="Q61">
        <v>4</v>
      </c>
      <c r="R61">
        <v>19.2</v>
      </c>
      <c r="S61">
        <v>0</v>
      </c>
      <c r="T61">
        <v>19.2</v>
      </c>
      <c r="U61">
        <v>0</v>
      </c>
      <c r="V61">
        <v>19.2</v>
      </c>
      <c r="W61" t="s">
        <v>36</v>
      </c>
      <c r="X61" t="s">
        <v>205</v>
      </c>
      <c r="Y61" t="s">
        <v>210</v>
      </c>
      <c r="Z61" t="s">
        <v>210</v>
      </c>
      <c r="AA61" t="s">
        <v>39</v>
      </c>
    </row>
    <row r="62" spans="1:27" hidden="1" x14ac:dyDescent="0.25">
      <c r="A62" t="s">
        <v>27</v>
      </c>
      <c r="B62" t="s">
        <v>201</v>
      </c>
      <c r="C62" t="s">
        <v>202</v>
      </c>
      <c r="D62">
        <v>1473062</v>
      </c>
      <c r="E62">
        <v>5.6857946089793299E+17</v>
      </c>
      <c r="F62" t="s">
        <v>211</v>
      </c>
      <c r="G62" t="s">
        <v>212</v>
      </c>
      <c r="H62" t="s">
        <v>213</v>
      </c>
      <c r="I62" t="s">
        <v>214</v>
      </c>
      <c r="J62" t="s">
        <v>215</v>
      </c>
      <c r="K62" s="1">
        <v>43957</v>
      </c>
      <c r="L62" s="1">
        <v>44322</v>
      </c>
      <c r="M62" s="1">
        <v>43957</v>
      </c>
      <c r="N62" s="1">
        <v>43987</v>
      </c>
      <c r="O62" t="s">
        <v>137</v>
      </c>
      <c r="P62">
        <v>4</v>
      </c>
      <c r="Q62">
        <v>1</v>
      </c>
      <c r="R62">
        <v>4</v>
      </c>
      <c r="S62">
        <v>0</v>
      </c>
      <c r="T62">
        <v>4</v>
      </c>
      <c r="U62">
        <v>0</v>
      </c>
      <c r="V62">
        <v>4</v>
      </c>
      <c r="W62" t="s">
        <v>36</v>
      </c>
      <c r="X62" t="s">
        <v>205</v>
      </c>
      <c r="Y62" t="s">
        <v>215</v>
      </c>
      <c r="Z62" t="s">
        <v>215</v>
      </c>
      <c r="AA62" t="s">
        <v>39</v>
      </c>
    </row>
    <row r="63" spans="1:27" hidden="1" x14ac:dyDescent="0.25">
      <c r="A63" t="s">
        <v>27</v>
      </c>
      <c r="B63" t="s">
        <v>201</v>
      </c>
      <c r="C63" t="s">
        <v>202</v>
      </c>
      <c r="D63">
        <v>1473062</v>
      </c>
      <c r="E63">
        <v>5.6857946089806003E+17</v>
      </c>
      <c r="F63" t="s">
        <v>216</v>
      </c>
      <c r="G63" t="s">
        <v>217</v>
      </c>
      <c r="H63" t="s">
        <v>42</v>
      </c>
      <c r="I63" t="s">
        <v>43</v>
      </c>
      <c r="J63" t="s">
        <v>44</v>
      </c>
      <c r="K63" s="1">
        <v>43957</v>
      </c>
      <c r="L63" s="1">
        <v>44322</v>
      </c>
      <c r="M63" s="1">
        <v>43957</v>
      </c>
      <c r="N63" s="1">
        <v>43987</v>
      </c>
      <c r="O63" t="s">
        <v>137</v>
      </c>
      <c r="P63">
        <v>16</v>
      </c>
      <c r="Q63">
        <v>210</v>
      </c>
      <c r="R63">
        <v>3360</v>
      </c>
      <c r="S63">
        <v>0</v>
      </c>
      <c r="T63">
        <v>3360</v>
      </c>
      <c r="U63">
        <v>0</v>
      </c>
      <c r="V63">
        <v>3360</v>
      </c>
      <c r="W63" t="s">
        <v>36</v>
      </c>
      <c r="X63" t="s">
        <v>205</v>
      </c>
      <c r="Y63" t="s">
        <v>44</v>
      </c>
      <c r="Z63" t="s">
        <v>44</v>
      </c>
      <c r="AA63" t="s">
        <v>39</v>
      </c>
    </row>
    <row r="64" spans="1:27" hidden="1" x14ac:dyDescent="0.25">
      <c r="A64" t="s">
        <v>27</v>
      </c>
      <c r="B64" t="s">
        <v>201</v>
      </c>
      <c r="C64" t="s">
        <v>202</v>
      </c>
      <c r="D64">
        <v>1473062</v>
      </c>
      <c r="E64">
        <v>5.6857946089806003E+17</v>
      </c>
      <c r="F64" t="s">
        <v>218</v>
      </c>
      <c r="G64" t="s">
        <v>219</v>
      </c>
      <c r="H64" t="s">
        <v>47</v>
      </c>
      <c r="I64" t="s">
        <v>48</v>
      </c>
      <c r="J64" t="s">
        <v>49</v>
      </c>
      <c r="K64" s="1">
        <v>43957</v>
      </c>
      <c r="L64" s="1">
        <v>44322</v>
      </c>
      <c r="M64" s="1">
        <v>43957</v>
      </c>
      <c r="N64" s="1">
        <v>43987</v>
      </c>
      <c r="O64" t="s">
        <v>137</v>
      </c>
      <c r="P64">
        <v>12</v>
      </c>
      <c r="Q64">
        <v>70</v>
      </c>
      <c r="R64">
        <v>840</v>
      </c>
      <c r="S64">
        <v>0</v>
      </c>
      <c r="T64">
        <v>840</v>
      </c>
      <c r="U64">
        <v>0</v>
      </c>
      <c r="V64">
        <v>840</v>
      </c>
      <c r="W64" t="s">
        <v>36</v>
      </c>
      <c r="X64" t="s">
        <v>205</v>
      </c>
      <c r="Y64" t="s">
        <v>49</v>
      </c>
      <c r="Z64" t="s">
        <v>49</v>
      </c>
      <c r="AA64" t="s">
        <v>39</v>
      </c>
    </row>
    <row r="65" spans="1:27" hidden="1" x14ac:dyDescent="0.25">
      <c r="A65" t="s">
        <v>27</v>
      </c>
      <c r="B65" t="s">
        <v>201</v>
      </c>
      <c r="C65" t="s">
        <v>202</v>
      </c>
      <c r="D65">
        <v>1473062</v>
      </c>
      <c r="E65">
        <v>5.6857946089806003E+17</v>
      </c>
      <c r="F65" t="s">
        <v>220</v>
      </c>
      <c r="G65" t="s">
        <v>221</v>
      </c>
      <c r="H65" t="s">
        <v>100</v>
      </c>
      <c r="I65" t="s">
        <v>101</v>
      </c>
      <c r="J65" t="s">
        <v>102</v>
      </c>
      <c r="K65" s="1">
        <v>43957</v>
      </c>
      <c r="L65" s="1">
        <v>44322</v>
      </c>
      <c r="M65" s="1">
        <v>43957</v>
      </c>
      <c r="N65" s="1">
        <v>43987</v>
      </c>
      <c r="O65" t="s">
        <v>137</v>
      </c>
      <c r="P65">
        <v>3.2</v>
      </c>
      <c r="Q65">
        <v>4</v>
      </c>
      <c r="R65">
        <v>12.8</v>
      </c>
      <c r="S65">
        <v>0</v>
      </c>
      <c r="T65">
        <v>12.8</v>
      </c>
      <c r="U65">
        <v>0</v>
      </c>
      <c r="V65">
        <v>12.8</v>
      </c>
      <c r="W65" t="s">
        <v>36</v>
      </c>
      <c r="X65" t="s">
        <v>205</v>
      </c>
      <c r="Y65" t="s">
        <v>102</v>
      </c>
      <c r="Z65" t="s">
        <v>102</v>
      </c>
      <c r="AA65" t="s">
        <v>39</v>
      </c>
    </row>
    <row r="66" spans="1:27" hidden="1" x14ac:dyDescent="0.25">
      <c r="A66" t="s">
        <v>27</v>
      </c>
      <c r="B66" t="s">
        <v>201</v>
      </c>
      <c r="C66" t="s">
        <v>202</v>
      </c>
      <c r="D66">
        <v>1473062</v>
      </c>
      <c r="E66">
        <v>5.6857946089806003E+17</v>
      </c>
      <c r="F66" t="s">
        <v>222</v>
      </c>
      <c r="G66" t="s">
        <v>223</v>
      </c>
      <c r="H66" t="s">
        <v>224</v>
      </c>
      <c r="I66" t="s">
        <v>225</v>
      </c>
      <c r="J66" t="s">
        <v>226</v>
      </c>
      <c r="K66" s="1">
        <v>43957</v>
      </c>
      <c r="L66" s="1">
        <v>44322</v>
      </c>
      <c r="M66" s="1">
        <v>43957</v>
      </c>
      <c r="N66" s="1">
        <v>43987</v>
      </c>
      <c r="O66" t="s">
        <v>137</v>
      </c>
      <c r="P66">
        <v>0</v>
      </c>
      <c r="Q66">
        <v>6</v>
      </c>
      <c r="R66">
        <v>38.4</v>
      </c>
      <c r="S66">
        <v>38.4</v>
      </c>
      <c r="T66">
        <v>0</v>
      </c>
      <c r="U66">
        <v>0</v>
      </c>
      <c r="V66">
        <v>0</v>
      </c>
      <c r="W66" t="s">
        <v>36</v>
      </c>
      <c r="X66" t="s">
        <v>205</v>
      </c>
      <c r="Y66" t="s">
        <v>226</v>
      </c>
      <c r="Z66" t="s">
        <v>226</v>
      </c>
      <c r="AA66" t="s">
        <v>39</v>
      </c>
    </row>
    <row r="67" spans="1:27" hidden="1" x14ac:dyDescent="0.25">
      <c r="A67" t="s">
        <v>27</v>
      </c>
      <c r="B67" t="s">
        <v>201</v>
      </c>
      <c r="C67" t="s">
        <v>202</v>
      </c>
      <c r="D67">
        <v>1473062</v>
      </c>
      <c r="E67">
        <v>5.6857946089806003E+17</v>
      </c>
      <c r="F67" t="s">
        <v>227</v>
      </c>
      <c r="G67" t="s">
        <v>228</v>
      </c>
      <c r="H67" t="s">
        <v>126</v>
      </c>
      <c r="I67" t="s">
        <v>127</v>
      </c>
      <c r="J67" t="s">
        <v>128</v>
      </c>
      <c r="K67" s="1">
        <v>43957</v>
      </c>
      <c r="L67" s="1">
        <v>44322</v>
      </c>
      <c r="M67" s="1">
        <v>43957</v>
      </c>
      <c r="N67" s="1">
        <v>43987</v>
      </c>
      <c r="O67" t="s">
        <v>137</v>
      </c>
      <c r="P67">
        <v>24</v>
      </c>
      <c r="Q67">
        <v>33</v>
      </c>
      <c r="R67">
        <v>792</v>
      </c>
      <c r="S67">
        <v>0</v>
      </c>
      <c r="T67">
        <v>792</v>
      </c>
      <c r="U67">
        <v>0</v>
      </c>
      <c r="V67">
        <v>792</v>
      </c>
      <c r="W67" t="s">
        <v>36</v>
      </c>
      <c r="X67" t="s">
        <v>205</v>
      </c>
      <c r="Y67" t="s">
        <v>128</v>
      </c>
      <c r="Z67" t="s">
        <v>128</v>
      </c>
      <c r="AA67" t="s">
        <v>39</v>
      </c>
    </row>
    <row r="68" spans="1:27" hidden="1" x14ac:dyDescent="0.25">
      <c r="A68" t="s">
        <v>27</v>
      </c>
      <c r="B68" t="s">
        <v>90</v>
      </c>
      <c r="C68" t="s">
        <v>91</v>
      </c>
      <c r="D68">
        <v>1473062</v>
      </c>
      <c r="E68">
        <v>5.6857946096499898E+17</v>
      </c>
      <c r="F68" t="s">
        <v>229</v>
      </c>
      <c r="G68" t="s">
        <v>230</v>
      </c>
      <c r="H68" t="s">
        <v>231</v>
      </c>
      <c r="I68" t="s">
        <v>232</v>
      </c>
      <c r="J68" t="s">
        <v>233</v>
      </c>
      <c r="K68" s="1">
        <v>43775</v>
      </c>
      <c r="L68" s="1">
        <v>44141</v>
      </c>
      <c r="M68" s="1">
        <v>43957</v>
      </c>
      <c r="N68" s="1">
        <v>43987</v>
      </c>
      <c r="O68" t="s">
        <v>35</v>
      </c>
      <c r="P68">
        <v>562.5</v>
      </c>
      <c r="Q68">
        <v>1</v>
      </c>
      <c r="R68">
        <v>562.5</v>
      </c>
      <c r="S68">
        <v>0</v>
      </c>
      <c r="T68">
        <v>562.5</v>
      </c>
      <c r="U68">
        <v>0</v>
      </c>
      <c r="V68">
        <v>562.5</v>
      </c>
      <c r="W68" t="s">
        <v>36</v>
      </c>
      <c r="X68" t="s">
        <v>94</v>
      </c>
      <c r="Y68" t="s">
        <v>234</v>
      </c>
      <c r="Z68" t="s">
        <v>233</v>
      </c>
      <c r="AA68" t="s">
        <v>39</v>
      </c>
    </row>
    <row r="69" spans="1:27" hidden="1" x14ac:dyDescent="0.25">
      <c r="A69" t="s">
        <v>27</v>
      </c>
      <c r="B69" t="s">
        <v>28</v>
      </c>
      <c r="C69" t="s">
        <v>29</v>
      </c>
      <c r="D69">
        <v>1473062</v>
      </c>
      <c r="E69">
        <v>5.6857946102824397E+17</v>
      </c>
      <c r="F69" t="s">
        <v>235</v>
      </c>
      <c r="G69" t="s">
        <v>236</v>
      </c>
      <c r="H69" t="s">
        <v>186</v>
      </c>
      <c r="I69" t="s">
        <v>187</v>
      </c>
      <c r="J69" t="s">
        <v>188</v>
      </c>
      <c r="K69" s="1">
        <v>43896</v>
      </c>
      <c r="L69" s="1">
        <v>44261</v>
      </c>
      <c r="M69" s="1">
        <v>43957</v>
      </c>
      <c r="N69" s="1">
        <v>43987</v>
      </c>
      <c r="O69" t="s">
        <v>35</v>
      </c>
      <c r="P69">
        <v>8</v>
      </c>
      <c r="Q69">
        <v>150</v>
      </c>
      <c r="R69">
        <v>1200</v>
      </c>
      <c r="S69">
        <v>0</v>
      </c>
      <c r="T69">
        <v>1200</v>
      </c>
      <c r="U69">
        <v>0</v>
      </c>
      <c r="V69">
        <v>1200</v>
      </c>
      <c r="W69" t="s">
        <v>36</v>
      </c>
      <c r="X69" t="s">
        <v>37</v>
      </c>
      <c r="Y69" t="s">
        <v>237</v>
      </c>
      <c r="Z69" t="s">
        <v>188</v>
      </c>
      <c r="AA69" t="s">
        <v>39</v>
      </c>
    </row>
    <row r="70" spans="1:27" hidden="1" x14ac:dyDescent="0.25">
      <c r="A70" t="s">
        <v>27</v>
      </c>
      <c r="B70" t="s">
        <v>139</v>
      </c>
      <c r="C70" t="s">
        <v>140</v>
      </c>
      <c r="D70">
        <v>1473062</v>
      </c>
      <c r="E70">
        <v>5.6857946098344102E+17</v>
      </c>
      <c r="F70" t="s">
        <v>238</v>
      </c>
      <c r="G70" t="s">
        <v>239</v>
      </c>
      <c r="H70" t="s">
        <v>58</v>
      </c>
      <c r="I70" t="s">
        <v>59</v>
      </c>
      <c r="J70" t="s">
        <v>60</v>
      </c>
      <c r="K70" s="1">
        <v>43927</v>
      </c>
      <c r="L70" s="1">
        <v>44292</v>
      </c>
      <c r="M70" s="1">
        <v>43957</v>
      </c>
      <c r="N70" s="1">
        <v>43987</v>
      </c>
      <c r="O70" t="s">
        <v>35</v>
      </c>
      <c r="P70">
        <v>8</v>
      </c>
      <c r="Q70">
        <v>10</v>
      </c>
      <c r="R70">
        <v>80</v>
      </c>
      <c r="S70">
        <v>0</v>
      </c>
      <c r="T70">
        <v>80</v>
      </c>
      <c r="U70">
        <v>0</v>
      </c>
      <c r="V70">
        <v>80</v>
      </c>
      <c r="W70" t="s">
        <v>36</v>
      </c>
      <c r="X70" t="s">
        <v>146</v>
      </c>
      <c r="Y70" t="s">
        <v>60</v>
      </c>
      <c r="Z70" t="s">
        <v>60</v>
      </c>
      <c r="AA70" t="s">
        <v>39</v>
      </c>
    </row>
    <row r="71" spans="1:27" hidden="1" x14ac:dyDescent="0.25">
      <c r="A71" t="s">
        <v>27</v>
      </c>
      <c r="B71" t="s">
        <v>201</v>
      </c>
      <c r="C71" t="s">
        <v>202</v>
      </c>
      <c r="D71">
        <v>1473062</v>
      </c>
      <c r="E71">
        <v>5.6857946089806003E+17</v>
      </c>
      <c r="F71" t="s">
        <v>240</v>
      </c>
      <c r="G71" t="s">
        <v>241</v>
      </c>
      <c r="H71" t="s">
        <v>166</v>
      </c>
      <c r="I71" t="s">
        <v>167</v>
      </c>
      <c r="J71" t="s">
        <v>168</v>
      </c>
      <c r="K71" s="1">
        <v>43957</v>
      </c>
      <c r="L71" s="1">
        <v>44322</v>
      </c>
      <c r="M71" s="1">
        <v>43957</v>
      </c>
      <c r="N71" s="1">
        <v>43987</v>
      </c>
      <c r="O71" t="s">
        <v>137</v>
      </c>
      <c r="P71">
        <v>4</v>
      </c>
      <c r="Q71">
        <v>100</v>
      </c>
      <c r="R71">
        <v>400</v>
      </c>
      <c r="S71">
        <v>0</v>
      </c>
      <c r="T71">
        <v>400</v>
      </c>
      <c r="U71">
        <v>0</v>
      </c>
      <c r="V71">
        <v>400</v>
      </c>
      <c r="W71" t="s">
        <v>36</v>
      </c>
      <c r="X71" t="s">
        <v>205</v>
      </c>
      <c r="Y71" t="s">
        <v>168</v>
      </c>
      <c r="Z71" t="s">
        <v>168</v>
      </c>
      <c r="AA71" t="s">
        <v>39</v>
      </c>
    </row>
    <row r="72" spans="1:27" hidden="1" x14ac:dyDescent="0.25">
      <c r="A72" t="s">
        <v>27</v>
      </c>
      <c r="B72" t="s">
        <v>147</v>
      </c>
      <c r="C72" t="s">
        <v>148</v>
      </c>
      <c r="D72">
        <v>1473062</v>
      </c>
      <c r="E72">
        <v>5.68579461013008E+17</v>
      </c>
      <c r="F72" t="s">
        <v>242</v>
      </c>
      <c r="G72" t="s">
        <v>243</v>
      </c>
      <c r="H72" t="s">
        <v>244</v>
      </c>
      <c r="I72" s="2" t="s">
        <v>245</v>
      </c>
      <c r="J72" t="s">
        <v>246</v>
      </c>
      <c r="K72" s="1">
        <v>43958</v>
      </c>
      <c r="L72" s="1">
        <v>44280</v>
      </c>
      <c r="M72" s="1">
        <v>43958</v>
      </c>
      <c r="N72" s="1">
        <v>43975</v>
      </c>
      <c r="O72" t="s">
        <v>137</v>
      </c>
      <c r="P72">
        <v>3.84</v>
      </c>
      <c r="Q72">
        <v>20</v>
      </c>
      <c r="R72">
        <v>76.8</v>
      </c>
      <c r="S72">
        <v>0</v>
      </c>
      <c r="T72">
        <v>76.8</v>
      </c>
      <c r="U72">
        <v>0</v>
      </c>
      <c r="V72">
        <v>76.8</v>
      </c>
      <c r="W72" t="s">
        <v>36</v>
      </c>
      <c r="X72" t="s">
        <v>151</v>
      </c>
      <c r="Y72" t="s">
        <v>246</v>
      </c>
      <c r="Z72" t="s">
        <v>246</v>
      </c>
      <c r="AA72" t="s">
        <v>39</v>
      </c>
    </row>
    <row r="73" spans="1:27" hidden="1" x14ac:dyDescent="0.25">
      <c r="A73" t="s">
        <v>27</v>
      </c>
      <c r="B73" t="s">
        <v>90</v>
      </c>
      <c r="C73" t="s">
        <v>91</v>
      </c>
      <c r="D73">
        <v>1473062</v>
      </c>
      <c r="E73">
        <v>5.6857946094132E+17</v>
      </c>
      <c r="F73" t="s">
        <v>247</v>
      </c>
      <c r="G73" t="s">
        <v>248</v>
      </c>
      <c r="H73" t="s">
        <v>249</v>
      </c>
      <c r="I73" t="s">
        <v>250</v>
      </c>
      <c r="J73" t="s">
        <v>251</v>
      </c>
      <c r="K73" s="1">
        <v>43684</v>
      </c>
      <c r="L73" s="1">
        <v>44050</v>
      </c>
      <c r="M73" s="1">
        <v>43958</v>
      </c>
      <c r="N73" s="1">
        <v>43988</v>
      </c>
      <c r="O73" t="s">
        <v>35</v>
      </c>
      <c r="P73">
        <v>6</v>
      </c>
      <c r="Q73">
        <v>34</v>
      </c>
      <c r="R73">
        <v>204</v>
      </c>
      <c r="S73">
        <v>0</v>
      </c>
      <c r="T73">
        <v>204</v>
      </c>
      <c r="U73">
        <v>0</v>
      </c>
      <c r="V73">
        <v>204</v>
      </c>
      <c r="W73" t="s">
        <v>36</v>
      </c>
      <c r="X73" t="s">
        <v>94</v>
      </c>
      <c r="Y73" t="s">
        <v>251</v>
      </c>
      <c r="Z73" t="s">
        <v>251</v>
      </c>
      <c r="AA73" t="s">
        <v>39</v>
      </c>
    </row>
    <row r="74" spans="1:27" hidden="1" x14ac:dyDescent="0.25">
      <c r="A74" t="s">
        <v>27</v>
      </c>
      <c r="B74" t="s">
        <v>90</v>
      </c>
      <c r="C74" t="s">
        <v>91</v>
      </c>
      <c r="D74">
        <v>1473062</v>
      </c>
      <c r="E74">
        <v>5.6857946094132102E+17</v>
      </c>
      <c r="F74" t="s">
        <v>252</v>
      </c>
      <c r="G74" t="s">
        <v>253</v>
      </c>
      <c r="H74" t="s">
        <v>254</v>
      </c>
      <c r="I74" t="s">
        <v>255</v>
      </c>
      <c r="J74" t="s">
        <v>256</v>
      </c>
      <c r="K74" s="1">
        <v>43886</v>
      </c>
      <c r="L74" s="1">
        <v>44050</v>
      </c>
      <c r="M74" s="1">
        <v>43958</v>
      </c>
      <c r="N74" s="1">
        <v>43988</v>
      </c>
      <c r="O74" t="s">
        <v>35</v>
      </c>
      <c r="P74">
        <v>3.8</v>
      </c>
      <c r="Q74">
        <v>80</v>
      </c>
      <c r="R74">
        <v>304</v>
      </c>
      <c r="S74">
        <v>0</v>
      </c>
      <c r="T74">
        <v>304</v>
      </c>
      <c r="U74">
        <v>0</v>
      </c>
      <c r="V74">
        <v>304</v>
      </c>
      <c r="W74" t="s">
        <v>36</v>
      </c>
      <c r="X74" t="s">
        <v>94</v>
      </c>
      <c r="Y74" t="s">
        <v>256</v>
      </c>
      <c r="Z74" t="s">
        <v>256</v>
      </c>
      <c r="AA74" t="s">
        <v>39</v>
      </c>
    </row>
    <row r="75" spans="1:27" hidden="1" x14ac:dyDescent="0.25">
      <c r="A75" t="s">
        <v>27</v>
      </c>
      <c r="B75" t="s">
        <v>90</v>
      </c>
      <c r="C75" t="s">
        <v>91</v>
      </c>
      <c r="D75">
        <v>1473062</v>
      </c>
      <c r="E75">
        <v>5.68579460941448E+17</v>
      </c>
      <c r="F75" t="s">
        <v>257</v>
      </c>
      <c r="G75" t="s">
        <v>258</v>
      </c>
      <c r="H75" t="s">
        <v>259</v>
      </c>
      <c r="I75" s="2" t="s">
        <v>260</v>
      </c>
      <c r="J75" t="s">
        <v>261</v>
      </c>
      <c r="K75" s="1">
        <v>43684</v>
      </c>
      <c r="L75" s="1">
        <v>44050</v>
      </c>
      <c r="M75" s="1">
        <v>43958</v>
      </c>
      <c r="N75" s="1">
        <v>43988</v>
      </c>
      <c r="O75" t="s">
        <v>35</v>
      </c>
      <c r="P75">
        <v>112.5</v>
      </c>
      <c r="Q75">
        <v>1</v>
      </c>
      <c r="R75">
        <v>112.5</v>
      </c>
      <c r="S75">
        <v>0</v>
      </c>
      <c r="T75">
        <v>112.5</v>
      </c>
      <c r="U75">
        <v>0</v>
      </c>
      <c r="V75">
        <v>112.5</v>
      </c>
      <c r="W75" t="s">
        <v>36</v>
      </c>
      <c r="X75" t="s">
        <v>94</v>
      </c>
      <c r="Y75" t="s">
        <v>261</v>
      </c>
      <c r="Z75" t="s">
        <v>261</v>
      </c>
      <c r="AA75" t="s">
        <v>39</v>
      </c>
    </row>
    <row r="76" spans="1:27" hidden="1" x14ac:dyDescent="0.25">
      <c r="A76" t="s">
        <v>27</v>
      </c>
      <c r="B76" t="s">
        <v>90</v>
      </c>
      <c r="C76" t="s">
        <v>91</v>
      </c>
      <c r="D76">
        <v>1473062</v>
      </c>
      <c r="E76">
        <v>5.68579460941448E+17</v>
      </c>
      <c r="F76" t="s">
        <v>262</v>
      </c>
      <c r="G76" t="s">
        <v>263</v>
      </c>
      <c r="H76" t="s">
        <v>264</v>
      </c>
      <c r="I76" t="s">
        <v>265</v>
      </c>
      <c r="J76" t="s">
        <v>266</v>
      </c>
      <c r="K76" s="1">
        <v>43684</v>
      </c>
      <c r="L76" s="1">
        <v>44050</v>
      </c>
      <c r="M76" s="1">
        <v>43958</v>
      </c>
      <c r="N76" s="1">
        <v>43988</v>
      </c>
      <c r="O76" t="s">
        <v>35</v>
      </c>
      <c r="P76">
        <v>51.75</v>
      </c>
      <c r="Q76">
        <v>25</v>
      </c>
      <c r="R76">
        <v>1293.75</v>
      </c>
      <c r="S76">
        <v>0</v>
      </c>
      <c r="T76">
        <v>1293.75</v>
      </c>
      <c r="U76">
        <v>0</v>
      </c>
      <c r="V76">
        <v>1293.75</v>
      </c>
      <c r="W76" t="s">
        <v>36</v>
      </c>
      <c r="X76" t="s">
        <v>94</v>
      </c>
      <c r="Y76" t="s">
        <v>266</v>
      </c>
      <c r="Z76" t="s">
        <v>266</v>
      </c>
      <c r="AA76" t="s">
        <v>39</v>
      </c>
    </row>
    <row r="77" spans="1:27" hidden="1" x14ac:dyDescent="0.25">
      <c r="A77" t="s">
        <v>27</v>
      </c>
      <c r="B77" t="s">
        <v>196</v>
      </c>
      <c r="C77" t="s">
        <v>197</v>
      </c>
      <c r="D77">
        <v>1473062</v>
      </c>
      <c r="E77">
        <v>5.6857946094554701E+17</v>
      </c>
      <c r="F77" t="s">
        <v>267</v>
      </c>
      <c r="G77" t="s">
        <v>268</v>
      </c>
      <c r="H77" t="s">
        <v>269</v>
      </c>
      <c r="I77" t="s">
        <v>270</v>
      </c>
      <c r="J77" t="s">
        <v>271</v>
      </c>
      <c r="K77" s="1">
        <v>43897</v>
      </c>
      <c r="L77" s="1">
        <v>44262</v>
      </c>
      <c r="M77" s="1">
        <v>43958</v>
      </c>
      <c r="N77" s="1">
        <v>43988</v>
      </c>
      <c r="O77" t="s">
        <v>35</v>
      </c>
      <c r="P77">
        <v>5.6</v>
      </c>
      <c r="Q77">
        <v>45</v>
      </c>
      <c r="R77">
        <v>252</v>
      </c>
      <c r="S77">
        <v>0</v>
      </c>
      <c r="T77">
        <v>252</v>
      </c>
      <c r="U77">
        <v>0</v>
      </c>
      <c r="V77">
        <v>252</v>
      </c>
      <c r="W77" t="s">
        <v>36</v>
      </c>
      <c r="X77" t="s">
        <v>200</v>
      </c>
      <c r="Y77" t="s">
        <v>272</v>
      </c>
      <c r="Z77" t="s">
        <v>271</v>
      </c>
      <c r="AA77" t="s">
        <v>39</v>
      </c>
    </row>
    <row r="78" spans="1:27" hidden="1" x14ac:dyDescent="0.25">
      <c r="A78" t="s">
        <v>27</v>
      </c>
      <c r="B78" t="s">
        <v>273</v>
      </c>
      <c r="C78" t="s">
        <v>274</v>
      </c>
      <c r="D78">
        <v>1473062</v>
      </c>
      <c r="E78">
        <v>5.6857946100928998E+17</v>
      </c>
      <c r="F78" t="s">
        <v>275</v>
      </c>
      <c r="G78" t="s">
        <v>276</v>
      </c>
      <c r="H78" t="s">
        <v>277</v>
      </c>
      <c r="I78" t="s">
        <v>278</v>
      </c>
      <c r="J78" t="s">
        <v>279</v>
      </c>
      <c r="K78" s="1">
        <v>43684</v>
      </c>
      <c r="L78" s="1">
        <v>44050</v>
      </c>
      <c r="M78" s="1">
        <v>43958</v>
      </c>
      <c r="N78" s="1">
        <v>43988</v>
      </c>
      <c r="O78" t="s">
        <v>35</v>
      </c>
      <c r="P78">
        <v>4</v>
      </c>
      <c r="Q78">
        <v>13</v>
      </c>
      <c r="R78">
        <v>52</v>
      </c>
      <c r="S78">
        <v>0</v>
      </c>
      <c r="T78">
        <v>52</v>
      </c>
      <c r="U78">
        <v>0</v>
      </c>
      <c r="V78">
        <v>52</v>
      </c>
      <c r="W78" t="s">
        <v>36</v>
      </c>
      <c r="X78" t="s">
        <v>280</v>
      </c>
      <c r="Y78" t="s">
        <v>279</v>
      </c>
      <c r="Z78" t="s">
        <v>279</v>
      </c>
      <c r="AA78" t="s">
        <v>39</v>
      </c>
    </row>
    <row r="79" spans="1:27" hidden="1" x14ac:dyDescent="0.25">
      <c r="A79" t="s">
        <v>27</v>
      </c>
      <c r="B79" t="s">
        <v>281</v>
      </c>
      <c r="C79" t="s">
        <v>282</v>
      </c>
      <c r="D79">
        <v>1473062</v>
      </c>
      <c r="E79">
        <v>5.6857946089242899E+17</v>
      </c>
      <c r="F79" t="s">
        <v>283</v>
      </c>
      <c r="G79" t="s">
        <v>284</v>
      </c>
      <c r="H79" t="s">
        <v>285</v>
      </c>
      <c r="I79" t="s">
        <v>286</v>
      </c>
      <c r="J79" t="s">
        <v>287</v>
      </c>
      <c r="K79" s="1">
        <v>43899</v>
      </c>
      <c r="L79" s="1">
        <v>44264</v>
      </c>
      <c r="M79" s="1">
        <v>43960</v>
      </c>
      <c r="N79" s="1">
        <v>43990</v>
      </c>
      <c r="O79" t="s">
        <v>35</v>
      </c>
      <c r="P79">
        <v>25.6</v>
      </c>
      <c r="Q79">
        <v>1</v>
      </c>
      <c r="R79">
        <v>25.6</v>
      </c>
      <c r="S79">
        <v>0</v>
      </c>
      <c r="T79">
        <v>25.6</v>
      </c>
      <c r="U79">
        <v>0</v>
      </c>
      <c r="V79">
        <v>25.6</v>
      </c>
      <c r="W79" t="s">
        <v>36</v>
      </c>
      <c r="X79" t="s">
        <v>288</v>
      </c>
      <c r="Y79" t="s">
        <v>287</v>
      </c>
      <c r="Z79" t="s">
        <v>287</v>
      </c>
      <c r="AA79" t="s">
        <v>39</v>
      </c>
    </row>
    <row r="80" spans="1:27" hidden="1" x14ac:dyDescent="0.25">
      <c r="A80" t="s">
        <v>27</v>
      </c>
      <c r="B80" t="s">
        <v>289</v>
      </c>
      <c r="C80" t="s">
        <v>290</v>
      </c>
      <c r="D80">
        <v>1473062</v>
      </c>
      <c r="E80">
        <v>5.6857946098984102E+17</v>
      </c>
      <c r="F80" t="s">
        <v>291</v>
      </c>
      <c r="G80" t="s">
        <v>292</v>
      </c>
      <c r="H80" t="s">
        <v>285</v>
      </c>
      <c r="I80" t="s">
        <v>286</v>
      </c>
      <c r="J80" t="s">
        <v>287</v>
      </c>
      <c r="K80" s="1">
        <v>43686</v>
      </c>
      <c r="L80" s="1">
        <v>44052</v>
      </c>
      <c r="M80" s="1">
        <v>43960</v>
      </c>
      <c r="N80" s="1">
        <v>43990</v>
      </c>
      <c r="O80" t="s">
        <v>35</v>
      </c>
      <c r="P80">
        <v>25.6</v>
      </c>
      <c r="Q80">
        <v>18</v>
      </c>
      <c r="R80">
        <v>460.8</v>
      </c>
      <c r="S80">
        <v>0</v>
      </c>
      <c r="T80">
        <v>460.8</v>
      </c>
      <c r="U80">
        <v>0</v>
      </c>
      <c r="V80">
        <v>460.8</v>
      </c>
      <c r="W80" t="s">
        <v>36</v>
      </c>
      <c r="X80" t="s">
        <v>293</v>
      </c>
      <c r="Y80" t="s">
        <v>287</v>
      </c>
      <c r="Z80" t="s">
        <v>287</v>
      </c>
      <c r="AA80" t="s">
        <v>39</v>
      </c>
    </row>
    <row r="81" spans="1:27" hidden="1" x14ac:dyDescent="0.25">
      <c r="A81" t="s">
        <v>27</v>
      </c>
      <c r="B81" t="s">
        <v>294</v>
      </c>
      <c r="C81" t="s">
        <v>295</v>
      </c>
      <c r="D81">
        <v>1473062</v>
      </c>
      <c r="E81">
        <v>5.6857946086567898E+17</v>
      </c>
      <c r="F81" t="s">
        <v>296</v>
      </c>
      <c r="G81" t="s">
        <v>297</v>
      </c>
      <c r="H81" t="s">
        <v>298</v>
      </c>
      <c r="I81" t="s">
        <v>299</v>
      </c>
      <c r="J81" t="s">
        <v>300</v>
      </c>
      <c r="K81" s="1">
        <v>43960</v>
      </c>
      <c r="L81" s="1">
        <v>44325</v>
      </c>
      <c r="M81" s="1">
        <v>43960</v>
      </c>
      <c r="N81" s="1">
        <v>43990</v>
      </c>
      <c r="O81" t="s">
        <v>178</v>
      </c>
      <c r="P81">
        <v>2</v>
      </c>
      <c r="Q81">
        <v>10</v>
      </c>
      <c r="R81">
        <v>20</v>
      </c>
      <c r="S81">
        <v>0</v>
      </c>
      <c r="T81">
        <v>20</v>
      </c>
      <c r="U81">
        <v>0</v>
      </c>
      <c r="V81">
        <v>20</v>
      </c>
      <c r="W81" t="s">
        <v>36</v>
      </c>
      <c r="X81" t="s">
        <v>301</v>
      </c>
      <c r="Y81" t="s">
        <v>300</v>
      </c>
      <c r="Z81" t="s">
        <v>300</v>
      </c>
      <c r="AA81" t="s">
        <v>39</v>
      </c>
    </row>
    <row r="82" spans="1:27" hidden="1" x14ac:dyDescent="0.25">
      <c r="A82" t="s">
        <v>27</v>
      </c>
      <c r="B82" t="s">
        <v>294</v>
      </c>
      <c r="C82" t="s">
        <v>295</v>
      </c>
      <c r="D82">
        <v>1473062</v>
      </c>
      <c r="E82">
        <v>5.6857946086567898E+17</v>
      </c>
      <c r="F82" t="s">
        <v>296</v>
      </c>
      <c r="G82" t="s">
        <v>297</v>
      </c>
      <c r="H82" t="s">
        <v>298</v>
      </c>
      <c r="I82" t="s">
        <v>299</v>
      </c>
      <c r="J82" t="s">
        <v>300</v>
      </c>
      <c r="K82" s="1">
        <v>43960</v>
      </c>
      <c r="L82" s="1">
        <v>44325</v>
      </c>
      <c r="M82" s="1">
        <v>43960</v>
      </c>
      <c r="N82" s="1">
        <v>43990</v>
      </c>
      <c r="O82" t="s">
        <v>178</v>
      </c>
      <c r="P82">
        <v>26.4</v>
      </c>
      <c r="Q82">
        <v>10</v>
      </c>
      <c r="R82">
        <v>264</v>
      </c>
      <c r="S82">
        <v>0</v>
      </c>
      <c r="T82">
        <v>264</v>
      </c>
      <c r="U82">
        <v>0</v>
      </c>
      <c r="V82">
        <v>264</v>
      </c>
      <c r="W82" t="s">
        <v>36</v>
      </c>
      <c r="X82" t="s">
        <v>301</v>
      </c>
      <c r="Y82" t="s">
        <v>300</v>
      </c>
      <c r="Z82" t="s">
        <v>300</v>
      </c>
      <c r="AA82" t="s">
        <v>39</v>
      </c>
    </row>
    <row r="83" spans="1:27" hidden="1" x14ac:dyDescent="0.25">
      <c r="A83" t="s">
        <v>27</v>
      </c>
      <c r="B83" t="s">
        <v>152</v>
      </c>
      <c r="C83" t="s">
        <v>153</v>
      </c>
      <c r="D83">
        <v>1473062</v>
      </c>
      <c r="E83">
        <v>5.6857946096845299E+17</v>
      </c>
      <c r="F83" t="s">
        <v>302</v>
      </c>
      <c r="G83" t="s">
        <v>303</v>
      </c>
      <c r="H83" t="s">
        <v>285</v>
      </c>
      <c r="I83" t="s">
        <v>286</v>
      </c>
      <c r="J83" t="s">
        <v>287</v>
      </c>
      <c r="K83" s="1">
        <v>43840</v>
      </c>
      <c r="L83" s="1">
        <v>44206</v>
      </c>
      <c r="M83" s="1">
        <v>43961</v>
      </c>
      <c r="N83" s="1">
        <v>43991</v>
      </c>
      <c r="O83" t="s">
        <v>35</v>
      </c>
      <c r="P83">
        <v>25.6</v>
      </c>
      <c r="Q83">
        <v>20</v>
      </c>
      <c r="R83">
        <v>512</v>
      </c>
      <c r="S83">
        <v>0</v>
      </c>
      <c r="T83">
        <v>512</v>
      </c>
      <c r="U83">
        <v>0</v>
      </c>
      <c r="V83">
        <v>512</v>
      </c>
      <c r="W83" t="s">
        <v>36</v>
      </c>
      <c r="X83" t="s">
        <v>156</v>
      </c>
      <c r="Y83" t="s">
        <v>287</v>
      </c>
      <c r="Z83" t="s">
        <v>287</v>
      </c>
      <c r="AA83" t="s">
        <v>39</v>
      </c>
    </row>
    <row r="84" spans="1:27" hidden="1" x14ac:dyDescent="0.25">
      <c r="A84" t="s">
        <v>27</v>
      </c>
      <c r="B84" t="s">
        <v>152</v>
      </c>
      <c r="C84" t="s">
        <v>153</v>
      </c>
      <c r="D84">
        <v>1473062</v>
      </c>
      <c r="E84">
        <v>5.6857946096845299E+17</v>
      </c>
      <c r="F84" t="s">
        <v>302</v>
      </c>
      <c r="G84" t="s">
        <v>303</v>
      </c>
      <c r="H84" t="s">
        <v>285</v>
      </c>
      <c r="I84" t="s">
        <v>286</v>
      </c>
      <c r="J84" t="s">
        <v>287</v>
      </c>
      <c r="K84" s="1">
        <v>43840</v>
      </c>
      <c r="L84" s="1">
        <v>44206</v>
      </c>
      <c r="M84" s="1">
        <v>43931</v>
      </c>
      <c r="N84" s="1">
        <v>43942</v>
      </c>
      <c r="O84" t="s">
        <v>61</v>
      </c>
      <c r="P84">
        <v>10.24</v>
      </c>
      <c r="Q84">
        <v>252</v>
      </c>
      <c r="R84">
        <v>2580.48</v>
      </c>
      <c r="S84">
        <v>0</v>
      </c>
      <c r="T84">
        <v>2580.48</v>
      </c>
      <c r="U84">
        <v>0</v>
      </c>
      <c r="V84">
        <v>2580.48</v>
      </c>
      <c r="W84" t="s">
        <v>36</v>
      </c>
      <c r="X84" t="s">
        <v>156</v>
      </c>
      <c r="Y84" t="s">
        <v>287</v>
      </c>
      <c r="Z84" t="s">
        <v>287</v>
      </c>
      <c r="AA84" t="s">
        <v>39</v>
      </c>
    </row>
    <row r="85" spans="1:27" hidden="1" x14ac:dyDescent="0.25">
      <c r="A85" t="s">
        <v>27</v>
      </c>
      <c r="B85" t="s">
        <v>152</v>
      </c>
      <c r="C85" t="s">
        <v>153</v>
      </c>
      <c r="D85">
        <v>1473062</v>
      </c>
      <c r="E85">
        <v>5.6857946096845299E+17</v>
      </c>
      <c r="F85" t="s">
        <v>302</v>
      </c>
      <c r="G85" t="s">
        <v>303</v>
      </c>
      <c r="H85" t="s">
        <v>285</v>
      </c>
      <c r="I85" t="s">
        <v>286</v>
      </c>
      <c r="J85" t="s">
        <v>287</v>
      </c>
      <c r="K85" s="1">
        <v>43840</v>
      </c>
      <c r="L85" s="1">
        <v>44206</v>
      </c>
      <c r="M85" s="1">
        <v>43943</v>
      </c>
      <c r="N85" s="1">
        <v>43950</v>
      </c>
      <c r="O85" t="s">
        <v>61</v>
      </c>
      <c r="P85">
        <v>6.82</v>
      </c>
      <c r="Q85">
        <v>19</v>
      </c>
      <c r="R85">
        <v>129.71</v>
      </c>
      <c r="S85">
        <v>0</v>
      </c>
      <c r="T85">
        <v>129.71</v>
      </c>
      <c r="U85">
        <v>0</v>
      </c>
      <c r="V85">
        <v>129.71</v>
      </c>
      <c r="W85" t="s">
        <v>36</v>
      </c>
      <c r="X85" t="s">
        <v>156</v>
      </c>
      <c r="Y85" t="s">
        <v>287</v>
      </c>
      <c r="Z85" t="s">
        <v>287</v>
      </c>
      <c r="AA85" t="s">
        <v>39</v>
      </c>
    </row>
    <row r="86" spans="1:27" hidden="1" x14ac:dyDescent="0.25">
      <c r="A86" t="s">
        <v>27</v>
      </c>
      <c r="B86" t="s">
        <v>152</v>
      </c>
      <c r="C86" t="s">
        <v>153</v>
      </c>
      <c r="D86">
        <v>1473062</v>
      </c>
      <c r="E86">
        <v>5.6857946096845299E+17</v>
      </c>
      <c r="F86" t="s">
        <v>302</v>
      </c>
      <c r="G86" t="s">
        <v>303</v>
      </c>
      <c r="H86" t="s">
        <v>285</v>
      </c>
      <c r="I86" t="s">
        <v>286</v>
      </c>
      <c r="J86" t="s">
        <v>287</v>
      </c>
      <c r="K86" s="1">
        <v>43840</v>
      </c>
      <c r="L86" s="1">
        <v>44206</v>
      </c>
      <c r="M86" s="1">
        <v>43951</v>
      </c>
      <c r="N86" s="1">
        <v>43951</v>
      </c>
      <c r="O86" t="s">
        <v>61</v>
      </c>
      <c r="P86">
        <v>0.85</v>
      </c>
      <c r="Q86">
        <v>20</v>
      </c>
      <c r="R86">
        <v>17.07</v>
      </c>
      <c r="S86">
        <v>0</v>
      </c>
      <c r="T86">
        <v>17.07</v>
      </c>
      <c r="U86">
        <v>0</v>
      </c>
      <c r="V86">
        <v>17.07</v>
      </c>
      <c r="W86" t="s">
        <v>36</v>
      </c>
      <c r="X86" t="s">
        <v>156</v>
      </c>
      <c r="Y86" t="s">
        <v>287</v>
      </c>
      <c r="Z86" t="s">
        <v>287</v>
      </c>
      <c r="AA86" t="s">
        <v>39</v>
      </c>
    </row>
    <row r="87" spans="1:27" hidden="1" x14ac:dyDescent="0.25">
      <c r="A87" t="s">
        <v>27</v>
      </c>
      <c r="B87" t="s">
        <v>152</v>
      </c>
      <c r="C87" t="s">
        <v>153</v>
      </c>
      <c r="D87">
        <v>1473062</v>
      </c>
      <c r="E87">
        <v>5.6857946096845299E+17</v>
      </c>
      <c r="F87" t="s">
        <v>302</v>
      </c>
      <c r="G87" t="s">
        <v>303</v>
      </c>
      <c r="H87" t="s">
        <v>285</v>
      </c>
      <c r="I87" t="s">
        <v>286</v>
      </c>
      <c r="J87" t="s">
        <v>287</v>
      </c>
      <c r="K87" s="1">
        <v>43840</v>
      </c>
      <c r="L87" s="1">
        <v>44206</v>
      </c>
      <c r="M87" s="1">
        <v>43952</v>
      </c>
      <c r="N87" s="1">
        <v>43957</v>
      </c>
      <c r="O87" t="s">
        <v>61</v>
      </c>
      <c r="P87">
        <v>5.12</v>
      </c>
      <c r="Q87">
        <v>19</v>
      </c>
      <c r="R87">
        <v>97.28</v>
      </c>
      <c r="S87">
        <v>0</v>
      </c>
      <c r="T87">
        <v>97.28</v>
      </c>
      <c r="U87">
        <v>0</v>
      </c>
      <c r="V87">
        <v>97.28</v>
      </c>
      <c r="W87" t="s">
        <v>36</v>
      </c>
      <c r="X87" t="s">
        <v>156</v>
      </c>
      <c r="Y87" t="s">
        <v>287</v>
      </c>
      <c r="Z87" t="s">
        <v>287</v>
      </c>
      <c r="AA87" t="s">
        <v>39</v>
      </c>
    </row>
    <row r="88" spans="1:27" hidden="1" x14ac:dyDescent="0.25">
      <c r="A88" t="s">
        <v>27</v>
      </c>
      <c r="B88" t="s">
        <v>152</v>
      </c>
      <c r="C88" t="s">
        <v>153</v>
      </c>
      <c r="D88">
        <v>1473062</v>
      </c>
      <c r="E88">
        <v>5.6857946096845299E+17</v>
      </c>
      <c r="F88" t="s">
        <v>302</v>
      </c>
      <c r="G88" t="s">
        <v>303</v>
      </c>
      <c r="H88" t="s">
        <v>285</v>
      </c>
      <c r="I88" t="s">
        <v>286</v>
      </c>
      <c r="J88" t="s">
        <v>287</v>
      </c>
      <c r="K88" s="1">
        <v>43840</v>
      </c>
      <c r="L88" s="1">
        <v>44206</v>
      </c>
      <c r="M88" s="1">
        <v>43958</v>
      </c>
      <c r="N88" s="1">
        <v>43960</v>
      </c>
      <c r="O88" t="s">
        <v>61</v>
      </c>
      <c r="P88">
        <v>2.56</v>
      </c>
      <c r="Q88">
        <v>20</v>
      </c>
      <c r="R88">
        <v>51.2</v>
      </c>
      <c r="S88">
        <v>0</v>
      </c>
      <c r="T88">
        <v>51.2</v>
      </c>
      <c r="U88">
        <v>0</v>
      </c>
      <c r="V88">
        <v>51.2</v>
      </c>
      <c r="W88" t="s">
        <v>36</v>
      </c>
      <c r="X88" t="s">
        <v>156</v>
      </c>
      <c r="Y88" t="s">
        <v>287</v>
      </c>
      <c r="Z88" t="s">
        <v>287</v>
      </c>
      <c r="AA88" t="s">
        <v>39</v>
      </c>
    </row>
    <row r="89" spans="1:27" hidden="1" x14ac:dyDescent="0.25">
      <c r="A89" t="s">
        <v>27</v>
      </c>
      <c r="B89" t="s">
        <v>152</v>
      </c>
      <c r="C89" t="s">
        <v>153</v>
      </c>
      <c r="D89">
        <v>1473062</v>
      </c>
      <c r="E89">
        <v>5.6857946096845299E+17</v>
      </c>
      <c r="F89" t="s">
        <v>302</v>
      </c>
      <c r="G89" t="s">
        <v>303</v>
      </c>
      <c r="H89" t="s">
        <v>285</v>
      </c>
      <c r="I89" t="s">
        <v>286</v>
      </c>
      <c r="J89" t="s">
        <v>287</v>
      </c>
      <c r="K89" s="1">
        <v>43840</v>
      </c>
      <c r="L89" s="1">
        <v>44206</v>
      </c>
      <c r="M89" s="1">
        <v>43931</v>
      </c>
      <c r="N89" s="1">
        <v>43960</v>
      </c>
      <c r="O89" t="s">
        <v>61</v>
      </c>
      <c r="P89">
        <v>-25.6</v>
      </c>
      <c r="Q89">
        <v>252</v>
      </c>
      <c r="R89">
        <v>-6451.2</v>
      </c>
      <c r="S89">
        <v>0</v>
      </c>
      <c r="T89">
        <v>-6451.2</v>
      </c>
      <c r="U89">
        <v>0</v>
      </c>
      <c r="V89">
        <v>-6451.2</v>
      </c>
      <c r="W89" t="s">
        <v>36</v>
      </c>
      <c r="X89" t="s">
        <v>156</v>
      </c>
      <c r="Y89" t="s">
        <v>287</v>
      </c>
      <c r="Z89" t="s">
        <v>287</v>
      </c>
      <c r="AA89" t="s">
        <v>39</v>
      </c>
    </row>
    <row r="90" spans="1:27" hidden="1" x14ac:dyDescent="0.25">
      <c r="A90" t="s">
        <v>27</v>
      </c>
      <c r="B90" t="s">
        <v>304</v>
      </c>
      <c r="C90" t="s">
        <v>305</v>
      </c>
      <c r="D90">
        <v>1473062</v>
      </c>
      <c r="E90">
        <v>5.6857946100416998E+17</v>
      </c>
      <c r="F90" t="s">
        <v>306</v>
      </c>
      <c r="G90" t="s">
        <v>307</v>
      </c>
      <c r="H90" t="s">
        <v>208</v>
      </c>
      <c r="I90" t="s">
        <v>209</v>
      </c>
      <c r="J90" t="s">
        <v>210</v>
      </c>
      <c r="K90" s="1">
        <v>43779</v>
      </c>
      <c r="L90" s="1">
        <v>44145</v>
      </c>
      <c r="M90" s="1">
        <v>43961</v>
      </c>
      <c r="N90" s="1">
        <v>43991</v>
      </c>
      <c r="O90" t="s">
        <v>35</v>
      </c>
      <c r="P90">
        <v>4.8</v>
      </c>
      <c r="Q90">
        <v>1</v>
      </c>
      <c r="R90">
        <v>4.8</v>
      </c>
      <c r="S90">
        <v>0</v>
      </c>
      <c r="T90">
        <v>4.8</v>
      </c>
      <c r="U90">
        <v>0</v>
      </c>
      <c r="V90">
        <v>4.8</v>
      </c>
      <c r="W90" t="s">
        <v>36</v>
      </c>
      <c r="X90" t="s">
        <v>308</v>
      </c>
      <c r="Y90" t="s">
        <v>210</v>
      </c>
      <c r="Z90" t="s">
        <v>210</v>
      </c>
      <c r="AA90" t="s">
        <v>39</v>
      </c>
    </row>
    <row r="91" spans="1:27" hidden="1" x14ac:dyDescent="0.25">
      <c r="A91" t="s">
        <v>27</v>
      </c>
      <c r="B91" t="s">
        <v>70</v>
      </c>
      <c r="C91" t="s">
        <v>71</v>
      </c>
      <c r="D91">
        <v>1473062</v>
      </c>
      <c r="E91">
        <v>5.68579461019024E+17</v>
      </c>
      <c r="F91" t="e">
        <f>-XVHhAAAAAAAAAEA</f>
        <v>#NAME?</v>
      </c>
      <c r="G91" t="s">
        <v>309</v>
      </c>
      <c r="H91" t="s">
        <v>126</v>
      </c>
      <c r="I91" t="s">
        <v>127</v>
      </c>
      <c r="J91" t="s">
        <v>128</v>
      </c>
      <c r="K91" s="1">
        <v>43840</v>
      </c>
      <c r="L91" s="1">
        <v>44206</v>
      </c>
      <c r="M91" s="1">
        <v>43961</v>
      </c>
      <c r="N91" s="1">
        <v>43991</v>
      </c>
      <c r="O91" t="s">
        <v>35</v>
      </c>
      <c r="P91">
        <v>24</v>
      </c>
      <c r="Q91">
        <v>1</v>
      </c>
      <c r="R91">
        <v>24</v>
      </c>
      <c r="S91">
        <v>0</v>
      </c>
      <c r="T91">
        <v>24</v>
      </c>
      <c r="U91">
        <v>0</v>
      </c>
      <c r="V91">
        <v>24</v>
      </c>
      <c r="W91" t="s">
        <v>36</v>
      </c>
      <c r="X91" t="s">
        <v>77</v>
      </c>
      <c r="Y91" t="s">
        <v>128</v>
      </c>
      <c r="Z91" t="s">
        <v>128</v>
      </c>
      <c r="AA91" t="s">
        <v>39</v>
      </c>
    </row>
    <row r="92" spans="1:27" hidden="1" x14ac:dyDescent="0.25">
      <c r="A92" t="s">
        <v>27</v>
      </c>
      <c r="B92" t="s">
        <v>310</v>
      </c>
      <c r="C92" t="s">
        <v>311</v>
      </c>
      <c r="D92">
        <v>1473062</v>
      </c>
      <c r="E92">
        <v>5.6857946088885101E+17</v>
      </c>
      <c r="F92" t="s">
        <v>312</v>
      </c>
      <c r="G92" t="s">
        <v>313</v>
      </c>
      <c r="H92" t="s">
        <v>208</v>
      </c>
      <c r="I92" t="s">
        <v>209</v>
      </c>
      <c r="J92" t="s">
        <v>210</v>
      </c>
      <c r="K92" s="1">
        <v>43961</v>
      </c>
      <c r="L92" s="1">
        <v>44326</v>
      </c>
      <c r="M92" s="1">
        <v>43961</v>
      </c>
      <c r="N92" s="1">
        <v>43991</v>
      </c>
      <c r="O92" t="s">
        <v>178</v>
      </c>
      <c r="P92">
        <v>4.8</v>
      </c>
      <c r="Q92">
        <v>1</v>
      </c>
      <c r="R92">
        <v>4.8</v>
      </c>
      <c r="S92">
        <v>0</v>
      </c>
      <c r="T92">
        <v>4.8</v>
      </c>
      <c r="U92">
        <v>0</v>
      </c>
      <c r="V92">
        <v>4.8</v>
      </c>
      <c r="W92" t="s">
        <v>36</v>
      </c>
      <c r="X92" t="s">
        <v>314</v>
      </c>
      <c r="Y92" t="s">
        <v>210</v>
      </c>
      <c r="Z92" t="s">
        <v>210</v>
      </c>
      <c r="AA92" t="s">
        <v>39</v>
      </c>
    </row>
    <row r="93" spans="1:27" hidden="1" x14ac:dyDescent="0.25">
      <c r="A93" t="s">
        <v>27</v>
      </c>
      <c r="B93" t="s">
        <v>315</v>
      </c>
      <c r="C93" t="s">
        <v>316</v>
      </c>
      <c r="D93">
        <v>1473062</v>
      </c>
      <c r="E93">
        <v>5.6857946089460499E+17</v>
      </c>
      <c r="F93" t="s">
        <v>317</v>
      </c>
      <c r="G93" t="s">
        <v>318</v>
      </c>
      <c r="H93" t="s">
        <v>319</v>
      </c>
      <c r="I93" t="s">
        <v>320</v>
      </c>
      <c r="J93" t="s">
        <v>321</v>
      </c>
      <c r="K93" s="1">
        <v>43840</v>
      </c>
      <c r="L93" s="1">
        <v>44206</v>
      </c>
      <c r="M93" s="1">
        <v>43961</v>
      </c>
      <c r="N93" s="1">
        <v>43991</v>
      </c>
      <c r="O93" t="s">
        <v>35</v>
      </c>
      <c r="P93">
        <v>7.2</v>
      </c>
      <c r="Q93">
        <v>7</v>
      </c>
      <c r="R93">
        <v>50.4</v>
      </c>
      <c r="S93">
        <v>0</v>
      </c>
      <c r="T93">
        <v>50.4</v>
      </c>
      <c r="U93">
        <v>0</v>
      </c>
      <c r="V93">
        <v>50.4</v>
      </c>
      <c r="W93" t="s">
        <v>36</v>
      </c>
      <c r="X93" t="s">
        <v>322</v>
      </c>
      <c r="Y93" t="s">
        <v>321</v>
      </c>
      <c r="Z93" t="s">
        <v>321</v>
      </c>
      <c r="AA93" t="s">
        <v>39</v>
      </c>
    </row>
    <row r="94" spans="1:27" hidden="1" x14ac:dyDescent="0.25">
      <c r="A94" t="s">
        <v>27</v>
      </c>
      <c r="B94" t="s">
        <v>323</v>
      </c>
      <c r="C94" t="s">
        <v>324</v>
      </c>
      <c r="D94">
        <v>1473062</v>
      </c>
      <c r="E94">
        <v>5.6857946093633402E+17</v>
      </c>
      <c r="F94" t="s">
        <v>325</v>
      </c>
      <c r="G94" t="s">
        <v>326</v>
      </c>
      <c r="H94" t="s">
        <v>74</v>
      </c>
      <c r="I94" t="s">
        <v>75</v>
      </c>
      <c r="J94" t="s">
        <v>76</v>
      </c>
      <c r="K94" s="1">
        <v>43719</v>
      </c>
      <c r="L94" s="1">
        <v>44085</v>
      </c>
      <c r="M94" s="1">
        <v>43962</v>
      </c>
      <c r="N94" s="1">
        <v>43992</v>
      </c>
      <c r="O94" t="s">
        <v>35</v>
      </c>
      <c r="P94">
        <v>10</v>
      </c>
      <c r="Q94">
        <v>31</v>
      </c>
      <c r="R94">
        <v>310</v>
      </c>
      <c r="S94">
        <v>0</v>
      </c>
      <c r="T94">
        <v>310</v>
      </c>
      <c r="U94">
        <v>0</v>
      </c>
      <c r="V94">
        <v>310</v>
      </c>
      <c r="W94" t="s">
        <v>36</v>
      </c>
      <c r="X94" t="s">
        <v>327</v>
      </c>
      <c r="Y94" t="s">
        <v>78</v>
      </c>
      <c r="Z94" t="s">
        <v>76</v>
      </c>
      <c r="AA94" t="s">
        <v>39</v>
      </c>
    </row>
    <row r="95" spans="1:27" hidden="1" x14ac:dyDescent="0.25">
      <c r="A95" t="s">
        <v>27</v>
      </c>
      <c r="B95" t="s">
        <v>152</v>
      </c>
      <c r="C95" t="s">
        <v>153</v>
      </c>
      <c r="D95">
        <v>1473062</v>
      </c>
      <c r="E95">
        <v>5.6857946095693901E+17</v>
      </c>
      <c r="F95" t="s">
        <v>328</v>
      </c>
      <c r="G95" t="s">
        <v>329</v>
      </c>
      <c r="H95" t="s">
        <v>174</v>
      </c>
      <c r="I95" t="s">
        <v>175</v>
      </c>
      <c r="J95" t="s">
        <v>176</v>
      </c>
      <c r="K95" s="1">
        <v>43933</v>
      </c>
      <c r="L95" s="1">
        <v>44298</v>
      </c>
      <c r="M95" s="1">
        <v>43963</v>
      </c>
      <c r="N95" s="1">
        <v>43993</v>
      </c>
      <c r="O95" t="s">
        <v>35</v>
      </c>
      <c r="P95">
        <v>7</v>
      </c>
      <c r="Q95">
        <v>118</v>
      </c>
      <c r="R95">
        <v>826</v>
      </c>
      <c r="S95">
        <v>0</v>
      </c>
      <c r="T95">
        <v>826</v>
      </c>
      <c r="U95">
        <v>0</v>
      </c>
      <c r="V95">
        <v>826</v>
      </c>
      <c r="W95" t="s">
        <v>36</v>
      </c>
      <c r="X95" t="s">
        <v>156</v>
      </c>
      <c r="Y95" t="s">
        <v>176</v>
      </c>
      <c r="Z95" t="s">
        <v>176</v>
      </c>
      <c r="AA95" t="s">
        <v>39</v>
      </c>
    </row>
    <row r="96" spans="1:27" hidden="1" x14ac:dyDescent="0.25">
      <c r="A96" t="s">
        <v>27</v>
      </c>
      <c r="B96" t="s">
        <v>152</v>
      </c>
      <c r="C96" t="s">
        <v>153</v>
      </c>
      <c r="D96">
        <v>1473062</v>
      </c>
      <c r="E96">
        <v>5.6857946095693901E+17</v>
      </c>
      <c r="F96" t="s">
        <v>328</v>
      </c>
      <c r="G96" t="s">
        <v>329</v>
      </c>
      <c r="H96" t="s">
        <v>174</v>
      </c>
      <c r="I96" t="s">
        <v>175</v>
      </c>
      <c r="J96" t="s">
        <v>176</v>
      </c>
      <c r="K96" s="1">
        <v>43933</v>
      </c>
      <c r="L96" s="1">
        <v>44298</v>
      </c>
      <c r="M96" s="1">
        <v>43933</v>
      </c>
      <c r="N96" s="1">
        <v>43934</v>
      </c>
      <c r="O96" t="s">
        <v>61</v>
      </c>
      <c r="P96">
        <v>0.46</v>
      </c>
      <c r="Q96">
        <v>93</v>
      </c>
      <c r="R96">
        <v>43.4</v>
      </c>
      <c r="S96">
        <v>0</v>
      </c>
      <c r="T96">
        <v>43.4</v>
      </c>
      <c r="U96">
        <v>0</v>
      </c>
      <c r="V96">
        <v>43.4</v>
      </c>
      <c r="W96" t="s">
        <v>36</v>
      </c>
      <c r="X96" t="s">
        <v>156</v>
      </c>
      <c r="Y96" t="s">
        <v>176</v>
      </c>
      <c r="Z96" t="s">
        <v>176</v>
      </c>
      <c r="AA96" t="s">
        <v>39</v>
      </c>
    </row>
    <row r="97" spans="1:27" hidden="1" x14ac:dyDescent="0.25">
      <c r="A97" t="s">
        <v>27</v>
      </c>
      <c r="B97" t="s">
        <v>152</v>
      </c>
      <c r="C97" t="s">
        <v>153</v>
      </c>
      <c r="D97">
        <v>1473062</v>
      </c>
      <c r="E97">
        <v>5.6857946095693901E+17</v>
      </c>
      <c r="F97" t="s">
        <v>328</v>
      </c>
      <c r="G97" t="s">
        <v>329</v>
      </c>
      <c r="H97" t="s">
        <v>174</v>
      </c>
      <c r="I97" t="s">
        <v>175</v>
      </c>
      <c r="J97" t="s">
        <v>176</v>
      </c>
      <c r="K97" s="1">
        <v>43933</v>
      </c>
      <c r="L97" s="1">
        <v>44298</v>
      </c>
      <c r="M97" s="1">
        <v>43935</v>
      </c>
      <c r="N97" s="1">
        <v>43954</v>
      </c>
      <c r="O97" t="s">
        <v>61</v>
      </c>
      <c r="P97">
        <v>4.66</v>
      </c>
      <c r="Q97">
        <v>92</v>
      </c>
      <c r="R97">
        <v>429.33</v>
      </c>
      <c r="S97">
        <v>0</v>
      </c>
      <c r="T97">
        <v>429.33</v>
      </c>
      <c r="U97">
        <v>0</v>
      </c>
      <c r="V97">
        <v>429.33</v>
      </c>
      <c r="W97" t="s">
        <v>36</v>
      </c>
      <c r="X97" t="s">
        <v>156</v>
      </c>
      <c r="Y97" t="s">
        <v>176</v>
      </c>
      <c r="Z97" t="s">
        <v>176</v>
      </c>
      <c r="AA97" t="s">
        <v>39</v>
      </c>
    </row>
    <row r="98" spans="1:27" hidden="1" x14ac:dyDescent="0.25">
      <c r="A98" t="s">
        <v>27</v>
      </c>
      <c r="B98" t="s">
        <v>152</v>
      </c>
      <c r="C98" t="s">
        <v>153</v>
      </c>
      <c r="D98">
        <v>1473062</v>
      </c>
      <c r="E98">
        <v>5.6857946095693901E+17</v>
      </c>
      <c r="F98" t="s">
        <v>328</v>
      </c>
      <c r="G98" t="s">
        <v>329</v>
      </c>
      <c r="H98" t="s">
        <v>174</v>
      </c>
      <c r="I98" t="s">
        <v>175</v>
      </c>
      <c r="J98" t="s">
        <v>176</v>
      </c>
      <c r="K98" s="1">
        <v>43933</v>
      </c>
      <c r="L98" s="1">
        <v>44298</v>
      </c>
      <c r="M98" s="1">
        <v>43955</v>
      </c>
      <c r="N98" s="1">
        <v>43962</v>
      </c>
      <c r="O98" t="s">
        <v>61</v>
      </c>
      <c r="P98">
        <v>1.86</v>
      </c>
      <c r="Q98">
        <v>118</v>
      </c>
      <c r="R98">
        <v>220.27</v>
      </c>
      <c r="S98">
        <v>0</v>
      </c>
      <c r="T98">
        <v>220.27</v>
      </c>
      <c r="U98">
        <v>0</v>
      </c>
      <c r="V98">
        <v>220.27</v>
      </c>
      <c r="W98" t="s">
        <v>36</v>
      </c>
      <c r="X98" t="s">
        <v>156</v>
      </c>
      <c r="Y98" t="s">
        <v>176</v>
      </c>
      <c r="Z98" t="s">
        <v>176</v>
      </c>
      <c r="AA98" t="s">
        <v>39</v>
      </c>
    </row>
    <row r="99" spans="1:27" hidden="1" x14ac:dyDescent="0.25">
      <c r="A99" t="s">
        <v>27</v>
      </c>
      <c r="B99" t="s">
        <v>152</v>
      </c>
      <c r="C99" t="s">
        <v>153</v>
      </c>
      <c r="D99">
        <v>1473062</v>
      </c>
      <c r="E99">
        <v>5.6857946095693901E+17</v>
      </c>
      <c r="F99" t="s">
        <v>328</v>
      </c>
      <c r="G99" t="s">
        <v>329</v>
      </c>
      <c r="H99" t="s">
        <v>174</v>
      </c>
      <c r="I99" t="s">
        <v>175</v>
      </c>
      <c r="J99" t="s">
        <v>176</v>
      </c>
      <c r="K99" s="1">
        <v>43933</v>
      </c>
      <c r="L99" s="1">
        <v>44298</v>
      </c>
      <c r="M99" s="1">
        <v>43933</v>
      </c>
      <c r="N99" s="1">
        <v>43962</v>
      </c>
      <c r="O99" t="s">
        <v>61</v>
      </c>
      <c r="P99">
        <v>-7</v>
      </c>
      <c r="Q99">
        <v>93</v>
      </c>
      <c r="R99">
        <v>-651</v>
      </c>
      <c r="S99">
        <v>0</v>
      </c>
      <c r="T99">
        <v>-651</v>
      </c>
      <c r="U99">
        <v>0</v>
      </c>
      <c r="V99">
        <v>-651</v>
      </c>
      <c r="W99" t="s">
        <v>36</v>
      </c>
      <c r="X99" t="s">
        <v>156</v>
      </c>
      <c r="Y99" t="s">
        <v>176</v>
      </c>
      <c r="Z99" t="s">
        <v>176</v>
      </c>
      <c r="AA99" t="s">
        <v>39</v>
      </c>
    </row>
    <row r="100" spans="1:27" hidden="1" x14ac:dyDescent="0.25">
      <c r="A100" t="s">
        <v>27</v>
      </c>
      <c r="B100" t="s">
        <v>201</v>
      </c>
      <c r="C100" t="s">
        <v>202</v>
      </c>
      <c r="D100">
        <v>1473062</v>
      </c>
      <c r="E100">
        <v>5.6857946087348698E+17</v>
      </c>
      <c r="F100" t="s">
        <v>330</v>
      </c>
      <c r="G100" t="s">
        <v>331</v>
      </c>
      <c r="H100" t="s">
        <v>332</v>
      </c>
      <c r="I100" t="s">
        <v>333</v>
      </c>
      <c r="J100" t="s">
        <v>334</v>
      </c>
      <c r="K100" s="1">
        <v>43963</v>
      </c>
      <c r="L100" s="1">
        <v>44328</v>
      </c>
      <c r="M100" s="1">
        <v>43963</v>
      </c>
      <c r="N100" s="1">
        <v>43993</v>
      </c>
      <c r="O100" t="s">
        <v>137</v>
      </c>
      <c r="P100">
        <v>8</v>
      </c>
      <c r="Q100">
        <v>2</v>
      </c>
      <c r="R100">
        <v>16</v>
      </c>
      <c r="S100">
        <v>0</v>
      </c>
      <c r="T100">
        <v>16</v>
      </c>
      <c r="U100">
        <v>0</v>
      </c>
      <c r="V100">
        <v>16</v>
      </c>
      <c r="W100" t="s">
        <v>36</v>
      </c>
      <c r="X100" t="s">
        <v>205</v>
      </c>
      <c r="Y100" t="s">
        <v>334</v>
      </c>
      <c r="Z100" t="s">
        <v>334</v>
      </c>
      <c r="AA100" t="s">
        <v>39</v>
      </c>
    </row>
    <row r="101" spans="1:27" hidden="1" x14ac:dyDescent="0.25">
      <c r="A101" t="s">
        <v>27</v>
      </c>
      <c r="B101" t="s">
        <v>335</v>
      </c>
      <c r="C101" t="s">
        <v>336</v>
      </c>
      <c r="D101">
        <v>1473062</v>
      </c>
      <c r="E101">
        <v>5.6857946091086003E+17</v>
      </c>
      <c r="F101" t="s">
        <v>337</v>
      </c>
      <c r="G101" t="s">
        <v>338</v>
      </c>
      <c r="H101" t="s">
        <v>213</v>
      </c>
      <c r="I101" t="s">
        <v>214</v>
      </c>
      <c r="J101" t="s">
        <v>215</v>
      </c>
      <c r="K101" s="1">
        <v>43689</v>
      </c>
      <c r="L101" s="1">
        <v>44055</v>
      </c>
      <c r="M101" s="1">
        <v>43963</v>
      </c>
      <c r="N101" s="1">
        <v>43993</v>
      </c>
      <c r="O101" t="s">
        <v>35</v>
      </c>
      <c r="P101">
        <v>4</v>
      </c>
      <c r="Q101">
        <v>1</v>
      </c>
      <c r="R101">
        <v>4</v>
      </c>
      <c r="S101">
        <v>0</v>
      </c>
      <c r="T101">
        <v>4</v>
      </c>
      <c r="U101">
        <v>0</v>
      </c>
      <c r="V101">
        <v>4</v>
      </c>
      <c r="W101" t="s">
        <v>36</v>
      </c>
      <c r="X101" t="s">
        <v>339</v>
      </c>
      <c r="Y101" t="s">
        <v>340</v>
      </c>
      <c r="Z101" t="s">
        <v>215</v>
      </c>
      <c r="AA101" t="s">
        <v>39</v>
      </c>
    </row>
    <row r="102" spans="1:27" hidden="1" x14ac:dyDescent="0.25">
      <c r="A102" t="s">
        <v>27</v>
      </c>
      <c r="B102" t="s">
        <v>341</v>
      </c>
      <c r="C102" t="s">
        <v>342</v>
      </c>
      <c r="D102">
        <v>1473062</v>
      </c>
      <c r="E102">
        <v>5.6857946087297498E+17</v>
      </c>
      <c r="F102" t="s">
        <v>343</v>
      </c>
      <c r="G102" t="s">
        <v>344</v>
      </c>
      <c r="H102" t="s">
        <v>208</v>
      </c>
      <c r="I102" t="s">
        <v>209</v>
      </c>
      <c r="J102" t="s">
        <v>210</v>
      </c>
      <c r="K102" s="1">
        <v>43963</v>
      </c>
      <c r="L102" s="1">
        <v>44328</v>
      </c>
      <c r="M102" s="1">
        <v>43963</v>
      </c>
      <c r="N102" s="1">
        <v>43993</v>
      </c>
      <c r="O102" t="s">
        <v>137</v>
      </c>
      <c r="P102">
        <v>4.8</v>
      </c>
      <c r="Q102">
        <v>2</v>
      </c>
      <c r="R102">
        <v>9.6</v>
      </c>
      <c r="S102">
        <v>0</v>
      </c>
      <c r="T102">
        <v>9.6</v>
      </c>
      <c r="U102">
        <v>0</v>
      </c>
      <c r="V102">
        <v>9.6</v>
      </c>
      <c r="W102" t="s">
        <v>36</v>
      </c>
      <c r="X102" t="s">
        <v>345</v>
      </c>
      <c r="Y102" t="s">
        <v>210</v>
      </c>
      <c r="Z102" t="s">
        <v>210</v>
      </c>
      <c r="AA102" t="s">
        <v>39</v>
      </c>
    </row>
    <row r="103" spans="1:27" hidden="1" x14ac:dyDescent="0.25">
      <c r="A103" t="s">
        <v>27</v>
      </c>
      <c r="B103" t="s">
        <v>304</v>
      </c>
      <c r="C103" t="s">
        <v>305</v>
      </c>
      <c r="D103">
        <v>1473062</v>
      </c>
      <c r="E103">
        <v>5.6857946089883002E+17</v>
      </c>
      <c r="F103" t="s">
        <v>346</v>
      </c>
      <c r="G103" t="s">
        <v>347</v>
      </c>
      <c r="H103" t="s">
        <v>42</v>
      </c>
      <c r="I103" t="s">
        <v>43</v>
      </c>
      <c r="J103" t="s">
        <v>44</v>
      </c>
      <c r="K103" s="1">
        <v>43902</v>
      </c>
      <c r="L103" s="1">
        <v>44267</v>
      </c>
      <c r="M103" s="1">
        <v>43963</v>
      </c>
      <c r="N103" s="1">
        <v>43993</v>
      </c>
      <c r="O103" t="s">
        <v>35</v>
      </c>
      <c r="P103">
        <v>16</v>
      </c>
      <c r="Q103">
        <v>156</v>
      </c>
      <c r="R103">
        <v>2496</v>
      </c>
      <c r="S103">
        <v>0</v>
      </c>
      <c r="T103">
        <v>2496</v>
      </c>
      <c r="U103">
        <v>0</v>
      </c>
      <c r="V103">
        <v>2496</v>
      </c>
      <c r="W103" t="s">
        <v>36</v>
      </c>
      <c r="X103" t="s">
        <v>308</v>
      </c>
      <c r="Y103" t="s">
        <v>157</v>
      </c>
      <c r="Z103" t="s">
        <v>44</v>
      </c>
      <c r="AA103" t="s">
        <v>39</v>
      </c>
    </row>
    <row r="104" spans="1:27" hidden="1" x14ac:dyDescent="0.25">
      <c r="A104" t="s">
        <v>27</v>
      </c>
      <c r="B104" t="s">
        <v>304</v>
      </c>
      <c r="C104" t="s">
        <v>305</v>
      </c>
      <c r="D104">
        <v>1473062</v>
      </c>
      <c r="E104">
        <v>5.6857946089883002E+17</v>
      </c>
      <c r="F104" t="s">
        <v>346</v>
      </c>
      <c r="G104" t="s">
        <v>347</v>
      </c>
      <c r="H104" t="s">
        <v>42</v>
      </c>
      <c r="I104" t="s">
        <v>43</v>
      </c>
      <c r="J104" t="s">
        <v>44</v>
      </c>
      <c r="K104" s="1">
        <v>43902</v>
      </c>
      <c r="L104" s="1">
        <v>44267</v>
      </c>
      <c r="M104" s="1">
        <v>43933</v>
      </c>
      <c r="N104" s="1">
        <v>43954</v>
      </c>
      <c r="O104" t="s">
        <v>61</v>
      </c>
      <c r="P104">
        <v>11.73</v>
      </c>
      <c r="Q104">
        <v>154</v>
      </c>
      <c r="R104">
        <v>1806.93</v>
      </c>
      <c r="S104">
        <v>0</v>
      </c>
      <c r="T104">
        <v>1806.93</v>
      </c>
      <c r="U104">
        <v>0</v>
      </c>
      <c r="V104">
        <v>1806.93</v>
      </c>
      <c r="W104" t="s">
        <v>36</v>
      </c>
      <c r="X104" t="s">
        <v>308</v>
      </c>
      <c r="Y104" t="s">
        <v>157</v>
      </c>
      <c r="Z104" t="s">
        <v>44</v>
      </c>
      <c r="AA104" t="s">
        <v>39</v>
      </c>
    </row>
    <row r="105" spans="1:27" hidden="1" x14ac:dyDescent="0.25">
      <c r="A105" t="s">
        <v>27</v>
      </c>
      <c r="B105" t="s">
        <v>304</v>
      </c>
      <c r="C105" t="s">
        <v>305</v>
      </c>
      <c r="D105">
        <v>1473062</v>
      </c>
      <c r="E105">
        <v>5.6857946089883002E+17</v>
      </c>
      <c r="F105" t="s">
        <v>346</v>
      </c>
      <c r="G105" t="s">
        <v>347</v>
      </c>
      <c r="H105" t="s">
        <v>42</v>
      </c>
      <c r="I105" t="s">
        <v>43</v>
      </c>
      <c r="J105" t="s">
        <v>44</v>
      </c>
      <c r="K105" s="1">
        <v>43902</v>
      </c>
      <c r="L105" s="1">
        <v>44267</v>
      </c>
      <c r="M105" s="1">
        <v>43955</v>
      </c>
      <c r="N105" s="1">
        <v>43955</v>
      </c>
      <c r="O105" t="s">
        <v>61</v>
      </c>
      <c r="P105">
        <v>0.53</v>
      </c>
      <c r="Q105">
        <v>155</v>
      </c>
      <c r="R105">
        <v>82.67</v>
      </c>
      <c r="S105">
        <v>0</v>
      </c>
      <c r="T105">
        <v>82.67</v>
      </c>
      <c r="U105">
        <v>0</v>
      </c>
      <c r="V105">
        <v>82.67</v>
      </c>
      <c r="W105" t="s">
        <v>36</v>
      </c>
      <c r="X105" t="s">
        <v>308</v>
      </c>
      <c r="Y105" t="s">
        <v>157</v>
      </c>
      <c r="Z105" t="s">
        <v>44</v>
      </c>
      <c r="AA105" t="s">
        <v>39</v>
      </c>
    </row>
    <row r="106" spans="1:27" hidden="1" x14ac:dyDescent="0.25">
      <c r="A106" t="s">
        <v>27</v>
      </c>
      <c r="B106" t="s">
        <v>304</v>
      </c>
      <c r="C106" t="s">
        <v>305</v>
      </c>
      <c r="D106">
        <v>1473062</v>
      </c>
      <c r="E106">
        <v>5.6857946089883002E+17</v>
      </c>
      <c r="F106" t="s">
        <v>346</v>
      </c>
      <c r="G106" t="s">
        <v>347</v>
      </c>
      <c r="H106" t="s">
        <v>42</v>
      </c>
      <c r="I106" t="s">
        <v>43</v>
      </c>
      <c r="J106" t="s">
        <v>44</v>
      </c>
      <c r="K106" s="1">
        <v>43902</v>
      </c>
      <c r="L106" s="1">
        <v>44267</v>
      </c>
      <c r="M106" s="1">
        <v>43956</v>
      </c>
      <c r="N106" s="1">
        <v>43962</v>
      </c>
      <c r="O106" t="s">
        <v>61</v>
      </c>
      <c r="P106">
        <v>3.73</v>
      </c>
      <c r="Q106">
        <v>156</v>
      </c>
      <c r="R106">
        <v>582.4</v>
      </c>
      <c r="S106">
        <v>0</v>
      </c>
      <c r="T106">
        <v>582.4</v>
      </c>
      <c r="U106">
        <v>0</v>
      </c>
      <c r="V106">
        <v>582.4</v>
      </c>
      <c r="W106" t="s">
        <v>36</v>
      </c>
      <c r="X106" t="s">
        <v>308</v>
      </c>
      <c r="Y106" t="s">
        <v>157</v>
      </c>
      <c r="Z106" t="s">
        <v>44</v>
      </c>
      <c r="AA106" t="s">
        <v>39</v>
      </c>
    </row>
    <row r="107" spans="1:27" hidden="1" x14ac:dyDescent="0.25">
      <c r="A107" t="s">
        <v>27</v>
      </c>
      <c r="B107" t="s">
        <v>304</v>
      </c>
      <c r="C107" t="s">
        <v>305</v>
      </c>
      <c r="D107">
        <v>1473062</v>
      </c>
      <c r="E107">
        <v>5.6857946089883002E+17</v>
      </c>
      <c r="F107" t="s">
        <v>346</v>
      </c>
      <c r="G107" t="s">
        <v>347</v>
      </c>
      <c r="H107" t="s">
        <v>42</v>
      </c>
      <c r="I107" t="s">
        <v>43</v>
      </c>
      <c r="J107" t="s">
        <v>44</v>
      </c>
      <c r="K107" s="1">
        <v>43902</v>
      </c>
      <c r="L107" s="1">
        <v>44267</v>
      </c>
      <c r="M107" s="1">
        <v>43933</v>
      </c>
      <c r="N107" s="1">
        <v>43962</v>
      </c>
      <c r="O107" t="s">
        <v>61</v>
      </c>
      <c r="P107">
        <v>-16</v>
      </c>
      <c r="Q107">
        <v>154</v>
      </c>
      <c r="R107">
        <v>-2464</v>
      </c>
      <c r="S107">
        <v>0</v>
      </c>
      <c r="T107">
        <v>-2464</v>
      </c>
      <c r="U107">
        <v>0</v>
      </c>
      <c r="V107">
        <v>-2464</v>
      </c>
      <c r="W107" t="s">
        <v>36</v>
      </c>
      <c r="X107" t="s">
        <v>308</v>
      </c>
      <c r="Y107" t="s">
        <v>157</v>
      </c>
      <c r="Z107" t="s">
        <v>44</v>
      </c>
      <c r="AA107" t="s">
        <v>39</v>
      </c>
    </row>
    <row r="108" spans="1:27" hidden="1" x14ac:dyDescent="0.25">
      <c r="A108" t="s">
        <v>27</v>
      </c>
      <c r="B108" t="s">
        <v>335</v>
      </c>
      <c r="C108" t="s">
        <v>336</v>
      </c>
      <c r="D108">
        <v>1473062</v>
      </c>
      <c r="E108">
        <v>5.6857946097831098E+17</v>
      </c>
      <c r="F108" t="s">
        <v>348</v>
      </c>
      <c r="G108" t="s">
        <v>349</v>
      </c>
      <c r="H108" t="s">
        <v>42</v>
      </c>
      <c r="I108" t="s">
        <v>43</v>
      </c>
      <c r="J108" t="s">
        <v>44</v>
      </c>
      <c r="K108" s="1">
        <v>43689</v>
      </c>
      <c r="L108" s="1">
        <v>44055</v>
      </c>
      <c r="M108" s="1">
        <v>43963</v>
      </c>
      <c r="N108" s="1">
        <v>43993</v>
      </c>
      <c r="O108" t="s">
        <v>35</v>
      </c>
      <c r="P108">
        <v>16</v>
      </c>
      <c r="Q108">
        <v>12</v>
      </c>
      <c r="R108">
        <v>192</v>
      </c>
      <c r="S108">
        <v>0</v>
      </c>
      <c r="T108">
        <v>192</v>
      </c>
      <c r="U108">
        <v>0</v>
      </c>
      <c r="V108">
        <v>192</v>
      </c>
      <c r="W108" t="s">
        <v>36</v>
      </c>
      <c r="X108" t="s">
        <v>339</v>
      </c>
      <c r="Y108" t="s">
        <v>44</v>
      </c>
      <c r="Z108" t="s">
        <v>44</v>
      </c>
      <c r="AA108" t="s">
        <v>39</v>
      </c>
    </row>
    <row r="109" spans="1:27" hidden="1" x14ac:dyDescent="0.25">
      <c r="A109" t="s">
        <v>27</v>
      </c>
      <c r="B109" t="s">
        <v>335</v>
      </c>
      <c r="C109" t="s">
        <v>336</v>
      </c>
      <c r="D109">
        <v>1473062</v>
      </c>
      <c r="E109">
        <v>5.6857946097882298E+17</v>
      </c>
      <c r="F109" t="s">
        <v>350</v>
      </c>
      <c r="G109" t="s">
        <v>351</v>
      </c>
      <c r="H109" t="s">
        <v>160</v>
      </c>
      <c r="I109" t="s">
        <v>161</v>
      </c>
      <c r="J109" t="s">
        <v>162</v>
      </c>
      <c r="K109" s="1">
        <v>43689</v>
      </c>
      <c r="L109" s="1">
        <v>44055</v>
      </c>
      <c r="M109" s="1">
        <v>43963</v>
      </c>
      <c r="N109" s="1">
        <v>43993</v>
      </c>
      <c r="O109" t="s">
        <v>35</v>
      </c>
      <c r="P109">
        <v>1.6</v>
      </c>
      <c r="Q109">
        <v>12</v>
      </c>
      <c r="R109">
        <v>19.2</v>
      </c>
      <c r="S109">
        <v>0</v>
      </c>
      <c r="T109">
        <v>19.2</v>
      </c>
      <c r="U109">
        <v>0</v>
      </c>
      <c r="V109">
        <v>19.2</v>
      </c>
      <c r="W109" t="s">
        <v>36</v>
      </c>
      <c r="X109" t="s">
        <v>339</v>
      </c>
      <c r="Y109" t="s">
        <v>162</v>
      </c>
      <c r="Z109" t="s">
        <v>162</v>
      </c>
      <c r="AA109" t="s">
        <v>39</v>
      </c>
    </row>
    <row r="110" spans="1:27" hidden="1" x14ac:dyDescent="0.25">
      <c r="A110" t="s">
        <v>27</v>
      </c>
      <c r="B110" t="s">
        <v>335</v>
      </c>
      <c r="C110" t="s">
        <v>336</v>
      </c>
      <c r="D110">
        <v>1473062</v>
      </c>
      <c r="E110">
        <v>5.6857946098587398E+17</v>
      </c>
      <c r="F110" t="s">
        <v>352</v>
      </c>
      <c r="G110" t="s">
        <v>353</v>
      </c>
      <c r="H110" t="s">
        <v>354</v>
      </c>
      <c r="I110" t="s">
        <v>355</v>
      </c>
      <c r="J110" t="s">
        <v>356</v>
      </c>
      <c r="K110" s="1">
        <v>43689</v>
      </c>
      <c r="L110" s="1">
        <v>44055</v>
      </c>
      <c r="M110" s="1">
        <v>43963</v>
      </c>
      <c r="N110" s="1">
        <v>43993</v>
      </c>
      <c r="O110" t="s">
        <v>35</v>
      </c>
      <c r="P110">
        <v>11.8</v>
      </c>
      <c r="Q110">
        <v>12</v>
      </c>
      <c r="R110">
        <v>141.6</v>
      </c>
      <c r="S110">
        <v>0</v>
      </c>
      <c r="T110">
        <v>141.6</v>
      </c>
      <c r="U110">
        <v>0</v>
      </c>
      <c r="V110">
        <v>141.6</v>
      </c>
      <c r="W110" t="s">
        <v>36</v>
      </c>
      <c r="X110" t="s">
        <v>339</v>
      </c>
      <c r="Y110" t="s">
        <v>356</v>
      </c>
      <c r="Z110" t="s">
        <v>356</v>
      </c>
      <c r="AA110" t="s">
        <v>39</v>
      </c>
    </row>
    <row r="111" spans="1:27" hidden="1" x14ac:dyDescent="0.25">
      <c r="A111" t="s">
        <v>27</v>
      </c>
      <c r="B111" t="s">
        <v>357</v>
      </c>
      <c r="C111" t="s">
        <v>358</v>
      </c>
      <c r="D111">
        <v>1473062</v>
      </c>
      <c r="E111">
        <v>5.6857946089934099E+17</v>
      </c>
      <c r="F111" t="s">
        <v>359</v>
      </c>
      <c r="G111" t="s">
        <v>360</v>
      </c>
      <c r="H111" t="s">
        <v>111</v>
      </c>
      <c r="I111" t="s">
        <v>112</v>
      </c>
      <c r="J111" t="s">
        <v>113</v>
      </c>
      <c r="K111" s="1">
        <v>43811</v>
      </c>
      <c r="L111" s="1">
        <v>44177</v>
      </c>
      <c r="M111" s="1">
        <v>43963</v>
      </c>
      <c r="N111" s="1">
        <v>43993</v>
      </c>
      <c r="O111" t="s">
        <v>35</v>
      </c>
      <c r="P111">
        <v>46</v>
      </c>
      <c r="Q111">
        <v>25</v>
      </c>
      <c r="R111">
        <v>1150</v>
      </c>
      <c r="S111">
        <v>0</v>
      </c>
      <c r="T111">
        <v>1150</v>
      </c>
      <c r="U111">
        <v>0</v>
      </c>
      <c r="V111">
        <v>1150</v>
      </c>
      <c r="W111" t="s">
        <v>36</v>
      </c>
      <c r="X111" t="s">
        <v>361</v>
      </c>
      <c r="Y111" t="s">
        <v>113</v>
      </c>
      <c r="Z111" t="s">
        <v>113</v>
      </c>
      <c r="AA111" t="s">
        <v>39</v>
      </c>
    </row>
    <row r="112" spans="1:27" hidden="1" x14ac:dyDescent="0.25">
      <c r="A112" t="s">
        <v>27</v>
      </c>
      <c r="B112" t="s">
        <v>362</v>
      </c>
      <c r="C112" t="s">
        <v>363</v>
      </c>
      <c r="D112">
        <v>1473062</v>
      </c>
      <c r="E112">
        <v>5.68579460954888E+17</v>
      </c>
      <c r="F112" t="s">
        <v>364</v>
      </c>
      <c r="G112" t="s">
        <v>365</v>
      </c>
      <c r="H112" t="s">
        <v>134</v>
      </c>
      <c r="I112" t="s">
        <v>135</v>
      </c>
      <c r="J112" t="s">
        <v>136</v>
      </c>
      <c r="K112" s="1">
        <v>43963</v>
      </c>
      <c r="L112" s="1">
        <v>44328</v>
      </c>
      <c r="M112" s="1">
        <v>43963</v>
      </c>
      <c r="N112" s="1">
        <v>43993</v>
      </c>
      <c r="O112" t="s">
        <v>137</v>
      </c>
      <c r="P112">
        <v>3.2</v>
      </c>
      <c r="Q112">
        <v>1</v>
      </c>
      <c r="R112">
        <v>3.2</v>
      </c>
      <c r="S112">
        <v>0</v>
      </c>
      <c r="T112">
        <v>3.2</v>
      </c>
      <c r="U112">
        <v>0</v>
      </c>
      <c r="V112">
        <v>3.2</v>
      </c>
      <c r="W112" t="s">
        <v>36</v>
      </c>
      <c r="X112" t="s">
        <v>366</v>
      </c>
      <c r="Y112" t="s">
        <v>136</v>
      </c>
      <c r="Z112" t="s">
        <v>136</v>
      </c>
      <c r="AA112" t="s">
        <v>39</v>
      </c>
    </row>
    <row r="113" spans="1:27" hidden="1" x14ac:dyDescent="0.25">
      <c r="A113" t="s">
        <v>27</v>
      </c>
      <c r="B113" t="s">
        <v>362</v>
      </c>
      <c r="C113" t="s">
        <v>363</v>
      </c>
      <c r="D113">
        <v>1473062</v>
      </c>
      <c r="E113">
        <v>5.68579460954888E+17</v>
      </c>
      <c r="F113" t="s">
        <v>367</v>
      </c>
      <c r="G113" t="s">
        <v>368</v>
      </c>
      <c r="H113" t="s">
        <v>166</v>
      </c>
      <c r="I113" t="s">
        <v>167</v>
      </c>
      <c r="J113" t="s">
        <v>168</v>
      </c>
      <c r="K113" s="1">
        <v>43963</v>
      </c>
      <c r="L113" s="1">
        <v>44328</v>
      </c>
      <c r="M113" s="1">
        <v>43963</v>
      </c>
      <c r="N113" s="1">
        <v>43993</v>
      </c>
      <c r="O113" t="s">
        <v>137</v>
      </c>
      <c r="P113">
        <v>4</v>
      </c>
      <c r="Q113">
        <v>150</v>
      </c>
      <c r="R113">
        <v>600</v>
      </c>
      <c r="S113">
        <v>0</v>
      </c>
      <c r="T113">
        <v>600</v>
      </c>
      <c r="U113">
        <v>0</v>
      </c>
      <c r="V113">
        <v>600</v>
      </c>
      <c r="W113" t="s">
        <v>36</v>
      </c>
      <c r="X113" t="s">
        <v>366</v>
      </c>
      <c r="Y113" t="s">
        <v>168</v>
      </c>
      <c r="Z113" t="s">
        <v>168</v>
      </c>
      <c r="AA113" t="s">
        <v>39</v>
      </c>
    </row>
    <row r="114" spans="1:27" hidden="1" x14ac:dyDescent="0.25">
      <c r="A114" t="s">
        <v>27</v>
      </c>
      <c r="B114" t="s">
        <v>369</v>
      </c>
      <c r="C114" t="s">
        <v>370</v>
      </c>
      <c r="D114">
        <v>1473062</v>
      </c>
      <c r="E114">
        <v>5.6857946090292499E+17</v>
      </c>
      <c r="F114" t="s">
        <v>371</v>
      </c>
      <c r="G114" t="s">
        <v>372</v>
      </c>
      <c r="H114" t="s">
        <v>224</v>
      </c>
      <c r="I114" t="s">
        <v>225</v>
      </c>
      <c r="J114" t="s">
        <v>226</v>
      </c>
      <c r="K114" s="1">
        <v>43964</v>
      </c>
      <c r="L114" s="1">
        <v>44329</v>
      </c>
      <c r="M114" s="1">
        <v>43964</v>
      </c>
      <c r="N114" s="1">
        <v>43994</v>
      </c>
      <c r="O114" t="s">
        <v>137</v>
      </c>
      <c r="P114">
        <v>0</v>
      </c>
      <c r="Q114">
        <v>1</v>
      </c>
      <c r="R114">
        <v>6.4</v>
      </c>
      <c r="S114">
        <v>6.4</v>
      </c>
      <c r="T114">
        <v>0</v>
      </c>
      <c r="U114">
        <v>0</v>
      </c>
      <c r="V114">
        <v>0</v>
      </c>
      <c r="W114" t="s">
        <v>36</v>
      </c>
      <c r="X114" t="s">
        <v>373</v>
      </c>
      <c r="Y114" t="s">
        <v>226</v>
      </c>
      <c r="Z114" t="s">
        <v>226</v>
      </c>
      <c r="AA114" t="s">
        <v>39</v>
      </c>
    </row>
    <row r="115" spans="1:27" hidden="1" x14ac:dyDescent="0.25">
      <c r="A115" t="s">
        <v>27</v>
      </c>
      <c r="B115" t="s">
        <v>374</v>
      </c>
      <c r="C115" t="s">
        <v>375</v>
      </c>
      <c r="D115">
        <v>1473062</v>
      </c>
      <c r="E115">
        <v>5.68579461027344E+17</v>
      </c>
      <c r="F115" t="s">
        <v>376</v>
      </c>
      <c r="G115" t="s">
        <v>377</v>
      </c>
      <c r="H115" t="s">
        <v>285</v>
      </c>
      <c r="I115" t="s">
        <v>286</v>
      </c>
      <c r="J115" t="s">
        <v>287</v>
      </c>
      <c r="K115" s="1">
        <v>43964</v>
      </c>
      <c r="L115" s="1">
        <v>44329</v>
      </c>
      <c r="M115" s="1">
        <v>43964</v>
      </c>
      <c r="N115" s="1">
        <v>43994</v>
      </c>
      <c r="O115" t="s">
        <v>137</v>
      </c>
      <c r="P115">
        <v>25.6</v>
      </c>
      <c r="Q115">
        <v>30</v>
      </c>
      <c r="R115">
        <v>768</v>
      </c>
      <c r="S115">
        <v>0</v>
      </c>
      <c r="T115">
        <v>768</v>
      </c>
      <c r="U115">
        <v>0</v>
      </c>
      <c r="V115">
        <v>768</v>
      </c>
      <c r="W115" t="s">
        <v>36</v>
      </c>
      <c r="X115" t="s">
        <v>378</v>
      </c>
      <c r="Y115" t="s">
        <v>287</v>
      </c>
      <c r="Z115" t="s">
        <v>287</v>
      </c>
      <c r="AA115" t="s">
        <v>39</v>
      </c>
    </row>
    <row r="116" spans="1:27" hidden="1" x14ac:dyDescent="0.25">
      <c r="A116" t="s">
        <v>27</v>
      </c>
      <c r="B116" t="s">
        <v>379</v>
      </c>
      <c r="C116" t="s">
        <v>380</v>
      </c>
      <c r="D116">
        <v>1473062</v>
      </c>
      <c r="E116">
        <v>5.6857946087502298E+17</v>
      </c>
      <c r="F116" t="s">
        <v>381</v>
      </c>
      <c r="G116" t="s">
        <v>382</v>
      </c>
      <c r="H116" t="s">
        <v>208</v>
      </c>
      <c r="I116" t="s">
        <v>209</v>
      </c>
      <c r="J116" t="s">
        <v>210</v>
      </c>
      <c r="K116" s="1">
        <v>43721</v>
      </c>
      <c r="L116" s="1">
        <v>44087</v>
      </c>
      <c r="M116" s="1">
        <v>43964</v>
      </c>
      <c r="N116" s="1">
        <v>43994</v>
      </c>
      <c r="O116" t="s">
        <v>35</v>
      </c>
      <c r="P116">
        <v>4.8</v>
      </c>
      <c r="Q116">
        <v>3</v>
      </c>
      <c r="R116">
        <v>14.4</v>
      </c>
      <c r="S116">
        <v>0</v>
      </c>
      <c r="T116">
        <v>14.4</v>
      </c>
      <c r="U116">
        <v>0</v>
      </c>
      <c r="V116">
        <v>14.4</v>
      </c>
      <c r="W116" t="s">
        <v>36</v>
      </c>
      <c r="X116" t="s">
        <v>383</v>
      </c>
      <c r="Y116" t="s">
        <v>210</v>
      </c>
      <c r="Z116" t="s">
        <v>210</v>
      </c>
      <c r="AA116" t="s">
        <v>39</v>
      </c>
    </row>
    <row r="117" spans="1:27" hidden="1" x14ac:dyDescent="0.25">
      <c r="A117" t="s">
        <v>27</v>
      </c>
      <c r="B117" t="s">
        <v>384</v>
      </c>
      <c r="C117" t="s">
        <v>385</v>
      </c>
      <c r="D117">
        <v>1473062</v>
      </c>
      <c r="E117">
        <v>5.6857946089486797E+17</v>
      </c>
      <c r="F117" t="s">
        <v>386</v>
      </c>
      <c r="G117" t="s">
        <v>387</v>
      </c>
      <c r="H117" t="s">
        <v>174</v>
      </c>
      <c r="I117" t="s">
        <v>175</v>
      </c>
      <c r="J117" t="s">
        <v>176</v>
      </c>
      <c r="K117" s="1">
        <v>43903</v>
      </c>
      <c r="L117" s="1">
        <v>44268</v>
      </c>
      <c r="M117" s="1">
        <v>43964</v>
      </c>
      <c r="N117" s="1">
        <v>43994</v>
      </c>
      <c r="O117" t="s">
        <v>35</v>
      </c>
      <c r="P117">
        <v>7</v>
      </c>
      <c r="Q117">
        <v>1</v>
      </c>
      <c r="R117">
        <v>7</v>
      </c>
      <c r="S117">
        <v>0</v>
      </c>
      <c r="T117">
        <v>7</v>
      </c>
      <c r="U117">
        <v>0</v>
      </c>
      <c r="V117">
        <v>7</v>
      </c>
      <c r="W117" t="s">
        <v>36</v>
      </c>
      <c r="X117" t="s">
        <v>388</v>
      </c>
      <c r="Y117" t="s">
        <v>176</v>
      </c>
      <c r="Z117" t="s">
        <v>176</v>
      </c>
      <c r="AA117" t="s">
        <v>39</v>
      </c>
    </row>
    <row r="118" spans="1:27" hidden="1" x14ac:dyDescent="0.25">
      <c r="A118" t="s">
        <v>27</v>
      </c>
      <c r="B118" t="s">
        <v>389</v>
      </c>
      <c r="C118" t="s">
        <v>390</v>
      </c>
      <c r="D118">
        <v>1473062</v>
      </c>
      <c r="E118">
        <v>5.6857946100302502E+17</v>
      </c>
      <c r="F118" t="s">
        <v>391</v>
      </c>
      <c r="G118" t="s">
        <v>392</v>
      </c>
      <c r="H118" t="s">
        <v>224</v>
      </c>
      <c r="I118" t="s">
        <v>225</v>
      </c>
      <c r="J118" t="s">
        <v>226</v>
      </c>
      <c r="K118" s="1">
        <v>43965</v>
      </c>
      <c r="L118" s="1">
        <v>44330</v>
      </c>
      <c r="M118" s="1">
        <v>43965</v>
      </c>
      <c r="N118" s="1">
        <v>43995</v>
      </c>
      <c r="O118" t="s">
        <v>137</v>
      </c>
      <c r="P118">
        <v>0</v>
      </c>
      <c r="Q118">
        <v>1</v>
      </c>
      <c r="R118">
        <v>6.4</v>
      </c>
      <c r="S118">
        <v>6.4</v>
      </c>
      <c r="T118">
        <v>0</v>
      </c>
      <c r="U118">
        <v>0</v>
      </c>
      <c r="V118">
        <v>0</v>
      </c>
      <c r="W118" t="s">
        <v>36</v>
      </c>
      <c r="X118" t="s">
        <v>393</v>
      </c>
      <c r="Y118" t="s">
        <v>226</v>
      </c>
      <c r="Z118" t="s">
        <v>226</v>
      </c>
      <c r="AA118" t="s">
        <v>39</v>
      </c>
    </row>
    <row r="119" spans="1:27" hidden="1" x14ac:dyDescent="0.25">
      <c r="A119" t="s">
        <v>27</v>
      </c>
      <c r="B119" t="s">
        <v>394</v>
      </c>
      <c r="C119" t="s">
        <v>395</v>
      </c>
      <c r="D119">
        <v>1473062</v>
      </c>
      <c r="E119">
        <v>5.6857946099214598E+17</v>
      </c>
      <c r="F119" t="s">
        <v>396</v>
      </c>
      <c r="G119" t="s">
        <v>397</v>
      </c>
      <c r="H119" t="s">
        <v>224</v>
      </c>
      <c r="I119" t="s">
        <v>225</v>
      </c>
      <c r="J119" t="s">
        <v>226</v>
      </c>
      <c r="K119" s="1">
        <v>43965</v>
      </c>
      <c r="L119" s="1">
        <v>44330</v>
      </c>
      <c r="M119" s="1">
        <v>43965</v>
      </c>
      <c r="N119" s="1">
        <v>43995</v>
      </c>
      <c r="O119" t="s">
        <v>137</v>
      </c>
      <c r="P119">
        <v>0</v>
      </c>
      <c r="Q119">
        <v>1</v>
      </c>
      <c r="R119">
        <v>6.4</v>
      </c>
      <c r="S119">
        <v>6.4</v>
      </c>
      <c r="T119">
        <v>0</v>
      </c>
      <c r="U119">
        <v>0</v>
      </c>
      <c r="V119">
        <v>0</v>
      </c>
      <c r="W119" t="s">
        <v>36</v>
      </c>
      <c r="X119" t="s">
        <v>398</v>
      </c>
      <c r="Y119" t="s">
        <v>226</v>
      </c>
      <c r="Z119" t="s">
        <v>226</v>
      </c>
      <c r="AA119" t="s">
        <v>39</v>
      </c>
    </row>
    <row r="120" spans="1:27" hidden="1" x14ac:dyDescent="0.25">
      <c r="A120" t="s">
        <v>27</v>
      </c>
      <c r="B120" t="s">
        <v>399</v>
      </c>
      <c r="C120" t="s">
        <v>400</v>
      </c>
      <c r="D120">
        <v>1473062</v>
      </c>
      <c r="E120">
        <v>5.6857946102952102E+17</v>
      </c>
      <c r="F120" t="s">
        <v>401</v>
      </c>
      <c r="G120" t="s">
        <v>402</v>
      </c>
      <c r="H120" t="s">
        <v>224</v>
      </c>
      <c r="I120" t="s">
        <v>225</v>
      </c>
      <c r="J120" t="s">
        <v>226</v>
      </c>
      <c r="K120" s="1">
        <v>43965</v>
      </c>
      <c r="L120" s="1">
        <v>44330</v>
      </c>
      <c r="M120" s="1">
        <v>43965</v>
      </c>
      <c r="N120" s="1">
        <v>43995</v>
      </c>
      <c r="O120" t="s">
        <v>137</v>
      </c>
      <c r="P120">
        <v>0</v>
      </c>
      <c r="Q120">
        <v>1</v>
      </c>
      <c r="R120">
        <v>6.4</v>
      </c>
      <c r="S120">
        <v>6.4</v>
      </c>
      <c r="T120">
        <v>0</v>
      </c>
      <c r="U120">
        <v>0</v>
      </c>
      <c r="V120">
        <v>0</v>
      </c>
      <c r="W120" t="s">
        <v>36</v>
      </c>
      <c r="X120" t="s">
        <v>403</v>
      </c>
      <c r="Y120" t="s">
        <v>226</v>
      </c>
      <c r="Z120" t="s">
        <v>226</v>
      </c>
      <c r="AA120" t="s">
        <v>39</v>
      </c>
    </row>
    <row r="121" spans="1:27" hidden="1" x14ac:dyDescent="0.25">
      <c r="A121" t="s">
        <v>27</v>
      </c>
      <c r="B121" t="s">
        <v>404</v>
      </c>
      <c r="C121" t="s">
        <v>405</v>
      </c>
      <c r="D121">
        <v>1473062</v>
      </c>
      <c r="E121">
        <v>5.6857946102797702E+17</v>
      </c>
      <c r="F121" t="s">
        <v>406</v>
      </c>
      <c r="G121" t="s">
        <v>407</v>
      </c>
      <c r="H121" t="s">
        <v>224</v>
      </c>
      <c r="I121" t="s">
        <v>225</v>
      </c>
      <c r="J121" t="s">
        <v>226</v>
      </c>
      <c r="K121" s="1">
        <v>43965</v>
      </c>
      <c r="L121" s="1">
        <v>44330</v>
      </c>
      <c r="M121" s="1">
        <v>43965</v>
      </c>
      <c r="N121" s="1">
        <v>43995</v>
      </c>
      <c r="O121" t="s">
        <v>137</v>
      </c>
      <c r="P121">
        <v>0</v>
      </c>
      <c r="Q121">
        <v>1</v>
      </c>
      <c r="R121">
        <v>6.4</v>
      </c>
      <c r="S121">
        <v>6.4</v>
      </c>
      <c r="T121">
        <v>0</v>
      </c>
      <c r="U121">
        <v>0</v>
      </c>
      <c r="V121">
        <v>0</v>
      </c>
      <c r="W121" t="s">
        <v>36</v>
      </c>
      <c r="X121" t="s">
        <v>408</v>
      </c>
      <c r="Y121" t="s">
        <v>226</v>
      </c>
      <c r="Z121" t="s">
        <v>226</v>
      </c>
      <c r="AA121" t="s">
        <v>39</v>
      </c>
    </row>
    <row r="122" spans="1:27" hidden="1" x14ac:dyDescent="0.25">
      <c r="A122" t="s">
        <v>27</v>
      </c>
      <c r="B122" t="s">
        <v>409</v>
      </c>
      <c r="C122" t="s">
        <v>410</v>
      </c>
      <c r="D122">
        <v>1473062</v>
      </c>
      <c r="E122">
        <v>5.6857946087847898E+17</v>
      </c>
      <c r="F122" t="s">
        <v>411</v>
      </c>
      <c r="G122" t="s">
        <v>412</v>
      </c>
      <c r="H122" t="s">
        <v>208</v>
      </c>
      <c r="I122" t="s">
        <v>209</v>
      </c>
      <c r="J122" t="s">
        <v>210</v>
      </c>
      <c r="K122" s="1">
        <v>43965</v>
      </c>
      <c r="L122" s="1">
        <v>44330</v>
      </c>
      <c r="M122" s="1">
        <v>43965</v>
      </c>
      <c r="N122" s="1">
        <v>43995</v>
      </c>
      <c r="O122" t="s">
        <v>137</v>
      </c>
      <c r="P122">
        <v>4.8</v>
      </c>
      <c r="Q122">
        <v>10</v>
      </c>
      <c r="R122">
        <v>48</v>
      </c>
      <c r="S122">
        <v>0</v>
      </c>
      <c r="T122">
        <v>48</v>
      </c>
      <c r="U122">
        <v>0</v>
      </c>
      <c r="V122">
        <v>48</v>
      </c>
      <c r="W122" t="s">
        <v>36</v>
      </c>
      <c r="X122" t="s">
        <v>413</v>
      </c>
      <c r="Y122" t="s">
        <v>210</v>
      </c>
      <c r="Z122" t="s">
        <v>210</v>
      </c>
      <c r="AA122" t="s">
        <v>39</v>
      </c>
    </row>
    <row r="123" spans="1:27" hidden="1" x14ac:dyDescent="0.25">
      <c r="A123" t="s">
        <v>27</v>
      </c>
      <c r="B123" t="s">
        <v>414</v>
      </c>
      <c r="C123" t="s">
        <v>415</v>
      </c>
      <c r="D123">
        <v>1473062</v>
      </c>
      <c r="E123">
        <v>5.6857946099201798E+17</v>
      </c>
      <c r="F123" t="e">
        <f>-YDViAAAAAAAAAEA</f>
        <v>#NAME?</v>
      </c>
      <c r="G123" t="s">
        <v>416</v>
      </c>
      <c r="H123" t="s">
        <v>224</v>
      </c>
      <c r="I123" t="s">
        <v>225</v>
      </c>
      <c r="J123" t="s">
        <v>226</v>
      </c>
      <c r="K123" s="1">
        <v>43965</v>
      </c>
      <c r="L123" s="1">
        <v>44330</v>
      </c>
      <c r="M123" s="1">
        <v>43965</v>
      </c>
      <c r="N123" s="1">
        <v>43995</v>
      </c>
      <c r="O123" t="s">
        <v>137</v>
      </c>
      <c r="P123">
        <v>0</v>
      </c>
      <c r="Q123">
        <v>1</v>
      </c>
      <c r="R123">
        <v>6.4</v>
      </c>
      <c r="S123">
        <v>6.4</v>
      </c>
      <c r="T123">
        <v>0</v>
      </c>
      <c r="U123">
        <v>0</v>
      </c>
      <c r="V123">
        <v>0</v>
      </c>
      <c r="W123" t="s">
        <v>36</v>
      </c>
      <c r="X123" t="s">
        <v>417</v>
      </c>
      <c r="Y123" t="s">
        <v>226</v>
      </c>
      <c r="Z123" t="s">
        <v>226</v>
      </c>
      <c r="AA123" t="s">
        <v>39</v>
      </c>
    </row>
    <row r="124" spans="1:27" hidden="1" x14ac:dyDescent="0.25">
      <c r="A124" t="s">
        <v>27</v>
      </c>
      <c r="B124" t="s">
        <v>196</v>
      </c>
      <c r="C124" t="s">
        <v>197</v>
      </c>
      <c r="D124">
        <v>1473062</v>
      </c>
      <c r="E124">
        <v>5.6857946102888E+17</v>
      </c>
      <c r="F124" t="s">
        <v>418</v>
      </c>
      <c r="G124" s="2" t="s">
        <v>419</v>
      </c>
      <c r="H124" t="s">
        <v>298</v>
      </c>
      <c r="I124" t="s">
        <v>299</v>
      </c>
      <c r="J124" t="s">
        <v>300</v>
      </c>
      <c r="K124" s="1">
        <v>43752</v>
      </c>
      <c r="L124" s="1">
        <v>44118</v>
      </c>
      <c r="M124" s="1">
        <v>43965</v>
      </c>
      <c r="N124" s="1">
        <v>43995</v>
      </c>
      <c r="O124" t="s">
        <v>35</v>
      </c>
      <c r="P124">
        <v>28.4</v>
      </c>
      <c r="Q124">
        <v>3</v>
      </c>
      <c r="R124">
        <v>85.2</v>
      </c>
      <c r="S124">
        <v>0</v>
      </c>
      <c r="T124">
        <v>85.2</v>
      </c>
      <c r="U124">
        <v>0</v>
      </c>
      <c r="V124">
        <v>85.2</v>
      </c>
      <c r="W124" t="s">
        <v>36</v>
      </c>
      <c r="X124" t="s">
        <v>200</v>
      </c>
      <c r="Y124" t="s">
        <v>300</v>
      </c>
      <c r="Z124" t="s">
        <v>300</v>
      </c>
      <c r="AA124" t="s">
        <v>39</v>
      </c>
    </row>
    <row r="125" spans="1:27" hidden="1" x14ac:dyDescent="0.25">
      <c r="A125" t="s">
        <v>27</v>
      </c>
      <c r="B125" t="s">
        <v>420</v>
      </c>
      <c r="C125" t="s">
        <v>421</v>
      </c>
      <c r="D125">
        <v>1473062</v>
      </c>
      <c r="E125">
        <v>5.6857946102797702E+17</v>
      </c>
      <c r="F125" t="s">
        <v>422</v>
      </c>
      <c r="G125" t="s">
        <v>423</v>
      </c>
      <c r="H125" t="s">
        <v>224</v>
      </c>
      <c r="I125" t="s">
        <v>225</v>
      </c>
      <c r="J125" t="s">
        <v>226</v>
      </c>
      <c r="K125" s="1">
        <v>43965</v>
      </c>
      <c r="L125" s="1">
        <v>44330</v>
      </c>
      <c r="M125" s="1">
        <v>43965</v>
      </c>
      <c r="N125" s="1">
        <v>43995</v>
      </c>
      <c r="O125" t="s">
        <v>137</v>
      </c>
      <c r="P125">
        <v>0</v>
      </c>
      <c r="Q125">
        <v>1</v>
      </c>
      <c r="R125">
        <v>6.4</v>
      </c>
      <c r="S125">
        <v>6.4</v>
      </c>
      <c r="T125">
        <v>0</v>
      </c>
      <c r="U125">
        <v>0</v>
      </c>
      <c r="V125">
        <v>0</v>
      </c>
      <c r="W125" t="s">
        <v>36</v>
      </c>
      <c r="X125" t="s">
        <v>424</v>
      </c>
      <c r="Y125" t="s">
        <v>226</v>
      </c>
      <c r="Z125" t="s">
        <v>226</v>
      </c>
      <c r="AA125" t="s">
        <v>39</v>
      </c>
    </row>
    <row r="126" spans="1:27" hidden="1" x14ac:dyDescent="0.25">
      <c r="A126" t="s">
        <v>27</v>
      </c>
      <c r="B126" t="s">
        <v>425</v>
      </c>
      <c r="C126" t="s">
        <v>426</v>
      </c>
      <c r="D126">
        <v>1473062</v>
      </c>
      <c r="E126">
        <v>5.68579461029648E+17</v>
      </c>
      <c r="F126" t="s">
        <v>427</v>
      </c>
      <c r="G126" t="s">
        <v>428</v>
      </c>
      <c r="H126" t="s">
        <v>224</v>
      </c>
      <c r="I126" t="s">
        <v>225</v>
      </c>
      <c r="J126" t="s">
        <v>226</v>
      </c>
      <c r="K126" s="1">
        <v>43965</v>
      </c>
      <c r="L126" s="1">
        <v>44330</v>
      </c>
      <c r="M126" s="1">
        <v>43965</v>
      </c>
      <c r="N126" s="1">
        <v>43995</v>
      </c>
      <c r="O126" t="s">
        <v>137</v>
      </c>
      <c r="P126">
        <v>0</v>
      </c>
      <c r="Q126">
        <v>1</v>
      </c>
      <c r="R126">
        <v>6.4</v>
      </c>
      <c r="S126">
        <v>6.4</v>
      </c>
      <c r="T126">
        <v>0</v>
      </c>
      <c r="U126">
        <v>0</v>
      </c>
      <c r="V126">
        <v>0</v>
      </c>
      <c r="W126" t="s">
        <v>36</v>
      </c>
      <c r="X126" t="s">
        <v>429</v>
      </c>
      <c r="Y126" t="s">
        <v>226</v>
      </c>
      <c r="Z126" t="s">
        <v>226</v>
      </c>
      <c r="AA126" t="s">
        <v>39</v>
      </c>
    </row>
    <row r="127" spans="1:27" hidden="1" x14ac:dyDescent="0.25">
      <c r="A127" t="s">
        <v>27</v>
      </c>
      <c r="B127" t="s">
        <v>430</v>
      </c>
      <c r="C127" t="s">
        <v>431</v>
      </c>
      <c r="D127">
        <v>1473062</v>
      </c>
      <c r="E127">
        <v>5.6857946101492198E+17</v>
      </c>
      <c r="F127" t="s">
        <v>432</v>
      </c>
      <c r="G127" t="s">
        <v>433</v>
      </c>
      <c r="H127" t="s">
        <v>224</v>
      </c>
      <c r="I127" t="s">
        <v>225</v>
      </c>
      <c r="J127" t="s">
        <v>226</v>
      </c>
      <c r="K127" s="1">
        <v>43965</v>
      </c>
      <c r="L127" s="1">
        <v>44330</v>
      </c>
      <c r="M127" s="1">
        <v>43965</v>
      </c>
      <c r="N127" s="1">
        <v>43995</v>
      </c>
      <c r="O127" t="s">
        <v>137</v>
      </c>
      <c r="P127">
        <v>0</v>
      </c>
      <c r="Q127">
        <v>1</v>
      </c>
      <c r="R127">
        <v>6.4</v>
      </c>
      <c r="S127">
        <v>6.4</v>
      </c>
      <c r="T127">
        <v>0</v>
      </c>
      <c r="U127">
        <v>0</v>
      </c>
      <c r="V127">
        <v>0</v>
      </c>
      <c r="W127" t="s">
        <v>36</v>
      </c>
      <c r="X127" t="s">
        <v>434</v>
      </c>
      <c r="Y127" t="s">
        <v>226</v>
      </c>
      <c r="Z127" t="s">
        <v>226</v>
      </c>
      <c r="AA127" t="s">
        <v>39</v>
      </c>
    </row>
    <row r="128" spans="1:27" hidden="1" x14ac:dyDescent="0.25">
      <c r="A128" t="s">
        <v>27</v>
      </c>
      <c r="B128" t="s">
        <v>435</v>
      </c>
      <c r="C128" t="s">
        <v>436</v>
      </c>
      <c r="D128">
        <v>1473062</v>
      </c>
      <c r="E128">
        <v>5.6857946100289702E+17</v>
      </c>
      <c r="F128" t="s">
        <v>437</v>
      </c>
      <c r="G128" t="s">
        <v>438</v>
      </c>
      <c r="H128" t="s">
        <v>224</v>
      </c>
      <c r="I128" t="s">
        <v>225</v>
      </c>
      <c r="J128" t="s">
        <v>226</v>
      </c>
      <c r="K128" s="1">
        <v>43965</v>
      </c>
      <c r="L128" s="1">
        <v>44330</v>
      </c>
      <c r="M128" s="1">
        <v>43965</v>
      </c>
      <c r="N128" s="1">
        <v>43995</v>
      </c>
      <c r="O128" t="s">
        <v>137</v>
      </c>
      <c r="P128">
        <v>0</v>
      </c>
      <c r="Q128">
        <v>1</v>
      </c>
      <c r="R128">
        <v>6.4</v>
      </c>
      <c r="S128">
        <v>6.4</v>
      </c>
      <c r="T128">
        <v>0</v>
      </c>
      <c r="U128">
        <v>0</v>
      </c>
      <c r="V128">
        <v>0</v>
      </c>
      <c r="W128" t="s">
        <v>36</v>
      </c>
      <c r="X128" t="s">
        <v>439</v>
      </c>
      <c r="Y128" t="s">
        <v>226</v>
      </c>
      <c r="Z128" t="s">
        <v>226</v>
      </c>
      <c r="AA128" t="s">
        <v>39</v>
      </c>
    </row>
    <row r="129" spans="1:27" hidden="1" x14ac:dyDescent="0.25">
      <c r="A129" t="s">
        <v>27</v>
      </c>
      <c r="B129" t="s">
        <v>440</v>
      </c>
      <c r="C129" t="s">
        <v>441</v>
      </c>
      <c r="D129">
        <v>1473062</v>
      </c>
      <c r="E129">
        <v>5.6857946089909101E+17</v>
      </c>
      <c r="F129" t="s">
        <v>442</v>
      </c>
      <c r="G129" t="s">
        <v>443</v>
      </c>
      <c r="H129" t="s">
        <v>224</v>
      </c>
      <c r="I129" t="s">
        <v>225</v>
      </c>
      <c r="J129" t="s">
        <v>226</v>
      </c>
      <c r="K129" s="1">
        <v>43965</v>
      </c>
      <c r="L129" s="1">
        <v>44330</v>
      </c>
      <c r="M129" s="1">
        <v>43965</v>
      </c>
      <c r="N129" s="1">
        <v>43995</v>
      </c>
      <c r="O129" t="s">
        <v>137</v>
      </c>
      <c r="P129">
        <v>0</v>
      </c>
      <c r="Q129">
        <v>1</v>
      </c>
      <c r="R129">
        <v>6.4</v>
      </c>
      <c r="S129">
        <v>6.4</v>
      </c>
      <c r="T129">
        <v>0</v>
      </c>
      <c r="U129">
        <v>0</v>
      </c>
      <c r="V129">
        <v>0</v>
      </c>
      <c r="W129" t="s">
        <v>36</v>
      </c>
      <c r="X129" t="s">
        <v>444</v>
      </c>
      <c r="Y129" t="s">
        <v>226</v>
      </c>
      <c r="Z129" t="s">
        <v>226</v>
      </c>
      <c r="AA129" t="s">
        <v>39</v>
      </c>
    </row>
    <row r="130" spans="1:27" hidden="1" x14ac:dyDescent="0.25">
      <c r="A130" t="s">
        <v>27</v>
      </c>
      <c r="B130" t="s">
        <v>445</v>
      </c>
      <c r="C130" t="s">
        <v>446</v>
      </c>
      <c r="D130">
        <v>1473062</v>
      </c>
      <c r="E130">
        <v>5.68579461029776E+17</v>
      </c>
      <c r="F130" t="s">
        <v>447</v>
      </c>
      <c r="G130" t="s">
        <v>448</v>
      </c>
      <c r="H130" t="s">
        <v>224</v>
      </c>
      <c r="I130" t="s">
        <v>225</v>
      </c>
      <c r="J130" t="s">
        <v>226</v>
      </c>
      <c r="K130" s="1">
        <v>43965</v>
      </c>
      <c r="L130" s="1">
        <v>44330</v>
      </c>
      <c r="M130" s="1">
        <v>43965</v>
      </c>
      <c r="N130" s="1">
        <v>43995</v>
      </c>
      <c r="O130" t="s">
        <v>137</v>
      </c>
      <c r="P130">
        <v>0</v>
      </c>
      <c r="Q130">
        <v>1</v>
      </c>
      <c r="R130">
        <v>6.4</v>
      </c>
      <c r="S130">
        <v>6.4</v>
      </c>
      <c r="T130">
        <v>0</v>
      </c>
      <c r="U130">
        <v>0</v>
      </c>
      <c r="V130">
        <v>0</v>
      </c>
      <c r="W130" t="s">
        <v>36</v>
      </c>
      <c r="X130" t="s">
        <v>449</v>
      </c>
      <c r="Y130" t="s">
        <v>226</v>
      </c>
      <c r="Z130" t="s">
        <v>226</v>
      </c>
      <c r="AA130" t="s">
        <v>39</v>
      </c>
    </row>
    <row r="131" spans="1:27" hidden="1" x14ac:dyDescent="0.25">
      <c r="A131" t="s">
        <v>27</v>
      </c>
      <c r="B131" t="s">
        <v>70</v>
      </c>
      <c r="C131" t="s">
        <v>71</v>
      </c>
      <c r="D131">
        <v>1473062</v>
      </c>
      <c r="E131">
        <v>5.6857946090702099E+17</v>
      </c>
      <c r="F131" t="s">
        <v>450</v>
      </c>
      <c r="G131" t="s">
        <v>451</v>
      </c>
      <c r="H131" t="s">
        <v>208</v>
      </c>
      <c r="I131" t="s">
        <v>209</v>
      </c>
      <c r="J131" t="s">
        <v>210</v>
      </c>
      <c r="K131" s="1">
        <v>43966</v>
      </c>
      <c r="L131" s="1">
        <v>44331</v>
      </c>
      <c r="M131" s="1">
        <v>43966</v>
      </c>
      <c r="N131" s="1">
        <v>43996</v>
      </c>
      <c r="O131" t="s">
        <v>178</v>
      </c>
      <c r="P131">
        <v>4.8</v>
      </c>
      <c r="Q131">
        <v>1</v>
      </c>
      <c r="R131">
        <v>4.8</v>
      </c>
      <c r="S131">
        <v>0</v>
      </c>
      <c r="T131">
        <v>4.8</v>
      </c>
      <c r="U131">
        <v>0</v>
      </c>
      <c r="V131">
        <v>4.8</v>
      </c>
      <c r="W131" t="s">
        <v>36</v>
      </c>
      <c r="X131" t="s">
        <v>77</v>
      </c>
      <c r="Y131" t="s">
        <v>210</v>
      </c>
      <c r="Z131" t="s">
        <v>210</v>
      </c>
      <c r="AA131" t="s">
        <v>39</v>
      </c>
    </row>
    <row r="132" spans="1:27" hidden="1" x14ac:dyDescent="0.25">
      <c r="A132" t="s">
        <v>27</v>
      </c>
      <c r="B132" t="s">
        <v>452</v>
      </c>
      <c r="C132" t="s">
        <v>453</v>
      </c>
      <c r="D132">
        <v>1473062</v>
      </c>
      <c r="E132">
        <v>5.6857946099342598E+17</v>
      </c>
      <c r="F132" t="s">
        <v>454</v>
      </c>
      <c r="G132" t="s">
        <v>455</v>
      </c>
      <c r="H132" t="s">
        <v>224</v>
      </c>
      <c r="I132" t="s">
        <v>225</v>
      </c>
      <c r="J132" t="s">
        <v>226</v>
      </c>
      <c r="K132" s="1">
        <v>43753</v>
      </c>
      <c r="L132" s="1">
        <v>44119</v>
      </c>
      <c r="M132" s="1">
        <v>43966</v>
      </c>
      <c r="N132" s="1">
        <v>43996</v>
      </c>
      <c r="O132" t="s">
        <v>35</v>
      </c>
      <c r="P132">
        <v>6.4</v>
      </c>
      <c r="Q132">
        <v>3</v>
      </c>
      <c r="R132">
        <v>19.2</v>
      </c>
      <c r="S132">
        <v>0</v>
      </c>
      <c r="T132">
        <v>19.2</v>
      </c>
      <c r="U132">
        <v>0</v>
      </c>
      <c r="V132">
        <v>19.2</v>
      </c>
      <c r="W132" t="s">
        <v>36</v>
      </c>
      <c r="X132" t="s">
        <v>456</v>
      </c>
      <c r="Y132" t="s">
        <v>226</v>
      </c>
      <c r="Z132" t="s">
        <v>226</v>
      </c>
      <c r="AA132" t="s">
        <v>39</v>
      </c>
    </row>
    <row r="133" spans="1:27" hidden="1" x14ac:dyDescent="0.25">
      <c r="A133" t="s">
        <v>27</v>
      </c>
      <c r="B133" t="s">
        <v>304</v>
      </c>
      <c r="C133" t="s">
        <v>305</v>
      </c>
      <c r="D133">
        <v>1473062</v>
      </c>
      <c r="E133">
        <v>5.68579461030288E+17</v>
      </c>
      <c r="F133" t="s">
        <v>457</v>
      </c>
      <c r="G133" t="s">
        <v>458</v>
      </c>
      <c r="H133" t="s">
        <v>126</v>
      </c>
      <c r="I133" t="s">
        <v>127</v>
      </c>
      <c r="J133" t="s">
        <v>128</v>
      </c>
      <c r="K133" s="1">
        <v>43692</v>
      </c>
      <c r="L133" s="1">
        <v>44058</v>
      </c>
      <c r="M133" s="1">
        <v>43966</v>
      </c>
      <c r="N133" s="1">
        <v>43996</v>
      </c>
      <c r="O133" t="s">
        <v>35</v>
      </c>
      <c r="P133">
        <v>24</v>
      </c>
      <c r="Q133">
        <v>8</v>
      </c>
      <c r="R133">
        <v>192</v>
      </c>
      <c r="S133">
        <v>0</v>
      </c>
      <c r="T133">
        <v>192</v>
      </c>
      <c r="U133">
        <v>0</v>
      </c>
      <c r="V133">
        <v>192</v>
      </c>
      <c r="W133" t="s">
        <v>36</v>
      </c>
      <c r="X133" t="s">
        <v>308</v>
      </c>
      <c r="Y133" t="s">
        <v>459</v>
      </c>
      <c r="Z133" t="s">
        <v>128</v>
      </c>
      <c r="AA133" t="s">
        <v>39</v>
      </c>
    </row>
    <row r="134" spans="1:27" hidden="1" x14ac:dyDescent="0.25">
      <c r="A134" t="s">
        <v>27</v>
      </c>
      <c r="B134" t="s">
        <v>460</v>
      </c>
      <c r="C134" t="s">
        <v>461</v>
      </c>
      <c r="D134">
        <v>1473062</v>
      </c>
      <c r="E134">
        <v>5.6857946104974797E+17</v>
      </c>
      <c r="F134" t="s">
        <v>462</v>
      </c>
      <c r="G134" t="s">
        <v>463</v>
      </c>
      <c r="H134" t="s">
        <v>52</v>
      </c>
      <c r="I134" t="s">
        <v>53</v>
      </c>
      <c r="J134" t="s">
        <v>54</v>
      </c>
      <c r="K134" s="1">
        <v>43784</v>
      </c>
      <c r="L134" s="1">
        <v>44150</v>
      </c>
      <c r="M134" s="1">
        <v>43966</v>
      </c>
      <c r="N134" s="1">
        <v>43996</v>
      </c>
      <c r="O134" t="s">
        <v>35</v>
      </c>
      <c r="P134">
        <v>16</v>
      </c>
      <c r="Q134">
        <v>6</v>
      </c>
      <c r="R134">
        <v>96</v>
      </c>
      <c r="S134">
        <v>0</v>
      </c>
      <c r="T134">
        <v>96</v>
      </c>
      <c r="U134">
        <v>0</v>
      </c>
      <c r="V134">
        <v>96</v>
      </c>
      <c r="W134" t="s">
        <v>36</v>
      </c>
      <c r="X134" t="s">
        <v>464</v>
      </c>
      <c r="Y134" t="s">
        <v>55</v>
      </c>
      <c r="Z134" t="s">
        <v>54</v>
      </c>
      <c r="AA134" t="s">
        <v>39</v>
      </c>
    </row>
    <row r="135" spans="1:27" hidden="1" x14ac:dyDescent="0.25">
      <c r="A135" t="s">
        <v>27</v>
      </c>
      <c r="B135" t="s">
        <v>335</v>
      </c>
      <c r="C135" t="s">
        <v>336</v>
      </c>
      <c r="D135">
        <v>1473062</v>
      </c>
      <c r="E135">
        <v>5.6857946100673702E+17</v>
      </c>
      <c r="F135" t="s">
        <v>465</v>
      </c>
      <c r="G135" t="s">
        <v>466</v>
      </c>
      <c r="H135" t="s">
        <v>467</v>
      </c>
      <c r="I135" t="s">
        <v>468</v>
      </c>
      <c r="J135" t="s">
        <v>469</v>
      </c>
      <c r="K135" s="1">
        <v>43724</v>
      </c>
      <c r="L135" s="1">
        <v>44090</v>
      </c>
      <c r="M135" s="1">
        <v>43967</v>
      </c>
      <c r="N135" s="1">
        <v>43997</v>
      </c>
      <c r="O135" t="s">
        <v>35</v>
      </c>
      <c r="P135">
        <v>5.6</v>
      </c>
      <c r="Q135">
        <v>12</v>
      </c>
      <c r="R135">
        <v>67.2</v>
      </c>
      <c r="S135">
        <v>0</v>
      </c>
      <c r="T135">
        <v>67.2</v>
      </c>
      <c r="U135">
        <v>0</v>
      </c>
      <c r="V135">
        <v>67.2</v>
      </c>
      <c r="W135" t="s">
        <v>36</v>
      </c>
      <c r="X135" t="s">
        <v>339</v>
      </c>
      <c r="Y135" t="s">
        <v>469</v>
      </c>
      <c r="Z135" t="s">
        <v>469</v>
      </c>
      <c r="AA135" t="s">
        <v>39</v>
      </c>
    </row>
    <row r="136" spans="1:27" hidden="1" x14ac:dyDescent="0.25">
      <c r="A136" t="s">
        <v>27</v>
      </c>
      <c r="B136" t="s">
        <v>130</v>
      </c>
      <c r="C136" t="s">
        <v>131</v>
      </c>
      <c r="D136">
        <v>1473062</v>
      </c>
      <c r="E136">
        <v>5.6857946099572998E+17</v>
      </c>
      <c r="F136" t="s">
        <v>470</v>
      </c>
      <c r="G136" t="s">
        <v>471</v>
      </c>
      <c r="H136" t="s">
        <v>42</v>
      </c>
      <c r="I136" t="s">
        <v>43</v>
      </c>
      <c r="J136" t="s">
        <v>44</v>
      </c>
      <c r="K136" s="1">
        <v>43815</v>
      </c>
      <c r="L136" s="1">
        <v>44181</v>
      </c>
      <c r="M136" s="1">
        <v>43967</v>
      </c>
      <c r="N136" s="1">
        <v>43997</v>
      </c>
      <c r="O136" t="s">
        <v>35</v>
      </c>
      <c r="P136">
        <v>16</v>
      </c>
      <c r="Q136">
        <v>1000</v>
      </c>
      <c r="R136">
        <v>16000</v>
      </c>
      <c r="S136">
        <v>0</v>
      </c>
      <c r="T136">
        <v>16000</v>
      </c>
      <c r="U136">
        <v>0</v>
      </c>
      <c r="V136">
        <v>16000</v>
      </c>
      <c r="W136" t="s">
        <v>36</v>
      </c>
      <c r="X136" t="s">
        <v>138</v>
      </c>
      <c r="Y136" t="s">
        <v>44</v>
      </c>
      <c r="Z136" t="s">
        <v>44</v>
      </c>
      <c r="AA136" t="s">
        <v>39</v>
      </c>
    </row>
    <row r="137" spans="1:27" hidden="1" x14ac:dyDescent="0.25">
      <c r="A137" t="s">
        <v>27</v>
      </c>
      <c r="B137" t="s">
        <v>130</v>
      </c>
      <c r="C137" t="s">
        <v>131</v>
      </c>
      <c r="D137">
        <v>1473062</v>
      </c>
      <c r="E137">
        <v>5.6857946099572998E+17</v>
      </c>
      <c r="F137" t="s">
        <v>472</v>
      </c>
      <c r="G137" t="s">
        <v>473</v>
      </c>
      <c r="H137" t="s">
        <v>166</v>
      </c>
      <c r="I137" t="s">
        <v>167</v>
      </c>
      <c r="J137" t="s">
        <v>168</v>
      </c>
      <c r="K137" s="1">
        <v>43930</v>
      </c>
      <c r="L137" s="1">
        <v>44181</v>
      </c>
      <c r="M137" s="1">
        <v>43967</v>
      </c>
      <c r="N137" s="1">
        <v>43997</v>
      </c>
      <c r="O137" t="s">
        <v>35</v>
      </c>
      <c r="P137">
        <v>4</v>
      </c>
      <c r="Q137">
        <v>10</v>
      </c>
      <c r="R137">
        <v>40</v>
      </c>
      <c r="S137">
        <v>0</v>
      </c>
      <c r="T137">
        <v>40</v>
      </c>
      <c r="U137">
        <v>0</v>
      </c>
      <c r="V137">
        <v>40</v>
      </c>
      <c r="W137" t="s">
        <v>36</v>
      </c>
      <c r="X137" t="s">
        <v>138</v>
      </c>
      <c r="Y137" t="s">
        <v>168</v>
      </c>
      <c r="Z137" t="s">
        <v>168</v>
      </c>
      <c r="AA137" t="s">
        <v>39</v>
      </c>
    </row>
    <row r="138" spans="1:27" hidden="1" x14ac:dyDescent="0.25">
      <c r="A138" t="s">
        <v>27</v>
      </c>
      <c r="B138" t="s">
        <v>474</v>
      </c>
      <c r="C138" t="s">
        <v>475</v>
      </c>
      <c r="D138">
        <v>1473062</v>
      </c>
      <c r="E138">
        <v>5.6857946098880698E+17</v>
      </c>
      <c r="F138" t="s">
        <v>476</v>
      </c>
      <c r="G138" t="s">
        <v>477</v>
      </c>
      <c r="H138" t="s">
        <v>160</v>
      </c>
      <c r="I138" t="s">
        <v>161</v>
      </c>
      <c r="J138" t="s">
        <v>162</v>
      </c>
      <c r="K138" s="1">
        <v>43847</v>
      </c>
      <c r="L138" s="1">
        <v>44212</v>
      </c>
      <c r="M138" s="1">
        <v>43967</v>
      </c>
      <c r="N138" s="1">
        <v>43997</v>
      </c>
      <c r="O138" t="s">
        <v>35</v>
      </c>
      <c r="P138">
        <v>1.6</v>
      </c>
      <c r="Q138">
        <v>157</v>
      </c>
      <c r="R138">
        <v>251.2</v>
      </c>
      <c r="S138">
        <v>0</v>
      </c>
      <c r="T138">
        <v>251.2</v>
      </c>
      <c r="U138">
        <v>0</v>
      </c>
      <c r="V138">
        <v>251.2</v>
      </c>
      <c r="W138" t="s">
        <v>36</v>
      </c>
      <c r="X138" t="s">
        <v>478</v>
      </c>
      <c r="Y138" t="s">
        <v>162</v>
      </c>
      <c r="Z138" t="s">
        <v>162</v>
      </c>
      <c r="AA138" t="s">
        <v>39</v>
      </c>
    </row>
    <row r="139" spans="1:27" hidden="1" x14ac:dyDescent="0.25">
      <c r="A139" t="s">
        <v>27</v>
      </c>
      <c r="B139" t="s">
        <v>474</v>
      </c>
      <c r="C139" t="s">
        <v>475</v>
      </c>
      <c r="D139">
        <v>1473062</v>
      </c>
      <c r="E139">
        <v>5.6857946098880698E+17</v>
      </c>
      <c r="F139" t="s">
        <v>476</v>
      </c>
      <c r="G139" t="s">
        <v>477</v>
      </c>
      <c r="H139" t="s">
        <v>160</v>
      </c>
      <c r="I139" t="s">
        <v>161</v>
      </c>
      <c r="J139" t="s">
        <v>162</v>
      </c>
      <c r="K139" s="1">
        <v>43847</v>
      </c>
      <c r="L139" s="1">
        <v>44212</v>
      </c>
      <c r="M139" s="1">
        <v>43937</v>
      </c>
      <c r="N139" s="1">
        <v>43949</v>
      </c>
      <c r="O139" t="s">
        <v>61</v>
      </c>
      <c r="P139">
        <v>0.69</v>
      </c>
      <c r="Q139">
        <v>167</v>
      </c>
      <c r="R139">
        <v>115.79</v>
      </c>
      <c r="S139">
        <v>0</v>
      </c>
      <c r="T139">
        <v>115.79</v>
      </c>
      <c r="U139">
        <v>0</v>
      </c>
      <c r="V139">
        <v>115.79</v>
      </c>
      <c r="W139" t="s">
        <v>36</v>
      </c>
      <c r="X139" t="s">
        <v>478</v>
      </c>
      <c r="Y139" t="s">
        <v>162</v>
      </c>
      <c r="Z139" t="s">
        <v>162</v>
      </c>
      <c r="AA139" t="s">
        <v>39</v>
      </c>
    </row>
    <row r="140" spans="1:27" hidden="1" x14ac:dyDescent="0.25">
      <c r="A140" t="s">
        <v>27</v>
      </c>
      <c r="B140" t="s">
        <v>474</v>
      </c>
      <c r="C140" t="s">
        <v>475</v>
      </c>
      <c r="D140">
        <v>1473062</v>
      </c>
      <c r="E140">
        <v>5.6857946098880698E+17</v>
      </c>
      <c r="F140" t="s">
        <v>476</v>
      </c>
      <c r="G140" t="s">
        <v>477</v>
      </c>
      <c r="H140" t="s">
        <v>160</v>
      </c>
      <c r="I140" t="s">
        <v>161</v>
      </c>
      <c r="J140" t="s">
        <v>162</v>
      </c>
      <c r="K140" s="1">
        <v>43847</v>
      </c>
      <c r="L140" s="1">
        <v>44212</v>
      </c>
      <c r="M140" s="1">
        <v>43950</v>
      </c>
      <c r="N140" s="1">
        <v>43966</v>
      </c>
      <c r="O140" t="s">
        <v>61</v>
      </c>
      <c r="P140">
        <v>0.9</v>
      </c>
      <c r="Q140">
        <v>157</v>
      </c>
      <c r="R140">
        <v>142.35</v>
      </c>
      <c r="S140">
        <v>0</v>
      </c>
      <c r="T140">
        <v>142.35</v>
      </c>
      <c r="U140">
        <v>0</v>
      </c>
      <c r="V140">
        <v>142.35</v>
      </c>
      <c r="W140" t="s">
        <v>36</v>
      </c>
      <c r="X140" t="s">
        <v>478</v>
      </c>
      <c r="Y140" t="s">
        <v>162</v>
      </c>
      <c r="Z140" t="s">
        <v>162</v>
      </c>
      <c r="AA140" t="s">
        <v>39</v>
      </c>
    </row>
    <row r="141" spans="1:27" hidden="1" x14ac:dyDescent="0.25">
      <c r="A141" t="s">
        <v>27</v>
      </c>
      <c r="B141" t="s">
        <v>474</v>
      </c>
      <c r="C141" t="s">
        <v>475</v>
      </c>
      <c r="D141">
        <v>1473062</v>
      </c>
      <c r="E141">
        <v>5.6857946098880698E+17</v>
      </c>
      <c r="F141" t="s">
        <v>476</v>
      </c>
      <c r="G141" t="s">
        <v>477</v>
      </c>
      <c r="H141" t="s">
        <v>160</v>
      </c>
      <c r="I141" t="s">
        <v>161</v>
      </c>
      <c r="J141" t="s">
        <v>162</v>
      </c>
      <c r="K141" s="1">
        <v>43847</v>
      </c>
      <c r="L141" s="1">
        <v>44212</v>
      </c>
      <c r="M141" s="1">
        <v>43937</v>
      </c>
      <c r="N141" s="1">
        <v>43966</v>
      </c>
      <c r="O141" t="s">
        <v>61</v>
      </c>
      <c r="P141">
        <v>-1.6</v>
      </c>
      <c r="Q141">
        <v>167</v>
      </c>
      <c r="R141">
        <v>-267.2</v>
      </c>
      <c r="S141">
        <v>0</v>
      </c>
      <c r="T141">
        <v>-267.2</v>
      </c>
      <c r="U141">
        <v>0</v>
      </c>
      <c r="V141">
        <v>-267.2</v>
      </c>
      <c r="W141" t="s">
        <v>36</v>
      </c>
      <c r="X141" t="s">
        <v>478</v>
      </c>
      <c r="Y141" t="s">
        <v>162</v>
      </c>
      <c r="Z141" t="s">
        <v>162</v>
      </c>
      <c r="AA141" t="s">
        <v>39</v>
      </c>
    </row>
    <row r="142" spans="1:27" hidden="1" x14ac:dyDescent="0.25">
      <c r="A142" t="s">
        <v>27</v>
      </c>
      <c r="B142" t="s">
        <v>474</v>
      </c>
      <c r="C142" t="s">
        <v>475</v>
      </c>
      <c r="D142">
        <v>1473062</v>
      </c>
      <c r="E142">
        <v>5.6857946098880698E+17</v>
      </c>
      <c r="F142" t="s">
        <v>479</v>
      </c>
      <c r="G142" t="s">
        <v>480</v>
      </c>
      <c r="H142" t="s">
        <v>134</v>
      </c>
      <c r="I142" t="s">
        <v>135</v>
      </c>
      <c r="J142" t="s">
        <v>136</v>
      </c>
      <c r="K142" s="1">
        <v>43846</v>
      </c>
      <c r="L142" s="1">
        <v>44212</v>
      </c>
      <c r="M142" s="1">
        <v>43967</v>
      </c>
      <c r="N142" s="1">
        <v>43997</v>
      </c>
      <c r="O142" t="s">
        <v>35</v>
      </c>
      <c r="P142">
        <v>3.2</v>
      </c>
      <c r="Q142">
        <v>157</v>
      </c>
      <c r="R142">
        <v>502.4</v>
      </c>
      <c r="S142">
        <v>0</v>
      </c>
      <c r="T142">
        <v>502.4</v>
      </c>
      <c r="U142">
        <v>0</v>
      </c>
      <c r="V142">
        <v>502.4</v>
      </c>
      <c r="W142" t="s">
        <v>36</v>
      </c>
      <c r="X142" t="s">
        <v>478</v>
      </c>
      <c r="Y142" t="s">
        <v>481</v>
      </c>
      <c r="Z142" t="s">
        <v>136</v>
      </c>
      <c r="AA142" t="s">
        <v>39</v>
      </c>
    </row>
    <row r="143" spans="1:27" hidden="1" x14ac:dyDescent="0.25">
      <c r="A143" t="s">
        <v>27</v>
      </c>
      <c r="B143" t="s">
        <v>474</v>
      </c>
      <c r="C143" t="s">
        <v>475</v>
      </c>
      <c r="D143">
        <v>1473062</v>
      </c>
      <c r="E143">
        <v>5.6857946098880698E+17</v>
      </c>
      <c r="F143" t="s">
        <v>479</v>
      </c>
      <c r="G143" t="s">
        <v>480</v>
      </c>
      <c r="H143" t="s">
        <v>134</v>
      </c>
      <c r="I143" t="s">
        <v>135</v>
      </c>
      <c r="J143" t="s">
        <v>136</v>
      </c>
      <c r="K143" s="1">
        <v>43846</v>
      </c>
      <c r="L143" s="1">
        <v>44212</v>
      </c>
      <c r="M143" s="1">
        <v>43937</v>
      </c>
      <c r="N143" s="1">
        <v>43949</v>
      </c>
      <c r="O143" t="s">
        <v>61</v>
      </c>
      <c r="P143">
        <v>1.38</v>
      </c>
      <c r="Q143">
        <v>167</v>
      </c>
      <c r="R143">
        <v>231.57</v>
      </c>
      <c r="S143">
        <v>0</v>
      </c>
      <c r="T143">
        <v>231.57</v>
      </c>
      <c r="U143">
        <v>0</v>
      </c>
      <c r="V143">
        <v>231.57</v>
      </c>
      <c r="W143" t="s">
        <v>36</v>
      </c>
      <c r="X143" t="s">
        <v>478</v>
      </c>
      <c r="Y143" t="s">
        <v>481</v>
      </c>
      <c r="Z143" t="s">
        <v>136</v>
      </c>
      <c r="AA143" t="s">
        <v>39</v>
      </c>
    </row>
    <row r="144" spans="1:27" hidden="1" x14ac:dyDescent="0.25">
      <c r="A144" t="s">
        <v>27</v>
      </c>
      <c r="B144" t="s">
        <v>474</v>
      </c>
      <c r="C144" t="s">
        <v>475</v>
      </c>
      <c r="D144">
        <v>1473062</v>
      </c>
      <c r="E144">
        <v>5.6857946098880698E+17</v>
      </c>
      <c r="F144" t="s">
        <v>479</v>
      </c>
      <c r="G144" t="s">
        <v>480</v>
      </c>
      <c r="H144" t="s">
        <v>134</v>
      </c>
      <c r="I144" t="s">
        <v>135</v>
      </c>
      <c r="J144" t="s">
        <v>136</v>
      </c>
      <c r="K144" s="1">
        <v>43846</v>
      </c>
      <c r="L144" s="1">
        <v>44212</v>
      </c>
      <c r="M144" s="1">
        <v>43950</v>
      </c>
      <c r="N144" s="1">
        <v>43966</v>
      </c>
      <c r="O144" t="s">
        <v>61</v>
      </c>
      <c r="P144">
        <v>1.81</v>
      </c>
      <c r="Q144">
        <v>157</v>
      </c>
      <c r="R144">
        <v>284.69</v>
      </c>
      <c r="S144">
        <v>0</v>
      </c>
      <c r="T144">
        <v>284.69</v>
      </c>
      <c r="U144">
        <v>0</v>
      </c>
      <c r="V144">
        <v>284.69</v>
      </c>
      <c r="W144" t="s">
        <v>36</v>
      </c>
      <c r="X144" t="s">
        <v>478</v>
      </c>
      <c r="Y144" t="s">
        <v>481</v>
      </c>
      <c r="Z144" t="s">
        <v>136</v>
      </c>
      <c r="AA144" t="s">
        <v>39</v>
      </c>
    </row>
    <row r="145" spans="1:27" hidden="1" x14ac:dyDescent="0.25">
      <c r="A145" t="s">
        <v>27</v>
      </c>
      <c r="B145" t="s">
        <v>474</v>
      </c>
      <c r="C145" t="s">
        <v>475</v>
      </c>
      <c r="D145">
        <v>1473062</v>
      </c>
      <c r="E145">
        <v>5.6857946098880698E+17</v>
      </c>
      <c r="F145" t="s">
        <v>479</v>
      </c>
      <c r="G145" t="s">
        <v>480</v>
      </c>
      <c r="H145" t="s">
        <v>134</v>
      </c>
      <c r="I145" t="s">
        <v>135</v>
      </c>
      <c r="J145" t="s">
        <v>136</v>
      </c>
      <c r="K145" s="1">
        <v>43846</v>
      </c>
      <c r="L145" s="1">
        <v>44212</v>
      </c>
      <c r="M145" s="1">
        <v>43937</v>
      </c>
      <c r="N145" s="1">
        <v>43966</v>
      </c>
      <c r="O145" t="s">
        <v>61</v>
      </c>
      <c r="P145">
        <v>-3.2</v>
      </c>
      <c r="Q145">
        <v>167</v>
      </c>
      <c r="R145">
        <v>-534.4</v>
      </c>
      <c r="S145">
        <v>0</v>
      </c>
      <c r="T145">
        <v>-534.4</v>
      </c>
      <c r="U145">
        <v>0</v>
      </c>
      <c r="V145">
        <v>-534.4</v>
      </c>
      <c r="W145" t="s">
        <v>36</v>
      </c>
      <c r="X145" t="s">
        <v>478</v>
      </c>
      <c r="Y145" t="s">
        <v>481</v>
      </c>
      <c r="Z145" t="s">
        <v>136</v>
      </c>
      <c r="AA145" t="s">
        <v>39</v>
      </c>
    </row>
    <row r="146" spans="1:27" hidden="1" x14ac:dyDescent="0.25">
      <c r="A146" t="s">
        <v>27</v>
      </c>
      <c r="B146" t="s">
        <v>28</v>
      </c>
      <c r="C146" t="s">
        <v>29</v>
      </c>
      <c r="D146">
        <v>1473062</v>
      </c>
      <c r="E146">
        <v>5.6857946088205402E+17</v>
      </c>
      <c r="F146" t="s">
        <v>482</v>
      </c>
      <c r="G146" t="s">
        <v>483</v>
      </c>
      <c r="H146" t="s">
        <v>285</v>
      </c>
      <c r="I146" t="s">
        <v>286</v>
      </c>
      <c r="J146" t="s">
        <v>287</v>
      </c>
      <c r="K146" s="1">
        <v>43816</v>
      </c>
      <c r="L146" s="1">
        <v>44182</v>
      </c>
      <c r="M146" s="1">
        <v>43968</v>
      </c>
      <c r="N146" s="1">
        <v>43998</v>
      </c>
      <c r="O146" t="s">
        <v>35</v>
      </c>
      <c r="P146">
        <v>25.6</v>
      </c>
      <c r="Q146">
        <v>620</v>
      </c>
      <c r="R146">
        <v>15872</v>
      </c>
      <c r="S146">
        <v>0</v>
      </c>
      <c r="T146">
        <v>15872</v>
      </c>
      <c r="U146">
        <v>0</v>
      </c>
      <c r="V146">
        <v>15872</v>
      </c>
      <c r="W146" t="s">
        <v>36</v>
      </c>
      <c r="X146" t="s">
        <v>37</v>
      </c>
      <c r="Y146" t="s">
        <v>287</v>
      </c>
      <c r="Z146" t="s">
        <v>287</v>
      </c>
      <c r="AA146" t="s">
        <v>39</v>
      </c>
    </row>
    <row r="147" spans="1:27" hidden="1" x14ac:dyDescent="0.25">
      <c r="A147" t="s">
        <v>27</v>
      </c>
      <c r="B147" t="s">
        <v>484</v>
      </c>
      <c r="C147" t="s">
        <v>485</v>
      </c>
      <c r="D147">
        <v>1473062</v>
      </c>
      <c r="E147">
        <v>5.6857946096961203E+17</v>
      </c>
      <c r="F147" t="e">
        <f>-TDGhQAAAAAAAAMA</f>
        <v>#NAME?</v>
      </c>
      <c r="G147" t="s">
        <v>486</v>
      </c>
      <c r="H147" t="s">
        <v>42</v>
      </c>
      <c r="I147" t="s">
        <v>43</v>
      </c>
      <c r="J147" t="s">
        <v>44</v>
      </c>
      <c r="K147" s="1">
        <v>43907</v>
      </c>
      <c r="L147" s="1">
        <v>44272</v>
      </c>
      <c r="M147" s="1">
        <v>43968</v>
      </c>
      <c r="N147" s="1">
        <v>43998</v>
      </c>
      <c r="O147" t="s">
        <v>35</v>
      </c>
      <c r="P147">
        <v>16</v>
      </c>
      <c r="Q147">
        <v>350</v>
      </c>
      <c r="R147">
        <v>5600</v>
      </c>
      <c r="S147">
        <v>0</v>
      </c>
      <c r="T147">
        <v>5600</v>
      </c>
      <c r="U147">
        <v>0</v>
      </c>
      <c r="V147">
        <v>5600</v>
      </c>
      <c r="W147" t="s">
        <v>36</v>
      </c>
      <c r="X147" t="s">
        <v>487</v>
      </c>
      <c r="Y147" t="s">
        <v>44</v>
      </c>
      <c r="Z147" t="s">
        <v>44</v>
      </c>
      <c r="AA147" t="s">
        <v>39</v>
      </c>
    </row>
    <row r="148" spans="1:27" hidden="1" x14ac:dyDescent="0.25">
      <c r="A148" t="s">
        <v>27</v>
      </c>
      <c r="B148" t="s">
        <v>484</v>
      </c>
      <c r="C148" t="s">
        <v>485</v>
      </c>
      <c r="D148">
        <v>1473062</v>
      </c>
      <c r="E148">
        <v>5.6857946096973901E+17</v>
      </c>
      <c r="F148" t="e">
        <f>-TDGhQAAAAAAAAIA</f>
        <v>#NAME?</v>
      </c>
      <c r="G148" t="s">
        <v>488</v>
      </c>
      <c r="H148" t="s">
        <v>298</v>
      </c>
      <c r="I148" t="s">
        <v>299</v>
      </c>
      <c r="J148" t="s">
        <v>300</v>
      </c>
      <c r="K148" s="1">
        <v>43907</v>
      </c>
      <c r="L148" s="1">
        <v>44272</v>
      </c>
      <c r="M148" s="1">
        <v>43968</v>
      </c>
      <c r="N148" s="1">
        <v>43998</v>
      </c>
      <c r="O148" t="s">
        <v>35</v>
      </c>
      <c r="P148">
        <v>2</v>
      </c>
      <c r="Q148">
        <v>12</v>
      </c>
      <c r="R148">
        <v>24</v>
      </c>
      <c r="S148">
        <v>0</v>
      </c>
      <c r="T148">
        <v>24</v>
      </c>
      <c r="U148">
        <v>0</v>
      </c>
      <c r="V148">
        <v>24</v>
      </c>
      <c r="W148" t="s">
        <v>36</v>
      </c>
      <c r="X148" t="s">
        <v>487</v>
      </c>
      <c r="Y148" t="s">
        <v>300</v>
      </c>
      <c r="Z148" t="s">
        <v>300</v>
      </c>
      <c r="AA148" t="s">
        <v>39</v>
      </c>
    </row>
    <row r="149" spans="1:27" hidden="1" x14ac:dyDescent="0.25">
      <c r="A149" t="s">
        <v>27</v>
      </c>
      <c r="B149" t="s">
        <v>484</v>
      </c>
      <c r="C149" t="s">
        <v>485</v>
      </c>
      <c r="D149">
        <v>1473062</v>
      </c>
      <c r="E149">
        <v>5.6857946096973901E+17</v>
      </c>
      <c r="F149" t="e">
        <f>-TDGhQAAAAAAAAIA</f>
        <v>#NAME?</v>
      </c>
      <c r="G149" t="s">
        <v>488</v>
      </c>
      <c r="H149" t="s">
        <v>298</v>
      </c>
      <c r="I149" t="s">
        <v>299</v>
      </c>
      <c r="J149" t="s">
        <v>300</v>
      </c>
      <c r="K149" s="1">
        <v>43907</v>
      </c>
      <c r="L149" s="1">
        <v>44272</v>
      </c>
      <c r="M149" s="1">
        <v>43968</v>
      </c>
      <c r="N149" s="1">
        <v>43998</v>
      </c>
      <c r="O149" t="s">
        <v>35</v>
      </c>
      <c r="P149">
        <v>26.4</v>
      </c>
      <c r="Q149">
        <v>12</v>
      </c>
      <c r="R149">
        <v>316.8</v>
      </c>
      <c r="S149">
        <v>0</v>
      </c>
      <c r="T149">
        <v>316.8</v>
      </c>
      <c r="U149">
        <v>0</v>
      </c>
      <c r="V149">
        <v>316.8</v>
      </c>
      <c r="W149" t="s">
        <v>36</v>
      </c>
      <c r="X149" t="s">
        <v>487</v>
      </c>
      <c r="Y149" t="s">
        <v>300</v>
      </c>
      <c r="Z149" t="s">
        <v>300</v>
      </c>
      <c r="AA149" t="s">
        <v>39</v>
      </c>
    </row>
    <row r="150" spans="1:27" hidden="1" x14ac:dyDescent="0.25">
      <c r="A150" t="s">
        <v>27</v>
      </c>
      <c r="B150" t="s">
        <v>484</v>
      </c>
      <c r="C150" t="s">
        <v>485</v>
      </c>
      <c r="D150">
        <v>1473062</v>
      </c>
      <c r="E150">
        <v>5.6857946096973901E+17</v>
      </c>
      <c r="F150" t="e">
        <f>-TDGhQAAAAAAAAQA</f>
        <v>#NAME?</v>
      </c>
      <c r="G150" t="s">
        <v>489</v>
      </c>
      <c r="H150" t="s">
        <v>47</v>
      </c>
      <c r="I150" t="s">
        <v>48</v>
      </c>
      <c r="J150" t="s">
        <v>49</v>
      </c>
      <c r="K150" s="1">
        <v>43907</v>
      </c>
      <c r="L150" s="1">
        <v>44272</v>
      </c>
      <c r="M150" s="1">
        <v>43968</v>
      </c>
      <c r="N150" s="1">
        <v>43998</v>
      </c>
      <c r="O150" t="s">
        <v>35</v>
      </c>
      <c r="P150">
        <v>12</v>
      </c>
      <c r="Q150">
        <v>6</v>
      </c>
      <c r="R150">
        <v>72</v>
      </c>
      <c r="S150">
        <v>0</v>
      </c>
      <c r="T150">
        <v>72</v>
      </c>
      <c r="U150">
        <v>0</v>
      </c>
      <c r="V150">
        <v>72</v>
      </c>
      <c r="W150" t="s">
        <v>36</v>
      </c>
      <c r="X150" t="s">
        <v>487</v>
      </c>
      <c r="Y150" t="s">
        <v>49</v>
      </c>
      <c r="Z150" t="s">
        <v>49</v>
      </c>
      <c r="AA150" t="s">
        <v>39</v>
      </c>
    </row>
    <row r="151" spans="1:27" hidden="1" x14ac:dyDescent="0.25">
      <c r="A151" t="s">
        <v>27</v>
      </c>
      <c r="B151" t="s">
        <v>484</v>
      </c>
      <c r="C151" t="s">
        <v>485</v>
      </c>
      <c r="D151">
        <v>1473062</v>
      </c>
      <c r="E151">
        <v>5.6857946096973901E+17</v>
      </c>
      <c r="F151" t="e">
        <f>-TDGhQAAAAAAAAEA</f>
        <v>#NAME?</v>
      </c>
      <c r="G151" t="s">
        <v>490</v>
      </c>
      <c r="H151" t="s">
        <v>100</v>
      </c>
      <c r="I151" t="s">
        <v>101</v>
      </c>
      <c r="J151" t="s">
        <v>102</v>
      </c>
      <c r="K151" s="1">
        <v>43907</v>
      </c>
      <c r="L151" s="1">
        <v>44272</v>
      </c>
      <c r="M151" s="1">
        <v>43968</v>
      </c>
      <c r="N151" s="1">
        <v>43998</v>
      </c>
      <c r="O151" t="s">
        <v>35</v>
      </c>
      <c r="P151">
        <v>3.2</v>
      </c>
      <c r="Q151">
        <v>25</v>
      </c>
      <c r="R151">
        <v>80</v>
      </c>
      <c r="S151">
        <v>0</v>
      </c>
      <c r="T151">
        <v>80</v>
      </c>
      <c r="U151">
        <v>0</v>
      </c>
      <c r="V151">
        <v>80</v>
      </c>
      <c r="W151" t="s">
        <v>36</v>
      </c>
      <c r="X151" t="s">
        <v>487</v>
      </c>
      <c r="Y151" t="s">
        <v>102</v>
      </c>
      <c r="Z151" t="s">
        <v>102</v>
      </c>
      <c r="AA151" t="s">
        <v>39</v>
      </c>
    </row>
    <row r="152" spans="1:27" hidden="1" x14ac:dyDescent="0.25">
      <c r="A152" t="s">
        <v>27</v>
      </c>
      <c r="B152" t="s">
        <v>484</v>
      </c>
      <c r="C152" t="s">
        <v>485</v>
      </c>
      <c r="D152">
        <v>1473062</v>
      </c>
      <c r="E152">
        <v>5.6857946096973901E+17</v>
      </c>
      <c r="F152" t="e">
        <f>-TDGhQAAAAAAAAUA</f>
        <v>#NAME?</v>
      </c>
      <c r="G152" t="s">
        <v>491</v>
      </c>
      <c r="H152" t="s">
        <v>174</v>
      </c>
      <c r="I152" t="s">
        <v>175</v>
      </c>
      <c r="J152" t="s">
        <v>176</v>
      </c>
      <c r="K152" s="1">
        <v>43907</v>
      </c>
      <c r="L152" s="1">
        <v>44272</v>
      </c>
      <c r="M152" s="1">
        <v>43968</v>
      </c>
      <c r="N152" s="1">
        <v>43998</v>
      </c>
      <c r="O152" t="s">
        <v>35</v>
      </c>
      <c r="P152">
        <v>7</v>
      </c>
      <c r="Q152">
        <v>362</v>
      </c>
      <c r="R152">
        <v>2534</v>
      </c>
      <c r="S152">
        <v>0</v>
      </c>
      <c r="T152">
        <v>2534</v>
      </c>
      <c r="U152">
        <v>0</v>
      </c>
      <c r="V152">
        <v>2534</v>
      </c>
      <c r="W152" t="s">
        <v>36</v>
      </c>
      <c r="X152" t="s">
        <v>487</v>
      </c>
      <c r="Y152" t="s">
        <v>176</v>
      </c>
      <c r="Z152" t="s">
        <v>176</v>
      </c>
      <c r="AA152" t="s">
        <v>39</v>
      </c>
    </row>
    <row r="153" spans="1:27" hidden="1" x14ac:dyDescent="0.25">
      <c r="A153" t="s">
        <v>27</v>
      </c>
      <c r="B153" t="s">
        <v>484</v>
      </c>
      <c r="C153" t="s">
        <v>485</v>
      </c>
      <c r="D153">
        <v>1473062</v>
      </c>
      <c r="E153">
        <v>5.6857946096973901E+17</v>
      </c>
      <c r="F153" t="e">
        <f>-TDGhQAAAAAAAAcA</f>
        <v>#NAME?</v>
      </c>
      <c r="G153" t="s">
        <v>492</v>
      </c>
      <c r="H153" t="s">
        <v>166</v>
      </c>
      <c r="I153" t="s">
        <v>167</v>
      </c>
      <c r="J153" t="s">
        <v>168</v>
      </c>
      <c r="K153" s="1">
        <v>43907</v>
      </c>
      <c r="L153" s="1">
        <v>44272</v>
      </c>
      <c r="M153" s="1">
        <v>43968</v>
      </c>
      <c r="N153" s="1">
        <v>43998</v>
      </c>
      <c r="O153" t="s">
        <v>35</v>
      </c>
      <c r="P153">
        <v>4</v>
      </c>
      <c r="Q153">
        <v>100</v>
      </c>
      <c r="R153">
        <v>400</v>
      </c>
      <c r="S153">
        <v>0</v>
      </c>
      <c r="T153">
        <v>400</v>
      </c>
      <c r="U153">
        <v>0</v>
      </c>
      <c r="V153">
        <v>400</v>
      </c>
      <c r="W153" t="s">
        <v>36</v>
      </c>
      <c r="X153" t="s">
        <v>487</v>
      </c>
      <c r="Y153" t="s">
        <v>168</v>
      </c>
      <c r="Z153" t="s">
        <v>168</v>
      </c>
      <c r="AA153" t="s">
        <v>39</v>
      </c>
    </row>
    <row r="154" spans="1:27" hidden="1" x14ac:dyDescent="0.25">
      <c r="A154" t="s">
        <v>27</v>
      </c>
      <c r="B154" t="s">
        <v>484</v>
      </c>
      <c r="C154" t="s">
        <v>485</v>
      </c>
      <c r="D154">
        <v>1473062</v>
      </c>
      <c r="E154">
        <v>5.6857946096973901E+17</v>
      </c>
      <c r="F154" t="e">
        <f>-TDGhQAAAAAAAAYA</f>
        <v>#NAME?</v>
      </c>
      <c r="G154" t="s">
        <v>493</v>
      </c>
      <c r="H154" t="s">
        <v>494</v>
      </c>
      <c r="I154" t="s">
        <v>495</v>
      </c>
      <c r="J154" t="s">
        <v>496</v>
      </c>
      <c r="K154" s="1">
        <v>43907</v>
      </c>
      <c r="L154" s="1">
        <v>44272</v>
      </c>
      <c r="M154" s="1">
        <v>43968</v>
      </c>
      <c r="N154" s="1">
        <v>43998</v>
      </c>
      <c r="O154" t="s">
        <v>35</v>
      </c>
      <c r="P154">
        <v>0.16</v>
      </c>
      <c r="Q154">
        <v>1</v>
      </c>
      <c r="R154">
        <v>0.16</v>
      </c>
      <c r="S154">
        <v>0</v>
      </c>
      <c r="T154">
        <v>0.16</v>
      </c>
      <c r="U154">
        <v>0</v>
      </c>
      <c r="V154">
        <v>0.16</v>
      </c>
      <c r="W154" t="s">
        <v>36</v>
      </c>
      <c r="X154" t="s">
        <v>487</v>
      </c>
      <c r="Y154" t="s">
        <v>496</v>
      </c>
      <c r="Z154" t="s">
        <v>496</v>
      </c>
      <c r="AA154" t="s">
        <v>39</v>
      </c>
    </row>
    <row r="155" spans="1:27" hidden="1" x14ac:dyDescent="0.25">
      <c r="A155" t="s">
        <v>27</v>
      </c>
      <c r="B155" t="s">
        <v>497</v>
      </c>
      <c r="C155" t="s">
        <v>498</v>
      </c>
      <c r="D155">
        <v>1473062</v>
      </c>
      <c r="E155">
        <v>5.68579460966152E+17</v>
      </c>
      <c r="F155" t="s">
        <v>499</v>
      </c>
      <c r="G155" t="s">
        <v>500</v>
      </c>
      <c r="H155" t="s">
        <v>74</v>
      </c>
      <c r="I155" t="s">
        <v>75</v>
      </c>
      <c r="J155" t="s">
        <v>76</v>
      </c>
      <c r="K155" s="1">
        <v>43907</v>
      </c>
      <c r="L155" s="1">
        <v>44272</v>
      </c>
      <c r="M155" s="1">
        <v>43968</v>
      </c>
      <c r="N155" s="1">
        <v>43998</v>
      </c>
      <c r="O155" t="s">
        <v>35</v>
      </c>
      <c r="P155">
        <v>10</v>
      </c>
      <c r="Q155">
        <v>10</v>
      </c>
      <c r="R155">
        <v>100</v>
      </c>
      <c r="S155">
        <v>0</v>
      </c>
      <c r="T155">
        <v>100</v>
      </c>
      <c r="U155">
        <v>0</v>
      </c>
      <c r="V155">
        <v>100</v>
      </c>
      <c r="W155" t="s">
        <v>36</v>
      </c>
      <c r="X155" t="s">
        <v>501</v>
      </c>
      <c r="Y155" t="s">
        <v>78</v>
      </c>
      <c r="Z155" t="s">
        <v>76</v>
      </c>
      <c r="AA155" t="s">
        <v>39</v>
      </c>
    </row>
    <row r="156" spans="1:27" hidden="1" x14ac:dyDescent="0.25">
      <c r="A156" t="s">
        <v>27</v>
      </c>
      <c r="B156" t="s">
        <v>315</v>
      </c>
      <c r="C156" t="s">
        <v>316</v>
      </c>
      <c r="D156">
        <v>1473062</v>
      </c>
      <c r="E156">
        <v>5.685794610372E+17</v>
      </c>
      <c r="F156" t="s">
        <v>502</v>
      </c>
      <c r="G156" t="s">
        <v>503</v>
      </c>
      <c r="H156" t="s">
        <v>504</v>
      </c>
      <c r="I156" t="s">
        <v>505</v>
      </c>
      <c r="J156" t="s">
        <v>506</v>
      </c>
      <c r="K156" s="1">
        <v>43726</v>
      </c>
      <c r="L156" s="1">
        <v>44092</v>
      </c>
      <c r="M156" s="1">
        <v>43969</v>
      </c>
      <c r="N156" s="1">
        <v>43999</v>
      </c>
      <c r="O156" t="s">
        <v>35</v>
      </c>
      <c r="P156">
        <v>44</v>
      </c>
      <c r="Q156">
        <v>4</v>
      </c>
      <c r="R156">
        <v>176</v>
      </c>
      <c r="S156">
        <v>0</v>
      </c>
      <c r="T156">
        <v>176</v>
      </c>
      <c r="U156">
        <v>0</v>
      </c>
      <c r="V156">
        <v>176</v>
      </c>
      <c r="W156" t="s">
        <v>36</v>
      </c>
      <c r="X156" t="s">
        <v>322</v>
      </c>
      <c r="Y156" t="s">
        <v>507</v>
      </c>
      <c r="Z156" t="s">
        <v>506</v>
      </c>
      <c r="AA156" t="s">
        <v>39</v>
      </c>
    </row>
    <row r="157" spans="1:27" hidden="1" x14ac:dyDescent="0.25">
      <c r="A157" t="s">
        <v>27</v>
      </c>
      <c r="B157" t="s">
        <v>196</v>
      </c>
      <c r="C157" t="s">
        <v>197</v>
      </c>
      <c r="D157">
        <v>1473062</v>
      </c>
      <c r="E157">
        <v>5.6857946091367699E+17</v>
      </c>
      <c r="F157" t="s">
        <v>508</v>
      </c>
      <c r="G157" t="s">
        <v>509</v>
      </c>
      <c r="H157" t="s">
        <v>354</v>
      </c>
      <c r="I157" t="s">
        <v>355</v>
      </c>
      <c r="J157" t="s">
        <v>356</v>
      </c>
      <c r="K157" s="1">
        <v>43756</v>
      </c>
      <c r="L157" s="1">
        <v>44122</v>
      </c>
      <c r="M157" s="1">
        <v>43969</v>
      </c>
      <c r="N157" s="1">
        <v>43999</v>
      </c>
      <c r="O157" t="s">
        <v>35</v>
      </c>
      <c r="P157">
        <v>11.8</v>
      </c>
      <c r="Q157">
        <v>2</v>
      </c>
      <c r="R157">
        <v>23.6</v>
      </c>
      <c r="S157">
        <v>0</v>
      </c>
      <c r="T157">
        <v>23.6</v>
      </c>
      <c r="U157">
        <v>0</v>
      </c>
      <c r="V157">
        <v>23.6</v>
      </c>
      <c r="W157" t="s">
        <v>36</v>
      </c>
      <c r="X157" t="s">
        <v>200</v>
      </c>
      <c r="Y157" t="s">
        <v>356</v>
      </c>
      <c r="Z157" t="s">
        <v>356</v>
      </c>
      <c r="AA157" t="s">
        <v>39</v>
      </c>
    </row>
    <row r="158" spans="1:27" hidden="1" x14ac:dyDescent="0.25">
      <c r="A158" t="s">
        <v>27</v>
      </c>
      <c r="B158" t="s">
        <v>414</v>
      </c>
      <c r="C158" t="s">
        <v>415</v>
      </c>
      <c r="D158">
        <v>1473062</v>
      </c>
      <c r="E158">
        <v>5.6857946100136198E+17</v>
      </c>
      <c r="F158" t="e">
        <f>-YDViAAAAAAAAAQA</f>
        <v>#NAME?</v>
      </c>
      <c r="G158" t="s">
        <v>510</v>
      </c>
      <c r="H158" t="s">
        <v>118</v>
      </c>
      <c r="I158" t="s">
        <v>119</v>
      </c>
      <c r="J158" t="s">
        <v>120</v>
      </c>
      <c r="K158" s="1">
        <v>43969</v>
      </c>
      <c r="L158" s="1">
        <v>44330</v>
      </c>
      <c r="M158" s="1">
        <v>43969</v>
      </c>
      <c r="N158" s="1">
        <v>43995</v>
      </c>
      <c r="O158" t="s">
        <v>137</v>
      </c>
      <c r="P158">
        <v>10.45</v>
      </c>
      <c r="Q158">
        <v>1</v>
      </c>
      <c r="R158">
        <v>10.45</v>
      </c>
      <c r="S158">
        <v>0</v>
      </c>
      <c r="T158">
        <v>10.45</v>
      </c>
      <c r="U158">
        <v>0</v>
      </c>
      <c r="V158">
        <v>10.45</v>
      </c>
      <c r="W158" t="s">
        <v>36</v>
      </c>
      <c r="X158" t="s">
        <v>417</v>
      </c>
      <c r="Y158" t="s">
        <v>120</v>
      </c>
      <c r="Z158" t="s">
        <v>120</v>
      </c>
      <c r="AA158" t="s">
        <v>39</v>
      </c>
    </row>
    <row r="159" spans="1:27" hidden="1" x14ac:dyDescent="0.25">
      <c r="A159" t="s">
        <v>27</v>
      </c>
      <c r="B159" t="s">
        <v>414</v>
      </c>
      <c r="C159" t="s">
        <v>415</v>
      </c>
      <c r="D159">
        <v>1473062</v>
      </c>
      <c r="E159">
        <v>5.6857946100136198E+17</v>
      </c>
      <c r="F159" t="e">
        <f>-YDViAAAAAAAAAIA</f>
        <v>#NAME?</v>
      </c>
      <c r="G159" t="s">
        <v>511</v>
      </c>
      <c r="H159" t="s">
        <v>244</v>
      </c>
      <c r="I159" s="2" t="s">
        <v>245</v>
      </c>
      <c r="J159" t="s">
        <v>246</v>
      </c>
      <c r="K159" s="1">
        <v>43969</v>
      </c>
      <c r="L159" s="1">
        <v>44330</v>
      </c>
      <c r="M159" s="1">
        <v>43969</v>
      </c>
      <c r="N159" s="1">
        <v>43995</v>
      </c>
      <c r="O159" t="s">
        <v>137</v>
      </c>
      <c r="P159">
        <v>5.57</v>
      </c>
      <c r="Q159">
        <v>1</v>
      </c>
      <c r="R159">
        <v>5.57</v>
      </c>
      <c r="S159">
        <v>0</v>
      </c>
      <c r="T159">
        <v>5.57</v>
      </c>
      <c r="U159">
        <v>0</v>
      </c>
      <c r="V159">
        <v>5.57</v>
      </c>
      <c r="W159" t="s">
        <v>36</v>
      </c>
      <c r="X159" t="s">
        <v>417</v>
      </c>
      <c r="Y159" t="s">
        <v>246</v>
      </c>
      <c r="Z159" t="s">
        <v>246</v>
      </c>
      <c r="AA159" t="s">
        <v>39</v>
      </c>
    </row>
    <row r="160" spans="1:27" hidden="1" x14ac:dyDescent="0.25">
      <c r="A160" t="s">
        <v>27</v>
      </c>
      <c r="B160" t="s">
        <v>414</v>
      </c>
      <c r="C160" t="s">
        <v>415</v>
      </c>
      <c r="D160">
        <v>1473062</v>
      </c>
      <c r="E160">
        <v>5.6857946100136198E+17</v>
      </c>
      <c r="F160" t="e">
        <f>-YDViAAAAAAAAAMA</f>
        <v>#NAME?</v>
      </c>
      <c r="G160" t="s">
        <v>512</v>
      </c>
      <c r="H160" t="s">
        <v>166</v>
      </c>
      <c r="I160" t="s">
        <v>167</v>
      </c>
      <c r="J160" t="s">
        <v>168</v>
      </c>
      <c r="K160" s="1">
        <v>43969</v>
      </c>
      <c r="L160" s="1">
        <v>44330</v>
      </c>
      <c r="M160" s="1">
        <v>43969</v>
      </c>
      <c r="N160" s="1">
        <v>43995</v>
      </c>
      <c r="O160" t="s">
        <v>137</v>
      </c>
      <c r="P160">
        <v>3.48</v>
      </c>
      <c r="Q160">
        <v>1</v>
      </c>
      <c r="R160">
        <v>3.48</v>
      </c>
      <c r="S160">
        <v>0</v>
      </c>
      <c r="T160">
        <v>3.48</v>
      </c>
      <c r="U160">
        <v>0</v>
      </c>
      <c r="V160">
        <v>3.48</v>
      </c>
      <c r="W160" t="s">
        <v>36</v>
      </c>
      <c r="X160" t="s">
        <v>417</v>
      </c>
      <c r="Y160" t="s">
        <v>168</v>
      </c>
      <c r="Z160" t="s">
        <v>168</v>
      </c>
      <c r="AA160" t="s">
        <v>39</v>
      </c>
    </row>
    <row r="161" spans="1:27" hidden="1" x14ac:dyDescent="0.25">
      <c r="A161" t="s">
        <v>27</v>
      </c>
      <c r="B161" t="s">
        <v>281</v>
      </c>
      <c r="C161" t="s">
        <v>282</v>
      </c>
      <c r="D161">
        <v>1473062</v>
      </c>
      <c r="E161">
        <v>5.6857946097383501E+17</v>
      </c>
      <c r="F161" t="s">
        <v>513</v>
      </c>
      <c r="G161" t="s">
        <v>514</v>
      </c>
      <c r="H161" t="s">
        <v>515</v>
      </c>
      <c r="I161" t="s">
        <v>516</v>
      </c>
      <c r="J161" t="s">
        <v>517</v>
      </c>
      <c r="K161" s="1">
        <v>43635</v>
      </c>
      <c r="L161" s="1">
        <v>44001</v>
      </c>
      <c r="M161" s="1">
        <v>43970</v>
      </c>
      <c r="N161" s="1">
        <v>44000</v>
      </c>
      <c r="O161" t="s">
        <v>35</v>
      </c>
      <c r="P161">
        <v>9.6</v>
      </c>
      <c r="Q161">
        <v>18</v>
      </c>
      <c r="R161">
        <v>172.8</v>
      </c>
      <c r="S161">
        <v>0</v>
      </c>
      <c r="T161">
        <v>172.8</v>
      </c>
      <c r="U161">
        <v>0</v>
      </c>
      <c r="V161">
        <v>172.8</v>
      </c>
      <c r="W161" t="s">
        <v>36</v>
      </c>
      <c r="X161" t="s">
        <v>288</v>
      </c>
      <c r="Y161" t="s">
        <v>517</v>
      </c>
      <c r="Z161" t="s">
        <v>517</v>
      </c>
      <c r="AA161" t="s">
        <v>39</v>
      </c>
    </row>
    <row r="162" spans="1:27" hidden="1" x14ac:dyDescent="0.25">
      <c r="A162" t="s">
        <v>27</v>
      </c>
      <c r="B162" t="s">
        <v>281</v>
      </c>
      <c r="C162" t="s">
        <v>282</v>
      </c>
      <c r="D162">
        <v>1473062</v>
      </c>
      <c r="E162">
        <v>5.6857946097383501E+17</v>
      </c>
      <c r="F162" t="s">
        <v>513</v>
      </c>
      <c r="G162" t="s">
        <v>514</v>
      </c>
      <c r="H162" t="s">
        <v>515</v>
      </c>
      <c r="I162" t="s">
        <v>516</v>
      </c>
      <c r="J162" t="s">
        <v>517</v>
      </c>
      <c r="K162" s="1">
        <v>43635</v>
      </c>
      <c r="L162" s="1">
        <v>44001</v>
      </c>
      <c r="M162" s="1">
        <v>43940</v>
      </c>
      <c r="N162" s="1">
        <v>43965</v>
      </c>
      <c r="O162" t="s">
        <v>61</v>
      </c>
      <c r="P162">
        <v>8.32</v>
      </c>
      <c r="Q162">
        <v>17</v>
      </c>
      <c r="R162">
        <v>141.44</v>
      </c>
      <c r="S162">
        <v>0</v>
      </c>
      <c r="T162">
        <v>141.44</v>
      </c>
      <c r="U162">
        <v>0</v>
      </c>
      <c r="V162">
        <v>141.44</v>
      </c>
      <c r="W162" t="s">
        <v>36</v>
      </c>
      <c r="X162" t="s">
        <v>288</v>
      </c>
      <c r="Y162" t="s">
        <v>517</v>
      </c>
      <c r="Z162" t="s">
        <v>517</v>
      </c>
      <c r="AA162" t="s">
        <v>39</v>
      </c>
    </row>
    <row r="163" spans="1:27" hidden="1" x14ac:dyDescent="0.25">
      <c r="A163" t="s">
        <v>27</v>
      </c>
      <c r="B163" t="s">
        <v>281</v>
      </c>
      <c r="C163" t="s">
        <v>282</v>
      </c>
      <c r="D163">
        <v>1473062</v>
      </c>
      <c r="E163">
        <v>5.6857946097383501E+17</v>
      </c>
      <c r="F163" t="s">
        <v>513</v>
      </c>
      <c r="G163" t="s">
        <v>514</v>
      </c>
      <c r="H163" t="s">
        <v>515</v>
      </c>
      <c r="I163" t="s">
        <v>516</v>
      </c>
      <c r="J163" t="s">
        <v>517</v>
      </c>
      <c r="K163" s="1">
        <v>43635</v>
      </c>
      <c r="L163" s="1">
        <v>44001</v>
      </c>
      <c r="M163" s="1">
        <v>43966</v>
      </c>
      <c r="N163" s="1">
        <v>43969</v>
      </c>
      <c r="O163" t="s">
        <v>61</v>
      </c>
      <c r="P163">
        <v>1.28</v>
      </c>
      <c r="Q163">
        <v>18</v>
      </c>
      <c r="R163">
        <v>23.04</v>
      </c>
      <c r="S163">
        <v>0</v>
      </c>
      <c r="T163">
        <v>23.04</v>
      </c>
      <c r="U163">
        <v>0</v>
      </c>
      <c r="V163">
        <v>23.04</v>
      </c>
      <c r="W163" t="s">
        <v>36</v>
      </c>
      <c r="X163" t="s">
        <v>288</v>
      </c>
      <c r="Y163" t="s">
        <v>517</v>
      </c>
      <c r="Z163" t="s">
        <v>517</v>
      </c>
      <c r="AA163" t="s">
        <v>39</v>
      </c>
    </row>
    <row r="164" spans="1:27" hidden="1" x14ac:dyDescent="0.25">
      <c r="A164" t="s">
        <v>27</v>
      </c>
      <c r="B164" t="s">
        <v>281</v>
      </c>
      <c r="C164" t="s">
        <v>282</v>
      </c>
      <c r="D164">
        <v>1473062</v>
      </c>
      <c r="E164">
        <v>5.6857946097383501E+17</v>
      </c>
      <c r="F164" t="s">
        <v>513</v>
      </c>
      <c r="G164" t="s">
        <v>514</v>
      </c>
      <c r="H164" t="s">
        <v>515</v>
      </c>
      <c r="I164" t="s">
        <v>516</v>
      </c>
      <c r="J164" t="s">
        <v>517</v>
      </c>
      <c r="K164" s="1">
        <v>43635</v>
      </c>
      <c r="L164" s="1">
        <v>44001</v>
      </c>
      <c r="M164" s="1">
        <v>43940</v>
      </c>
      <c r="N164" s="1">
        <v>43969</v>
      </c>
      <c r="O164" t="s">
        <v>61</v>
      </c>
      <c r="P164">
        <v>-9.6</v>
      </c>
      <c r="Q164">
        <v>17</v>
      </c>
      <c r="R164">
        <v>-163.19999999999999</v>
      </c>
      <c r="S164">
        <v>0</v>
      </c>
      <c r="T164">
        <v>-163.19999999999999</v>
      </c>
      <c r="U164">
        <v>0</v>
      </c>
      <c r="V164">
        <v>-163.19999999999999</v>
      </c>
      <c r="W164" t="s">
        <v>36</v>
      </c>
      <c r="X164" t="s">
        <v>288</v>
      </c>
      <c r="Y164" t="s">
        <v>517</v>
      </c>
      <c r="Z164" t="s">
        <v>517</v>
      </c>
      <c r="AA164" t="s">
        <v>39</v>
      </c>
    </row>
    <row r="165" spans="1:27" hidden="1" x14ac:dyDescent="0.25">
      <c r="A165" t="s">
        <v>27</v>
      </c>
      <c r="B165" t="s">
        <v>281</v>
      </c>
      <c r="C165" t="s">
        <v>282</v>
      </c>
      <c r="D165">
        <v>1473062</v>
      </c>
      <c r="E165">
        <v>5.6857946097396301E+17</v>
      </c>
      <c r="F165" t="s">
        <v>518</v>
      </c>
      <c r="G165" t="s">
        <v>519</v>
      </c>
      <c r="H165" t="s">
        <v>285</v>
      </c>
      <c r="I165" t="s">
        <v>286</v>
      </c>
      <c r="J165" t="s">
        <v>287</v>
      </c>
      <c r="K165" s="1">
        <v>43635</v>
      </c>
      <c r="L165" s="1">
        <v>44001</v>
      </c>
      <c r="M165" s="1">
        <v>43970</v>
      </c>
      <c r="N165" s="1">
        <v>44000</v>
      </c>
      <c r="O165" t="s">
        <v>35</v>
      </c>
      <c r="P165">
        <v>25.6</v>
      </c>
      <c r="Q165">
        <v>17</v>
      </c>
      <c r="R165">
        <v>435.2</v>
      </c>
      <c r="S165">
        <v>0</v>
      </c>
      <c r="T165">
        <v>435.2</v>
      </c>
      <c r="U165">
        <v>0</v>
      </c>
      <c r="V165">
        <v>435.2</v>
      </c>
      <c r="W165" t="s">
        <v>36</v>
      </c>
      <c r="X165" t="s">
        <v>288</v>
      </c>
      <c r="Y165" t="s">
        <v>287</v>
      </c>
      <c r="Z165" t="s">
        <v>287</v>
      </c>
      <c r="AA165" t="s">
        <v>39</v>
      </c>
    </row>
    <row r="166" spans="1:27" hidden="1" x14ac:dyDescent="0.25">
      <c r="A166" t="s">
        <v>27</v>
      </c>
      <c r="B166" t="s">
        <v>281</v>
      </c>
      <c r="C166" t="s">
        <v>282</v>
      </c>
      <c r="D166">
        <v>1473062</v>
      </c>
      <c r="E166">
        <v>5.6857946097396301E+17</v>
      </c>
      <c r="F166" t="s">
        <v>518</v>
      </c>
      <c r="G166" t="s">
        <v>519</v>
      </c>
      <c r="H166" t="s">
        <v>285</v>
      </c>
      <c r="I166" t="s">
        <v>286</v>
      </c>
      <c r="J166" t="s">
        <v>287</v>
      </c>
      <c r="K166" s="1">
        <v>43635</v>
      </c>
      <c r="L166" s="1">
        <v>44001</v>
      </c>
      <c r="M166" s="1">
        <v>43940</v>
      </c>
      <c r="N166" s="1">
        <v>43965</v>
      </c>
      <c r="O166" t="s">
        <v>61</v>
      </c>
      <c r="P166">
        <v>22.18</v>
      </c>
      <c r="Q166">
        <v>16</v>
      </c>
      <c r="R166">
        <v>354.99</v>
      </c>
      <c r="S166">
        <v>0</v>
      </c>
      <c r="T166">
        <v>354.99</v>
      </c>
      <c r="U166">
        <v>0</v>
      </c>
      <c r="V166">
        <v>354.99</v>
      </c>
      <c r="W166" t="s">
        <v>36</v>
      </c>
      <c r="X166" t="s">
        <v>288</v>
      </c>
      <c r="Y166" t="s">
        <v>287</v>
      </c>
      <c r="Z166" t="s">
        <v>287</v>
      </c>
      <c r="AA166" t="s">
        <v>39</v>
      </c>
    </row>
    <row r="167" spans="1:27" hidden="1" x14ac:dyDescent="0.25">
      <c r="A167" t="s">
        <v>27</v>
      </c>
      <c r="B167" t="s">
        <v>281</v>
      </c>
      <c r="C167" t="s">
        <v>282</v>
      </c>
      <c r="D167">
        <v>1473062</v>
      </c>
      <c r="E167">
        <v>5.6857946097396301E+17</v>
      </c>
      <c r="F167" t="s">
        <v>518</v>
      </c>
      <c r="G167" t="s">
        <v>519</v>
      </c>
      <c r="H167" t="s">
        <v>285</v>
      </c>
      <c r="I167" t="s">
        <v>286</v>
      </c>
      <c r="J167" t="s">
        <v>287</v>
      </c>
      <c r="K167" s="1">
        <v>43635</v>
      </c>
      <c r="L167" s="1">
        <v>44001</v>
      </c>
      <c r="M167" s="1">
        <v>43966</v>
      </c>
      <c r="N167" s="1">
        <v>43969</v>
      </c>
      <c r="O167" t="s">
        <v>61</v>
      </c>
      <c r="P167">
        <v>3.41</v>
      </c>
      <c r="Q167">
        <v>17</v>
      </c>
      <c r="R167">
        <v>58.03</v>
      </c>
      <c r="S167">
        <v>0</v>
      </c>
      <c r="T167">
        <v>58.03</v>
      </c>
      <c r="U167">
        <v>0</v>
      </c>
      <c r="V167">
        <v>58.03</v>
      </c>
      <c r="W167" t="s">
        <v>36</v>
      </c>
      <c r="X167" t="s">
        <v>288</v>
      </c>
      <c r="Y167" t="s">
        <v>287</v>
      </c>
      <c r="Z167" t="s">
        <v>287</v>
      </c>
      <c r="AA167" t="s">
        <v>39</v>
      </c>
    </row>
    <row r="168" spans="1:27" hidden="1" x14ac:dyDescent="0.25">
      <c r="A168" t="s">
        <v>27</v>
      </c>
      <c r="B168" t="s">
        <v>281</v>
      </c>
      <c r="C168" t="s">
        <v>282</v>
      </c>
      <c r="D168">
        <v>1473062</v>
      </c>
      <c r="E168">
        <v>5.6857946097396301E+17</v>
      </c>
      <c r="F168" t="s">
        <v>518</v>
      </c>
      <c r="G168" t="s">
        <v>519</v>
      </c>
      <c r="H168" t="s">
        <v>285</v>
      </c>
      <c r="I168" t="s">
        <v>286</v>
      </c>
      <c r="J168" t="s">
        <v>287</v>
      </c>
      <c r="K168" s="1">
        <v>43635</v>
      </c>
      <c r="L168" s="1">
        <v>44001</v>
      </c>
      <c r="M168" s="1">
        <v>43940</v>
      </c>
      <c r="N168" s="1">
        <v>43969</v>
      </c>
      <c r="O168" t="s">
        <v>61</v>
      </c>
      <c r="P168">
        <v>-25.6</v>
      </c>
      <c r="Q168">
        <v>16</v>
      </c>
      <c r="R168">
        <v>-409.6</v>
      </c>
      <c r="S168">
        <v>0</v>
      </c>
      <c r="T168">
        <v>-409.6</v>
      </c>
      <c r="U168">
        <v>0</v>
      </c>
      <c r="V168">
        <v>-409.6</v>
      </c>
      <c r="W168" t="s">
        <v>36</v>
      </c>
      <c r="X168" t="s">
        <v>288</v>
      </c>
      <c r="Y168" t="s">
        <v>287</v>
      </c>
      <c r="Z168" t="s">
        <v>287</v>
      </c>
      <c r="AA168" t="s">
        <v>39</v>
      </c>
    </row>
    <row r="169" spans="1:27" hidden="1" x14ac:dyDescent="0.25">
      <c r="A169" t="s">
        <v>27</v>
      </c>
      <c r="B169" t="s">
        <v>520</v>
      </c>
      <c r="C169" t="s">
        <v>521</v>
      </c>
      <c r="D169">
        <v>1473062</v>
      </c>
      <c r="E169">
        <v>5.6857946091278701E+17</v>
      </c>
      <c r="F169" t="s">
        <v>522</v>
      </c>
      <c r="G169" t="s">
        <v>523</v>
      </c>
      <c r="H169" t="s">
        <v>524</v>
      </c>
      <c r="I169" t="s">
        <v>525</v>
      </c>
      <c r="J169" t="s">
        <v>526</v>
      </c>
      <c r="K169" s="1">
        <v>43910</v>
      </c>
      <c r="L169" s="1">
        <v>44275</v>
      </c>
      <c r="M169" s="1">
        <v>43971</v>
      </c>
      <c r="N169" s="1">
        <v>44001</v>
      </c>
      <c r="O169" t="s">
        <v>35</v>
      </c>
      <c r="P169">
        <v>3.08</v>
      </c>
      <c r="Q169">
        <v>2</v>
      </c>
      <c r="R169">
        <v>6.16</v>
      </c>
      <c r="S169">
        <v>0</v>
      </c>
      <c r="T169">
        <v>6.16</v>
      </c>
      <c r="U169">
        <v>0</v>
      </c>
      <c r="V169">
        <v>6.16</v>
      </c>
      <c r="W169" t="s">
        <v>36</v>
      </c>
      <c r="X169" t="s">
        <v>527</v>
      </c>
      <c r="Y169" t="s">
        <v>526</v>
      </c>
      <c r="Z169" t="s">
        <v>526</v>
      </c>
      <c r="AA169" t="s">
        <v>39</v>
      </c>
    </row>
    <row r="170" spans="1:27" hidden="1" x14ac:dyDescent="0.25">
      <c r="A170" t="s">
        <v>27</v>
      </c>
      <c r="B170" t="s">
        <v>520</v>
      </c>
      <c r="C170" t="s">
        <v>521</v>
      </c>
      <c r="D170">
        <v>1473062</v>
      </c>
      <c r="E170">
        <v>5.6857946091278701E+17</v>
      </c>
      <c r="F170" t="s">
        <v>522</v>
      </c>
      <c r="G170" t="s">
        <v>523</v>
      </c>
      <c r="H170" t="s">
        <v>524</v>
      </c>
      <c r="I170" t="s">
        <v>525</v>
      </c>
      <c r="J170" t="s">
        <v>526</v>
      </c>
      <c r="K170" s="1">
        <v>43910</v>
      </c>
      <c r="L170" s="1">
        <v>44275</v>
      </c>
      <c r="M170" s="1">
        <v>43971</v>
      </c>
      <c r="N170" s="1">
        <v>44001</v>
      </c>
      <c r="O170" t="s">
        <v>35</v>
      </c>
      <c r="P170">
        <v>11.92</v>
      </c>
      <c r="Q170">
        <v>2</v>
      </c>
      <c r="R170">
        <v>23.84</v>
      </c>
      <c r="S170">
        <v>0</v>
      </c>
      <c r="T170">
        <v>23.84</v>
      </c>
      <c r="U170">
        <v>0</v>
      </c>
      <c r="V170">
        <v>23.84</v>
      </c>
      <c r="W170" t="s">
        <v>36</v>
      </c>
      <c r="X170" t="s">
        <v>527</v>
      </c>
      <c r="Y170" t="s">
        <v>526</v>
      </c>
      <c r="Z170" t="s">
        <v>526</v>
      </c>
      <c r="AA170" t="s">
        <v>39</v>
      </c>
    </row>
    <row r="171" spans="1:27" hidden="1" x14ac:dyDescent="0.25">
      <c r="A171" t="s">
        <v>27</v>
      </c>
      <c r="B171" t="s">
        <v>520</v>
      </c>
      <c r="C171" t="s">
        <v>521</v>
      </c>
      <c r="D171">
        <v>1473062</v>
      </c>
      <c r="E171">
        <v>5.6857946091278701E+17</v>
      </c>
      <c r="F171" t="s">
        <v>528</v>
      </c>
      <c r="G171" t="s">
        <v>529</v>
      </c>
      <c r="H171" t="s">
        <v>166</v>
      </c>
      <c r="I171" t="s">
        <v>167</v>
      </c>
      <c r="J171" t="s">
        <v>168</v>
      </c>
      <c r="K171" s="1">
        <v>43910</v>
      </c>
      <c r="L171" s="1">
        <v>44275</v>
      </c>
      <c r="M171" s="1">
        <v>43971</v>
      </c>
      <c r="N171" s="1">
        <v>44001</v>
      </c>
      <c r="O171" t="s">
        <v>35</v>
      </c>
      <c r="P171">
        <v>4</v>
      </c>
      <c r="Q171">
        <v>12</v>
      </c>
      <c r="R171">
        <v>48</v>
      </c>
      <c r="S171">
        <v>0</v>
      </c>
      <c r="T171">
        <v>48</v>
      </c>
      <c r="U171">
        <v>0</v>
      </c>
      <c r="V171">
        <v>48</v>
      </c>
      <c r="W171" t="s">
        <v>36</v>
      </c>
      <c r="X171" t="s">
        <v>527</v>
      </c>
      <c r="Y171" t="s">
        <v>168</v>
      </c>
      <c r="Z171" t="s">
        <v>168</v>
      </c>
      <c r="AA171" t="s">
        <v>39</v>
      </c>
    </row>
    <row r="172" spans="1:27" hidden="1" x14ac:dyDescent="0.25">
      <c r="A172" t="s">
        <v>27</v>
      </c>
      <c r="B172" t="s">
        <v>460</v>
      </c>
      <c r="C172" t="s">
        <v>461</v>
      </c>
      <c r="D172">
        <v>1473062</v>
      </c>
      <c r="E172">
        <v>5.6857946097332E+17</v>
      </c>
      <c r="F172" t="s">
        <v>530</v>
      </c>
      <c r="G172" t="s">
        <v>531</v>
      </c>
      <c r="H172" t="s">
        <v>224</v>
      </c>
      <c r="I172" t="s">
        <v>225</v>
      </c>
      <c r="J172" t="s">
        <v>226</v>
      </c>
      <c r="K172" s="1">
        <v>43819</v>
      </c>
      <c r="L172" s="1">
        <v>44185</v>
      </c>
      <c r="M172" s="1">
        <v>43971</v>
      </c>
      <c r="N172" s="1">
        <v>44001</v>
      </c>
      <c r="O172" t="s">
        <v>35</v>
      </c>
      <c r="P172">
        <v>6.4</v>
      </c>
      <c r="Q172">
        <v>7</v>
      </c>
      <c r="R172">
        <v>44.8</v>
      </c>
      <c r="S172">
        <v>0</v>
      </c>
      <c r="T172">
        <v>44.8</v>
      </c>
      <c r="U172">
        <v>0</v>
      </c>
      <c r="V172">
        <v>44.8</v>
      </c>
      <c r="W172" t="s">
        <v>36</v>
      </c>
      <c r="X172" t="s">
        <v>464</v>
      </c>
      <c r="Y172" t="s">
        <v>226</v>
      </c>
      <c r="Z172" t="s">
        <v>226</v>
      </c>
      <c r="AA172" t="s">
        <v>39</v>
      </c>
    </row>
    <row r="173" spans="1:27" hidden="1" x14ac:dyDescent="0.25">
      <c r="A173" t="s">
        <v>27</v>
      </c>
      <c r="B173" t="s">
        <v>520</v>
      </c>
      <c r="C173" t="s">
        <v>521</v>
      </c>
      <c r="D173">
        <v>1473062</v>
      </c>
      <c r="E173">
        <v>5.6857946091278701E+17</v>
      </c>
      <c r="F173" t="s">
        <v>532</v>
      </c>
      <c r="G173" t="s">
        <v>533</v>
      </c>
      <c r="H173" t="s">
        <v>224</v>
      </c>
      <c r="I173" t="s">
        <v>225</v>
      </c>
      <c r="J173" t="s">
        <v>226</v>
      </c>
      <c r="K173" s="1">
        <v>43910</v>
      </c>
      <c r="L173" s="1">
        <v>44275</v>
      </c>
      <c r="M173" s="1">
        <v>43971</v>
      </c>
      <c r="N173" s="1">
        <v>44001</v>
      </c>
      <c r="O173" t="s">
        <v>35</v>
      </c>
      <c r="P173">
        <v>6.4</v>
      </c>
      <c r="Q173">
        <v>1</v>
      </c>
      <c r="R173">
        <v>6.4</v>
      </c>
      <c r="S173">
        <v>0</v>
      </c>
      <c r="T173">
        <v>6.4</v>
      </c>
      <c r="U173">
        <v>0</v>
      </c>
      <c r="V173">
        <v>6.4</v>
      </c>
      <c r="W173" t="s">
        <v>36</v>
      </c>
      <c r="X173" t="s">
        <v>527</v>
      </c>
      <c r="Y173" t="s">
        <v>226</v>
      </c>
      <c r="Z173" t="s">
        <v>226</v>
      </c>
      <c r="AA173" t="s">
        <v>39</v>
      </c>
    </row>
    <row r="174" spans="1:27" hidden="1" x14ac:dyDescent="0.25">
      <c r="A174" t="s">
        <v>27</v>
      </c>
      <c r="B174" t="s">
        <v>520</v>
      </c>
      <c r="C174" t="s">
        <v>521</v>
      </c>
      <c r="D174">
        <v>1473062</v>
      </c>
      <c r="E174">
        <v>5.6857946091278701E+17</v>
      </c>
      <c r="F174" t="s">
        <v>534</v>
      </c>
      <c r="G174" t="s">
        <v>535</v>
      </c>
      <c r="H174" t="s">
        <v>269</v>
      </c>
      <c r="I174" t="s">
        <v>270</v>
      </c>
      <c r="J174" t="s">
        <v>271</v>
      </c>
      <c r="K174" s="1">
        <v>43910</v>
      </c>
      <c r="L174" s="1">
        <v>44275</v>
      </c>
      <c r="M174" s="1">
        <v>43971</v>
      </c>
      <c r="N174" s="1">
        <v>44001</v>
      </c>
      <c r="O174" t="s">
        <v>35</v>
      </c>
      <c r="P174">
        <v>5.6</v>
      </c>
      <c r="Q174">
        <v>1</v>
      </c>
      <c r="R174">
        <v>5.6</v>
      </c>
      <c r="S174">
        <v>0</v>
      </c>
      <c r="T174">
        <v>5.6</v>
      </c>
      <c r="U174">
        <v>0</v>
      </c>
      <c r="V174">
        <v>5.6</v>
      </c>
      <c r="W174" t="s">
        <v>36</v>
      </c>
      <c r="X174" t="s">
        <v>527</v>
      </c>
      <c r="Y174" t="s">
        <v>271</v>
      </c>
      <c r="Z174" t="s">
        <v>271</v>
      </c>
      <c r="AA174" t="s">
        <v>39</v>
      </c>
    </row>
    <row r="175" spans="1:27" hidden="1" x14ac:dyDescent="0.25">
      <c r="A175" t="s">
        <v>27</v>
      </c>
      <c r="B175" t="s">
        <v>536</v>
      </c>
      <c r="C175" t="s">
        <v>537</v>
      </c>
      <c r="D175">
        <v>1473062</v>
      </c>
      <c r="E175">
        <v>5.6857946093198003E+17</v>
      </c>
      <c r="F175" t="s">
        <v>538</v>
      </c>
      <c r="G175" t="s">
        <v>539</v>
      </c>
      <c r="H175" t="s">
        <v>224</v>
      </c>
      <c r="I175" t="s">
        <v>225</v>
      </c>
      <c r="J175" t="s">
        <v>226</v>
      </c>
      <c r="K175" s="1">
        <v>43971</v>
      </c>
      <c r="L175" s="1">
        <v>44336</v>
      </c>
      <c r="M175" s="1">
        <v>43971</v>
      </c>
      <c r="N175" s="1">
        <v>44001</v>
      </c>
      <c r="O175" t="s">
        <v>137</v>
      </c>
      <c r="P175">
        <v>0</v>
      </c>
      <c r="Q175">
        <v>1</v>
      </c>
      <c r="R175">
        <v>6.4</v>
      </c>
      <c r="S175">
        <v>6.4</v>
      </c>
      <c r="T175">
        <v>0</v>
      </c>
      <c r="U175">
        <v>0</v>
      </c>
      <c r="V175">
        <v>0</v>
      </c>
      <c r="W175" t="s">
        <v>36</v>
      </c>
      <c r="X175" t="s">
        <v>540</v>
      </c>
      <c r="Y175" t="s">
        <v>226</v>
      </c>
      <c r="Z175" t="s">
        <v>226</v>
      </c>
      <c r="AA175" t="s">
        <v>39</v>
      </c>
    </row>
    <row r="176" spans="1:27" hidden="1" x14ac:dyDescent="0.25">
      <c r="A176" t="s">
        <v>27</v>
      </c>
      <c r="B176" t="s">
        <v>474</v>
      </c>
      <c r="C176" t="s">
        <v>475</v>
      </c>
      <c r="D176">
        <v>1473062</v>
      </c>
      <c r="E176">
        <v>5.6857946106203597E+17</v>
      </c>
      <c r="F176" t="s">
        <v>541</v>
      </c>
      <c r="G176" t="s">
        <v>542</v>
      </c>
      <c r="H176" t="s">
        <v>166</v>
      </c>
      <c r="I176" t="s">
        <v>167</v>
      </c>
      <c r="J176" t="s">
        <v>168</v>
      </c>
      <c r="K176" s="1">
        <v>43915</v>
      </c>
      <c r="L176" s="1">
        <v>44185</v>
      </c>
      <c r="M176" s="1">
        <v>43971</v>
      </c>
      <c r="N176" s="1">
        <v>44001</v>
      </c>
      <c r="O176" t="s">
        <v>35</v>
      </c>
      <c r="P176">
        <v>4</v>
      </c>
      <c r="Q176">
        <v>3</v>
      </c>
      <c r="R176">
        <v>12</v>
      </c>
      <c r="S176">
        <v>0</v>
      </c>
      <c r="T176">
        <v>12</v>
      </c>
      <c r="U176">
        <v>0</v>
      </c>
      <c r="V176">
        <v>12</v>
      </c>
      <c r="W176" t="s">
        <v>36</v>
      </c>
      <c r="X176" t="s">
        <v>478</v>
      </c>
      <c r="Y176" t="s">
        <v>168</v>
      </c>
      <c r="Z176" t="s">
        <v>168</v>
      </c>
      <c r="AA176" t="s">
        <v>39</v>
      </c>
    </row>
    <row r="177" spans="1:27" hidden="1" x14ac:dyDescent="0.25">
      <c r="A177" t="s">
        <v>27</v>
      </c>
      <c r="B177" t="s">
        <v>474</v>
      </c>
      <c r="C177" t="s">
        <v>475</v>
      </c>
      <c r="D177">
        <v>1473062</v>
      </c>
      <c r="E177">
        <v>5.6857946106203597E+17</v>
      </c>
      <c r="F177" t="s">
        <v>543</v>
      </c>
      <c r="G177" t="s">
        <v>544</v>
      </c>
      <c r="H177" t="s">
        <v>42</v>
      </c>
      <c r="I177" t="s">
        <v>43</v>
      </c>
      <c r="J177" t="s">
        <v>44</v>
      </c>
      <c r="K177" s="1">
        <v>43819</v>
      </c>
      <c r="L177" s="1">
        <v>44185</v>
      </c>
      <c r="M177" s="1">
        <v>43971</v>
      </c>
      <c r="N177" s="1">
        <v>44001</v>
      </c>
      <c r="O177" t="s">
        <v>35</v>
      </c>
      <c r="P177">
        <v>16</v>
      </c>
      <c r="Q177">
        <v>160</v>
      </c>
      <c r="R177">
        <v>2560</v>
      </c>
      <c r="S177">
        <v>0</v>
      </c>
      <c r="T177">
        <v>2560</v>
      </c>
      <c r="U177">
        <v>0</v>
      </c>
      <c r="V177">
        <v>2560</v>
      </c>
      <c r="W177" t="s">
        <v>36</v>
      </c>
      <c r="X177" t="s">
        <v>478</v>
      </c>
      <c r="Y177" t="s">
        <v>44</v>
      </c>
      <c r="Z177" t="s">
        <v>44</v>
      </c>
      <c r="AA177" t="s">
        <v>39</v>
      </c>
    </row>
    <row r="178" spans="1:27" hidden="1" x14ac:dyDescent="0.25">
      <c r="A178" t="s">
        <v>27</v>
      </c>
      <c r="B178" t="s">
        <v>474</v>
      </c>
      <c r="C178" t="s">
        <v>475</v>
      </c>
      <c r="D178">
        <v>1473062</v>
      </c>
      <c r="E178">
        <v>5.6857946106203597E+17</v>
      </c>
      <c r="F178" t="s">
        <v>543</v>
      </c>
      <c r="G178" t="s">
        <v>544</v>
      </c>
      <c r="H178" t="s">
        <v>42</v>
      </c>
      <c r="I178" t="s">
        <v>43</v>
      </c>
      <c r="J178" t="s">
        <v>44</v>
      </c>
      <c r="K178" s="1">
        <v>43819</v>
      </c>
      <c r="L178" s="1">
        <v>44185</v>
      </c>
      <c r="M178" s="1">
        <v>43941</v>
      </c>
      <c r="N178" s="1">
        <v>43949</v>
      </c>
      <c r="O178" t="s">
        <v>61</v>
      </c>
      <c r="P178">
        <v>4.8</v>
      </c>
      <c r="Q178">
        <v>248</v>
      </c>
      <c r="R178">
        <v>1190.4000000000001</v>
      </c>
      <c r="S178">
        <v>0</v>
      </c>
      <c r="T178">
        <v>1190.4000000000001</v>
      </c>
      <c r="U178">
        <v>0</v>
      </c>
      <c r="V178">
        <v>1190.4000000000001</v>
      </c>
      <c r="W178" t="s">
        <v>36</v>
      </c>
      <c r="X178" t="s">
        <v>478</v>
      </c>
      <c r="Y178" t="s">
        <v>44</v>
      </c>
      <c r="Z178" t="s">
        <v>44</v>
      </c>
      <c r="AA178" t="s">
        <v>39</v>
      </c>
    </row>
    <row r="179" spans="1:27" hidden="1" x14ac:dyDescent="0.25">
      <c r="A179" t="s">
        <v>27</v>
      </c>
      <c r="B179" t="s">
        <v>323</v>
      </c>
      <c r="C179" t="s">
        <v>324</v>
      </c>
      <c r="D179">
        <v>1473062</v>
      </c>
      <c r="E179">
        <v>5.68579460891024E+17</v>
      </c>
      <c r="F179" t="s">
        <v>545</v>
      </c>
      <c r="G179" t="s">
        <v>546</v>
      </c>
      <c r="H179" t="s">
        <v>467</v>
      </c>
      <c r="I179" t="s">
        <v>468</v>
      </c>
      <c r="J179" t="s">
        <v>469</v>
      </c>
      <c r="K179" s="1">
        <v>43789</v>
      </c>
      <c r="L179" s="1">
        <v>44155</v>
      </c>
      <c r="M179" s="1">
        <v>43971</v>
      </c>
      <c r="N179" s="1">
        <v>44001</v>
      </c>
      <c r="O179" t="s">
        <v>35</v>
      </c>
      <c r="P179">
        <v>5.6</v>
      </c>
      <c r="Q179">
        <v>2</v>
      </c>
      <c r="R179">
        <v>11.2</v>
      </c>
      <c r="S179">
        <v>0</v>
      </c>
      <c r="T179">
        <v>11.2</v>
      </c>
      <c r="U179">
        <v>0</v>
      </c>
      <c r="V179">
        <v>11.2</v>
      </c>
      <c r="W179" t="s">
        <v>36</v>
      </c>
      <c r="X179" t="s">
        <v>327</v>
      </c>
      <c r="Y179" t="s">
        <v>469</v>
      </c>
      <c r="Z179" t="s">
        <v>469</v>
      </c>
      <c r="AA179" t="s">
        <v>39</v>
      </c>
    </row>
    <row r="180" spans="1:27" hidden="1" x14ac:dyDescent="0.25">
      <c r="A180" t="s">
        <v>27</v>
      </c>
      <c r="B180" t="s">
        <v>474</v>
      </c>
      <c r="C180" t="s">
        <v>475</v>
      </c>
      <c r="D180">
        <v>1473062</v>
      </c>
      <c r="E180">
        <v>5.6857946106203597E+17</v>
      </c>
      <c r="F180" t="s">
        <v>547</v>
      </c>
      <c r="G180" t="s">
        <v>548</v>
      </c>
      <c r="H180" t="s">
        <v>160</v>
      </c>
      <c r="I180" t="s">
        <v>161</v>
      </c>
      <c r="J180" t="s">
        <v>162</v>
      </c>
      <c r="K180" s="1">
        <v>43819</v>
      </c>
      <c r="L180" s="1">
        <v>44185</v>
      </c>
      <c r="M180" s="1">
        <v>43971</v>
      </c>
      <c r="N180" s="1">
        <v>44001</v>
      </c>
      <c r="O180" t="s">
        <v>35</v>
      </c>
      <c r="P180">
        <v>1.6</v>
      </c>
      <c r="Q180">
        <v>160</v>
      </c>
      <c r="R180">
        <v>256</v>
      </c>
      <c r="S180">
        <v>0</v>
      </c>
      <c r="T180">
        <v>256</v>
      </c>
      <c r="U180">
        <v>0</v>
      </c>
      <c r="V180">
        <v>256</v>
      </c>
      <c r="W180" t="s">
        <v>36</v>
      </c>
      <c r="X180" t="s">
        <v>478</v>
      </c>
      <c r="Y180" t="s">
        <v>162</v>
      </c>
      <c r="Z180" t="s">
        <v>162</v>
      </c>
      <c r="AA180" t="s">
        <v>39</v>
      </c>
    </row>
    <row r="181" spans="1:27" hidden="1" x14ac:dyDescent="0.25">
      <c r="A181" t="s">
        <v>27</v>
      </c>
      <c r="B181" t="s">
        <v>474</v>
      </c>
      <c r="C181" t="s">
        <v>475</v>
      </c>
      <c r="D181">
        <v>1473062</v>
      </c>
      <c r="E181">
        <v>5.6857946106203597E+17</v>
      </c>
      <c r="F181" t="s">
        <v>547</v>
      </c>
      <c r="G181" t="s">
        <v>548</v>
      </c>
      <c r="H181" t="s">
        <v>160</v>
      </c>
      <c r="I181" t="s">
        <v>161</v>
      </c>
      <c r="J181" t="s">
        <v>162</v>
      </c>
      <c r="K181" s="1">
        <v>43819</v>
      </c>
      <c r="L181" s="1">
        <v>44185</v>
      </c>
      <c r="M181" s="1">
        <v>43941</v>
      </c>
      <c r="N181" s="1">
        <v>43949</v>
      </c>
      <c r="O181" t="s">
        <v>61</v>
      </c>
      <c r="P181">
        <v>0.48</v>
      </c>
      <c r="Q181">
        <v>248</v>
      </c>
      <c r="R181">
        <v>119.04</v>
      </c>
      <c r="S181">
        <v>0</v>
      </c>
      <c r="T181">
        <v>119.04</v>
      </c>
      <c r="U181">
        <v>0</v>
      </c>
      <c r="V181">
        <v>119.04</v>
      </c>
      <c r="W181" t="s">
        <v>36</v>
      </c>
      <c r="X181" t="s">
        <v>478</v>
      </c>
      <c r="Y181" t="s">
        <v>162</v>
      </c>
      <c r="Z181" t="s">
        <v>162</v>
      </c>
      <c r="AA181" t="s">
        <v>39</v>
      </c>
    </row>
    <row r="182" spans="1:27" hidden="1" x14ac:dyDescent="0.25">
      <c r="A182" t="s">
        <v>27</v>
      </c>
      <c r="B182" t="s">
        <v>474</v>
      </c>
      <c r="C182" t="s">
        <v>475</v>
      </c>
      <c r="D182">
        <v>1473062</v>
      </c>
      <c r="E182">
        <v>5.6857946106203597E+17</v>
      </c>
      <c r="F182" t="s">
        <v>547</v>
      </c>
      <c r="G182" t="s">
        <v>548</v>
      </c>
      <c r="H182" t="s">
        <v>160</v>
      </c>
      <c r="I182" t="s">
        <v>161</v>
      </c>
      <c r="J182" t="s">
        <v>162</v>
      </c>
      <c r="K182" s="1">
        <v>43819</v>
      </c>
      <c r="L182" s="1">
        <v>44185</v>
      </c>
      <c r="M182" s="1">
        <v>43950</v>
      </c>
      <c r="N182" s="1">
        <v>43970</v>
      </c>
      <c r="O182" t="s">
        <v>61</v>
      </c>
      <c r="P182">
        <v>1.1200000000000001</v>
      </c>
      <c r="Q182">
        <v>160</v>
      </c>
      <c r="R182">
        <v>179.2</v>
      </c>
      <c r="S182">
        <v>0</v>
      </c>
      <c r="T182">
        <v>179.2</v>
      </c>
      <c r="U182">
        <v>0</v>
      </c>
      <c r="V182">
        <v>179.2</v>
      </c>
      <c r="W182" t="s">
        <v>36</v>
      </c>
      <c r="X182" t="s">
        <v>478</v>
      </c>
      <c r="Y182" t="s">
        <v>162</v>
      </c>
      <c r="Z182" t="s">
        <v>162</v>
      </c>
      <c r="AA182" t="s">
        <v>39</v>
      </c>
    </row>
    <row r="183" spans="1:27" hidden="1" x14ac:dyDescent="0.25">
      <c r="A183" t="s">
        <v>27</v>
      </c>
      <c r="B183" t="s">
        <v>474</v>
      </c>
      <c r="C183" t="s">
        <v>475</v>
      </c>
      <c r="D183">
        <v>1473062</v>
      </c>
      <c r="E183">
        <v>5.6857946106203597E+17</v>
      </c>
      <c r="F183" t="s">
        <v>547</v>
      </c>
      <c r="G183" t="s">
        <v>548</v>
      </c>
      <c r="H183" t="s">
        <v>160</v>
      </c>
      <c r="I183" t="s">
        <v>161</v>
      </c>
      <c r="J183" t="s">
        <v>162</v>
      </c>
      <c r="K183" s="1">
        <v>43819</v>
      </c>
      <c r="L183" s="1">
        <v>44185</v>
      </c>
      <c r="M183" s="1">
        <v>43941</v>
      </c>
      <c r="N183" s="1">
        <v>43970</v>
      </c>
      <c r="O183" t="s">
        <v>61</v>
      </c>
      <c r="P183">
        <v>-1.6</v>
      </c>
      <c r="Q183">
        <v>248</v>
      </c>
      <c r="R183">
        <v>-396.8</v>
      </c>
      <c r="S183">
        <v>0</v>
      </c>
      <c r="T183">
        <v>-396.8</v>
      </c>
      <c r="U183">
        <v>0</v>
      </c>
      <c r="V183">
        <v>-396.8</v>
      </c>
      <c r="W183" t="s">
        <v>36</v>
      </c>
      <c r="X183" t="s">
        <v>478</v>
      </c>
      <c r="Y183" t="s">
        <v>162</v>
      </c>
      <c r="Z183" t="s">
        <v>162</v>
      </c>
      <c r="AA183" t="s">
        <v>39</v>
      </c>
    </row>
    <row r="184" spans="1:27" hidden="1" x14ac:dyDescent="0.25">
      <c r="A184" t="s">
        <v>27</v>
      </c>
      <c r="B184" t="s">
        <v>474</v>
      </c>
      <c r="C184" t="s">
        <v>475</v>
      </c>
      <c r="D184">
        <v>1473062</v>
      </c>
      <c r="E184">
        <v>5.6857946106203597E+17</v>
      </c>
      <c r="F184" t="s">
        <v>543</v>
      </c>
      <c r="G184" t="s">
        <v>544</v>
      </c>
      <c r="H184" t="s">
        <v>42</v>
      </c>
      <c r="I184" t="s">
        <v>43</v>
      </c>
      <c r="J184" t="s">
        <v>44</v>
      </c>
      <c r="K184" s="1">
        <v>43819</v>
      </c>
      <c r="L184" s="1">
        <v>44185</v>
      </c>
      <c r="M184" s="1">
        <v>43950</v>
      </c>
      <c r="N184" s="1">
        <v>43970</v>
      </c>
      <c r="O184" t="s">
        <v>61</v>
      </c>
      <c r="P184">
        <v>11.2</v>
      </c>
      <c r="Q184">
        <v>160</v>
      </c>
      <c r="R184">
        <v>1792</v>
      </c>
      <c r="S184">
        <v>0</v>
      </c>
      <c r="T184">
        <v>1792</v>
      </c>
      <c r="U184">
        <v>0</v>
      </c>
      <c r="V184">
        <v>1792</v>
      </c>
      <c r="W184" t="s">
        <v>36</v>
      </c>
      <c r="X184" t="s">
        <v>478</v>
      </c>
      <c r="Y184" t="s">
        <v>44</v>
      </c>
      <c r="Z184" t="s">
        <v>44</v>
      </c>
      <c r="AA184" t="s">
        <v>39</v>
      </c>
    </row>
    <row r="185" spans="1:27" hidden="1" x14ac:dyDescent="0.25">
      <c r="A185" t="s">
        <v>27</v>
      </c>
      <c r="B185" t="s">
        <v>474</v>
      </c>
      <c r="C185" t="s">
        <v>475</v>
      </c>
      <c r="D185">
        <v>1473062</v>
      </c>
      <c r="E185">
        <v>5.6857946106203597E+17</v>
      </c>
      <c r="F185" t="s">
        <v>543</v>
      </c>
      <c r="G185" t="s">
        <v>544</v>
      </c>
      <c r="H185" t="s">
        <v>42</v>
      </c>
      <c r="I185" t="s">
        <v>43</v>
      </c>
      <c r="J185" t="s">
        <v>44</v>
      </c>
      <c r="K185" s="1">
        <v>43819</v>
      </c>
      <c r="L185" s="1">
        <v>44185</v>
      </c>
      <c r="M185" s="1">
        <v>43941</v>
      </c>
      <c r="N185" s="1">
        <v>43970</v>
      </c>
      <c r="O185" t="s">
        <v>61</v>
      </c>
      <c r="P185">
        <v>-16</v>
      </c>
      <c r="Q185">
        <v>248</v>
      </c>
      <c r="R185">
        <v>-3968</v>
      </c>
      <c r="S185">
        <v>0</v>
      </c>
      <c r="T185">
        <v>-3968</v>
      </c>
      <c r="U185">
        <v>0</v>
      </c>
      <c r="V185">
        <v>-3968</v>
      </c>
      <c r="W185" t="s">
        <v>36</v>
      </c>
      <c r="X185" t="s">
        <v>478</v>
      </c>
      <c r="Y185" t="s">
        <v>44</v>
      </c>
      <c r="Z185" t="s">
        <v>44</v>
      </c>
      <c r="AA185" t="s">
        <v>39</v>
      </c>
    </row>
    <row r="186" spans="1:27" hidden="1" x14ac:dyDescent="0.25">
      <c r="A186" t="s">
        <v>27</v>
      </c>
      <c r="B186" t="s">
        <v>520</v>
      </c>
      <c r="C186" t="s">
        <v>521</v>
      </c>
      <c r="D186">
        <v>1473062</v>
      </c>
      <c r="E186">
        <v>5.6857946091278701E+17</v>
      </c>
      <c r="F186" t="s">
        <v>549</v>
      </c>
      <c r="G186" t="s">
        <v>550</v>
      </c>
      <c r="H186" t="s">
        <v>42</v>
      </c>
      <c r="I186" t="s">
        <v>43</v>
      </c>
      <c r="J186" t="s">
        <v>44</v>
      </c>
      <c r="K186" s="1">
        <v>43910</v>
      </c>
      <c r="L186" s="1">
        <v>44275</v>
      </c>
      <c r="M186" s="1">
        <v>43971</v>
      </c>
      <c r="N186" s="1">
        <v>44001</v>
      </c>
      <c r="O186" t="s">
        <v>35</v>
      </c>
      <c r="P186">
        <v>16</v>
      </c>
      <c r="Q186">
        <v>1</v>
      </c>
      <c r="R186">
        <v>16</v>
      </c>
      <c r="S186">
        <v>0</v>
      </c>
      <c r="T186">
        <v>16</v>
      </c>
      <c r="U186">
        <v>0</v>
      </c>
      <c r="V186">
        <v>16</v>
      </c>
      <c r="W186" t="s">
        <v>36</v>
      </c>
      <c r="X186" t="s">
        <v>527</v>
      </c>
      <c r="Y186" t="s">
        <v>44</v>
      </c>
      <c r="Z186" t="s">
        <v>44</v>
      </c>
      <c r="AA186" t="s">
        <v>39</v>
      </c>
    </row>
    <row r="187" spans="1:27" hidden="1" x14ac:dyDescent="0.25">
      <c r="A187" t="s">
        <v>27</v>
      </c>
      <c r="B187" t="s">
        <v>551</v>
      </c>
      <c r="C187" t="s">
        <v>552</v>
      </c>
      <c r="D187">
        <v>1473062</v>
      </c>
      <c r="E187">
        <v>5.6857946088960602E+17</v>
      </c>
      <c r="F187" t="s">
        <v>553</v>
      </c>
      <c r="G187" t="s">
        <v>554</v>
      </c>
      <c r="H187" t="s">
        <v>134</v>
      </c>
      <c r="I187" t="s">
        <v>135</v>
      </c>
      <c r="J187" t="s">
        <v>136</v>
      </c>
      <c r="K187" s="1">
        <v>43941</v>
      </c>
      <c r="L187" s="1">
        <v>44306</v>
      </c>
      <c r="M187" s="1">
        <v>43971</v>
      </c>
      <c r="N187" s="1">
        <v>44001</v>
      </c>
      <c r="O187" t="s">
        <v>35</v>
      </c>
      <c r="P187">
        <v>3.2</v>
      </c>
      <c r="Q187">
        <v>1</v>
      </c>
      <c r="R187">
        <v>3.2</v>
      </c>
      <c r="S187">
        <v>0</v>
      </c>
      <c r="T187">
        <v>3.2</v>
      </c>
      <c r="U187">
        <v>0</v>
      </c>
      <c r="V187">
        <v>3.2</v>
      </c>
      <c r="W187" t="s">
        <v>36</v>
      </c>
      <c r="X187" t="s">
        <v>555</v>
      </c>
      <c r="Y187" t="s">
        <v>136</v>
      </c>
      <c r="Z187" t="s">
        <v>136</v>
      </c>
      <c r="AA187" t="s">
        <v>39</v>
      </c>
    </row>
    <row r="188" spans="1:27" hidden="1" x14ac:dyDescent="0.25">
      <c r="A188" t="s">
        <v>27</v>
      </c>
      <c r="B188" t="s">
        <v>315</v>
      </c>
      <c r="C188" t="s">
        <v>316</v>
      </c>
      <c r="D188">
        <v>1473062</v>
      </c>
      <c r="E188">
        <v>5.6857946089345498E+17</v>
      </c>
      <c r="F188" t="s">
        <v>556</v>
      </c>
      <c r="G188" t="s">
        <v>557</v>
      </c>
      <c r="H188" t="s">
        <v>126</v>
      </c>
      <c r="I188" t="s">
        <v>127</v>
      </c>
      <c r="J188" t="s">
        <v>128</v>
      </c>
      <c r="K188" s="1">
        <v>43698</v>
      </c>
      <c r="L188" s="1">
        <v>44064</v>
      </c>
      <c r="M188" s="1">
        <v>43972</v>
      </c>
      <c r="N188" s="1">
        <v>44002</v>
      </c>
      <c r="O188" t="s">
        <v>35</v>
      </c>
      <c r="P188">
        <v>24</v>
      </c>
      <c r="Q188">
        <v>18</v>
      </c>
      <c r="R188">
        <v>432</v>
      </c>
      <c r="S188">
        <v>0</v>
      </c>
      <c r="T188">
        <v>432</v>
      </c>
      <c r="U188">
        <v>0</v>
      </c>
      <c r="V188">
        <v>432</v>
      </c>
      <c r="W188" t="s">
        <v>36</v>
      </c>
      <c r="X188" t="s">
        <v>322</v>
      </c>
      <c r="Y188" t="s">
        <v>459</v>
      </c>
      <c r="Z188" t="s">
        <v>128</v>
      </c>
      <c r="AA188" t="s">
        <v>39</v>
      </c>
    </row>
    <row r="189" spans="1:27" hidden="1" x14ac:dyDescent="0.25">
      <c r="A189" t="s">
        <v>27</v>
      </c>
      <c r="B189" t="s">
        <v>315</v>
      </c>
      <c r="C189" t="s">
        <v>316</v>
      </c>
      <c r="D189">
        <v>1473062</v>
      </c>
      <c r="E189">
        <v>5.6857946089358298E+17</v>
      </c>
      <c r="F189" t="s">
        <v>558</v>
      </c>
      <c r="G189" t="s">
        <v>559</v>
      </c>
      <c r="H189" t="s">
        <v>47</v>
      </c>
      <c r="I189" t="s">
        <v>48</v>
      </c>
      <c r="J189" t="s">
        <v>49</v>
      </c>
      <c r="K189" s="1">
        <v>43698</v>
      </c>
      <c r="L189" s="1">
        <v>44064</v>
      </c>
      <c r="M189" s="1">
        <v>43972</v>
      </c>
      <c r="N189" s="1">
        <v>44002</v>
      </c>
      <c r="O189" t="s">
        <v>35</v>
      </c>
      <c r="P189">
        <v>12</v>
      </c>
      <c r="Q189">
        <v>8</v>
      </c>
      <c r="R189">
        <v>96</v>
      </c>
      <c r="S189">
        <v>0</v>
      </c>
      <c r="T189">
        <v>96</v>
      </c>
      <c r="U189">
        <v>0</v>
      </c>
      <c r="V189">
        <v>96</v>
      </c>
      <c r="W189" t="s">
        <v>36</v>
      </c>
      <c r="X189" t="s">
        <v>322</v>
      </c>
      <c r="Y189" t="s">
        <v>97</v>
      </c>
      <c r="Z189" t="s">
        <v>49</v>
      </c>
      <c r="AA189" t="s">
        <v>39</v>
      </c>
    </row>
    <row r="190" spans="1:27" hidden="1" x14ac:dyDescent="0.25">
      <c r="A190" t="s">
        <v>27</v>
      </c>
      <c r="B190" t="s">
        <v>560</v>
      </c>
      <c r="C190" t="s">
        <v>561</v>
      </c>
      <c r="D190">
        <v>1473062</v>
      </c>
      <c r="E190">
        <v>5.6857946097652102E+17</v>
      </c>
      <c r="F190" t="s">
        <v>562</v>
      </c>
      <c r="G190" t="s">
        <v>563</v>
      </c>
      <c r="H190" t="s">
        <v>564</v>
      </c>
      <c r="I190" t="s">
        <v>565</v>
      </c>
      <c r="J190" t="s">
        <v>566</v>
      </c>
      <c r="K190" s="1">
        <v>43972</v>
      </c>
      <c r="L190" s="1">
        <v>44337</v>
      </c>
      <c r="M190" s="1">
        <v>43972</v>
      </c>
      <c r="N190" s="1">
        <v>44002</v>
      </c>
      <c r="O190" t="s">
        <v>137</v>
      </c>
      <c r="P190">
        <v>30</v>
      </c>
      <c r="Q190">
        <v>1</v>
      </c>
      <c r="R190">
        <v>30</v>
      </c>
      <c r="S190">
        <v>0</v>
      </c>
      <c r="T190">
        <v>30</v>
      </c>
      <c r="U190">
        <v>0</v>
      </c>
      <c r="V190">
        <v>30</v>
      </c>
      <c r="W190" t="s">
        <v>36</v>
      </c>
      <c r="X190" t="s">
        <v>567</v>
      </c>
      <c r="Y190" t="s">
        <v>566</v>
      </c>
      <c r="Z190" t="s">
        <v>566</v>
      </c>
      <c r="AA190" t="s">
        <v>39</v>
      </c>
    </row>
    <row r="191" spans="1:27" hidden="1" x14ac:dyDescent="0.25">
      <c r="A191" t="s">
        <v>27</v>
      </c>
      <c r="B191" t="s">
        <v>560</v>
      </c>
      <c r="C191" t="s">
        <v>561</v>
      </c>
      <c r="D191">
        <v>1473062</v>
      </c>
      <c r="E191">
        <v>5.6857946100173498E+17</v>
      </c>
      <c r="F191" t="s">
        <v>568</v>
      </c>
      <c r="G191" t="s">
        <v>569</v>
      </c>
      <c r="H191" t="s">
        <v>570</v>
      </c>
      <c r="I191" s="2" t="s">
        <v>571</v>
      </c>
      <c r="J191" t="s">
        <v>572</v>
      </c>
      <c r="K191" s="1">
        <v>43972</v>
      </c>
      <c r="L191" s="1">
        <v>44337</v>
      </c>
      <c r="M191" s="1">
        <v>43972</v>
      </c>
      <c r="N191" s="1">
        <v>44002</v>
      </c>
      <c r="O191" t="s">
        <v>573</v>
      </c>
      <c r="P191">
        <v>-7.5</v>
      </c>
      <c r="Q191">
        <v>1</v>
      </c>
      <c r="R191">
        <v>-7.5</v>
      </c>
      <c r="S191">
        <v>0</v>
      </c>
      <c r="T191">
        <v>-7.5</v>
      </c>
      <c r="U191">
        <v>0</v>
      </c>
      <c r="V191">
        <v>-7.5</v>
      </c>
      <c r="W191" t="s">
        <v>36</v>
      </c>
      <c r="X191" t="s">
        <v>567</v>
      </c>
      <c r="Y191" t="s">
        <v>572</v>
      </c>
      <c r="Z191" t="s">
        <v>572</v>
      </c>
      <c r="AA191" t="s">
        <v>39</v>
      </c>
    </row>
    <row r="192" spans="1:27" hidden="1" x14ac:dyDescent="0.25">
      <c r="A192" t="s">
        <v>27</v>
      </c>
      <c r="B192" t="s">
        <v>560</v>
      </c>
      <c r="C192" t="s">
        <v>561</v>
      </c>
      <c r="D192">
        <v>1473062</v>
      </c>
      <c r="E192">
        <v>5.6857946100186298E+17</v>
      </c>
      <c r="F192" t="s">
        <v>568</v>
      </c>
      <c r="G192" t="s">
        <v>569</v>
      </c>
      <c r="H192" t="s">
        <v>570</v>
      </c>
      <c r="I192" s="2" t="s">
        <v>571</v>
      </c>
      <c r="J192" t="s">
        <v>572</v>
      </c>
      <c r="K192" s="1">
        <v>43972</v>
      </c>
      <c r="L192" s="1">
        <v>44337</v>
      </c>
      <c r="M192" s="1">
        <v>43972</v>
      </c>
      <c r="N192" s="1">
        <v>44002</v>
      </c>
      <c r="O192" t="s">
        <v>137</v>
      </c>
      <c r="P192">
        <v>7.5</v>
      </c>
      <c r="Q192">
        <v>1</v>
      </c>
      <c r="R192">
        <v>7.5</v>
      </c>
      <c r="S192">
        <v>0</v>
      </c>
      <c r="T192">
        <v>7.5</v>
      </c>
      <c r="U192">
        <v>0</v>
      </c>
      <c r="V192">
        <v>7.5</v>
      </c>
      <c r="W192" t="s">
        <v>36</v>
      </c>
      <c r="X192" t="s">
        <v>567</v>
      </c>
      <c r="Y192" t="s">
        <v>572</v>
      </c>
      <c r="Z192" t="s">
        <v>572</v>
      </c>
      <c r="AA192" t="s">
        <v>39</v>
      </c>
    </row>
    <row r="193" spans="1:27" hidden="1" x14ac:dyDescent="0.25">
      <c r="A193" t="s">
        <v>27</v>
      </c>
      <c r="B193" t="s">
        <v>152</v>
      </c>
      <c r="C193" t="s">
        <v>153</v>
      </c>
      <c r="D193">
        <v>1473062</v>
      </c>
      <c r="E193">
        <v>5.6857946100673798E+17</v>
      </c>
      <c r="F193" t="e">
        <f>+BeOdAAAAAAAAAEA</f>
        <v>#NAME?</v>
      </c>
      <c r="G193" t="s">
        <v>574</v>
      </c>
      <c r="H193" t="s">
        <v>100</v>
      </c>
      <c r="I193" t="s">
        <v>101</v>
      </c>
      <c r="J193" t="s">
        <v>102</v>
      </c>
      <c r="K193" s="1">
        <v>43637</v>
      </c>
      <c r="L193" s="1">
        <v>44003</v>
      </c>
      <c r="M193" s="1">
        <v>43972</v>
      </c>
      <c r="N193" s="1">
        <v>44002</v>
      </c>
      <c r="O193" t="s">
        <v>35</v>
      </c>
      <c r="P193">
        <v>3.2</v>
      </c>
      <c r="Q193">
        <v>27</v>
      </c>
      <c r="R193">
        <v>86.4</v>
      </c>
      <c r="S193">
        <v>0</v>
      </c>
      <c r="T193">
        <v>86.4</v>
      </c>
      <c r="U193">
        <v>0</v>
      </c>
      <c r="V193">
        <v>86.4</v>
      </c>
      <c r="W193" t="s">
        <v>36</v>
      </c>
      <c r="X193" t="s">
        <v>156</v>
      </c>
      <c r="Y193" t="s">
        <v>102</v>
      </c>
      <c r="Z193" t="s">
        <v>102</v>
      </c>
      <c r="AA193" t="s">
        <v>39</v>
      </c>
    </row>
    <row r="194" spans="1:27" hidden="1" x14ac:dyDescent="0.25">
      <c r="A194" t="s">
        <v>27</v>
      </c>
      <c r="B194" t="s">
        <v>152</v>
      </c>
      <c r="C194" t="s">
        <v>153</v>
      </c>
      <c r="D194">
        <v>1473062</v>
      </c>
      <c r="E194">
        <v>5.6857946100673798E+17</v>
      </c>
      <c r="F194" t="e">
        <f>+BeOdAAAAAAAAAEA</f>
        <v>#NAME?</v>
      </c>
      <c r="G194" t="s">
        <v>574</v>
      </c>
      <c r="H194" t="s">
        <v>100</v>
      </c>
      <c r="I194" t="s">
        <v>101</v>
      </c>
      <c r="J194" t="s">
        <v>102</v>
      </c>
      <c r="K194" s="1">
        <v>43637</v>
      </c>
      <c r="L194" s="1">
        <v>44003</v>
      </c>
      <c r="M194" s="1">
        <v>43942</v>
      </c>
      <c r="N194" s="1">
        <v>43947</v>
      </c>
      <c r="O194" t="s">
        <v>61</v>
      </c>
      <c r="P194">
        <v>0.64</v>
      </c>
      <c r="Q194">
        <v>28</v>
      </c>
      <c r="R194">
        <v>17.920000000000002</v>
      </c>
      <c r="S194">
        <v>0</v>
      </c>
      <c r="T194">
        <v>17.920000000000002</v>
      </c>
      <c r="U194">
        <v>0</v>
      </c>
      <c r="V194">
        <v>17.920000000000002</v>
      </c>
      <c r="W194" t="s">
        <v>36</v>
      </c>
      <c r="X194" t="s">
        <v>156</v>
      </c>
      <c r="Y194" t="s">
        <v>102</v>
      </c>
      <c r="Z194" t="s">
        <v>102</v>
      </c>
      <c r="AA194" t="s">
        <v>39</v>
      </c>
    </row>
    <row r="195" spans="1:27" hidden="1" x14ac:dyDescent="0.25">
      <c r="A195" t="s">
        <v>27</v>
      </c>
      <c r="B195" t="s">
        <v>152</v>
      </c>
      <c r="C195" t="s">
        <v>153</v>
      </c>
      <c r="D195">
        <v>1473062</v>
      </c>
      <c r="E195">
        <v>5.6857946100673798E+17</v>
      </c>
      <c r="F195" t="e">
        <f>+BeOdAAAAAAAAAEA</f>
        <v>#NAME?</v>
      </c>
      <c r="G195" t="s">
        <v>574</v>
      </c>
      <c r="H195" t="s">
        <v>100</v>
      </c>
      <c r="I195" t="s">
        <v>101</v>
      </c>
      <c r="J195" t="s">
        <v>102</v>
      </c>
      <c r="K195" s="1">
        <v>43637</v>
      </c>
      <c r="L195" s="1">
        <v>44003</v>
      </c>
      <c r="M195" s="1">
        <v>43948</v>
      </c>
      <c r="N195" s="1">
        <v>43961</v>
      </c>
      <c r="O195" t="s">
        <v>61</v>
      </c>
      <c r="P195">
        <v>1.49</v>
      </c>
      <c r="Q195">
        <v>26</v>
      </c>
      <c r="R195">
        <v>38.83</v>
      </c>
      <c r="S195">
        <v>0</v>
      </c>
      <c r="T195">
        <v>38.83</v>
      </c>
      <c r="U195">
        <v>0</v>
      </c>
      <c r="V195">
        <v>38.83</v>
      </c>
      <c r="W195" t="s">
        <v>36</v>
      </c>
      <c r="X195" t="s">
        <v>156</v>
      </c>
      <c r="Y195" t="s">
        <v>102</v>
      </c>
      <c r="Z195" t="s">
        <v>102</v>
      </c>
      <c r="AA195" t="s">
        <v>39</v>
      </c>
    </row>
    <row r="196" spans="1:27" hidden="1" x14ac:dyDescent="0.25">
      <c r="A196" t="s">
        <v>27</v>
      </c>
      <c r="B196" t="s">
        <v>152</v>
      </c>
      <c r="C196" t="s">
        <v>153</v>
      </c>
      <c r="D196">
        <v>1473062</v>
      </c>
      <c r="E196">
        <v>5.6857946100673798E+17</v>
      </c>
      <c r="F196" t="e">
        <f>+BeOdAAAAAAAAAEA</f>
        <v>#NAME?</v>
      </c>
      <c r="G196" t="s">
        <v>574</v>
      </c>
      <c r="H196" t="s">
        <v>100</v>
      </c>
      <c r="I196" t="s">
        <v>101</v>
      </c>
      <c r="J196" t="s">
        <v>102</v>
      </c>
      <c r="K196" s="1">
        <v>43637</v>
      </c>
      <c r="L196" s="1">
        <v>44003</v>
      </c>
      <c r="M196" s="1">
        <v>43962</v>
      </c>
      <c r="N196" s="1">
        <v>43971</v>
      </c>
      <c r="O196" t="s">
        <v>61</v>
      </c>
      <c r="P196">
        <v>1.06</v>
      </c>
      <c r="Q196">
        <v>27</v>
      </c>
      <c r="R196">
        <v>28.8</v>
      </c>
      <c r="S196">
        <v>0</v>
      </c>
      <c r="T196">
        <v>28.8</v>
      </c>
      <c r="U196">
        <v>0</v>
      </c>
      <c r="V196">
        <v>28.8</v>
      </c>
      <c r="W196" t="s">
        <v>36</v>
      </c>
      <c r="X196" t="s">
        <v>156</v>
      </c>
      <c r="Y196" t="s">
        <v>102</v>
      </c>
      <c r="Z196" t="s">
        <v>102</v>
      </c>
      <c r="AA196" t="s">
        <v>39</v>
      </c>
    </row>
    <row r="197" spans="1:27" hidden="1" x14ac:dyDescent="0.25">
      <c r="A197" t="s">
        <v>27</v>
      </c>
      <c r="B197" t="s">
        <v>152</v>
      </c>
      <c r="C197" t="s">
        <v>153</v>
      </c>
      <c r="D197">
        <v>1473062</v>
      </c>
      <c r="E197">
        <v>5.6857946100673798E+17</v>
      </c>
      <c r="F197" t="e">
        <f>+BeOdAAAAAAAAAEA</f>
        <v>#NAME?</v>
      </c>
      <c r="G197" t="s">
        <v>574</v>
      </c>
      <c r="H197" t="s">
        <v>100</v>
      </c>
      <c r="I197" t="s">
        <v>101</v>
      </c>
      <c r="J197" t="s">
        <v>102</v>
      </c>
      <c r="K197" s="1">
        <v>43637</v>
      </c>
      <c r="L197" s="1">
        <v>44003</v>
      </c>
      <c r="M197" s="1">
        <v>43942</v>
      </c>
      <c r="N197" s="1">
        <v>43971</v>
      </c>
      <c r="O197" t="s">
        <v>61</v>
      </c>
      <c r="P197">
        <v>-3.2</v>
      </c>
      <c r="Q197">
        <v>28</v>
      </c>
      <c r="R197">
        <v>-89.6</v>
      </c>
      <c r="S197">
        <v>0</v>
      </c>
      <c r="T197">
        <v>-89.6</v>
      </c>
      <c r="U197">
        <v>0</v>
      </c>
      <c r="V197">
        <v>-89.6</v>
      </c>
      <c r="W197" t="s">
        <v>36</v>
      </c>
      <c r="X197" t="s">
        <v>156</v>
      </c>
      <c r="Y197" t="s">
        <v>102</v>
      </c>
      <c r="Z197" t="s">
        <v>102</v>
      </c>
      <c r="AA197" t="s">
        <v>39</v>
      </c>
    </row>
    <row r="198" spans="1:27" hidden="1" x14ac:dyDescent="0.25">
      <c r="A198" t="s">
        <v>27</v>
      </c>
      <c r="B198" t="s">
        <v>460</v>
      </c>
      <c r="C198" t="s">
        <v>461</v>
      </c>
      <c r="D198">
        <v>1473062</v>
      </c>
      <c r="E198">
        <v>5.6857946103092198E+17</v>
      </c>
      <c r="F198" t="s">
        <v>575</v>
      </c>
      <c r="G198" t="s">
        <v>576</v>
      </c>
      <c r="H198" t="s">
        <v>160</v>
      </c>
      <c r="I198" t="s">
        <v>161</v>
      </c>
      <c r="J198" t="s">
        <v>162</v>
      </c>
      <c r="K198" s="1">
        <v>43790</v>
      </c>
      <c r="L198" s="1">
        <v>44156</v>
      </c>
      <c r="M198" s="1">
        <v>43972</v>
      </c>
      <c r="N198" s="1">
        <v>44002</v>
      </c>
      <c r="O198" t="s">
        <v>35</v>
      </c>
      <c r="P198">
        <v>1.6</v>
      </c>
      <c r="Q198">
        <v>48</v>
      </c>
      <c r="R198">
        <v>76.8</v>
      </c>
      <c r="S198">
        <v>0</v>
      </c>
      <c r="T198">
        <v>76.8</v>
      </c>
      <c r="U198">
        <v>0</v>
      </c>
      <c r="V198">
        <v>76.8</v>
      </c>
      <c r="W198" t="s">
        <v>36</v>
      </c>
      <c r="X198" t="s">
        <v>464</v>
      </c>
      <c r="Y198" t="s">
        <v>162</v>
      </c>
      <c r="Z198" t="s">
        <v>162</v>
      </c>
      <c r="AA198" t="s">
        <v>39</v>
      </c>
    </row>
    <row r="199" spans="1:27" hidden="1" x14ac:dyDescent="0.25">
      <c r="A199" t="s">
        <v>27</v>
      </c>
      <c r="B199" t="s">
        <v>460</v>
      </c>
      <c r="C199" t="s">
        <v>461</v>
      </c>
      <c r="D199">
        <v>1473062</v>
      </c>
      <c r="E199">
        <v>5.6857946103104998E+17</v>
      </c>
      <c r="F199" t="s">
        <v>577</v>
      </c>
      <c r="G199" t="s">
        <v>578</v>
      </c>
      <c r="H199" t="s">
        <v>134</v>
      </c>
      <c r="I199" t="s">
        <v>135</v>
      </c>
      <c r="J199" t="s">
        <v>136</v>
      </c>
      <c r="K199" s="1">
        <v>43790</v>
      </c>
      <c r="L199" s="1">
        <v>44156</v>
      </c>
      <c r="M199" s="1">
        <v>43972</v>
      </c>
      <c r="N199" s="1">
        <v>44002</v>
      </c>
      <c r="O199" t="s">
        <v>35</v>
      </c>
      <c r="P199">
        <v>3.2</v>
      </c>
      <c r="Q199">
        <v>42</v>
      </c>
      <c r="R199">
        <v>134.4</v>
      </c>
      <c r="S199">
        <v>0</v>
      </c>
      <c r="T199">
        <v>134.4</v>
      </c>
      <c r="U199">
        <v>0</v>
      </c>
      <c r="V199">
        <v>134.4</v>
      </c>
      <c r="W199" t="s">
        <v>36</v>
      </c>
      <c r="X199" t="s">
        <v>464</v>
      </c>
      <c r="Y199" t="s">
        <v>481</v>
      </c>
      <c r="Z199" t="s">
        <v>136</v>
      </c>
      <c r="AA199" t="s">
        <v>39</v>
      </c>
    </row>
    <row r="200" spans="1:27" hidden="1" x14ac:dyDescent="0.25">
      <c r="A200" t="s">
        <v>27</v>
      </c>
      <c r="B200" t="s">
        <v>452</v>
      </c>
      <c r="C200" t="s">
        <v>453</v>
      </c>
      <c r="D200">
        <v>1473062</v>
      </c>
      <c r="E200">
        <v>5.6857946103104998E+17</v>
      </c>
      <c r="F200" t="s">
        <v>579</v>
      </c>
      <c r="G200" t="s">
        <v>580</v>
      </c>
      <c r="H200" t="s">
        <v>285</v>
      </c>
      <c r="I200" t="s">
        <v>286</v>
      </c>
      <c r="J200" t="s">
        <v>287</v>
      </c>
      <c r="K200" s="1">
        <v>43790</v>
      </c>
      <c r="L200" s="1">
        <v>44156</v>
      </c>
      <c r="M200" s="1">
        <v>43972</v>
      </c>
      <c r="N200" s="1">
        <v>44002</v>
      </c>
      <c r="O200" t="s">
        <v>35</v>
      </c>
      <c r="P200">
        <v>25.6</v>
      </c>
      <c r="Q200">
        <v>20</v>
      </c>
      <c r="R200">
        <v>512</v>
      </c>
      <c r="S200">
        <v>0</v>
      </c>
      <c r="T200">
        <v>512</v>
      </c>
      <c r="U200">
        <v>0</v>
      </c>
      <c r="V200">
        <v>512</v>
      </c>
      <c r="W200" t="s">
        <v>36</v>
      </c>
      <c r="X200" t="s">
        <v>456</v>
      </c>
      <c r="Y200" t="s">
        <v>287</v>
      </c>
      <c r="Z200" t="s">
        <v>287</v>
      </c>
      <c r="AA200" t="s">
        <v>39</v>
      </c>
    </row>
    <row r="201" spans="1:27" hidden="1" x14ac:dyDescent="0.25">
      <c r="A201" t="s">
        <v>27</v>
      </c>
      <c r="B201" t="s">
        <v>452</v>
      </c>
      <c r="C201" t="s">
        <v>453</v>
      </c>
      <c r="D201">
        <v>1473062</v>
      </c>
      <c r="E201">
        <v>5.6857946103104998E+17</v>
      </c>
      <c r="F201" t="s">
        <v>581</v>
      </c>
      <c r="G201" t="s">
        <v>582</v>
      </c>
      <c r="H201" t="s">
        <v>166</v>
      </c>
      <c r="I201" t="s">
        <v>167</v>
      </c>
      <c r="J201" t="s">
        <v>168</v>
      </c>
      <c r="K201" s="1">
        <v>43790</v>
      </c>
      <c r="L201" s="1">
        <v>44156</v>
      </c>
      <c r="M201" s="1">
        <v>43972</v>
      </c>
      <c r="N201" s="1">
        <v>44002</v>
      </c>
      <c r="O201" t="s">
        <v>35</v>
      </c>
      <c r="P201">
        <v>4</v>
      </c>
      <c r="Q201">
        <v>13</v>
      </c>
      <c r="R201">
        <v>52</v>
      </c>
      <c r="S201">
        <v>0</v>
      </c>
      <c r="T201">
        <v>52</v>
      </c>
      <c r="U201">
        <v>0</v>
      </c>
      <c r="V201">
        <v>52</v>
      </c>
      <c r="W201" t="s">
        <v>36</v>
      </c>
      <c r="X201" t="s">
        <v>456</v>
      </c>
      <c r="Y201" t="s">
        <v>169</v>
      </c>
      <c r="Z201" t="s">
        <v>168</v>
      </c>
      <c r="AA201" t="s">
        <v>39</v>
      </c>
    </row>
    <row r="202" spans="1:27" hidden="1" x14ac:dyDescent="0.25">
      <c r="A202" t="s">
        <v>27</v>
      </c>
      <c r="B202" t="s">
        <v>560</v>
      </c>
      <c r="C202" t="s">
        <v>561</v>
      </c>
      <c r="D202">
        <v>1473062</v>
      </c>
      <c r="E202">
        <v>5.6857946106549197E+17</v>
      </c>
      <c r="F202" t="s">
        <v>583</v>
      </c>
      <c r="G202" t="s">
        <v>584</v>
      </c>
      <c r="H202" t="s">
        <v>585</v>
      </c>
      <c r="I202" t="s">
        <v>565</v>
      </c>
      <c r="J202" t="s">
        <v>566</v>
      </c>
      <c r="K202" s="1">
        <v>43972</v>
      </c>
      <c r="L202" s="1">
        <v>44337</v>
      </c>
      <c r="M202" s="1">
        <v>43972</v>
      </c>
      <c r="N202" s="1">
        <v>44336</v>
      </c>
      <c r="O202" t="s">
        <v>137</v>
      </c>
      <c r="P202">
        <v>360</v>
      </c>
      <c r="Q202">
        <v>1</v>
      </c>
      <c r="R202">
        <v>360</v>
      </c>
      <c r="S202">
        <v>0</v>
      </c>
      <c r="T202">
        <v>360</v>
      </c>
      <c r="U202">
        <v>0</v>
      </c>
      <c r="V202">
        <v>360</v>
      </c>
      <c r="W202" t="s">
        <v>36</v>
      </c>
      <c r="X202" t="s">
        <v>567</v>
      </c>
      <c r="Y202" t="s">
        <v>566</v>
      </c>
      <c r="Z202" t="s">
        <v>566</v>
      </c>
      <c r="AA202" t="s">
        <v>586</v>
      </c>
    </row>
    <row r="203" spans="1:27" hidden="1" x14ac:dyDescent="0.25">
      <c r="A203" t="s">
        <v>27</v>
      </c>
      <c r="B203" t="s">
        <v>560</v>
      </c>
      <c r="C203" t="s">
        <v>561</v>
      </c>
      <c r="D203">
        <v>1473062</v>
      </c>
      <c r="E203">
        <v>5.6857946106574797E+17</v>
      </c>
      <c r="F203" t="s">
        <v>583</v>
      </c>
      <c r="G203" t="s">
        <v>584</v>
      </c>
      <c r="H203" t="s">
        <v>564</v>
      </c>
      <c r="I203" t="s">
        <v>565</v>
      </c>
      <c r="J203" t="s">
        <v>566</v>
      </c>
      <c r="K203" s="1">
        <v>43972</v>
      </c>
      <c r="L203" s="1">
        <v>44337</v>
      </c>
      <c r="M203" s="1">
        <v>43972</v>
      </c>
      <c r="N203" s="1">
        <v>44002</v>
      </c>
      <c r="O203" t="s">
        <v>587</v>
      </c>
      <c r="P203">
        <v>30</v>
      </c>
      <c r="Q203">
        <v>1</v>
      </c>
      <c r="R203">
        <v>30</v>
      </c>
      <c r="S203">
        <v>0</v>
      </c>
      <c r="T203">
        <v>30</v>
      </c>
      <c r="U203">
        <v>0</v>
      </c>
      <c r="V203">
        <v>30</v>
      </c>
      <c r="W203" t="s">
        <v>36</v>
      </c>
      <c r="X203" t="s">
        <v>567</v>
      </c>
      <c r="Y203" t="s">
        <v>566</v>
      </c>
      <c r="Z203" t="s">
        <v>566</v>
      </c>
      <c r="AA203" t="s">
        <v>39</v>
      </c>
    </row>
    <row r="204" spans="1:27" hidden="1" x14ac:dyDescent="0.25">
      <c r="A204" t="s">
        <v>27</v>
      </c>
      <c r="B204" t="s">
        <v>560</v>
      </c>
      <c r="C204" t="s">
        <v>561</v>
      </c>
      <c r="D204">
        <v>1473062</v>
      </c>
      <c r="E204">
        <v>5.6857946106574797E+17</v>
      </c>
      <c r="F204" t="s">
        <v>583</v>
      </c>
      <c r="G204" t="s">
        <v>584</v>
      </c>
      <c r="H204" t="s">
        <v>585</v>
      </c>
      <c r="I204" t="s">
        <v>565</v>
      </c>
      <c r="J204" t="s">
        <v>566</v>
      </c>
      <c r="K204" s="1">
        <v>43972</v>
      </c>
      <c r="L204" s="1">
        <v>44337</v>
      </c>
      <c r="M204" s="1">
        <v>43972</v>
      </c>
      <c r="N204" s="1">
        <v>44336</v>
      </c>
      <c r="O204" t="s">
        <v>588</v>
      </c>
      <c r="P204">
        <v>-360</v>
      </c>
      <c r="Q204">
        <v>1</v>
      </c>
      <c r="R204">
        <v>-360</v>
      </c>
      <c r="S204">
        <v>0</v>
      </c>
      <c r="T204">
        <v>-360</v>
      </c>
      <c r="U204">
        <v>0</v>
      </c>
      <c r="V204">
        <v>-360</v>
      </c>
      <c r="W204" t="s">
        <v>36</v>
      </c>
      <c r="X204" t="s">
        <v>567</v>
      </c>
      <c r="Y204" t="s">
        <v>566</v>
      </c>
      <c r="Z204" t="s">
        <v>566</v>
      </c>
      <c r="AA204" t="s">
        <v>586</v>
      </c>
    </row>
    <row r="205" spans="1:27" hidden="1" x14ac:dyDescent="0.25">
      <c r="A205" t="s">
        <v>27</v>
      </c>
      <c r="B205" t="s">
        <v>152</v>
      </c>
      <c r="C205" t="s">
        <v>153</v>
      </c>
      <c r="D205">
        <v>1473062</v>
      </c>
      <c r="E205">
        <v>5.6857946089793498E+17</v>
      </c>
      <c r="F205" t="s">
        <v>589</v>
      </c>
      <c r="G205" t="s">
        <v>590</v>
      </c>
      <c r="H205" t="s">
        <v>467</v>
      </c>
      <c r="I205" t="s">
        <v>468</v>
      </c>
      <c r="J205" t="s">
        <v>469</v>
      </c>
      <c r="K205" s="1">
        <v>43973</v>
      </c>
      <c r="L205" s="1">
        <v>44338</v>
      </c>
      <c r="M205" s="1">
        <v>43973</v>
      </c>
      <c r="N205" s="1">
        <v>44003</v>
      </c>
      <c r="O205" t="s">
        <v>137</v>
      </c>
      <c r="P205">
        <v>5.6</v>
      </c>
      <c r="Q205">
        <v>1</v>
      </c>
      <c r="R205">
        <v>5.6</v>
      </c>
      <c r="S205">
        <v>0</v>
      </c>
      <c r="T205">
        <v>5.6</v>
      </c>
      <c r="U205">
        <v>0</v>
      </c>
      <c r="V205">
        <v>5.6</v>
      </c>
      <c r="W205" t="s">
        <v>36</v>
      </c>
      <c r="X205" t="s">
        <v>156</v>
      </c>
      <c r="Y205" t="s">
        <v>469</v>
      </c>
      <c r="Z205" t="s">
        <v>469</v>
      </c>
      <c r="AA205" t="s">
        <v>39</v>
      </c>
    </row>
    <row r="206" spans="1:27" hidden="1" x14ac:dyDescent="0.25">
      <c r="A206" t="s">
        <v>27</v>
      </c>
      <c r="B206" t="s">
        <v>122</v>
      </c>
      <c r="C206" t="s">
        <v>123</v>
      </c>
      <c r="D206">
        <v>1473062</v>
      </c>
      <c r="E206">
        <v>5.6857946104602598E+17</v>
      </c>
      <c r="F206" t="s">
        <v>591</v>
      </c>
      <c r="G206" t="s">
        <v>592</v>
      </c>
      <c r="H206" t="s">
        <v>52</v>
      </c>
      <c r="I206" t="s">
        <v>53</v>
      </c>
      <c r="J206" t="s">
        <v>54</v>
      </c>
      <c r="K206" s="1">
        <v>43883</v>
      </c>
      <c r="L206" s="1">
        <v>44249</v>
      </c>
      <c r="M206" s="1">
        <v>43973</v>
      </c>
      <c r="N206" s="1">
        <v>44003</v>
      </c>
      <c r="O206" t="s">
        <v>35</v>
      </c>
      <c r="P206">
        <v>16</v>
      </c>
      <c r="Q206">
        <v>65</v>
      </c>
      <c r="R206">
        <v>1040</v>
      </c>
      <c r="S206">
        <v>0</v>
      </c>
      <c r="T206">
        <v>1040</v>
      </c>
      <c r="U206">
        <v>0</v>
      </c>
      <c r="V206">
        <v>1040</v>
      </c>
      <c r="W206" t="s">
        <v>36</v>
      </c>
      <c r="X206" t="s">
        <v>129</v>
      </c>
      <c r="Y206" t="s">
        <v>55</v>
      </c>
      <c r="Z206" t="s">
        <v>54</v>
      </c>
      <c r="AA206" t="s">
        <v>39</v>
      </c>
    </row>
    <row r="207" spans="1:27" hidden="1" x14ac:dyDescent="0.25">
      <c r="A207" t="s">
        <v>27</v>
      </c>
      <c r="B207" t="s">
        <v>122</v>
      </c>
      <c r="C207" t="s">
        <v>123</v>
      </c>
      <c r="D207">
        <v>1473062</v>
      </c>
      <c r="E207">
        <v>5.6857946104615302E+17</v>
      </c>
      <c r="F207" t="s">
        <v>593</v>
      </c>
      <c r="G207" t="s">
        <v>594</v>
      </c>
      <c r="H207" t="s">
        <v>160</v>
      </c>
      <c r="I207" t="s">
        <v>161</v>
      </c>
      <c r="J207" t="s">
        <v>162</v>
      </c>
      <c r="K207" s="1">
        <v>43883</v>
      </c>
      <c r="L207" s="1">
        <v>44249</v>
      </c>
      <c r="M207" s="1">
        <v>43973</v>
      </c>
      <c r="N207" s="1">
        <v>44003</v>
      </c>
      <c r="O207" t="s">
        <v>35</v>
      </c>
      <c r="P207">
        <v>1.6</v>
      </c>
      <c r="Q207">
        <v>140</v>
      </c>
      <c r="R207">
        <v>224</v>
      </c>
      <c r="S207">
        <v>0</v>
      </c>
      <c r="T207">
        <v>224</v>
      </c>
      <c r="U207">
        <v>0</v>
      </c>
      <c r="V207">
        <v>224</v>
      </c>
      <c r="W207" t="s">
        <v>36</v>
      </c>
      <c r="X207" t="s">
        <v>129</v>
      </c>
      <c r="Y207" t="s">
        <v>162</v>
      </c>
      <c r="Z207" t="s">
        <v>162</v>
      </c>
      <c r="AA207" t="s">
        <v>39</v>
      </c>
    </row>
    <row r="208" spans="1:27" hidden="1" x14ac:dyDescent="0.25">
      <c r="A208" t="s">
        <v>27</v>
      </c>
      <c r="B208" t="s">
        <v>122</v>
      </c>
      <c r="C208" t="s">
        <v>123</v>
      </c>
      <c r="D208">
        <v>1473062</v>
      </c>
      <c r="E208">
        <v>5.6857946104615302E+17</v>
      </c>
      <c r="F208" t="s">
        <v>595</v>
      </c>
      <c r="G208" t="s">
        <v>596</v>
      </c>
      <c r="H208" t="s">
        <v>47</v>
      </c>
      <c r="I208" t="s">
        <v>48</v>
      </c>
      <c r="J208" t="s">
        <v>49</v>
      </c>
      <c r="K208" s="1">
        <v>43883</v>
      </c>
      <c r="L208" s="1">
        <v>44249</v>
      </c>
      <c r="M208" s="1">
        <v>43973</v>
      </c>
      <c r="N208" s="1">
        <v>44003</v>
      </c>
      <c r="O208" t="s">
        <v>35</v>
      </c>
      <c r="P208">
        <v>12</v>
      </c>
      <c r="Q208">
        <v>13</v>
      </c>
      <c r="R208">
        <v>156</v>
      </c>
      <c r="S208">
        <v>0</v>
      </c>
      <c r="T208">
        <v>156</v>
      </c>
      <c r="U208">
        <v>0</v>
      </c>
      <c r="V208">
        <v>156</v>
      </c>
      <c r="W208" t="s">
        <v>36</v>
      </c>
      <c r="X208" t="s">
        <v>129</v>
      </c>
      <c r="Y208" t="s">
        <v>97</v>
      </c>
      <c r="Z208" t="s">
        <v>49</v>
      </c>
      <c r="AA208" t="s">
        <v>39</v>
      </c>
    </row>
    <row r="209" spans="1:27" hidden="1" x14ac:dyDescent="0.25">
      <c r="A209" t="s">
        <v>27</v>
      </c>
      <c r="B209" t="s">
        <v>122</v>
      </c>
      <c r="C209" t="s">
        <v>123</v>
      </c>
      <c r="D209">
        <v>1473062</v>
      </c>
      <c r="E209">
        <v>5.6857946104615302E+17</v>
      </c>
      <c r="F209" t="s">
        <v>597</v>
      </c>
      <c r="G209" t="s">
        <v>598</v>
      </c>
      <c r="H209" t="s">
        <v>166</v>
      </c>
      <c r="I209" t="s">
        <v>167</v>
      </c>
      <c r="J209" t="s">
        <v>168</v>
      </c>
      <c r="K209" s="1">
        <v>43883</v>
      </c>
      <c r="L209" s="1">
        <v>44249</v>
      </c>
      <c r="M209" s="1">
        <v>43973</v>
      </c>
      <c r="N209" s="1">
        <v>44003</v>
      </c>
      <c r="O209" t="s">
        <v>35</v>
      </c>
      <c r="P209">
        <v>4</v>
      </c>
      <c r="Q209">
        <v>28</v>
      </c>
      <c r="R209">
        <v>112</v>
      </c>
      <c r="S209">
        <v>0</v>
      </c>
      <c r="T209">
        <v>112</v>
      </c>
      <c r="U209">
        <v>0</v>
      </c>
      <c r="V209">
        <v>112</v>
      </c>
      <c r="W209" t="s">
        <v>36</v>
      </c>
      <c r="X209" t="s">
        <v>129</v>
      </c>
      <c r="Y209" t="s">
        <v>169</v>
      </c>
      <c r="Z209" t="s">
        <v>168</v>
      </c>
      <c r="AA209" t="s">
        <v>39</v>
      </c>
    </row>
    <row r="210" spans="1:27" hidden="1" x14ac:dyDescent="0.25">
      <c r="A210" t="s">
        <v>27</v>
      </c>
      <c r="B210" t="s">
        <v>122</v>
      </c>
      <c r="C210" t="s">
        <v>123</v>
      </c>
      <c r="D210">
        <v>1473062</v>
      </c>
      <c r="E210">
        <v>5.6857946104615302E+17</v>
      </c>
      <c r="F210" t="s">
        <v>599</v>
      </c>
      <c r="G210" t="s">
        <v>600</v>
      </c>
      <c r="H210" t="s">
        <v>186</v>
      </c>
      <c r="I210" t="s">
        <v>187</v>
      </c>
      <c r="J210" t="s">
        <v>188</v>
      </c>
      <c r="K210" s="1">
        <v>43883</v>
      </c>
      <c r="L210" s="1">
        <v>44249</v>
      </c>
      <c r="M210" s="1">
        <v>43973</v>
      </c>
      <c r="N210" s="1">
        <v>44003</v>
      </c>
      <c r="O210" t="s">
        <v>35</v>
      </c>
      <c r="P210">
        <v>8</v>
      </c>
      <c r="Q210">
        <v>85</v>
      </c>
      <c r="R210">
        <v>680</v>
      </c>
      <c r="S210">
        <v>0</v>
      </c>
      <c r="T210">
        <v>680</v>
      </c>
      <c r="U210">
        <v>0</v>
      </c>
      <c r="V210">
        <v>680</v>
      </c>
      <c r="W210" t="s">
        <v>36</v>
      </c>
      <c r="X210" t="s">
        <v>129</v>
      </c>
      <c r="Y210" t="s">
        <v>237</v>
      </c>
      <c r="Z210" t="s">
        <v>188</v>
      </c>
      <c r="AA210" t="s">
        <v>39</v>
      </c>
    </row>
    <row r="211" spans="1:27" hidden="1" x14ac:dyDescent="0.25">
      <c r="A211" t="s">
        <v>27</v>
      </c>
      <c r="B211" t="s">
        <v>601</v>
      </c>
      <c r="C211" t="s">
        <v>602</v>
      </c>
      <c r="D211">
        <v>1473062</v>
      </c>
      <c r="E211">
        <v>5.6857946106728397E+17</v>
      </c>
      <c r="F211" t="s">
        <v>603</v>
      </c>
      <c r="G211" t="s">
        <v>604</v>
      </c>
      <c r="H211" t="s">
        <v>126</v>
      </c>
      <c r="I211" t="s">
        <v>127</v>
      </c>
      <c r="J211" t="s">
        <v>128</v>
      </c>
      <c r="K211" s="1">
        <v>43852</v>
      </c>
      <c r="L211" s="1">
        <v>44218</v>
      </c>
      <c r="M211" s="1">
        <v>43973</v>
      </c>
      <c r="N211" s="1">
        <v>44003</v>
      </c>
      <c r="O211" t="s">
        <v>35</v>
      </c>
      <c r="P211">
        <v>24</v>
      </c>
      <c r="Q211">
        <v>5</v>
      </c>
      <c r="R211">
        <v>120</v>
      </c>
      <c r="S211">
        <v>0</v>
      </c>
      <c r="T211">
        <v>120</v>
      </c>
      <c r="U211">
        <v>0</v>
      </c>
      <c r="V211">
        <v>120</v>
      </c>
      <c r="W211" t="s">
        <v>36</v>
      </c>
      <c r="X211" t="s">
        <v>605</v>
      </c>
      <c r="Y211" t="s">
        <v>128</v>
      </c>
      <c r="Z211" t="s">
        <v>128</v>
      </c>
      <c r="AA211" t="s">
        <v>39</v>
      </c>
    </row>
    <row r="212" spans="1:27" hidden="1" x14ac:dyDescent="0.25">
      <c r="A212" t="s">
        <v>27</v>
      </c>
      <c r="B212" t="s">
        <v>601</v>
      </c>
      <c r="C212" t="s">
        <v>602</v>
      </c>
      <c r="D212">
        <v>1473062</v>
      </c>
      <c r="E212">
        <v>5.6857946106728397E+17</v>
      </c>
      <c r="F212" t="s">
        <v>606</v>
      </c>
      <c r="G212" t="s">
        <v>607</v>
      </c>
      <c r="H212" t="s">
        <v>213</v>
      </c>
      <c r="I212" t="s">
        <v>214</v>
      </c>
      <c r="J212" t="s">
        <v>215</v>
      </c>
      <c r="K212" s="1">
        <v>43852</v>
      </c>
      <c r="L212" s="1">
        <v>44218</v>
      </c>
      <c r="M212" s="1">
        <v>43973</v>
      </c>
      <c r="N212" s="1">
        <v>44003</v>
      </c>
      <c r="O212" t="s">
        <v>35</v>
      </c>
      <c r="P212">
        <v>4</v>
      </c>
      <c r="Q212">
        <v>5</v>
      </c>
      <c r="R212">
        <v>20</v>
      </c>
      <c r="S212">
        <v>0</v>
      </c>
      <c r="T212">
        <v>20</v>
      </c>
      <c r="U212">
        <v>0</v>
      </c>
      <c r="V212">
        <v>20</v>
      </c>
      <c r="W212" t="s">
        <v>36</v>
      </c>
      <c r="X212" t="s">
        <v>605</v>
      </c>
      <c r="Y212" t="s">
        <v>215</v>
      </c>
      <c r="Z212" t="s">
        <v>215</v>
      </c>
      <c r="AA212" t="s">
        <v>39</v>
      </c>
    </row>
    <row r="213" spans="1:27" hidden="1" x14ac:dyDescent="0.25">
      <c r="A213" t="s">
        <v>27</v>
      </c>
      <c r="B213" t="s">
        <v>601</v>
      </c>
      <c r="C213" t="s">
        <v>602</v>
      </c>
      <c r="D213">
        <v>1473062</v>
      </c>
      <c r="E213">
        <v>5.6857946106728397E+17</v>
      </c>
      <c r="F213" t="s">
        <v>608</v>
      </c>
      <c r="G213" t="s">
        <v>609</v>
      </c>
      <c r="H213" t="s">
        <v>47</v>
      </c>
      <c r="I213" t="s">
        <v>48</v>
      </c>
      <c r="J213" t="s">
        <v>49</v>
      </c>
      <c r="K213" s="1">
        <v>43852</v>
      </c>
      <c r="L213" s="1">
        <v>44218</v>
      </c>
      <c r="M213" s="1">
        <v>43973</v>
      </c>
      <c r="N213" s="1">
        <v>44003</v>
      </c>
      <c r="O213" t="s">
        <v>35</v>
      </c>
      <c r="P213">
        <v>12</v>
      </c>
      <c r="Q213">
        <v>2</v>
      </c>
      <c r="R213">
        <v>24</v>
      </c>
      <c r="S213">
        <v>0</v>
      </c>
      <c r="T213">
        <v>24</v>
      </c>
      <c r="U213">
        <v>0</v>
      </c>
      <c r="V213">
        <v>24</v>
      </c>
      <c r="W213" t="s">
        <v>36</v>
      </c>
      <c r="X213" t="s">
        <v>605</v>
      </c>
      <c r="Y213" t="s">
        <v>49</v>
      </c>
      <c r="Z213" t="s">
        <v>49</v>
      </c>
      <c r="AA213" t="s">
        <v>39</v>
      </c>
    </row>
    <row r="214" spans="1:27" hidden="1" x14ac:dyDescent="0.25">
      <c r="A214" t="s">
        <v>27</v>
      </c>
      <c r="B214" t="s">
        <v>170</v>
      </c>
      <c r="C214" t="s">
        <v>171</v>
      </c>
      <c r="D214">
        <v>1473062</v>
      </c>
      <c r="E214">
        <v>5.6857946102043302E+17</v>
      </c>
      <c r="F214" t="s">
        <v>610</v>
      </c>
      <c r="G214" t="s">
        <v>611</v>
      </c>
      <c r="H214" t="s">
        <v>84</v>
      </c>
      <c r="I214" t="s">
        <v>85</v>
      </c>
      <c r="J214" t="s">
        <v>86</v>
      </c>
      <c r="K214" s="1">
        <v>43912</v>
      </c>
      <c r="L214" s="1">
        <v>44277</v>
      </c>
      <c r="M214" s="1">
        <v>43973</v>
      </c>
      <c r="N214" s="1">
        <v>44003</v>
      </c>
      <c r="O214" t="s">
        <v>35</v>
      </c>
      <c r="P214">
        <v>4</v>
      </c>
      <c r="Q214">
        <v>49</v>
      </c>
      <c r="R214">
        <v>196</v>
      </c>
      <c r="S214">
        <v>0</v>
      </c>
      <c r="T214">
        <v>196</v>
      </c>
      <c r="U214">
        <v>0</v>
      </c>
      <c r="V214">
        <v>196</v>
      </c>
      <c r="W214" t="s">
        <v>36</v>
      </c>
      <c r="X214" t="s">
        <v>177</v>
      </c>
      <c r="Y214" t="s">
        <v>87</v>
      </c>
      <c r="Z214" t="s">
        <v>86</v>
      </c>
      <c r="AA214" t="s">
        <v>39</v>
      </c>
    </row>
    <row r="215" spans="1:27" hidden="1" x14ac:dyDescent="0.25">
      <c r="A215" t="s">
        <v>27</v>
      </c>
      <c r="B215" t="s">
        <v>170</v>
      </c>
      <c r="C215" t="s">
        <v>171</v>
      </c>
      <c r="D215">
        <v>1473062</v>
      </c>
      <c r="E215">
        <v>5.6857946102043302E+17</v>
      </c>
      <c r="F215" t="s">
        <v>612</v>
      </c>
      <c r="G215" t="s">
        <v>613</v>
      </c>
      <c r="H215" t="s">
        <v>614</v>
      </c>
      <c r="I215" t="s">
        <v>615</v>
      </c>
      <c r="J215" t="s">
        <v>616</v>
      </c>
      <c r="K215" s="1">
        <v>43912</v>
      </c>
      <c r="L215" s="1">
        <v>44277</v>
      </c>
      <c r="M215" s="1">
        <v>43973</v>
      </c>
      <c r="N215" s="1">
        <v>44003</v>
      </c>
      <c r="O215" t="s">
        <v>35</v>
      </c>
      <c r="P215">
        <v>3.2</v>
      </c>
      <c r="Q215">
        <v>2</v>
      </c>
      <c r="R215">
        <v>6.4</v>
      </c>
      <c r="S215">
        <v>0</v>
      </c>
      <c r="T215">
        <v>6.4</v>
      </c>
      <c r="U215">
        <v>0</v>
      </c>
      <c r="V215">
        <v>6.4</v>
      </c>
      <c r="W215" t="s">
        <v>36</v>
      </c>
      <c r="X215" t="s">
        <v>177</v>
      </c>
      <c r="Y215" t="s">
        <v>616</v>
      </c>
      <c r="Z215" t="s">
        <v>616</v>
      </c>
      <c r="AA215" t="s">
        <v>39</v>
      </c>
    </row>
    <row r="216" spans="1:27" hidden="1" x14ac:dyDescent="0.25">
      <c r="A216" t="s">
        <v>27</v>
      </c>
      <c r="B216" t="s">
        <v>170</v>
      </c>
      <c r="C216" t="s">
        <v>171</v>
      </c>
      <c r="D216">
        <v>1473062</v>
      </c>
      <c r="E216">
        <v>5.6857946102043302E+17</v>
      </c>
      <c r="F216" t="s">
        <v>610</v>
      </c>
      <c r="G216" t="s">
        <v>611</v>
      </c>
      <c r="H216" t="s">
        <v>84</v>
      </c>
      <c r="I216" t="s">
        <v>85</v>
      </c>
      <c r="J216" t="s">
        <v>86</v>
      </c>
      <c r="K216" s="1">
        <v>43912</v>
      </c>
      <c r="L216" s="1">
        <v>44277</v>
      </c>
      <c r="M216" s="1">
        <v>43943</v>
      </c>
      <c r="N216" s="1">
        <v>43948</v>
      </c>
      <c r="O216" t="s">
        <v>61</v>
      </c>
      <c r="P216">
        <v>0.8</v>
      </c>
      <c r="Q216">
        <v>47</v>
      </c>
      <c r="R216">
        <v>37.6</v>
      </c>
      <c r="S216">
        <v>0</v>
      </c>
      <c r="T216">
        <v>37.6</v>
      </c>
      <c r="U216">
        <v>0</v>
      </c>
      <c r="V216">
        <v>37.6</v>
      </c>
      <c r="W216" t="s">
        <v>36</v>
      </c>
      <c r="X216" t="s">
        <v>177</v>
      </c>
      <c r="Y216" t="s">
        <v>87</v>
      </c>
      <c r="Z216" t="s">
        <v>86</v>
      </c>
      <c r="AA216" t="s">
        <v>39</v>
      </c>
    </row>
    <row r="217" spans="1:27" hidden="1" x14ac:dyDescent="0.25">
      <c r="A217" t="s">
        <v>27</v>
      </c>
      <c r="B217" t="s">
        <v>170</v>
      </c>
      <c r="C217" t="s">
        <v>171</v>
      </c>
      <c r="D217">
        <v>1473062</v>
      </c>
      <c r="E217">
        <v>5.6857946102043302E+17</v>
      </c>
      <c r="F217" t="s">
        <v>610</v>
      </c>
      <c r="G217" t="s">
        <v>611</v>
      </c>
      <c r="H217" t="s">
        <v>84</v>
      </c>
      <c r="I217" t="s">
        <v>85</v>
      </c>
      <c r="J217" t="s">
        <v>86</v>
      </c>
      <c r="K217" s="1">
        <v>43912</v>
      </c>
      <c r="L217" s="1">
        <v>44277</v>
      </c>
      <c r="M217" s="1">
        <v>43949</v>
      </c>
      <c r="N217" s="1">
        <v>43965</v>
      </c>
      <c r="O217" t="s">
        <v>61</v>
      </c>
      <c r="P217">
        <v>2.2599999999999998</v>
      </c>
      <c r="Q217">
        <v>48</v>
      </c>
      <c r="R217">
        <v>108.8</v>
      </c>
      <c r="S217">
        <v>0</v>
      </c>
      <c r="T217">
        <v>108.8</v>
      </c>
      <c r="U217">
        <v>0</v>
      </c>
      <c r="V217">
        <v>108.8</v>
      </c>
      <c r="W217" t="s">
        <v>36</v>
      </c>
      <c r="X217" t="s">
        <v>177</v>
      </c>
      <c r="Y217" t="s">
        <v>87</v>
      </c>
      <c r="Z217" t="s">
        <v>86</v>
      </c>
      <c r="AA217" t="s">
        <v>39</v>
      </c>
    </row>
    <row r="218" spans="1:27" hidden="1" x14ac:dyDescent="0.25">
      <c r="A218" t="s">
        <v>27</v>
      </c>
      <c r="B218" t="s">
        <v>170</v>
      </c>
      <c r="C218" t="s">
        <v>171</v>
      </c>
      <c r="D218">
        <v>1473062</v>
      </c>
      <c r="E218">
        <v>5.6857946102043302E+17</v>
      </c>
      <c r="F218" t="s">
        <v>610</v>
      </c>
      <c r="G218" t="s">
        <v>611</v>
      </c>
      <c r="H218" t="s">
        <v>84</v>
      </c>
      <c r="I218" t="s">
        <v>85</v>
      </c>
      <c r="J218" t="s">
        <v>86</v>
      </c>
      <c r="K218" s="1">
        <v>43912</v>
      </c>
      <c r="L218" s="1">
        <v>44277</v>
      </c>
      <c r="M218" s="1">
        <v>43966</v>
      </c>
      <c r="N218" s="1">
        <v>43972</v>
      </c>
      <c r="O218" t="s">
        <v>61</v>
      </c>
      <c r="P218">
        <v>0.93</v>
      </c>
      <c r="Q218">
        <v>49</v>
      </c>
      <c r="R218">
        <v>45.73</v>
      </c>
      <c r="S218">
        <v>0</v>
      </c>
      <c r="T218">
        <v>45.73</v>
      </c>
      <c r="U218">
        <v>0</v>
      </c>
      <c r="V218">
        <v>45.73</v>
      </c>
      <c r="W218" t="s">
        <v>36</v>
      </c>
      <c r="X218" t="s">
        <v>177</v>
      </c>
      <c r="Y218" t="s">
        <v>87</v>
      </c>
      <c r="Z218" t="s">
        <v>86</v>
      </c>
      <c r="AA218" t="s">
        <v>39</v>
      </c>
    </row>
    <row r="219" spans="1:27" hidden="1" x14ac:dyDescent="0.25">
      <c r="A219" t="s">
        <v>27</v>
      </c>
      <c r="B219" t="s">
        <v>170</v>
      </c>
      <c r="C219" t="s">
        <v>171</v>
      </c>
      <c r="D219">
        <v>1473062</v>
      </c>
      <c r="E219">
        <v>5.6857946102043302E+17</v>
      </c>
      <c r="F219" t="s">
        <v>610</v>
      </c>
      <c r="G219" t="s">
        <v>611</v>
      </c>
      <c r="H219" t="s">
        <v>84</v>
      </c>
      <c r="I219" t="s">
        <v>85</v>
      </c>
      <c r="J219" t="s">
        <v>86</v>
      </c>
      <c r="K219" s="1">
        <v>43912</v>
      </c>
      <c r="L219" s="1">
        <v>44277</v>
      </c>
      <c r="M219" s="1">
        <v>43943</v>
      </c>
      <c r="N219" s="1">
        <v>43972</v>
      </c>
      <c r="O219" t="s">
        <v>61</v>
      </c>
      <c r="P219">
        <v>-4</v>
      </c>
      <c r="Q219">
        <v>47</v>
      </c>
      <c r="R219">
        <v>-188</v>
      </c>
      <c r="S219">
        <v>0</v>
      </c>
      <c r="T219">
        <v>-188</v>
      </c>
      <c r="U219">
        <v>0</v>
      </c>
      <c r="V219">
        <v>-188</v>
      </c>
      <c r="W219" t="s">
        <v>36</v>
      </c>
      <c r="X219" t="s">
        <v>177</v>
      </c>
      <c r="Y219" t="s">
        <v>87</v>
      </c>
      <c r="Z219" t="s">
        <v>86</v>
      </c>
      <c r="AA219" t="s">
        <v>39</v>
      </c>
    </row>
    <row r="220" spans="1:27" hidden="1" x14ac:dyDescent="0.25">
      <c r="A220" t="s">
        <v>27</v>
      </c>
      <c r="B220" t="s">
        <v>170</v>
      </c>
      <c r="C220" t="s">
        <v>171</v>
      </c>
      <c r="D220">
        <v>1473062</v>
      </c>
      <c r="E220">
        <v>5.6857946106600499E+17</v>
      </c>
      <c r="F220" t="s">
        <v>617</v>
      </c>
      <c r="G220" t="s">
        <v>618</v>
      </c>
      <c r="H220" t="s">
        <v>118</v>
      </c>
      <c r="I220" t="s">
        <v>119</v>
      </c>
      <c r="J220" t="s">
        <v>120</v>
      </c>
      <c r="K220" s="1">
        <v>43912</v>
      </c>
      <c r="L220" s="1">
        <v>44277</v>
      </c>
      <c r="M220" s="1">
        <v>43973</v>
      </c>
      <c r="N220" s="1">
        <v>44003</v>
      </c>
      <c r="O220" t="s">
        <v>35</v>
      </c>
      <c r="P220">
        <v>12</v>
      </c>
      <c r="Q220">
        <v>119</v>
      </c>
      <c r="R220">
        <v>1428</v>
      </c>
      <c r="S220">
        <v>0</v>
      </c>
      <c r="T220">
        <v>1428</v>
      </c>
      <c r="U220">
        <v>0</v>
      </c>
      <c r="V220">
        <v>1428</v>
      </c>
      <c r="W220" t="s">
        <v>36</v>
      </c>
      <c r="X220" t="s">
        <v>177</v>
      </c>
      <c r="Y220" t="s">
        <v>121</v>
      </c>
      <c r="Z220" t="s">
        <v>120</v>
      </c>
      <c r="AA220" t="s">
        <v>39</v>
      </c>
    </row>
    <row r="221" spans="1:27" hidden="1" x14ac:dyDescent="0.25">
      <c r="A221" t="s">
        <v>27</v>
      </c>
      <c r="B221" t="s">
        <v>170</v>
      </c>
      <c r="C221" t="s">
        <v>171</v>
      </c>
      <c r="D221">
        <v>1473062</v>
      </c>
      <c r="E221">
        <v>5.6857946106600499E+17</v>
      </c>
      <c r="F221" t="s">
        <v>617</v>
      </c>
      <c r="G221" t="s">
        <v>618</v>
      </c>
      <c r="H221" t="s">
        <v>118</v>
      </c>
      <c r="I221" t="s">
        <v>119</v>
      </c>
      <c r="J221" t="s">
        <v>120</v>
      </c>
      <c r="K221" s="1">
        <v>43912</v>
      </c>
      <c r="L221" s="1">
        <v>44277</v>
      </c>
      <c r="M221" s="1">
        <v>43943</v>
      </c>
      <c r="N221" s="1">
        <v>43965</v>
      </c>
      <c r="O221" t="s">
        <v>61</v>
      </c>
      <c r="P221">
        <v>9.1999999999999993</v>
      </c>
      <c r="Q221">
        <v>118</v>
      </c>
      <c r="R221">
        <v>1085.5999999999999</v>
      </c>
      <c r="S221">
        <v>0</v>
      </c>
      <c r="T221">
        <v>1085.5999999999999</v>
      </c>
      <c r="U221">
        <v>0</v>
      </c>
      <c r="V221">
        <v>1085.5999999999999</v>
      </c>
      <c r="W221" t="s">
        <v>36</v>
      </c>
      <c r="X221" t="s">
        <v>177</v>
      </c>
      <c r="Y221" t="s">
        <v>121</v>
      </c>
      <c r="Z221" t="s">
        <v>120</v>
      </c>
      <c r="AA221" t="s">
        <v>39</v>
      </c>
    </row>
    <row r="222" spans="1:27" hidden="1" x14ac:dyDescent="0.25">
      <c r="A222" t="s">
        <v>27</v>
      </c>
      <c r="B222" t="s">
        <v>170</v>
      </c>
      <c r="C222" t="s">
        <v>171</v>
      </c>
      <c r="D222">
        <v>1473062</v>
      </c>
      <c r="E222">
        <v>5.6857946106600499E+17</v>
      </c>
      <c r="F222" t="s">
        <v>617</v>
      </c>
      <c r="G222" t="s">
        <v>618</v>
      </c>
      <c r="H222" t="s">
        <v>118</v>
      </c>
      <c r="I222" t="s">
        <v>119</v>
      </c>
      <c r="J222" t="s">
        <v>120</v>
      </c>
      <c r="K222" s="1">
        <v>43912</v>
      </c>
      <c r="L222" s="1">
        <v>44277</v>
      </c>
      <c r="M222" s="1">
        <v>43966</v>
      </c>
      <c r="N222" s="1">
        <v>43972</v>
      </c>
      <c r="O222" t="s">
        <v>61</v>
      </c>
      <c r="P222">
        <v>2.8</v>
      </c>
      <c r="Q222">
        <v>119</v>
      </c>
      <c r="R222">
        <v>333.2</v>
      </c>
      <c r="S222">
        <v>0</v>
      </c>
      <c r="T222">
        <v>333.2</v>
      </c>
      <c r="U222">
        <v>0</v>
      </c>
      <c r="V222">
        <v>333.2</v>
      </c>
      <c r="W222" t="s">
        <v>36</v>
      </c>
      <c r="X222" t="s">
        <v>177</v>
      </c>
      <c r="Y222" t="s">
        <v>121</v>
      </c>
      <c r="Z222" t="s">
        <v>120</v>
      </c>
      <c r="AA222" t="s">
        <v>39</v>
      </c>
    </row>
    <row r="223" spans="1:27" hidden="1" x14ac:dyDescent="0.25">
      <c r="A223" t="s">
        <v>27</v>
      </c>
      <c r="B223" t="s">
        <v>170</v>
      </c>
      <c r="C223" t="s">
        <v>171</v>
      </c>
      <c r="D223">
        <v>1473062</v>
      </c>
      <c r="E223">
        <v>5.6857946106600499E+17</v>
      </c>
      <c r="F223" t="s">
        <v>617</v>
      </c>
      <c r="G223" t="s">
        <v>618</v>
      </c>
      <c r="H223" t="s">
        <v>118</v>
      </c>
      <c r="I223" t="s">
        <v>119</v>
      </c>
      <c r="J223" t="s">
        <v>120</v>
      </c>
      <c r="K223" s="1">
        <v>43912</v>
      </c>
      <c r="L223" s="1">
        <v>44277</v>
      </c>
      <c r="M223" s="1">
        <v>43943</v>
      </c>
      <c r="N223" s="1">
        <v>43972</v>
      </c>
      <c r="O223" t="s">
        <v>61</v>
      </c>
      <c r="P223">
        <v>-12</v>
      </c>
      <c r="Q223">
        <v>118</v>
      </c>
      <c r="R223">
        <v>-1416</v>
      </c>
      <c r="S223">
        <v>0</v>
      </c>
      <c r="T223">
        <v>-1416</v>
      </c>
      <c r="U223">
        <v>0</v>
      </c>
      <c r="V223">
        <v>-1416</v>
      </c>
      <c r="W223" t="s">
        <v>36</v>
      </c>
      <c r="X223" t="s">
        <v>177</v>
      </c>
      <c r="Y223" t="s">
        <v>121</v>
      </c>
      <c r="Z223" t="s">
        <v>120</v>
      </c>
      <c r="AA223" t="s">
        <v>39</v>
      </c>
    </row>
    <row r="224" spans="1:27" hidden="1" x14ac:dyDescent="0.25">
      <c r="A224" t="s">
        <v>27</v>
      </c>
      <c r="B224" t="s">
        <v>170</v>
      </c>
      <c r="C224" t="s">
        <v>171</v>
      </c>
      <c r="D224">
        <v>1473062</v>
      </c>
      <c r="E224">
        <v>5.6857946106613197E+17</v>
      </c>
      <c r="F224" t="s">
        <v>619</v>
      </c>
      <c r="G224" t="s">
        <v>620</v>
      </c>
      <c r="H224" t="s">
        <v>244</v>
      </c>
      <c r="I224" s="2" t="s">
        <v>245</v>
      </c>
      <c r="J224" t="s">
        <v>246</v>
      </c>
      <c r="K224" s="1">
        <v>43912</v>
      </c>
      <c r="L224" s="1">
        <v>44277</v>
      </c>
      <c r="M224" s="1">
        <v>43973</v>
      </c>
      <c r="N224" s="1">
        <v>44003</v>
      </c>
      <c r="O224" t="s">
        <v>35</v>
      </c>
      <c r="P224">
        <v>6.4</v>
      </c>
      <c r="Q224">
        <v>126</v>
      </c>
      <c r="R224">
        <v>806.4</v>
      </c>
      <c r="S224">
        <v>0</v>
      </c>
      <c r="T224">
        <v>806.4</v>
      </c>
      <c r="U224">
        <v>0</v>
      </c>
      <c r="V224">
        <v>806.4</v>
      </c>
      <c r="W224" t="s">
        <v>36</v>
      </c>
      <c r="X224" t="s">
        <v>177</v>
      </c>
      <c r="Y224" t="s">
        <v>621</v>
      </c>
      <c r="Z224" t="s">
        <v>246</v>
      </c>
      <c r="AA224" t="s">
        <v>39</v>
      </c>
    </row>
    <row r="225" spans="1:27" hidden="1" x14ac:dyDescent="0.25">
      <c r="A225" t="s">
        <v>27</v>
      </c>
      <c r="B225" t="s">
        <v>170</v>
      </c>
      <c r="C225" t="s">
        <v>171</v>
      </c>
      <c r="D225">
        <v>1473062</v>
      </c>
      <c r="E225">
        <v>5.6857946106613197E+17</v>
      </c>
      <c r="F225" t="s">
        <v>619</v>
      </c>
      <c r="G225" t="s">
        <v>620</v>
      </c>
      <c r="H225" t="s">
        <v>244</v>
      </c>
      <c r="I225" s="2" t="s">
        <v>245</v>
      </c>
      <c r="J225" t="s">
        <v>246</v>
      </c>
      <c r="K225" s="1">
        <v>43912</v>
      </c>
      <c r="L225" s="1">
        <v>44277</v>
      </c>
      <c r="M225" s="1">
        <v>43943</v>
      </c>
      <c r="N225" s="1">
        <v>43965</v>
      </c>
      <c r="O225" t="s">
        <v>61</v>
      </c>
      <c r="P225">
        <v>4.9000000000000004</v>
      </c>
      <c r="Q225">
        <v>124</v>
      </c>
      <c r="R225">
        <v>608.42999999999995</v>
      </c>
      <c r="S225">
        <v>0</v>
      </c>
      <c r="T225">
        <v>608.42999999999995</v>
      </c>
      <c r="U225">
        <v>0</v>
      </c>
      <c r="V225">
        <v>608.42999999999995</v>
      </c>
      <c r="W225" t="s">
        <v>36</v>
      </c>
      <c r="X225" t="s">
        <v>177</v>
      </c>
      <c r="Y225" t="s">
        <v>621</v>
      </c>
      <c r="Z225" t="s">
        <v>246</v>
      </c>
      <c r="AA225" t="s">
        <v>39</v>
      </c>
    </row>
    <row r="226" spans="1:27" hidden="1" x14ac:dyDescent="0.25">
      <c r="A226" t="s">
        <v>27</v>
      </c>
      <c r="B226" t="s">
        <v>170</v>
      </c>
      <c r="C226" t="s">
        <v>171</v>
      </c>
      <c r="D226">
        <v>1473062</v>
      </c>
      <c r="E226">
        <v>5.6857946106613197E+17</v>
      </c>
      <c r="F226" t="s">
        <v>619</v>
      </c>
      <c r="G226" t="s">
        <v>620</v>
      </c>
      <c r="H226" t="s">
        <v>244</v>
      </c>
      <c r="I226" s="2" t="s">
        <v>245</v>
      </c>
      <c r="J226" t="s">
        <v>246</v>
      </c>
      <c r="K226" s="1">
        <v>43912</v>
      </c>
      <c r="L226" s="1">
        <v>44277</v>
      </c>
      <c r="M226" s="1">
        <v>43966</v>
      </c>
      <c r="N226" s="1">
        <v>43972</v>
      </c>
      <c r="O226" t="s">
        <v>61</v>
      </c>
      <c r="P226">
        <v>1.49</v>
      </c>
      <c r="Q226">
        <v>126</v>
      </c>
      <c r="R226">
        <v>188.16</v>
      </c>
      <c r="S226">
        <v>0</v>
      </c>
      <c r="T226">
        <v>188.16</v>
      </c>
      <c r="U226">
        <v>0</v>
      </c>
      <c r="V226">
        <v>188.16</v>
      </c>
      <c r="W226" t="s">
        <v>36</v>
      </c>
      <c r="X226" t="s">
        <v>177</v>
      </c>
      <c r="Y226" t="s">
        <v>621</v>
      </c>
      <c r="Z226" t="s">
        <v>246</v>
      </c>
      <c r="AA226" t="s">
        <v>39</v>
      </c>
    </row>
    <row r="227" spans="1:27" hidden="1" x14ac:dyDescent="0.25">
      <c r="A227" t="s">
        <v>27</v>
      </c>
      <c r="B227" t="s">
        <v>170</v>
      </c>
      <c r="C227" t="s">
        <v>171</v>
      </c>
      <c r="D227">
        <v>1473062</v>
      </c>
      <c r="E227">
        <v>5.6857946106613197E+17</v>
      </c>
      <c r="F227" t="s">
        <v>619</v>
      </c>
      <c r="G227" t="s">
        <v>620</v>
      </c>
      <c r="H227" t="s">
        <v>244</v>
      </c>
      <c r="I227" s="2" t="s">
        <v>245</v>
      </c>
      <c r="J227" t="s">
        <v>246</v>
      </c>
      <c r="K227" s="1">
        <v>43912</v>
      </c>
      <c r="L227" s="1">
        <v>44277</v>
      </c>
      <c r="M227" s="1">
        <v>43943</v>
      </c>
      <c r="N227" s="1">
        <v>43972</v>
      </c>
      <c r="O227" t="s">
        <v>61</v>
      </c>
      <c r="P227">
        <v>-6.4</v>
      </c>
      <c r="Q227">
        <v>124</v>
      </c>
      <c r="R227">
        <v>-793.6</v>
      </c>
      <c r="S227">
        <v>0</v>
      </c>
      <c r="T227">
        <v>-793.6</v>
      </c>
      <c r="U227">
        <v>0</v>
      </c>
      <c r="V227">
        <v>-793.6</v>
      </c>
      <c r="W227" t="s">
        <v>36</v>
      </c>
      <c r="X227" t="s">
        <v>177</v>
      </c>
      <c r="Y227" t="s">
        <v>621</v>
      </c>
      <c r="Z227" t="s">
        <v>246</v>
      </c>
      <c r="AA227" t="s">
        <v>39</v>
      </c>
    </row>
    <row r="228" spans="1:27" hidden="1" x14ac:dyDescent="0.25">
      <c r="A228" t="s">
        <v>27</v>
      </c>
      <c r="B228" t="s">
        <v>170</v>
      </c>
      <c r="C228" t="s">
        <v>171</v>
      </c>
      <c r="D228">
        <v>1473062</v>
      </c>
      <c r="E228">
        <v>5.6857946106613197E+17</v>
      </c>
      <c r="F228" t="s">
        <v>622</v>
      </c>
      <c r="G228" t="s">
        <v>623</v>
      </c>
      <c r="H228" t="s">
        <v>624</v>
      </c>
      <c r="I228" t="s">
        <v>625</v>
      </c>
      <c r="J228" t="s">
        <v>626</v>
      </c>
      <c r="K228" s="1">
        <v>43912</v>
      </c>
      <c r="L228" s="1">
        <v>44277</v>
      </c>
      <c r="M228" s="1">
        <v>43973</v>
      </c>
      <c r="N228" s="1">
        <v>44003</v>
      </c>
      <c r="O228" t="s">
        <v>35</v>
      </c>
      <c r="P228">
        <v>4.4000000000000004</v>
      </c>
      <c r="Q228">
        <v>1</v>
      </c>
      <c r="R228">
        <v>4.4000000000000004</v>
      </c>
      <c r="S228">
        <v>0</v>
      </c>
      <c r="T228">
        <v>4.4000000000000004</v>
      </c>
      <c r="U228">
        <v>0</v>
      </c>
      <c r="V228">
        <v>4.4000000000000004</v>
      </c>
      <c r="W228" t="s">
        <v>36</v>
      </c>
      <c r="X228" t="s">
        <v>177</v>
      </c>
      <c r="Y228" t="s">
        <v>626</v>
      </c>
      <c r="Z228" t="s">
        <v>626</v>
      </c>
      <c r="AA228" t="s">
        <v>39</v>
      </c>
    </row>
    <row r="229" spans="1:27" hidden="1" x14ac:dyDescent="0.25">
      <c r="A229" t="s">
        <v>27</v>
      </c>
      <c r="B229" t="s">
        <v>170</v>
      </c>
      <c r="C229" t="s">
        <v>171</v>
      </c>
      <c r="D229">
        <v>1473062</v>
      </c>
      <c r="E229">
        <v>5.6857946106613197E+17</v>
      </c>
      <c r="F229" t="s">
        <v>627</v>
      </c>
      <c r="G229" t="s">
        <v>628</v>
      </c>
      <c r="H229" t="s">
        <v>629</v>
      </c>
      <c r="I229" t="s">
        <v>630</v>
      </c>
      <c r="J229" t="s">
        <v>631</v>
      </c>
      <c r="K229" s="1">
        <v>43934</v>
      </c>
      <c r="L229" s="1">
        <v>44277</v>
      </c>
      <c r="M229" s="1">
        <v>43973</v>
      </c>
      <c r="N229" s="1">
        <v>44003</v>
      </c>
      <c r="O229" t="s">
        <v>35</v>
      </c>
      <c r="P229">
        <v>0</v>
      </c>
      <c r="Q229">
        <v>6</v>
      </c>
      <c r="R229">
        <v>0</v>
      </c>
      <c r="S229">
        <v>0</v>
      </c>
      <c r="T229">
        <v>0</v>
      </c>
      <c r="U229">
        <v>0</v>
      </c>
      <c r="V229">
        <v>0</v>
      </c>
      <c r="W229" t="s">
        <v>36</v>
      </c>
      <c r="X229" t="s">
        <v>177</v>
      </c>
      <c r="Y229" t="s">
        <v>631</v>
      </c>
      <c r="Z229" t="s">
        <v>631</v>
      </c>
      <c r="AA229" t="s">
        <v>39</v>
      </c>
    </row>
    <row r="230" spans="1:27" hidden="1" x14ac:dyDescent="0.25">
      <c r="A230" t="s">
        <v>27</v>
      </c>
      <c r="B230" t="s">
        <v>170</v>
      </c>
      <c r="C230" t="s">
        <v>171</v>
      </c>
      <c r="D230">
        <v>1473062</v>
      </c>
      <c r="E230">
        <v>5.6857946106613197E+17</v>
      </c>
      <c r="F230" t="s">
        <v>632</v>
      </c>
      <c r="G230" t="s">
        <v>633</v>
      </c>
      <c r="H230" t="s">
        <v>166</v>
      </c>
      <c r="I230" t="s">
        <v>167</v>
      </c>
      <c r="J230" t="s">
        <v>168</v>
      </c>
      <c r="K230" s="1">
        <v>43912</v>
      </c>
      <c r="L230" s="1">
        <v>44277</v>
      </c>
      <c r="M230" s="1">
        <v>43973</v>
      </c>
      <c r="N230" s="1">
        <v>44003</v>
      </c>
      <c r="O230" t="s">
        <v>35</v>
      </c>
      <c r="P230">
        <v>4</v>
      </c>
      <c r="Q230">
        <v>52</v>
      </c>
      <c r="R230">
        <v>208</v>
      </c>
      <c r="S230">
        <v>0</v>
      </c>
      <c r="T230">
        <v>208</v>
      </c>
      <c r="U230">
        <v>0</v>
      </c>
      <c r="V230">
        <v>208</v>
      </c>
      <c r="W230" t="s">
        <v>36</v>
      </c>
      <c r="X230" t="s">
        <v>177</v>
      </c>
      <c r="Y230" t="s">
        <v>169</v>
      </c>
      <c r="Z230" t="s">
        <v>168</v>
      </c>
      <c r="AA230" t="s">
        <v>39</v>
      </c>
    </row>
    <row r="231" spans="1:27" hidden="1" x14ac:dyDescent="0.25">
      <c r="A231" t="s">
        <v>27</v>
      </c>
      <c r="B231" t="s">
        <v>170</v>
      </c>
      <c r="C231" t="s">
        <v>171</v>
      </c>
      <c r="D231">
        <v>1473062</v>
      </c>
      <c r="E231">
        <v>5.6857946106613197E+17</v>
      </c>
      <c r="F231" t="s">
        <v>634</v>
      </c>
      <c r="G231" t="s">
        <v>635</v>
      </c>
      <c r="H231" t="s">
        <v>105</v>
      </c>
      <c r="I231" t="s">
        <v>106</v>
      </c>
      <c r="J231" t="s">
        <v>107</v>
      </c>
      <c r="K231" s="1">
        <v>43912</v>
      </c>
      <c r="L231" s="1">
        <v>44277</v>
      </c>
      <c r="M231" s="1">
        <v>43973</v>
      </c>
      <c r="N231" s="1">
        <v>44003</v>
      </c>
      <c r="O231" t="s">
        <v>35</v>
      </c>
      <c r="P231">
        <v>24</v>
      </c>
      <c r="Q231">
        <v>7</v>
      </c>
      <c r="R231">
        <v>168</v>
      </c>
      <c r="S231">
        <v>0</v>
      </c>
      <c r="T231">
        <v>168</v>
      </c>
      <c r="U231">
        <v>0</v>
      </c>
      <c r="V231">
        <v>168</v>
      </c>
      <c r="W231" t="s">
        <v>36</v>
      </c>
      <c r="X231" t="s">
        <v>177</v>
      </c>
      <c r="Y231" t="s">
        <v>108</v>
      </c>
      <c r="Z231" t="s">
        <v>107</v>
      </c>
      <c r="AA231" t="s">
        <v>39</v>
      </c>
    </row>
    <row r="232" spans="1:27" hidden="1" x14ac:dyDescent="0.25">
      <c r="A232" t="s">
        <v>27</v>
      </c>
      <c r="B232" t="s">
        <v>601</v>
      </c>
      <c r="C232" t="s">
        <v>602</v>
      </c>
      <c r="D232">
        <v>1473062</v>
      </c>
      <c r="E232">
        <v>5.6857946098215501E+17</v>
      </c>
      <c r="F232" t="s">
        <v>636</v>
      </c>
      <c r="G232" t="s">
        <v>637</v>
      </c>
      <c r="H232" t="s">
        <v>111</v>
      </c>
      <c r="I232" t="s">
        <v>112</v>
      </c>
      <c r="J232" t="s">
        <v>113</v>
      </c>
      <c r="K232" s="1">
        <v>43852</v>
      </c>
      <c r="L232" s="1">
        <v>44218</v>
      </c>
      <c r="M232" s="1">
        <v>43973</v>
      </c>
      <c r="N232" s="1">
        <v>44003</v>
      </c>
      <c r="O232" t="s">
        <v>35</v>
      </c>
      <c r="P232">
        <v>2</v>
      </c>
      <c r="Q232">
        <v>53</v>
      </c>
      <c r="R232">
        <v>106</v>
      </c>
      <c r="S232">
        <v>0</v>
      </c>
      <c r="T232">
        <v>106</v>
      </c>
      <c r="U232">
        <v>0</v>
      </c>
      <c r="V232">
        <v>106</v>
      </c>
      <c r="W232" t="s">
        <v>36</v>
      </c>
      <c r="X232" t="s">
        <v>605</v>
      </c>
      <c r="Y232" t="s">
        <v>113</v>
      </c>
      <c r="Z232" t="s">
        <v>113</v>
      </c>
      <c r="AA232" t="s">
        <v>39</v>
      </c>
    </row>
    <row r="233" spans="1:27" hidden="1" x14ac:dyDescent="0.25">
      <c r="A233" t="s">
        <v>27</v>
      </c>
      <c r="B233" t="s">
        <v>601</v>
      </c>
      <c r="C233" t="s">
        <v>602</v>
      </c>
      <c r="D233">
        <v>1473062</v>
      </c>
      <c r="E233">
        <v>5.6857946098215501E+17</v>
      </c>
      <c r="F233" t="s">
        <v>636</v>
      </c>
      <c r="G233" t="s">
        <v>637</v>
      </c>
      <c r="H233" t="s">
        <v>111</v>
      </c>
      <c r="I233" t="s">
        <v>112</v>
      </c>
      <c r="J233" t="s">
        <v>113</v>
      </c>
      <c r="K233" s="1">
        <v>43852</v>
      </c>
      <c r="L233" s="1">
        <v>44218</v>
      </c>
      <c r="M233" s="1">
        <v>43973</v>
      </c>
      <c r="N233" s="1">
        <v>44003</v>
      </c>
      <c r="O233" t="s">
        <v>35</v>
      </c>
      <c r="P233">
        <v>44</v>
      </c>
      <c r="Q233">
        <v>53</v>
      </c>
      <c r="R233">
        <v>2332</v>
      </c>
      <c r="S233">
        <v>0</v>
      </c>
      <c r="T233">
        <v>2332</v>
      </c>
      <c r="U233">
        <v>0</v>
      </c>
      <c r="V233">
        <v>2332</v>
      </c>
      <c r="W233" t="s">
        <v>36</v>
      </c>
      <c r="X233" t="s">
        <v>605</v>
      </c>
      <c r="Y233" t="s">
        <v>113</v>
      </c>
      <c r="Z233" t="s">
        <v>113</v>
      </c>
      <c r="AA233" t="s">
        <v>39</v>
      </c>
    </row>
    <row r="234" spans="1:27" hidden="1" x14ac:dyDescent="0.25">
      <c r="A234" t="s">
        <v>27</v>
      </c>
      <c r="B234" t="s">
        <v>601</v>
      </c>
      <c r="C234" t="s">
        <v>602</v>
      </c>
      <c r="D234">
        <v>1473062</v>
      </c>
      <c r="E234">
        <v>5.6857946098215501E+17</v>
      </c>
      <c r="F234" t="s">
        <v>636</v>
      </c>
      <c r="G234" t="s">
        <v>637</v>
      </c>
      <c r="H234" t="s">
        <v>111</v>
      </c>
      <c r="I234" t="s">
        <v>112</v>
      </c>
      <c r="J234" t="s">
        <v>113</v>
      </c>
      <c r="K234" s="1">
        <v>43852</v>
      </c>
      <c r="L234" s="1">
        <v>44218</v>
      </c>
      <c r="M234" s="1">
        <v>43943</v>
      </c>
      <c r="N234" s="1">
        <v>43963</v>
      </c>
      <c r="O234" t="s">
        <v>61</v>
      </c>
      <c r="P234">
        <v>30.8</v>
      </c>
      <c r="Q234">
        <v>30</v>
      </c>
      <c r="R234">
        <v>924</v>
      </c>
      <c r="S234">
        <v>0</v>
      </c>
      <c r="T234">
        <v>924</v>
      </c>
      <c r="U234">
        <v>0</v>
      </c>
      <c r="V234">
        <v>924</v>
      </c>
      <c r="W234" t="s">
        <v>36</v>
      </c>
      <c r="X234" t="s">
        <v>605</v>
      </c>
      <c r="Y234" t="s">
        <v>113</v>
      </c>
      <c r="Z234" t="s">
        <v>113</v>
      </c>
      <c r="AA234" t="s">
        <v>39</v>
      </c>
    </row>
    <row r="235" spans="1:27" hidden="1" x14ac:dyDescent="0.25">
      <c r="A235" t="s">
        <v>27</v>
      </c>
      <c r="B235" t="s">
        <v>170</v>
      </c>
      <c r="C235" t="s">
        <v>171</v>
      </c>
      <c r="D235">
        <v>1473062</v>
      </c>
      <c r="E235">
        <v>5.6857946099661402E+17</v>
      </c>
      <c r="F235" t="s">
        <v>638</v>
      </c>
      <c r="G235" t="s">
        <v>639</v>
      </c>
      <c r="H235" t="s">
        <v>74</v>
      </c>
      <c r="I235" t="s">
        <v>75</v>
      </c>
      <c r="J235" t="s">
        <v>76</v>
      </c>
      <c r="K235" s="1">
        <v>43912</v>
      </c>
      <c r="L235" s="1">
        <v>44277</v>
      </c>
      <c r="M235" s="1">
        <v>43973</v>
      </c>
      <c r="N235" s="1">
        <v>44003</v>
      </c>
      <c r="O235" t="s">
        <v>35</v>
      </c>
      <c r="P235">
        <v>10</v>
      </c>
      <c r="Q235">
        <v>89</v>
      </c>
      <c r="R235">
        <v>890</v>
      </c>
      <c r="S235">
        <v>0</v>
      </c>
      <c r="T235">
        <v>890</v>
      </c>
      <c r="U235">
        <v>0</v>
      </c>
      <c r="V235">
        <v>890</v>
      </c>
      <c r="W235" t="s">
        <v>36</v>
      </c>
      <c r="X235" t="s">
        <v>177</v>
      </c>
      <c r="Y235" t="s">
        <v>78</v>
      </c>
      <c r="Z235" t="s">
        <v>76</v>
      </c>
      <c r="AA235" t="s">
        <v>39</v>
      </c>
    </row>
    <row r="236" spans="1:27" hidden="1" x14ac:dyDescent="0.25">
      <c r="A236" t="s">
        <v>27</v>
      </c>
      <c r="B236" t="s">
        <v>170</v>
      </c>
      <c r="C236" t="s">
        <v>171</v>
      </c>
      <c r="D236">
        <v>1473062</v>
      </c>
      <c r="E236">
        <v>5.6857946099661402E+17</v>
      </c>
      <c r="F236" t="s">
        <v>638</v>
      </c>
      <c r="G236" t="s">
        <v>639</v>
      </c>
      <c r="H236" t="s">
        <v>74</v>
      </c>
      <c r="I236" t="s">
        <v>75</v>
      </c>
      <c r="J236" t="s">
        <v>76</v>
      </c>
      <c r="K236" s="1">
        <v>43912</v>
      </c>
      <c r="L236" s="1">
        <v>44277</v>
      </c>
      <c r="M236" s="1">
        <v>43943</v>
      </c>
      <c r="N236" s="1">
        <v>43950</v>
      </c>
      <c r="O236" t="s">
        <v>61</v>
      </c>
      <c r="P236">
        <v>2.66</v>
      </c>
      <c r="Q236">
        <v>84</v>
      </c>
      <c r="R236">
        <v>224</v>
      </c>
      <c r="S236">
        <v>0</v>
      </c>
      <c r="T236">
        <v>224</v>
      </c>
      <c r="U236">
        <v>0</v>
      </c>
      <c r="V236">
        <v>224</v>
      </c>
      <c r="W236" t="s">
        <v>36</v>
      </c>
      <c r="X236" t="s">
        <v>177</v>
      </c>
      <c r="Y236" t="s">
        <v>78</v>
      </c>
      <c r="Z236" t="s">
        <v>76</v>
      </c>
      <c r="AA236" t="s">
        <v>39</v>
      </c>
    </row>
    <row r="237" spans="1:27" hidden="1" x14ac:dyDescent="0.25">
      <c r="A237" t="s">
        <v>27</v>
      </c>
      <c r="B237" t="s">
        <v>170</v>
      </c>
      <c r="C237" t="s">
        <v>171</v>
      </c>
      <c r="D237">
        <v>1473062</v>
      </c>
      <c r="E237">
        <v>5.6857946099661402E+17</v>
      </c>
      <c r="F237" t="s">
        <v>638</v>
      </c>
      <c r="G237" t="s">
        <v>639</v>
      </c>
      <c r="H237" t="s">
        <v>74</v>
      </c>
      <c r="I237" t="s">
        <v>75</v>
      </c>
      <c r="J237" t="s">
        <v>76</v>
      </c>
      <c r="K237" s="1">
        <v>43912</v>
      </c>
      <c r="L237" s="1">
        <v>44277</v>
      </c>
      <c r="M237" s="1">
        <v>43951</v>
      </c>
      <c r="N237" s="1">
        <v>43965</v>
      </c>
      <c r="O237" t="s">
        <v>61</v>
      </c>
      <c r="P237">
        <v>5</v>
      </c>
      <c r="Q237">
        <v>86</v>
      </c>
      <c r="R237">
        <v>430</v>
      </c>
      <c r="S237">
        <v>0</v>
      </c>
      <c r="T237">
        <v>430</v>
      </c>
      <c r="U237">
        <v>0</v>
      </c>
      <c r="V237">
        <v>430</v>
      </c>
      <c r="W237" t="s">
        <v>36</v>
      </c>
      <c r="X237" t="s">
        <v>177</v>
      </c>
      <c r="Y237" t="s">
        <v>78</v>
      </c>
      <c r="Z237" t="s">
        <v>76</v>
      </c>
      <c r="AA237" t="s">
        <v>39</v>
      </c>
    </row>
    <row r="238" spans="1:27" hidden="1" x14ac:dyDescent="0.25">
      <c r="A238" t="s">
        <v>27</v>
      </c>
      <c r="B238" t="s">
        <v>170</v>
      </c>
      <c r="C238" t="s">
        <v>171</v>
      </c>
      <c r="D238">
        <v>1473062</v>
      </c>
      <c r="E238">
        <v>5.6857946099661402E+17</v>
      </c>
      <c r="F238" t="s">
        <v>638</v>
      </c>
      <c r="G238" t="s">
        <v>639</v>
      </c>
      <c r="H238" t="s">
        <v>74</v>
      </c>
      <c r="I238" t="s">
        <v>75</v>
      </c>
      <c r="J238" t="s">
        <v>76</v>
      </c>
      <c r="K238" s="1">
        <v>43912</v>
      </c>
      <c r="L238" s="1">
        <v>44277</v>
      </c>
      <c r="M238" s="1">
        <v>43966</v>
      </c>
      <c r="N238" s="1">
        <v>43972</v>
      </c>
      <c r="O238" t="s">
        <v>61</v>
      </c>
      <c r="P238">
        <v>2.33</v>
      </c>
      <c r="Q238">
        <v>89</v>
      </c>
      <c r="R238">
        <v>207.67</v>
      </c>
      <c r="S238">
        <v>0</v>
      </c>
      <c r="T238">
        <v>207.67</v>
      </c>
      <c r="U238">
        <v>0</v>
      </c>
      <c r="V238">
        <v>207.67</v>
      </c>
      <c r="W238" t="s">
        <v>36</v>
      </c>
      <c r="X238" t="s">
        <v>177</v>
      </c>
      <c r="Y238" t="s">
        <v>78</v>
      </c>
      <c r="Z238" t="s">
        <v>76</v>
      </c>
      <c r="AA238" t="s">
        <v>39</v>
      </c>
    </row>
    <row r="239" spans="1:27" hidden="1" x14ac:dyDescent="0.25">
      <c r="A239" t="s">
        <v>27</v>
      </c>
      <c r="B239" t="s">
        <v>170</v>
      </c>
      <c r="C239" t="s">
        <v>171</v>
      </c>
      <c r="D239">
        <v>1473062</v>
      </c>
      <c r="E239">
        <v>5.6857946099661402E+17</v>
      </c>
      <c r="F239" t="s">
        <v>638</v>
      </c>
      <c r="G239" t="s">
        <v>639</v>
      </c>
      <c r="H239" t="s">
        <v>74</v>
      </c>
      <c r="I239" t="s">
        <v>75</v>
      </c>
      <c r="J239" t="s">
        <v>76</v>
      </c>
      <c r="K239" s="1">
        <v>43912</v>
      </c>
      <c r="L239" s="1">
        <v>44277</v>
      </c>
      <c r="M239" s="1">
        <v>43943</v>
      </c>
      <c r="N239" s="1">
        <v>43972</v>
      </c>
      <c r="O239" t="s">
        <v>61</v>
      </c>
      <c r="P239">
        <v>-10</v>
      </c>
      <c r="Q239">
        <v>84</v>
      </c>
      <c r="R239">
        <v>-840</v>
      </c>
      <c r="S239">
        <v>0</v>
      </c>
      <c r="T239">
        <v>-840</v>
      </c>
      <c r="U239">
        <v>0</v>
      </c>
      <c r="V239">
        <v>-840</v>
      </c>
      <c r="W239" t="s">
        <v>36</v>
      </c>
      <c r="X239" t="s">
        <v>177</v>
      </c>
      <c r="Y239" t="s">
        <v>78</v>
      </c>
      <c r="Z239" t="s">
        <v>76</v>
      </c>
      <c r="AA239" t="s">
        <v>39</v>
      </c>
    </row>
    <row r="240" spans="1:27" hidden="1" x14ac:dyDescent="0.25">
      <c r="A240" t="s">
        <v>27</v>
      </c>
      <c r="B240" t="s">
        <v>640</v>
      </c>
      <c r="C240" t="s">
        <v>641</v>
      </c>
      <c r="D240">
        <v>1473062</v>
      </c>
      <c r="E240">
        <v>5.6857946102017702E+17</v>
      </c>
      <c r="F240" t="s">
        <v>642</v>
      </c>
      <c r="G240" t="s">
        <v>643</v>
      </c>
      <c r="H240" t="s">
        <v>58</v>
      </c>
      <c r="I240" t="s">
        <v>59</v>
      </c>
      <c r="J240" t="s">
        <v>60</v>
      </c>
      <c r="K240" s="1">
        <v>43760</v>
      </c>
      <c r="L240" s="1">
        <v>44126</v>
      </c>
      <c r="M240" s="1">
        <v>43973</v>
      </c>
      <c r="N240" s="1">
        <v>44003</v>
      </c>
      <c r="O240" t="s">
        <v>35</v>
      </c>
      <c r="P240">
        <v>8</v>
      </c>
      <c r="Q240">
        <v>31</v>
      </c>
      <c r="R240">
        <v>248</v>
      </c>
      <c r="S240">
        <v>0</v>
      </c>
      <c r="T240">
        <v>248</v>
      </c>
      <c r="U240">
        <v>0</v>
      </c>
      <c r="V240">
        <v>248</v>
      </c>
      <c r="W240" t="s">
        <v>36</v>
      </c>
      <c r="X240" t="s">
        <v>644</v>
      </c>
      <c r="Y240" t="s">
        <v>60</v>
      </c>
      <c r="Z240" t="s">
        <v>60</v>
      </c>
      <c r="AA240" t="s">
        <v>39</v>
      </c>
    </row>
    <row r="241" spans="1:27" hidden="1" x14ac:dyDescent="0.25">
      <c r="A241" t="s">
        <v>27</v>
      </c>
      <c r="B241" t="s">
        <v>122</v>
      </c>
      <c r="C241" t="s">
        <v>123</v>
      </c>
      <c r="D241">
        <v>1473062</v>
      </c>
      <c r="E241">
        <v>5.6857946102081702E+17</v>
      </c>
      <c r="F241" t="s">
        <v>645</v>
      </c>
      <c r="G241" t="s">
        <v>646</v>
      </c>
      <c r="H241" t="s">
        <v>126</v>
      </c>
      <c r="I241" t="s">
        <v>127</v>
      </c>
      <c r="J241" t="s">
        <v>128</v>
      </c>
      <c r="K241" s="1">
        <v>43912</v>
      </c>
      <c r="L241" s="1">
        <v>44277</v>
      </c>
      <c r="M241" s="1">
        <v>43973</v>
      </c>
      <c r="N241" s="1">
        <v>44003</v>
      </c>
      <c r="O241" t="s">
        <v>35</v>
      </c>
      <c r="P241">
        <v>24</v>
      </c>
      <c r="Q241">
        <v>1</v>
      </c>
      <c r="R241">
        <v>24</v>
      </c>
      <c r="S241">
        <v>0</v>
      </c>
      <c r="T241">
        <v>24</v>
      </c>
      <c r="U241">
        <v>0</v>
      </c>
      <c r="V241">
        <v>24</v>
      </c>
      <c r="W241" t="s">
        <v>36</v>
      </c>
      <c r="X241" t="s">
        <v>129</v>
      </c>
      <c r="Y241" t="s">
        <v>459</v>
      </c>
      <c r="Z241" t="s">
        <v>128</v>
      </c>
      <c r="AA241" t="s">
        <v>39</v>
      </c>
    </row>
    <row r="242" spans="1:27" hidden="1" x14ac:dyDescent="0.25">
      <c r="A242" t="s">
        <v>27</v>
      </c>
      <c r="B242" t="s">
        <v>601</v>
      </c>
      <c r="C242" t="s">
        <v>602</v>
      </c>
      <c r="D242">
        <v>1473062</v>
      </c>
      <c r="E242">
        <v>5.6857946098215501E+17</v>
      </c>
      <c r="F242" t="s">
        <v>636</v>
      </c>
      <c r="G242" t="s">
        <v>637</v>
      </c>
      <c r="H242" t="s">
        <v>111</v>
      </c>
      <c r="I242" t="s">
        <v>112</v>
      </c>
      <c r="J242" t="s">
        <v>113</v>
      </c>
      <c r="K242" s="1">
        <v>43852</v>
      </c>
      <c r="L242" s="1">
        <v>44218</v>
      </c>
      <c r="M242" s="1">
        <v>43964</v>
      </c>
      <c r="N242" s="1">
        <v>43964</v>
      </c>
      <c r="O242" t="s">
        <v>61</v>
      </c>
      <c r="P242">
        <v>1.46</v>
      </c>
      <c r="Q242">
        <v>61</v>
      </c>
      <c r="R242">
        <v>89.47</v>
      </c>
      <c r="S242">
        <v>0</v>
      </c>
      <c r="T242">
        <v>89.47</v>
      </c>
      <c r="U242">
        <v>0</v>
      </c>
      <c r="V242">
        <v>89.47</v>
      </c>
      <c r="W242" t="s">
        <v>36</v>
      </c>
      <c r="X242" t="s">
        <v>605</v>
      </c>
      <c r="Y242" t="s">
        <v>113</v>
      </c>
      <c r="Z242" t="s">
        <v>113</v>
      </c>
      <c r="AA242" t="s">
        <v>39</v>
      </c>
    </row>
    <row r="243" spans="1:27" hidden="1" x14ac:dyDescent="0.25">
      <c r="A243" t="s">
        <v>27</v>
      </c>
      <c r="B243" t="s">
        <v>601</v>
      </c>
      <c r="C243" t="s">
        <v>602</v>
      </c>
      <c r="D243">
        <v>1473062</v>
      </c>
      <c r="E243">
        <v>5.6857946098215501E+17</v>
      </c>
      <c r="F243" t="s">
        <v>636</v>
      </c>
      <c r="G243" t="s">
        <v>637</v>
      </c>
      <c r="H243" t="s">
        <v>111</v>
      </c>
      <c r="I243" t="s">
        <v>112</v>
      </c>
      <c r="J243" t="s">
        <v>113</v>
      </c>
      <c r="K243" s="1">
        <v>43852</v>
      </c>
      <c r="L243" s="1">
        <v>44218</v>
      </c>
      <c r="M243" s="1">
        <v>43965</v>
      </c>
      <c r="N243" s="1">
        <v>43972</v>
      </c>
      <c r="O243" t="s">
        <v>61</v>
      </c>
      <c r="P243">
        <v>11.73</v>
      </c>
      <c r="Q243">
        <v>53</v>
      </c>
      <c r="R243">
        <v>621.87</v>
      </c>
      <c r="S243">
        <v>0</v>
      </c>
      <c r="T243">
        <v>621.87</v>
      </c>
      <c r="U243">
        <v>0</v>
      </c>
      <c r="V243">
        <v>621.87</v>
      </c>
      <c r="W243" t="s">
        <v>36</v>
      </c>
      <c r="X243" t="s">
        <v>605</v>
      </c>
      <c r="Y243" t="s">
        <v>113</v>
      </c>
      <c r="Z243" t="s">
        <v>113</v>
      </c>
      <c r="AA243" t="s">
        <v>39</v>
      </c>
    </row>
    <row r="244" spans="1:27" hidden="1" x14ac:dyDescent="0.25">
      <c r="A244" t="s">
        <v>27</v>
      </c>
      <c r="B244" t="s">
        <v>601</v>
      </c>
      <c r="C244" t="s">
        <v>602</v>
      </c>
      <c r="D244">
        <v>1473062</v>
      </c>
      <c r="E244">
        <v>5.6857946098215501E+17</v>
      </c>
      <c r="F244" t="s">
        <v>636</v>
      </c>
      <c r="G244" t="s">
        <v>637</v>
      </c>
      <c r="H244" t="s">
        <v>111</v>
      </c>
      <c r="I244" t="s">
        <v>112</v>
      </c>
      <c r="J244" t="s">
        <v>113</v>
      </c>
      <c r="K244" s="1">
        <v>43852</v>
      </c>
      <c r="L244" s="1">
        <v>44218</v>
      </c>
      <c r="M244" s="1">
        <v>43943</v>
      </c>
      <c r="N244" s="1">
        <v>43972</v>
      </c>
      <c r="O244" t="s">
        <v>61</v>
      </c>
      <c r="P244">
        <v>-44</v>
      </c>
      <c r="Q244">
        <v>30</v>
      </c>
      <c r="R244">
        <v>-1320</v>
      </c>
      <c r="S244">
        <v>0</v>
      </c>
      <c r="T244">
        <v>-1320</v>
      </c>
      <c r="U244">
        <v>0</v>
      </c>
      <c r="V244">
        <v>-1320</v>
      </c>
      <c r="W244" t="s">
        <v>36</v>
      </c>
      <c r="X244" t="s">
        <v>605</v>
      </c>
      <c r="Y244" t="s">
        <v>113</v>
      </c>
      <c r="Z244" t="s">
        <v>113</v>
      </c>
      <c r="AA244" t="s">
        <v>39</v>
      </c>
    </row>
    <row r="245" spans="1:27" hidden="1" x14ac:dyDescent="0.25">
      <c r="A245" t="s">
        <v>27</v>
      </c>
      <c r="B245" t="s">
        <v>601</v>
      </c>
      <c r="C245" t="s">
        <v>602</v>
      </c>
      <c r="D245">
        <v>1473062</v>
      </c>
      <c r="E245">
        <v>5.6857946098215501E+17</v>
      </c>
      <c r="F245" t="s">
        <v>636</v>
      </c>
      <c r="G245" t="s">
        <v>637</v>
      </c>
      <c r="H245" t="s">
        <v>111</v>
      </c>
      <c r="I245" t="s">
        <v>112</v>
      </c>
      <c r="J245" t="s">
        <v>113</v>
      </c>
      <c r="K245" s="1">
        <v>43852</v>
      </c>
      <c r="L245" s="1">
        <v>44218</v>
      </c>
      <c r="M245" s="1">
        <v>43943</v>
      </c>
      <c r="N245" s="1">
        <v>43963</v>
      </c>
      <c r="O245" t="s">
        <v>61</v>
      </c>
      <c r="P245">
        <v>1.4</v>
      </c>
      <c r="Q245">
        <v>30</v>
      </c>
      <c r="R245">
        <v>42</v>
      </c>
      <c r="S245">
        <v>0</v>
      </c>
      <c r="T245">
        <v>42</v>
      </c>
      <c r="U245">
        <v>0</v>
      </c>
      <c r="V245">
        <v>42</v>
      </c>
      <c r="W245" t="s">
        <v>36</v>
      </c>
      <c r="X245" t="s">
        <v>605</v>
      </c>
      <c r="Y245" t="s">
        <v>113</v>
      </c>
      <c r="Z245" t="s">
        <v>113</v>
      </c>
      <c r="AA245" t="s">
        <v>39</v>
      </c>
    </row>
    <row r="246" spans="1:27" hidden="1" x14ac:dyDescent="0.25">
      <c r="A246" t="s">
        <v>27</v>
      </c>
      <c r="B246" t="s">
        <v>601</v>
      </c>
      <c r="C246" t="s">
        <v>602</v>
      </c>
      <c r="D246">
        <v>1473062</v>
      </c>
      <c r="E246">
        <v>5.6857946098215501E+17</v>
      </c>
      <c r="F246" t="s">
        <v>636</v>
      </c>
      <c r="G246" t="s">
        <v>637</v>
      </c>
      <c r="H246" t="s">
        <v>111</v>
      </c>
      <c r="I246" t="s">
        <v>112</v>
      </c>
      <c r="J246" t="s">
        <v>113</v>
      </c>
      <c r="K246" s="1">
        <v>43852</v>
      </c>
      <c r="L246" s="1">
        <v>44218</v>
      </c>
      <c r="M246" s="1">
        <v>43964</v>
      </c>
      <c r="N246" s="1">
        <v>43964</v>
      </c>
      <c r="O246" t="s">
        <v>61</v>
      </c>
      <c r="P246">
        <v>0.06</v>
      </c>
      <c r="Q246">
        <v>61</v>
      </c>
      <c r="R246">
        <v>4.07</v>
      </c>
      <c r="S246">
        <v>0</v>
      </c>
      <c r="T246">
        <v>4.07</v>
      </c>
      <c r="U246">
        <v>0</v>
      </c>
      <c r="V246">
        <v>4.07</v>
      </c>
      <c r="W246" t="s">
        <v>36</v>
      </c>
      <c r="X246" t="s">
        <v>605</v>
      </c>
      <c r="Y246" t="s">
        <v>113</v>
      </c>
      <c r="Z246" t="s">
        <v>113</v>
      </c>
      <c r="AA246" t="s">
        <v>39</v>
      </c>
    </row>
    <row r="247" spans="1:27" hidden="1" x14ac:dyDescent="0.25">
      <c r="A247" t="s">
        <v>27</v>
      </c>
      <c r="B247" t="s">
        <v>601</v>
      </c>
      <c r="C247" t="s">
        <v>602</v>
      </c>
      <c r="D247">
        <v>1473062</v>
      </c>
      <c r="E247">
        <v>5.6857946098215501E+17</v>
      </c>
      <c r="F247" t="s">
        <v>636</v>
      </c>
      <c r="G247" t="s">
        <v>637</v>
      </c>
      <c r="H247" t="s">
        <v>111</v>
      </c>
      <c r="I247" t="s">
        <v>112</v>
      </c>
      <c r="J247" t="s">
        <v>113</v>
      </c>
      <c r="K247" s="1">
        <v>43852</v>
      </c>
      <c r="L247" s="1">
        <v>44218</v>
      </c>
      <c r="M247" s="1">
        <v>43965</v>
      </c>
      <c r="N247" s="1">
        <v>43972</v>
      </c>
      <c r="O247" t="s">
        <v>61</v>
      </c>
      <c r="P247">
        <v>0.53</v>
      </c>
      <c r="Q247">
        <v>53</v>
      </c>
      <c r="R247">
        <v>28.27</v>
      </c>
      <c r="S247">
        <v>0</v>
      </c>
      <c r="T247">
        <v>28.27</v>
      </c>
      <c r="U247">
        <v>0</v>
      </c>
      <c r="V247">
        <v>28.27</v>
      </c>
      <c r="W247" t="s">
        <v>36</v>
      </c>
      <c r="X247" t="s">
        <v>605</v>
      </c>
      <c r="Y247" t="s">
        <v>113</v>
      </c>
      <c r="Z247" t="s">
        <v>113</v>
      </c>
      <c r="AA247" t="s">
        <v>39</v>
      </c>
    </row>
    <row r="248" spans="1:27" hidden="1" x14ac:dyDescent="0.25">
      <c r="A248" t="s">
        <v>27</v>
      </c>
      <c r="B248" t="s">
        <v>601</v>
      </c>
      <c r="C248" t="s">
        <v>602</v>
      </c>
      <c r="D248">
        <v>1473062</v>
      </c>
      <c r="E248">
        <v>5.6857946098215501E+17</v>
      </c>
      <c r="F248" t="s">
        <v>636</v>
      </c>
      <c r="G248" t="s">
        <v>637</v>
      </c>
      <c r="H248" t="s">
        <v>111</v>
      </c>
      <c r="I248" t="s">
        <v>112</v>
      </c>
      <c r="J248" t="s">
        <v>113</v>
      </c>
      <c r="K248" s="1">
        <v>43852</v>
      </c>
      <c r="L248" s="1">
        <v>44218</v>
      </c>
      <c r="M248" s="1">
        <v>43943</v>
      </c>
      <c r="N248" s="1">
        <v>43972</v>
      </c>
      <c r="O248" t="s">
        <v>61</v>
      </c>
      <c r="P248">
        <v>-2</v>
      </c>
      <c r="Q248">
        <v>30</v>
      </c>
      <c r="R248">
        <v>-60</v>
      </c>
      <c r="S248">
        <v>0</v>
      </c>
      <c r="T248">
        <v>-60</v>
      </c>
      <c r="U248">
        <v>0</v>
      </c>
      <c r="V248">
        <v>-60</v>
      </c>
      <c r="W248" t="s">
        <v>36</v>
      </c>
      <c r="X248" t="s">
        <v>605</v>
      </c>
      <c r="Y248" t="s">
        <v>113</v>
      </c>
      <c r="Z248" t="s">
        <v>113</v>
      </c>
      <c r="AA248" t="s">
        <v>39</v>
      </c>
    </row>
    <row r="249" spans="1:27" hidden="1" x14ac:dyDescent="0.25">
      <c r="A249" t="s">
        <v>27</v>
      </c>
      <c r="B249" t="s">
        <v>147</v>
      </c>
      <c r="C249" t="s">
        <v>148</v>
      </c>
      <c r="D249">
        <v>1473062</v>
      </c>
      <c r="E249">
        <v>5.6857946104948902E+17</v>
      </c>
      <c r="F249" t="s">
        <v>647</v>
      </c>
      <c r="G249" t="s">
        <v>648</v>
      </c>
      <c r="H249" t="s">
        <v>166</v>
      </c>
      <c r="I249" t="s">
        <v>167</v>
      </c>
      <c r="J249" t="s">
        <v>168</v>
      </c>
      <c r="K249" s="1">
        <v>43973</v>
      </c>
      <c r="L249" s="1">
        <v>44280</v>
      </c>
      <c r="M249" s="1">
        <v>43973</v>
      </c>
      <c r="N249" s="1">
        <v>43975</v>
      </c>
      <c r="O249" t="s">
        <v>137</v>
      </c>
      <c r="P249">
        <v>0.4</v>
      </c>
      <c r="Q249">
        <v>1</v>
      </c>
      <c r="R249">
        <v>0.4</v>
      </c>
      <c r="S249">
        <v>0</v>
      </c>
      <c r="T249">
        <v>0.4</v>
      </c>
      <c r="U249">
        <v>0</v>
      </c>
      <c r="V249">
        <v>0.4</v>
      </c>
      <c r="W249" t="s">
        <v>36</v>
      </c>
      <c r="X249" t="s">
        <v>151</v>
      </c>
      <c r="Y249" t="s">
        <v>168</v>
      </c>
      <c r="Z249" t="s">
        <v>168</v>
      </c>
      <c r="AA249" t="s">
        <v>39</v>
      </c>
    </row>
    <row r="250" spans="1:27" hidden="1" x14ac:dyDescent="0.25">
      <c r="A250" t="s">
        <v>27</v>
      </c>
      <c r="B250" t="s">
        <v>649</v>
      </c>
      <c r="C250" t="s">
        <v>650</v>
      </c>
      <c r="D250">
        <v>1473062</v>
      </c>
      <c r="E250">
        <v>5.6857946104768902E+17</v>
      </c>
      <c r="F250" t="s">
        <v>651</v>
      </c>
      <c r="G250" t="s">
        <v>652</v>
      </c>
      <c r="H250" t="s">
        <v>224</v>
      </c>
      <c r="I250" t="s">
        <v>225</v>
      </c>
      <c r="J250" t="s">
        <v>226</v>
      </c>
      <c r="K250" s="1">
        <v>43973</v>
      </c>
      <c r="L250" s="1">
        <v>44338</v>
      </c>
      <c r="M250" s="1">
        <v>43973</v>
      </c>
      <c r="N250" s="1">
        <v>44003</v>
      </c>
      <c r="O250" t="s">
        <v>137</v>
      </c>
      <c r="P250">
        <v>0</v>
      </c>
      <c r="Q250">
        <v>27</v>
      </c>
      <c r="R250">
        <v>172.8</v>
      </c>
      <c r="S250">
        <v>172.8</v>
      </c>
      <c r="T250">
        <v>0</v>
      </c>
      <c r="U250">
        <v>0</v>
      </c>
      <c r="V250">
        <v>0</v>
      </c>
      <c r="W250" t="s">
        <v>36</v>
      </c>
      <c r="X250" t="s">
        <v>653</v>
      </c>
      <c r="Y250" t="s">
        <v>226</v>
      </c>
      <c r="Z250" t="s">
        <v>226</v>
      </c>
      <c r="AA250" t="s">
        <v>39</v>
      </c>
    </row>
    <row r="251" spans="1:27" hidden="1" x14ac:dyDescent="0.25">
      <c r="A251" t="s">
        <v>27</v>
      </c>
      <c r="B251" t="s">
        <v>273</v>
      </c>
      <c r="C251" t="s">
        <v>274</v>
      </c>
      <c r="D251">
        <v>1473062</v>
      </c>
      <c r="E251">
        <v>5.6857946099917299E+17</v>
      </c>
      <c r="F251" t="s">
        <v>654</v>
      </c>
      <c r="G251" t="s">
        <v>655</v>
      </c>
      <c r="H251" t="s">
        <v>656</v>
      </c>
      <c r="I251" t="s">
        <v>657</v>
      </c>
      <c r="J251" t="s">
        <v>658</v>
      </c>
      <c r="K251" s="1">
        <v>43700</v>
      </c>
      <c r="L251" s="1">
        <v>44066</v>
      </c>
      <c r="M251" s="1">
        <v>43974</v>
      </c>
      <c r="N251" s="1">
        <v>44004</v>
      </c>
      <c r="O251" t="s">
        <v>35</v>
      </c>
      <c r="P251">
        <v>4</v>
      </c>
      <c r="Q251">
        <v>12</v>
      </c>
      <c r="R251">
        <v>48</v>
      </c>
      <c r="S251">
        <v>0</v>
      </c>
      <c r="T251">
        <v>48</v>
      </c>
      <c r="U251">
        <v>0</v>
      </c>
      <c r="V251">
        <v>48</v>
      </c>
      <c r="W251" t="s">
        <v>36</v>
      </c>
      <c r="X251" t="s">
        <v>280</v>
      </c>
      <c r="Y251" t="s">
        <v>658</v>
      </c>
      <c r="Z251" t="s">
        <v>658</v>
      </c>
      <c r="AA251" t="s">
        <v>39</v>
      </c>
    </row>
    <row r="252" spans="1:27" hidden="1" x14ac:dyDescent="0.25">
      <c r="A252" t="s">
        <v>27</v>
      </c>
      <c r="B252" t="s">
        <v>323</v>
      </c>
      <c r="C252" t="s">
        <v>324</v>
      </c>
      <c r="D252">
        <v>1473062</v>
      </c>
      <c r="E252">
        <v>5.6857946103604198E+17</v>
      </c>
      <c r="F252" t="s">
        <v>659</v>
      </c>
      <c r="G252" t="s">
        <v>660</v>
      </c>
      <c r="H252" t="s">
        <v>134</v>
      </c>
      <c r="I252" t="s">
        <v>135</v>
      </c>
      <c r="J252" t="s">
        <v>136</v>
      </c>
      <c r="K252" s="1">
        <v>43669</v>
      </c>
      <c r="L252" s="1">
        <v>44035</v>
      </c>
      <c r="M252" s="1">
        <v>43974</v>
      </c>
      <c r="N252" s="1">
        <v>44004</v>
      </c>
      <c r="O252" t="s">
        <v>35</v>
      </c>
      <c r="P252">
        <v>3.2</v>
      </c>
      <c r="Q252">
        <v>6</v>
      </c>
      <c r="R252">
        <v>19.2</v>
      </c>
      <c r="S252">
        <v>0</v>
      </c>
      <c r="T252">
        <v>19.2</v>
      </c>
      <c r="U252">
        <v>0</v>
      </c>
      <c r="V252">
        <v>19.2</v>
      </c>
      <c r="W252" t="s">
        <v>36</v>
      </c>
      <c r="X252" t="s">
        <v>327</v>
      </c>
      <c r="Y252" t="s">
        <v>481</v>
      </c>
      <c r="Z252" t="s">
        <v>136</v>
      </c>
      <c r="AA252" t="s">
        <v>39</v>
      </c>
    </row>
    <row r="253" spans="1:27" hidden="1" x14ac:dyDescent="0.25">
      <c r="A253" t="s">
        <v>27</v>
      </c>
      <c r="B253" t="s">
        <v>661</v>
      </c>
      <c r="C253" t="s">
        <v>662</v>
      </c>
      <c r="D253">
        <v>1473062</v>
      </c>
      <c r="E253">
        <v>5.6857946104948198E+17</v>
      </c>
      <c r="F253" t="s">
        <v>663</v>
      </c>
      <c r="G253" t="s">
        <v>664</v>
      </c>
      <c r="H253" t="s">
        <v>42</v>
      </c>
      <c r="I253" t="s">
        <v>43</v>
      </c>
      <c r="J253" t="s">
        <v>44</v>
      </c>
      <c r="K253" s="1">
        <v>43944</v>
      </c>
      <c r="L253" s="1">
        <v>44309</v>
      </c>
      <c r="M253" s="1">
        <v>43974</v>
      </c>
      <c r="N253" s="1">
        <v>44004</v>
      </c>
      <c r="O253" t="s">
        <v>35</v>
      </c>
      <c r="P253">
        <v>16</v>
      </c>
      <c r="Q253">
        <v>45</v>
      </c>
      <c r="R253">
        <v>720</v>
      </c>
      <c r="S253">
        <v>0</v>
      </c>
      <c r="T253">
        <v>720</v>
      </c>
      <c r="U253">
        <v>0</v>
      </c>
      <c r="V253">
        <v>720</v>
      </c>
      <c r="W253" t="s">
        <v>36</v>
      </c>
      <c r="X253" t="s">
        <v>665</v>
      </c>
      <c r="Y253" t="s">
        <v>44</v>
      </c>
      <c r="Z253" t="s">
        <v>44</v>
      </c>
      <c r="AA253" t="s">
        <v>39</v>
      </c>
    </row>
    <row r="254" spans="1:27" hidden="1" x14ac:dyDescent="0.25">
      <c r="A254" t="s">
        <v>27</v>
      </c>
      <c r="B254" t="s">
        <v>661</v>
      </c>
      <c r="C254" t="s">
        <v>662</v>
      </c>
      <c r="D254">
        <v>1473062</v>
      </c>
      <c r="E254">
        <v>5.6857946104948198E+17</v>
      </c>
      <c r="F254" t="s">
        <v>663</v>
      </c>
      <c r="G254" t="s">
        <v>664</v>
      </c>
      <c r="H254" t="s">
        <v>42</v>
      </c>
      <c r="I254" t="s">
        <v>43</v>
      </c>
      <c r="J254" t="s">
        <v>44</v>
      </c>
      <c r="K254" s="1">
        <v>43944</v>
      </c>
      <c r="L254" s="1">
        <v>44309</v>
      </c>
      <c r="M254" s="1">
        <v>43944</v>
      </c>
      <c r="N254" s="1">
        <v>43944</v>
      </c>
      <c r="O254" t="s">
        <v>61</v>
      </c>
      <c r="P254">
        <v>0.53</v>
      </c>
      <c r="Q254">
        <v>2</v>
      </c>
      <c r="R254">
        <v>1.07</v>
      </c>
      <c r="S254">
        <v>0</v>
      </c>
      <c r="T254">
        <v>1.07</v>
      </c>
      <c r="U254">
        <v>0</v>
      </c>
      <c r="V254">
        <v>1.07</v>
      </c>
      <c r="W254" t="s">
        <v>36</v>
      </c>
      <c r="X254" t="s">
        <v>665</v>
      </c>
      <c r="Y254" t="s">
        <v>44</v>
      </c>
      <c r="Z254" t="s">
        <v>44</v>
      </c>
      <c r="AA254" t="s">
        <v>39</v>
      </c>
    </row>
    <row r="255" spans="1:27" hidden="1" x14ac:dyDescent="0.25">
      <c r="A255" t="s">
        <v>27</v>
      </c>
      <c r="B255" t="s">
        <v>661</v>
      </c>
      <c r="C255" t="s">
        <v>662</v>
      </c>
      <c r="D255">
        <v>1473062</v>
      </c>
      <c r="E255">
        <v>5.6857946104948198E+17</v>
      </c>
      <c r="F255" t="s">
        <v>663</v>
      </c>
      <c r="G255" t="s">
        <v>664</v>
      </c>
      <c r="H255" t="s">
        <v>42</v>
      </c>
      <c r="I255" t="s">
        <v>43</v>
      </c>
      <c r="J255" t="s">
        <v>44</v>
      </c>
      <c r="K255" s="1">
        <v>43944</v>
      </c>
      <c r="L255" s="1">
        <v>44309</v>
      </c>
      <c r="M255" s="1">
        <v>43945</v>
      </c>
      <c r="N255" s="1">
        <v>43973</v>
      </c>
      <c r="O255" t="s">
        <v>61</v>
      </c>
      <c r="P255">
        <v>15.46</v>
      </c>
      <c r="Q255">
        <v>45</v>
      </c>
      <c r="R255">
        <v>696</v>
      </c>
      <c r="S255">
        <v>0</v>
      </c>
      <c r="T255">
        <v>696</v>
      </c>
      <c r="U255">
        <v>0</v>
      </c>
      <c r="V255">
        <v>696</v>
      </c>
      <c r="W255" t="s">
        <v>36</v>
      </c>
      <c r="X255" t="s">
        <v>665</v>
      </c>
      <c r="Y255" t="s">
        <v>44</v>
      </c>
      <c r="Z255" t="s">
        <v>44</v>
      </c>
      <c r="AA255" t="s">
        <v>39</v>
      </c>
    </row>
    <row r="256" spans="1:27" hidden="1" x14ac:dyDescent="0.25">
      <c r="A256" t="s">
        <v>27</v>
      </c>
      <c r="B256" t="s">
        <v>661</v>
      </c>
      <c r="C256" t="s">
        <v>662</v>
      </c>
      <c r="D256">
        <v>1473062</v>
      </c>
      <c r="E256">
        <v>5.6857946104948198E+17</v>
      </c>
      <c r="F256" t="s">
        <v>663</v>
      </c>
      <c r="G256" t="s">
        <v>664</v>
      </c>
      <c r="H256" t="s">
        <v>42</v>
      </c>
      <c r="I256" t="s">
        <v>43</v>
      </c>
      <c r="J256" t="s">
        <v>44</v>
      </c>
      <c r="K256" s="1">
        <v>43944</v>
      </c>
      <c r="L256" s="1">
        <v>44309</v>
      </c>
      <c r="M256" s="1">
        <v>43944</v>
      </c>
      <c r="N256" s="1">
        <v>43973</v>
      </c>
      <c r="O256" t="s">
        <v>61</v>
      </c>
      <c r="P256">
        <v>-16</v>
      </c>
      <c r="Q256">
        <v>2</v>
      </c>
      <c r="R256">
        <v>-32</v>
      </c>
      <c r="S256">
        <v>0</v>
      </c>
      <c r="T256">
        <v>-32</v>
      </c>
      <c r="U256">
        <v>0</v>
      </c>
      <c r="V256">
        <v>-32</v>
      </c>
      <c r="W256" t="s">
        <v>36</v>
      </c>
      <c r="X256" t="s">
        <v>665</v>
      </c>
      <c r="Y256" t="s">
        <v>44</v>
      </c>
      <c r="Z256" t="s">
        <v>44</v>
      </c>
      <c r="AA256" t="s">
        <v>39</v>
      </c>
    </row>
    <row r="257" spans="1:27" hidden="1" x14ac:dyDescent="0.25">
      <c r="A257" t="s">
        <v>27</v>
      </c>
      <c r="B257" t="s">
        <v>661</v>
      </c>
      <c r="C257" t="s">
        <v>662</v>
      </c>
      <c r="D257">
        <v>1473062</v>
      </c>
      <c r="E257">
        <v>5.6857946104960902E+17</v>
      </c>
      <c r="F257" t="s">
        <v>666</v>
      </c>
      <c r="G257" t="s">
        <v>667</v>
      </c>
      <c r="H257" t="s">
        <v>84</v>
      </c>
      <c r="I257" t="s">
        <v>85</v>
      </c>
      <c r="J257" t="s">
        <v>86</v>
      </c>
      <c r="K257" s="1">
        <v>43944</v>
      </c>
      <c r="L257" s="1">
        <v>44309</v>
      </c>
      <c r="M257" s="1">
        <v>43974</v>
      </c>
      <c r="N257" s="1">
        <v>44004</v>
      </c>
      <c r="O257" t="s">
        <v>35</v>
      </c>
      <c r="P257">
        <v>4</v>
      </c>
      <c r="Q257">
        <v>52</v>
      </c>
      <c r="R257">
        <v>208</v>
      </c>
      <c r="S257">
        <v>0</v>
      </c>
      <c r="T257">
        <v>208</v>
      </c>
      <c r="U257">
        <v>0</v>
      </c>
      <c r="V257">
        <v>208</v>
      </c>
      <c r="W257" t="s">
        <v>36</v>
      </c>
      <c r="X257" t="s">
        <v>665</v>
      </c>
      <c r="Y257" t="s">
        <v>86</v>
      </c>
      <c r="Z257" t="s">
        <v>86</v>
      </c>
      <c r="AA257" t="s">
        <v>39</v>
      </c>
    </row>
    <row r="258" spans="1:27" hidden="1" x14ac:dyDescent="0.25">
      <c r="A258" t="s">
        <v>27</v>
      </c>
      <c r="B258" t="s">
        <v>661</v>
      </c>
      <c r="C258" t="s">
        <v>662</v>
      </c>
      <c r="D258">
        <v>1473062</v>
      </c>
      <c r="E258">
        <v>5.6857946104960902E+17</v>
      </c>
      <c r="F258" t="s">
        <v>666</v>
      </c>
      <c r="G258" t="s">
        <v>667</v>
      </c>
      <c r="H258" t="s">
        <v>84</v>
      </c>
      <c r="I258" t="s">
        <v>85</v>
      </c>
      <c r="J258" t="s">
        <v>86</v>
      </c>
      <c r="K258" s="1">
        <v>43944</v>
      </c>
      <c r="L258" s="1">
        <v>44309</v>
      </c>
      <c r="M258" s="1">
        <v>43944</v>
      </c>
      <c r="N258" s="1">
        <v>43944</v>
      </c>
      <c r="O258" t="s">
        <v>61</v>
      </c>
      <c r="P258">
        <v>0.13</v>
      </c>
      <c r="Q258">
        <v>1</v>
      </c>
      <c r="R258">
        <v>0.13</v>
      </c>
      <c r="S258">
        <v>0</v>
      </c>
      <c r="T258">
        <v>0.13</v>
      </c>
      <c r="U258">
        <v>0</v>
      </c>
      <c r="V258">
        <v>0.13</v>
      </c>
      <c r="W258" t="s">
        <v>36</v>
      </c>
      <c r="X258" t="s">
        <v>665</v>
      </c>
      <c r="Y258" t="s">
        <v>86</v>
      </c>
      <c r="Z258" t="s">
        <v>86</v>
      </c>
      <c r="AA258" t="s">
        <v>39</v>
      </c>
    </row>
    <row r="259" spans="1:27" hidden="1" x14ac:dyDescent="0.25">
      <c r="A259" t="s">
        <v>27</v>
      </c>
      <c r="B259" t="s">
        <v>661</v>
      </c>
      <c r="C259" t="s">
        <v>662</v>
      </c>
      <c r="D259">
        <v>1473062</v>
      </c>
      <c r="E259">
        <v>5.6857946104960902E+17</v>
      </c>
      <c r="F259" t="s">
        <v>666</v>
      </c>
      <c r="G259" t="s">
        <v>667</v>
      </c>
      <c r="H259" t="s">
        <v>84</v>
      </c>
      <c r="I259" t="s">
        <v>85</v>
      </c>
      <c r="J259" t="s">
        <v>86</v>
      </c>
      <c r="K259" s="1">
        <v>43944</v>
      </c>
      <c r="L259" s="1">
        <v>44309</v>
      </c>
      <c r="M259" s="1">
        <v>43945</v>
      </c>
      <c r="N259" s="1">
        <v>43973</v>
      </c>
      <c r="O259" t="s">
        <v>61</v>
      </c>
      <c r="P259">
        <v>3.86</v>
      </c>
      <c r="Q259">
        <v>52</v>
      </c>
      <c r="R259">
        <v>201.07</v>
      </c>
      <c r="S259">
        <v>0</v>
      </c>
      <c r="T259">
        <v>201.07</v>
      </c>
      <c r="U259">
        <v>0</v>
      </c>
      <c r="V259">
        <v>201.07</v>
      </c>
      <c r="W259" t="s">
        <v>36</v>
      </c>
      <c r="X259" t="s">
        <v>665</v>
      </c>
      <c r="Y259" t="s">
        <v>86</v>
      </c>
      <c r="Z259" t="s">
        <v>86</v>
      </c>
      <c r="AA259" t="s">
        <v>39</v>
      </c>
    </row>
    <row r="260" spans="1:27" hidden="1" x14ac:dyDescent="0.25">
      <c r="A260" t="s">
        <v>27</v>
      </c>
      <c r="B260" t="s">
        <v>661</v>
      </c>
      <c r="C260" t="s">
        <v>662</v>
      </c>
      <c r="D260">
        <v>1473062</v>
      </c>
      <c r="E260">
        <v>5.6857946104960902E+17</v>
      </c>
      <c r="F260" t="s">
        <v>666</v>
      </c>
      <c r="G260" t="s">
        <v>667</v>
      </c>
      <c r="H260" t="s">
        <v>84</v>
      </c>
      <c r="I260" t="s">
        <v>85</v>
      </c>
      <c r="J260" t="s">
        <v>86</v>
      </c>
      <c r="K260" s="1">
        <v>43944</v>
      </c>
      <c r="L260" s="1">
        <v>44309</v>
      </c>
      <c r="M260" s="1">
        <v>43944</v>
      </c>
      <c r="N260" s="1">
        <v>43973</v>
      </c>
      <c r="O260" t="s">
        <v>61</v>
      </c>
      <c r="P260">
        <v>-4</v>
      </c>
      <c r="Q260">
        <v>1</v>
      </c>
      <c r="R260">
        <v>-4</v>
      </c>
      <c r="S260">
        <v>0</v>
      </c>
      <c r="T260">
        <v>-4</v>
      </c>
      <c r="U260">
        <v>0</v>
      </c>
      <c r="V260">
        <v>-4</v>
      </c>
      <c r="W260" t="s">
        <v>36</v>
      </c>
      <c r="X260" t="s">
        <v>665</v>
      </c>
      <c r="Y260" t="s">
        <v>86</v>
      </c>
      <c r="Z260" t="s">
        <v>86</v>
      </c>
      <c r="AA260" t="s">
        <v>39</v>
      </c>
    </row>
    <row r="261" spans="1:27" hidden="1" x14ac:dyDescent="0.25">
      <c r="A261" t="s">
        <v>27</v>
      </c>
      <c r="B261" t="s">
        <v>661</v>
      </c>
      <c r="C261" t="s">
        <v>662</v>
      </c>
      <c r="D261">
        <v>1473062</v>
      </c>
      <c r="E261">
        <v>5.6857946092890899E+17</v>
      </c>
      <c r="F261" t="s">
        <v>668</v>
      </c>
      <c r="G261" t="s">
        <v>669</v>
      </c>
      <c r="H261" t="s">
        <v>126</v>
      </c>
      <c r="I261" t="s">
        <v>127</v>
      </c>
      <c r="J261" t="s">
        <v>128</v>
      </c>
      <c r="K261" s="1">
        <v>43945</v>
      </c>
      <c r="L261" s="1">
        <v>44310</v>
      </c>
      <c r="M261" s="1">
        <v>43975</v>
      </c>
      <c r="N261" s="1">
        <v>44005</v>
      </c>
      <c r="O261" t="s">
        <v>35</v>
      </c>
      <c r="P261">
        <v>24</v>
      </c>
      <c r="Q261">
        <v>4</v>
      </c>
      <c r="R261">
        <v>96</v>
      </c>
      <c r="S261">
        <v>0</v>
      </c>
      <c r="T261">
        <v>96</v>
      </c>
      <c r="U261">
        <v>0</v>
      </c>
      <c r="V261">
        <v>96</v>
      </c>
      <c r="W261" t="s">
        <v>36</v>
      </c>
      <c r="X261" t="s">
        <v>665</v>
      </c>
      <c r="Y261" t="s">
        <v>128</v>
      </c>
      <c r="Z261" t="s">
        <v>128</v>
      </c>
      <c r="AA261" t="s">
        <v>39</v>
      </c>
    </row>
    <row r="262" spans="1:27" hidden="1" x14ac:dyDescent="0.25">
      <c r="A262" t="s">
        <v>27</v>
      </c>
      <c r="B262" t="s">
        <v>661</v>
      </c>
      <c r="C262" t="s">
        <v>662</v>
      </c>
      <c r="D262">
        <v>1473062</v>
      </c>
      <c r="E262">
        <v>5.6857946092890899E+17</v>
      </c>
      <c r="F262" t="s">
        <v>670</v>
      </c>
      <c r="G262" t="s">
        <v>671</v>
      </c>
      <c r="H262" t="s">
        <v>58</v>
      </c>
      <c r="I262" t="s">
        <v>59</v>
      </c>
      <c r="J262" t="s">
        <v>60</v>
      </c>
      <c r="K262" s="1">
        <v>43945</v>
      </c>
      <c r="L262" s="1">
        <v>44310</v>
      </c>
      <c r="M262" s="1">
        <v>43975</v>
      </c>
      <c r="N262" s="1">
        <v>44005</v>
      </c>
      <c r="O262" t="s">
        <v>35</v>
      </c>
      <c r="P262">
        <v>8</v>
      </c>
      <c r="Q262">
        <v>26</v>
      </c>
      <c r="R262">
        <v>208</v>
      </c>
      <c r="S262">
        <v>0</v>
      </c>
      <c r="T262">
        <v>208</v>
      </c>
      <c r="U262">
        <v>0</v>
      </c>
      <c r="V262">
        <v>208</v>
      </c>
      <c r="W262" t="s">
        <v>36</v>
      </c>
      <c r="X262" t="s">
        <v>665</v>
      </c>
      <c r="Y262" t="s">
        <v>60</v>
      </c>
      <c r="Z262" t="s">
        <v>60</v>
      </c>
      <c r="AA262" t="s">
        <v>39</v>
      </c>
    </row>
    <row r="263" spans="1:27" hidden="1" x14ac:dyDescent="0.25">
      <c r="A263" t="s">
        <v>27</v>
      </c>
      <c r="B263" t="s">
        <v>661</v>
      </c>
      <c r="C263" t="s">
        <v>662</v>
      </c>
      <c r="D263">
        <v>1473062</v>
      </c>
      <c r="E263">
        <v>5.6857946092890899E+17</v>
      </c>
      <c r="F263" t="s">
        <v>670</v>
      </c>
      <c r="G263" t="s">
        <v>671</v>
      </c>
      <c r="H263" t="s">
        <v>58</v>
      </c>
      <c r="I263" t="s">
        <v>59</v>
      </c>
      <c r="J263" t="s">
        <v>60</v>
      </c>
      <c r="K263" s="1">
        <v>43945</v>
      </c>
      <c r="L263" s="1">
        <v>44310</v>
      </c>
      <c r="M263" s="1">
        <v>43945</v>
      </c>
      <c r="N263" s="1">
        <v>43974</v>
      </c>
      <c r="O263" t="s">
        <v>61</v>
      </c>
      <c r="P263">
        <v>8</v>
      </c>
      <c r="Q263">
        <v>26</v>
      </c>
      <c r="R263">
        <v>208</v>
      </c>
      <c r="S263">
        <v>0</v>
      </c>
      <c r="T263">
        <v>208</v>
      </c>
      <c r="U263">
        <v>0</v>
      </c>
      <c r="V263">
        <v>208</v>
      </c>
      <c r="W263" t="s">
        <v>36</v>
      </c>
      <c r="X263" t="s">
        <v>665</v>
      </c>
      <c r="Y263" t="s">
        <v>60</v>
      </c>
      <c r="Z263" t="s">
        <v>60</v>
      </c>
      <c r="AA263" t="s">
        <v>39</v>
      </c>
    </row>
    <row r="264" spans="1:27" hidden="1" x14ac:dyDescent="0.25">
      <c r="A264" t="s">
        <v>27</v>
      </c>
      <c r="B264" t="s">
        <v>661</v>
      </c>
      <c r="C264" t="s">
        <v>662</v>
      </c>
      <c r="D264">
        <v>1473062</v>
      </c>
      <c r="E264">
        <v>5.6857946092890899E+17</v>
      </c>
      <c r="F264" t="s">
        <v>670</v>
      </c>
      <c r="G264" t="s">
        <v>671</v>
      </c>
      <c r="H264" t="s">
        <v>58</v>
      </c>
      <c r="I264" t="s">
        <v>59</v>
      </c>
      <c r="J264" t="s">
        <v>60</v>
      </c>
      <c r="K264" s="1">
        <v>43945</v>
      </c>
      <c r="L264" s="1">
        <v>44310</v>
      </c>
      <c r="M264" s="1">
        <v>43945</v>
      </c>
      <c r="N264" s="1">
        <v>43974</v>
      </c>
      <c r="O264" t="s">
        <v>61</v>
      </c>
      <c r="P264">
        <v>-8</v>
      </c>
      <c r="Q264">
        <v>1</v>
      </c>
      <c r="R264">
        <v>-8</v>
      </c>
      <c r="S264">
        <v>0</v>
      </c>
      <c r="T264">
        <v>-8</v>
      </c>
      <c r="U264">
        <v>0</v>
      </c>
      <c r="V264">
        <v>-8</v>
      </c>
      <c r="W264" t="s">
        <v>36</v>
      </c>
      <c r="X264" t="s">
        <v>665</v>
      </c>
      <c r="Y264" t="s">
        <v>60</v>
      </c>
      <c r="Z264" t="s">
        <v>60</v>
      </c>
      <c r="AA264" t="s">
        <v>39</v>
      </c>
    </row>
    <row r="265" spans="1:27" hidden="1" x14ac:dyDescent="0.25">
      <c r="A265" t="s">
        <v>27</v>
      </c>
      <c r="B265" t="s">
        <v>661</v>
      </c>
      <c r="C265" t="s">
        <v>662</v>
      </c>
      <c r="D265">
        <v>1473062</v>
      </c>
      <c r="E265">
        <v>5.6857946092890899E+17</v>
      </c>
      <c r="F265" t="s">
        <v>672</v>
      </c>
      <c r="G265" t="s">
        <v>673</v>
      </c>
      <c r="H265" t="s">
        <v>47</v>
      </c>
      <c r="I265" t="s">
        <v>48</v>
      </c>
      <c r="J265" t="s">
        <v>49</v>
      </c>
      <c r="K265" s="1">
        <v>43945</v>
      </c>
      <c r="L265" s="1">
        <v>44310</v>
      </c>
      <c r="M265" s="1">
        <v>43975</v>
      </c>
      <c r="N265" s="1">
        <v>44005</v>
      </c>
      <c r="O265" t="s">
        <v>35</v>
      </c>
      <c r="P265">
        <v>12</v>
      </c>
      <c r="Q265">
        <v>6</v>
      </c>
      <c r="R265">
        <v>72</v>
      </c>
      <c r="S265">
        <v>0</v>
      </c>
      <c r="T265">
        <v>72</v>
      </c>
      <c r="U265">
        <v>0</v>
      </c>
      <c r="V265">
        <v>72</v>
      </c>
      <c r="W265" t="s">
        <v>36</v>
      </c>
      <c r="X265" t="s">
        <v>665</v>
      </c>
      <c r="Y265" t="s">
        <v>49</v>
      </c>
      <c r="Z265" t="s">
        <v>49</v>
      </c>
      <c r="AA265" t="s">
        <v>39</v>
      </c>
    </row>
    <row r="266" spans="1:27" hidden="1" x14ac:dyDescent="0.25">
      <c r="A266" t="s">
        <v>27</v>
      </c>
      <c r="B266" t="s">
        <v>289</v>
      </c>
      <c r="C266" t="s">
        <v>290</v>
      </c>
      <c r="D266">
        <v>1473062</v>
      </c>
      <c r="E266">
        <v>5.6857946100723898E+17</v>
      </c>
      <c r="F266" t="s">
        <v>674</v>
      </c>
      <c r="G266" t="s">
        <v>675</v>
      </c>
      <c r="H266" t="s">
        <v>298</v>
      </c>
      <c r="I266" t="s">
        <v>299</v>
      </c>
      <c r="J266" t="s">
        <v>300</v>
      </c>
      <c r="K266" s="1">
        <v>43670</v>
      </c>
      <c r="L266" s="1">
        <v>44036</v>
      </c>
      <c r="M266" s="1">
        <v>43975</v>
      </c>
      <c r="N266" s="1">
        <v>44005</v>
      </c>
      <c r="O266" t="s">
        <v>35</v>
      </c>
      <c r="P266">
        <v>26.4</v>
      </c>
      <c r="Q266">
        <v>26</v>
      </c>
      <c r="R266">
        <v>686.4</v>
      </c>
      <c r="S266">
        <v>0</v>
      </c>
      <c r="T266">
        <v>686.4</v>
      </c>
      <c r="U266">
        <v>0</v>
      </c>
      <c r="V266">
        <v>686.4</v>
      </c>
      <c r="W266" t="s">
        <v>36</v>
      </c>
      <c r="X266" t="s">
        <v>293</v>
      </c>
      <c r="Y266" t="s">
        <v>676</v>
      </c>
      <c r="Z266" t="s">
        <v>300</v>
      </c>
      <c r="AA266" t="s">
        <v>39</v>
      </c>
    </row>
    <row r="267" spans="1:27" hidden="1" x14ac:dyDescent="0.25">
      <c r="A267" t="s">
        <v>27</v>
      </c>
      <c r="B267" t="s">
        <v>289</v>
      </c>
      <c r="C267" t="s">
        <v>290</v>
      </c>
      <c r="D267">
        <v>1473062</v>
      </c>
      <c r="E267">
        <v>5.6857946100723898E+17</v>
      </c>
      <c r="F267" t="s">
        <v>674</v>
      </c>
      <c r="G267" t="s">
        <v>675</v>
      </c>
      <c r="H267" t="s">
        <v>298</v>
      </c>
      <c r="I267" t="s">
        <v>299</v>
      </c>
      <c r="J267" t="s">
        <v>300</v>
      </c>
      <c r="K267" s="1">
        <v>43670</v>
      </c>
      <c r="L267" s="1">
        <v>44036</v>
      </c>
      <c r="M267" s="1">
        <v>43975</v>
      </c>
      <c r="N267" s="1">
        <v>44005</v>
      </c>
      <c r="O267" t="s">
        <v>35</v>
      </c>
      <c r="P267">
        <v>2</v>
      </c>
      <c r="Q267">
        <v>26</v>
      </c>
      <c r="R267">
        <v>52</v>
      </c>
      <c r="S267">
        <v>0</v>
      </c>
      <c r="T267">
        <v>52</v>
      </c>
      <c r="U267">
        <v>0</v>
      </c>
      <c r="V267">
        <v>52</v>
      </c>
      <c r="W267" t="s">
        <v>36</v>
      </c>
      <c r="X267" t="s">
        <v>293</v>
      </c>
      <c r="Y267" t="s">
        <v>676</v>
      </c>
      <c r="Z267" t="s">
        <v>300</v>
      </c>
      <c r="AA267" t="s">
        <v>39</v>
      </c>
    </row>
    <row r="268" spans="1:27" hidden="1" x14ac:dyDescent="0.25">
      <c r="A268" t="s">
        <v>27</v>
      </c>
      <c r="B268" t="s">
        <v>315</v>
      </c>
      <c r="C268" t="s">
        <v>316</v>
      </c>
      <c r="D268">
        <v>1473062</v>
      </c>
      <c r="E268">
        <v>5.6857946092954899E+17</v>
      </c>
      <c r="F268" t="s">
        <v>677</v>
      </c>
      <c r="G268" t="s">
        <v>678</v>
      </c>
      <c r="H268" t="s">
        <v>32</v>
      </c>
      <c r="I268" t="s">
        <v>33</v>
      </c>
      <c r="J268" t="s">
        <v>34</v>
      </c>
      <c r="K268" s="1">
        <v>43946</v>
      </c>
      <c r="L268" s="1">
        <v>44311</v>
      </c>
      <c r="M268" s="1">
        <v>43976</v>
      </c>
      <c r="N268" s="1">
        <v>44006</v>
      </c>
      <c r="O268" t="s">
        <v>35</v>
      </c>
      <c r="P268">
        <v>6.6</v>
      </c>
      <c r="Q268">
        <v>31</v>
      </c>
      <c r="R268">
        <v>204.6</v>
      </c>
      <c r="S268">
        <v>0</v>
      </c>
      <c r="T268">
        <v>204.6</v>
      </c>
      <c r="U268">
        <v>0</v>
      </c>
      <c r="V268">
        <v>204.6</v>
      </c>
      <c r="W268" t="s">
        <v>36</v>
      </c>
      <c r="X268" t="s">
        <v>322</v>
      </c>
      <c r="Y268" t="s">
        <v>38</v>
      </c>
      <c r="Z268" t="s">
        <v>34</v>
      </c>
      <c r="AA268" t="s">
        <v>39</v>
      </c>
    </row>
    <row r="269" spans="1:27" hidden="1" x14ac:dyDescent="0.25">
      <c r="A269" t="s">
        <v>27</v>
      </c>
      <c r="B269" t="s">
        <v>147</v>
      </c>
      <c r="C269" t="s">
        <v>148</v>
      </c>
      <c r="D269">
        <v>1473062</v>
      </c>
      <c r="E269">
        <v>5.68579461056272E+17</v>
      </c>
      <c r="F269" t="s">
        <v>149</v>
      </c>
      <c r="G269" s="2" t="s">
        <v>150</v>
      </c>
      <c r="H269" t="s">
        <v>118</v>
      </c>
      <c r="I269" t="s">
        <v>119</v>
      </c>
      <c r="J269" t="s">
        <v>120</v>
      </c>
      <c r="K269" s="1">
        <v>43955</v>
      </c>
      <c r="L269" s="1">
        <v>44280</v>
      </c>
      <c r="M269" s="1">
        <v>43976</v>
      </c>
      <c r="N269" s="1">
        <v>44006</v>
      </c>
      <c r="O269" t="s">
        <v>35</v>
      </c>
      <c r="P269">
        <v>12</v>
      </c>
      <c r="Q269">
        <v>20</v>
      </c>
      <c r="R269">
        <v>240</v>
      </c>
      <c r="S269">
        <v>0</v>
      </c>
      <c r="T269">
        <v>240</v>
      </c>
      <c r="U269">
        <v>0</v>
      </c>
      <c r="V269">
        <v>240</v>
      </c>
      <c r="W269" t="s">
        <v>36</v>
      </c>
      <c r="X269" t="s">
        <v>151</v>
      </c>
      <c r="Y269" t="s">
        <v>120</v>
      </c>
      <c r="Z269" t="s">
        <v>120</v>
      </c>
      <c r="AA269" t="s">
        <v>39</v>
      </c>
    </row>
    <row r="270" spans="1:27" hidden="1" x14ac:dyDescent="0.25">
      <c r="A270" t="s">
        <v>27</v>
      </c>
      <c r="B270" t="s">
        <v>147</v>
      </c>
      <c r="C270" t="s">
        <v>148</v>
      </c>
      <c r="D270">
        <v>1473062</v>
      </c>
      <c r="E270">
        <v>5.68579461056272E+17</v>
      </c>
      <c r="F270" t="s">
        <v>242</v>
      </c>
      <c r="G270" t="s">
        <v>243</v>
      </c>
      <c r="H270" t="s">
        <v>244</v>
      </c>
      <c r="I270" s="2" t="s">
        <v>245</v>
      </c>
      <c r="J270" t="s">
        <v>246</v>
      </c>
      <c r="K270" s="1">
        <v>43958</v>
      </c>
      <c r="L270" s="1">
        <v>44280</v>
      </c>
      <c r="M270" s="1">
        <v>43976</v>
      </c>
      <c r="N270" s="1">
        <v>44006</v>
      </c>
      <c r="O270" t="s">
        <v>35</v>
      </c>
      <c r="P270">
        <v>6.4</v>
      </c>
      <c r="Q270">
        <v>20</v>
      </c>
      <c r="R270">
        <v>128</v>
      </c>
      <c r="S270">
        <v>0</v>
      </c>
      <c r="T270">
        <v>128</v>
      </c>
      <c r="U270">
        <v>0</v>
      </c>
      <c r="V270">
        <v>128</v>
      </c>
      <c r="W270" t="s">
        <v>36</v>
      </c>
      <c r="X270" t="s">
        <v>151</v>
      </c>
      <c r="Y270" t="s">
        <v>246</v>
      </c>
      <c r="Z270" t="s">
        <v>246</v>
      </c>
      <c r="AA270" t="s">
        <v>39</v>
      </c>
    </row>
    <row r="271" spans="1:27" hidden="1" x14ac:dyDescent="0.25">
      <c r="A271" t="s">
        <v>27</v>
      </c>
      <c r="B271" t="s">
        <v>147</v>
      </c>
      <c r="C271" t="s">
        <v>148</v>
      </c>
      <c r="D271">
        <v>1473062</v>
      </c>
      <c r="E271">
        <v>5.68579461056272E+17</v>
      </c>
      <c r="F271" t="s">
        <v>679</v>
      </c>
      <c r="G271" t="s">
        <v>680</v>
      </c>
      <c r="H271" t="s">
        <v>298</v>
      </c>
      <c r="I271" t="s">
        <v>299</v>
      </c>
      <c r="J271" t="s">
        <v>300</v>
      </c>
      <c r="K271" s="1">
        <v>43915</v>
      </c>
      <c r="L271" s="1">
        <v>44280</v>
      </c>
      <c r="M271" s="1">
        <v>43976</v>
      </c>
      <c r="N271" s="1">
        <v>44006</v>
      </c>
      <c r="O271" t="s">
        <v>35</v>
      </c>
      <c r="P271">
        <v>2</v>
      </c>
      <c r="Q271">
        <v>20</v>
      </c>
      <c r="R271">
        <v>40</v>
      </c>
      <c r="S271">
        <v>0</v>
      </c>
      <c r="T271">
        <v>40</v>
      </c>
      <c r="U271">
        <v>0</v>
      </c>
      <c r="V271">
        <v>40</v>
      </c>
      <c r="W271" t="s">
        <v>36</v>
      </c>
      <c r="X271" t="s">
        <v>151</v>
      </c>
      <c r="Y271" t="s">
        <v>300</v>
      </c>
      <c r="Z271" t="s">
        <v>300</v>
      </c>
      <c r="AA271" t="s">
        <v>39</v>
      </c>
    </row>
    <row r="272" spans="1:27" hidden="1" x14ac:dyDescent="0.25">
      <c r="A272" t="s">
        <v>27</v>
      </c>
      <c r="B272" t="s">
        <v>147</v>
      </c>
      <c r="C272" t="s">
        <v>148</v>
      </c>
      <c r="D272">
        <v>1473062</v>
      </c>
      <c r="E272">
        <v>5.68579461056272E+17</v>
      </c>
      <c r="F272" t="s">
        <v>679</v>
      </c>
      <c r="G272" t="s">
        <v>680</v>
      </c>
      <c r="H272" t="s">
        <v>298</v>
      </c>
      <c r="I272" t="s">
        <v>299</v>
      </c>
      <c r="J272" t="s">
        <v>300</v>
      </c>
      <c r="K272" s="1">
        <v>43915</v>
      </c>
      <c r="L272" s="1">
        <v>44280</v>
      </c>
      <c r="M272" s="1">
        <v>43976</v>
      </c>
      <c r="N272" s="1">
        <v>44006</v>
      </c>
      <c r="O272" t="s">
        <v>35</v>
      </c>
      <c r="P272">
        <v>26.4</v>
      </c>
      <c r="Q272">
        <v>20</v>
      </c>
      <c r="R272">
        <v>528</v>
      </c>
      <c r="S272">
        <v>0</v>
      </c>
      <c r="T272">
        <v>528</v>
      </c>
      <c r="U272">
        <v>0</v>
      </c>
      <c r="V272">
        <v>528</v>
      </c>
      <c r="W272" t="s">
        <v>36</v>
      </c>
      <c r="X272" t="s">
        <v>151</v>
      </c>
      <c r="Y272" t="s">
        <v>300</v>
      </c>
      <c r="Z272" t="s">
        <v>300</v>
      </c>
      <c r="AA272" t="s">
        <v>39</v>
      </c>
    </row>
    <row r="273" spans="1:27" hidden="1" x14ac:dyDescent="0.25">
      <c r="A273" t="s">
        <v>27</v>
      </c>
      <c r="B273" t="s">
        <v>147</v>
      </c>
      <c r="C273" t="s">
        <v>148</v>
      </c>
      <c r="D273">
        <v>1473062</v>
      </c>
      <c r="E273">
        <v>5.68579461056272E+17</v>
      </c>
      <c r="F273" t="s">
        <v>681</v>
      </c>
      <c r="G273" t="s">
        <v>682</v>
      </c>
      <c r="H273" t="s">
        <v>42</v>
      </c>
      <c r="I273" t="s">
        <v>43</v>
      </c>
      <c r="J273" t="s">
        <v>44</v>
      </c>
      <c r="K273" s="1">
        <v>43915</v>
      </c>
      <c r="L273" s="1">
        <v>44280</v>
      </c>
      <c r="M273" s="1">
        <v>43976</v>
      </c>
      <c r="N273" s="1">
        <v>44006</v>
      </c>
      <c r="O273" t="s">
        <v>35</v>
      </c>
      <c r="P273">
        <v>16</v>
      </c>
      <c r="Q273">
        <v>40</v>
      </c>
      <c r="R273">
        <v>640</v>
      </c>
      <c r="S273">
        <v>0</v>
      </c>
      <c r="T273">
        <v>640</v>
      </c>
      <c r="U273">
        <v>0</v>
      </c>
      <c r="V273">
        <v>640</v>
      </c>
      <c r="W273" t="s">
        <v>36</v>
      </c>
      <c r="X273" t="s">
        <v>151</v>
      </c>
      <c r="Y273" t="s">
        <v>44</v>
      </c>
      <c r="Z273" t="s">
        <v>44</v>
      </c>
      <c r="AA273" t="s">
        <v>39</v>
      </c>
    </row>
    <row r="274" spans="1:27" hidden="1" x14ac:dyDescent="0.25">
      <c r="A274" t="s">
        <v>27</v>
      </c>
      <c r="B274" t="s">
        <v>147</v>
      </c>
      <c r="C274" t="s">
        <v>148</v>
      </c>
      <c r="D274">
        <v>1473062</v>
      </c>
      <c r="E274">
        <v>5.68579461056272E+17</v>
      </c>
      <c r="F274" t="s">
        <v>681</v>
      </c>
      <c r="G274" t="s">
        <v>682</v>
      </c>
      <c r="H274" t="s">
        <v>42</v>
      </c>
      <c r="I274" t="s">
        <v>43</v>
      </c>
      <c r="J274" t="s">
        <v>44</v>
      </c>
      <c r="K274" s="1">
        <v>43915</v>
      </c>
      <c r="L274" s="1">
        <v>44280</v>
      </c>
      <c r="M274" s="1">
        <v>43946</v>
      </c>
      <c r="N274" s="1">
        <v>43970</v>
      </c>
      <c r="O274" t="s">
        <v>61</v>
      </c>
      <c r="P274">
        <v>13.33</v>
      </c>
      <c r="Q274">
        <v>20</v>
      </c>
      <c r="R274">
        <v>266.67</v>
      </c>
      <c r="S274">
        <v>0</v>
      </c>
      <c r="T274">
        <v>266.67</v>
      </c>
      <c r="U274">
        <v>0</v>
      </c>
      <c r="V274">
        <v>266.67</v>
      </c>
      <c r="W274" t="s">
        <v>36</v>
      </c>
      <c r="X274" t="s">
        <v>151</v>
      </c>
      <c r="Y274" t="s">
        <v>44</v>
      </c>
      <c r="Z274" t="s">
        <v>44</v>
      </c>
      <c r="AA274" t="s">
        <v>39</v>
      </c>
    </row>
    <row r="275" spans="1:27" hidden="1" x14ac:dyDescent="0.25">
      <c r="A275" t="s">
        <v>27</v>
      </c>
      <c r="B275" t="s">
        <v>147</v>
      </c>
      <c r="C275" t="s">
        <v>148</v>
      </c>
      <c r="D275">
        <v>1473062</v>
      </c>
      <c r="E275">
        <v>5.68579461056272E+17</v>
      </c>
      <c r="F275" t="s">
        <v>681</v>
      </c>
      <c r="G275" t="s">
        <v>682</v>
      </c>
      <c r="H275" t="s">
        <v>42</v>
      </c>
      <c r="I275" t="s">
        <v>43</v>
      </c>
      <c r="J275" t="s">
        <v>44</v>
      </c>
      <c r="K275" s="1">
        <v>43915</v>
      </c>
      <c r="L275" s="1">
        <v>44280</v>
      </c>
      <c r="M275" s="1">
        <v>43971</v>
      </c>
      <c r="N275" s="1">
        <v>43972</v>
      </c>
      <c r="O275" t="s">
        <v>61</v>
      </c>
      <c r="P275">
        <v>1.06</v>
      </c>
      <c r="Q275">
        <v>30</v>
      </c>
      <c r="R275">
        <v>32</v>
      </c>
      <c r="S275">
        <v>0</v>
      </c>
      <c r="T275">
        <v>32</v>
      </c>
      <c r="U275">
        <v>0</v>
      </c>
      <c r="V275">
        <v>32</v>
      </c>
      <c r="W275" t="s">
        <v>36</v>
      </c>
      <c r="X275" t="s">
        <v>151</v>
      </c>
      <c r="Y275" t="s">
        <v>44</v>
      </c>
      <c r="Z275" t="s">
        <v>44</v>
      </c>
      <c r="AA275" t="s">
        <v>39</v>
      </c>
    </row>
    <row r="276" spans="1:27" hidden="1" x14ac:dyDescent="0.25">
      <c r="A276" t="s">
        <v>27</v>
      </c>
      <c r="B276" t="s">
        <v>147</v>
      </c>
      <c r="C276" t="s">
        <v>148</v>
      </c>
      <c r="D276">
        <v>1473062</v>
      </c>
      <c r="E276">
        <v>5.68579461056272E+17</v>
      </c>
      <c r="F276" t="s">
        <v>681</v>
      </c>
      <c r="G276" t="s">
        <v>682</v>
      </c>
      <c r="H276" t="s">
        <v>42</v>
      </c>
      <c r="I276" t="s">
        <v>43</v>
      </c>
      <c r="J276" t="s">
        <v>44</v>
      </c>
      <c r="K276" s="1">
        <v>43915</v>
      </c>
      <c r="L276" s="1">
        <v>44280</v>
      </c>
      <c r="M276" s="1">
        <v>43973</v>
      </c>
      <c r="N276" s="1">
        <v>43975</v>
      </c>
      <c r="O276" t="s">
        <v>61</v>
      </c>
      <c r="P276">
        <v>1.6</v>
      </c>
      <c r="Q276">
        <v>40</v>
      </c>
      <c r="R276">
        <v>64</v>
      </c>
      <c r="S276">
        <v>0</v>
      </c>
      <c r="T276">
        <v>64</v>
      </c>
      <c r="U276">
        <v>0</v>
      </c>
      <c r="V276">
        <v>64</v>
      </c>
      <c r="W276" t="s">
        <v>36</v>
      </c>
      <c r="X276" t="s">
        <v>151</v>
      </c>
      <c r="Y276" t="s">
        <v>44</v>
      </c>
      <c r="Z276" t="s">
        <v>44</v>
      </c>
      <c r="AA276" t="s">
        <v>39</v>
      </c>
    </row>
    <row r="277" spans="1:27" hidden="1" x14ac:dyDescent="0.25">
      <c r="A277" t="s">
        <v>27</v>
      </c>
      <c r="B277" t="s">
        <v>147</v>
      </c>
      <c r="C277" t="s">
        <v>148</v>
      </c>
      <c r="D277">
        <v>1473062</v>
      </c>
      <c r="E277">
        <v>5.68579461056272E+17</v>
      </c>
      <c r="F277" t="s">
        <v>681</v>
      </c>
      <c r="G277" t="s">
        <v>682</v>
      </c>
      <c r="H277" t="s">
        <v>42</v>
      </c>
      <c r="I277" t="s">
        <v>43</v>
      </c>
      <c r="J277" t="s">
        <v>44</v>
      </c>
      <c r="K277" s="1">
        <v>43915</v>
      </c>
      <c r="L277" s="1">
        <v>44280</v>
      </c>
      <c r="M277" s="1">
        <v>43946</v>
      </c>
      <c r="N277" s="1">
        <v>43975</v>
      </c>
      <c r="O277" t="s">
        <v>61</v>
      </c>
      <c r="P277">
        <v>-16</v>
      </c>
      <c r="Q277">
        <v>20</v>
      </c>
      <c r="R277">
        <v>-320</v>
      </c>
      <c r="S277">
        <v>0</v>
      </c>
      <c r="T277">
        <v>-320</v>
      </c>
      <c r="U277">
        <v>0</v>
      </c>
      <c r="V277">
        <v>-320</v>
      </c>
      <c r="W277" t="s">
        <v>36</v>
      </c>
      <c r="X277" t="s">
        <v>151</v>
      </c>
      <c r="Y277" t="s">
        <v>44</v>
      </c>
      <c r="Z277" t="s">
        <v>44</v>
      </c>
      <c r="AA277" t="s">
        <v>39</v>
      </c>
    </row>
    <row r="278" spans="1:27" hidden="1" x14ac:dyDescent="0.25">
      <c r="A278" t="s">
        <v>27</v>
      </c>
      <c r="B278" t="s">
        <v>147</v>
      </c>
      <c r="C278" t="s">
        <v>148</v>
      </c>
      <c r="D278">
        <v>1473062</v>
      </c>
      <c r="E278">
        <v>5.68579461056272E+17</v>
      </c>
      <c r="F278" t="s">
        <v>647</v>
      </c>
      <c r="G278" t="s">
        <v>648</v>
      </c>
      <c r="H278" t="s">
        <v>166</v>
      </c>
      <c r="I278" t="s">
        <v>167</v>
      </c>
      <c r="J278" t="s">
        <v>168</v>
      </c>
      <c r="K278" s="1">
        <v>43973</v>
      </c>
      <c r="L278" s="1">
        <v>44280</v>
      </c>
      <c r="M278" s="1">
        <v>43976</v>
      </c>
      <c r="N278" s="1">
        <v>44006</v>
      </c>
      <c r="O278" t="s">
        <v>35</v>
      </c>
      <c r="P278">
        <v>4</v>
      </c>
      <c r="Q278">
        <v>1</v>
      </c>
      <c r="R278">
        <v>4</v>
      </c>
      <c r="S278">
        <v>0</v>
      </c>
      <c r="T278">
        <v>4</v>
      </c>
      <c r="U278">
        <v>0</v>
      </c>
      <c r="V278">
        <v>4</v>
      </c>
      <c r="W278" t="s">
        <v>36</v>
      </c>
      <c r="X278" t="s">
        <v>151</v>
      </c>
      <c r="Y278" t="s">
        <v>168</v>
      </c>
      <c r="Z278" t="s">
        <v>168</v>
      </c>
      <c r="AA278" t="s">
        <v>39</v>
      </c>
    </row>
    <row r="279" spans="1:27" hidden="1" x14ac:dyDescent="0.25">
      <c r="A279" t="s">
        <v>27</v>
      </c>
      <c r="B279" t="s">
        <v>683</v>
      </c>
      <c r="C279" t="s">
        <v>684</v>
      </c>
      <c r="D279">
        <v>1473062</v>
      </c>
      <c r="E279">
        <v>5.6857946092635501E+17</v>
      </c>
      <c r="F279" t="s">
        <v>685</v>
      </c>
      <c r="G279" t="s">
        <v>686</v>
      </c>
      <c r="H279" t="s">
        <v>687</v>
      </c>
      <c r="I279" t="s">
        <v>688</v>
      </c>
      <c r="J279" t="s">
        <v>689</v>
      </c>
      <c r="K279" s="1">
        <v>43825</v>
      </c>
      <c r="L279" s="1">
        <v>44191</v>
      </c>
      <c r="M279" s="1">
        <v>43977</v>
      </c>
      <c r="N279" s="1">
        <v>44007</v>
      </c>
      <c r="O279" t="s">
        <v>35</v>
      </c>
      <c r="P279">
        <v>9.6</v>
      </c>
      <c r="Q279">
        <v>40</v>
      </c>
      <c r="R279">
        <v>384</v>
      </c>
      <c r="S279">
        <v>0</v>
      </c>
      <c r="T279">
        <v>384</v>
      </c>
      <c r="U279">
        <v>0</v>
      </c>
      <c r="V279">
        <v>384</v>
      </c>
      <c r="W279" t="s">
        <v>36</v>
      </c>
      <c r="X279" t="s">
        <v>684</v>
      </c>
      <c r="Y279" t="s">
        <v>690</v>
      </c>
      <c r="Z279" t="s">
        <v>689</v>
      </c>
      <c r="AA279" t="s">
        <v>39</v>
      </c>
    </row>
    <row r="280" spans="1:27" hidden="1" x14ac:dyDescent="0.25">
      <c r="A280" t="s">
        <v>27</v>
      </c>
      <c r="B280" t="s">
        <v>384</v>
      </c>
      <c r="C280" t="s">
        <v>385</v>
      </c>
      <c r="D280">
        <v>1473062</v>
      </c>
      <c r="E280">
        <v>5.6857946094388403E+17</v>
      </c>
      <c r="F280" t="s">
        <v>691</v>
      </c>
      <c r="G280" t="s">
        <v>692</v>
      </c>
      <c r="H280" t="s">
        <v>47</v>
      </c>
      <c r="I280" t="s">
        <v>48</v>
      </c>
      <c r="J280" t="s">
        <v>49</v>
      </c>
      <c r="K280" s="1">
        <v>43672</v>
      </c>
      <c r="L280" s="1">
        <v>44038</v>
      </c>
      <c r="M280" s="1">
        <v>43977</v>
      </c>
      <c r="N280" s="1">
        <v>44007</v>
      </c>
      <c r="O280" t="s">
        <v>35</v>
      </c>
      <c r="P280">
        <v>12</v>
      </c>
      <c r="Q280">
        <v>6</v>
      </c>
      <c r="R280">
        <v>72</v>
      </c>
      <c r="S280">
        <v>0</v>
      </c>
      <c r="T280">
        <v>72</v>
      </c>
      <c r="U280">
        <v>0</v>
      </c>
      <c r="V280">
        <v>72</v>
      </c>
      <c r="W280" t="s">
        <v>36</v>
      </c>
      <c r="X280" t="s">
        <v>388</v>
      </c>
      <c r="Y280" t="s">
        <v>97</v>
      </c>
      <c r="Z280" t="s">
        <v>49</v>
      </c>
      <c r="AA280" t="s">
        <v>39</v>
      </c>
    </row>
    <row r="281" spans="1:27" hidden="1" x14ac:dyDescent="0.25">
      <c r="A281" t="s">
        <v>27</v>
      </c>
      <c r="B281" t="s">
        <v>315</v>
      </c>
      <c r="C281" t="s">
        <v>316</v>
      </c>
      <c r="D281">
        <v>1473062</v>
      </c>
      <c r="E281">
        <v>5.6857946099073101E+17</v>
      </c>
      <c r="F281" t="s">
        <v>693</v>
      </c>
      <c r="G281" t="s">
        <v>694</v>
      </c>
      <c r="H281" t="s">
        <v>695</v>
      </c>
      <c r="I281" t="s">
        <v>696</v>
      </c>
      <c r="J281" t="s">
        <v>697</v>
      </c>
      <c r="K281" s="1">
        <v>43916</v>
      </c>
      <c r="L281" s="1">
        <v>44281</v>
      </c>
      <c r="M281" s="1">
        <v>43977</v>
      </c>
      <c r="N281" s="1">
        <v>44007</v>
      </c>
      <c r="O281" t="s">
        <v>35</v>
      </c>
      <c r="P281">
        <v>5.6</v>
      </c>
      <c r="Q281">
        <v>50</v>
      </c>
      <c r="R281">
        <v>280</v>
      </c>
      <c r="S281">
        <v>0</v>
      </c>
      <c r="T281">
        <v>280</v>
      </c>
      <c r="U281">
        <v>0</v>
      </c>
      <c r="V281">
        <v>280</v>
      </c>
      <c r="W281" t="s">
        <v>36</v>
      </c>
      <c r="X281" t="s">
        <v>322</v>
      </c>
      <c r="Y281" t="s">
        <v>697</v>
      </c>
      <c r="Z281" t="s">
        <v>697</v>
      </c>
      <c r="AA281" t="s">
        <v>39</v>
      </c>
    </row>
    <row r="282" spans="1:27" hidden="1" x14ac:dyDescent="0.25">
      <c r="A282" t="s">
        <v>27</v>
      </c>
      <c r="B282" t="s">
        <v>384</v>
      </c>
      <c r="C282" t="s">
        <v>385</v>
      </c>
      <c r="D282">
        <v>1473062</v>
      </c>
      <c r="E282">
        <v>5.6857946100634202E+17</v>
      </c>
      <c r="F282" t="s">
        <v>698</v>
      </c>
      <c r="G282" t="s">
        <v>699</v>
      </c>
      <c r="H282" t="s">
        <v>224</v>
      </c>
      <c r="I282" t="s">
        <v>225</v>
      </c>
      <c r="J282" t="s">
        <v>226</v>
      </c>
      <c r="K282" s="1">
        <v>43916</v>
      </c>
      <c r="L282" s="1">
        <v>44281</v>
      </c>
      <c r="M282" s="1">
        <v>43977</v>
      </c>
      <c r="N282" s="1">
        <v>44007</v>
      </c>
      <c r="O282" t="s">
        <v>35</v>
      </c>
      <c r="P282">
        <v>6.4</v>
      </c>
      <c r="Q282">
        <v>275</v>
      </c>
      <c r="R282">
        <v>1760</v>
      </c>
      <c r="S282">
        <v>0</v>
      </c>
      <c r="T282">
        <v>1760</v>
      </c>
      <c r="U282">
        <v>0</v>
      </c>
      <c r="V282">
        <v>1760</v>
      </c>
      <c r="W282" t="s">
        <v>36</v>
      </c>
      <c r="X282" t="s">
        <v>388</v>
      </c>
      <c r="Y282" t="s">
        <v>700</v>
      </c>
      <c r="Z282" t="s">
        <v>226</v>
      </c>
      <c r="AA282" t="s">
        <v>39</v>
      </c>
    </row>
    <row r="283" spans="1:27" hidden="1" x14ac:dyDescent="0.25">
      <c r="A283" t="s">
        <v>27</v>
      </c>
      <c r="B283" t="s">
        <v>384</v>
      </c>
      <c r="C283" t="s">
        <v>385</v>
      </c>
      <c r="D283">
        <v>1473062</v>
      </c>
      <c r="E283">
        <v>5.6857946100634202E+17</v>
      </c>
      <c r="F283" t="s">
        <v>698</v>
      </c>
      <c r="G283" t="s">
        <v>699</v>
      </c>
      <c r="H283" t="s">
        <v>224</v>
      </c>
      <c r="I283" t="s">
        <v>225</v>
      </c>
      <c r="J283" t="s">
        <v>226</v>
      </c>
      <c r="K283" s="1">
        <v>43916</v>
      </c>
      <c r="L283" s="1">
        <v>44281</v>
      </c>
      <c r="M283" s="1">
        <v>43947</v>
      </c>
      <c r="N283" s="1">
        <v>43948</v>
      </c>
      <c r="O283" t="s">
        <v>61</v>
      </c>
      <c r="P283">
        <v>0.42</v>
      </c>
      <c r="Q283">
        <v>176</v>
      </c>
      <c r="R283">
        <v>75.09</v>
      </c>
      <c r="S283">
        <v>0</v>
      </c>
      <c r="T283">
        <v>75.09</v>
      </c>
      <c r="U283">
        <v>0</v>
      </c>
      <c r="V283">
        <v>75.09</v>
      </c>
      <c r="W283" t="s">
        <v>36</v>
      </c>
      <c r="X283" t="s">
        <v>388</v>
      </c>
      <c r="Y283" t="s">
        <v>700</v>
      </c>
      <c r="Z283" t="s">
        <v>226</v>
      </c>
      <c r="AA283" t="s">
        <v>39</v>
      </c>
    </row>
    <row r="284" spans="1:27" hidden="1" x14ac:dyDescent="0.25">
      <c r="A284" t="s">
        <v>27</v>
      </c>
      <c r="B284" t="s">
        <v>384</v>
      </c>
      <c r="C284" t="s">
        <v>385</v>
      </c>
      <c r="D284">
        <v>1473062</v>
      </c>
      <c r="E284">
        <v>5.6857946100634202E+17</v>
      </c>
      <c r="F284" t="s">
        <v>698</v>
      </c>
      <c r="G284" t="s">
        <v>699</v>
      </c>
      <c r="H284" t="s">
        <v>224</v>
      </c>
      <c r="I284" t="s">
        <v>225</v>
      </c>
      <c r="J284" t="s">
        <v>226</v>
      </c>
      <c r="K284" s="1">
        <v>43916</v>
      </c>
      <c r="L284" s="1">
        <v>44281</v>
      </c>
      <c r="M284" s="1">
        <v>43949</v>
      </c>
      <c r="N284" s="1">
        <v>43954</v>
      </c>
      <c r="O284" t="s">
        <v>61</v>
      </c>
      <c r="P284">
        <v>1.28</v>
      </c>
      <c r="Q284">
        <v>186</v>
      </c>
      <c r="R284">
        <v>238.08</v>
      </c>
      <c r="S284">
        <v>0</v>
      </c>
      <c r="T284">
        <v>238.08</v>
      </c>
      <c r="U284">
        <v>0</v>
      </c>
      <c r="V284">
        <v>238.08</v>
      </c>
      <c r="W284" t="s">
        <v>36</v>
      </c>
      <c r="X284" t="s">
        <v>388</v>
      </c>
      <c r="Y284" t="s">
        <v>700</v>
      </c>
      <c r="Z284" t="s">
        <v>226</v>
      </c>
      <c r="AA284" t="s">
        <v>39</v>
      </c>
    </row>
    <row r="285" spans="1:27" hidden="1" x14ac:dyDescent="0.25">
      <c r="A285" t="s">
        <v>27</v>
      </c>
      <c r="B285" t="s">
        <v>384</v>
      </c>
      <c r="C285" t="s">
        <v>385</v>
      </c>
      <c r="D285">
        <v>1473062</v>
      </c>
      <c r="E285">
        <v>5.6857946100634202E+17</v>
      </c>
      <c r="F285" t="s">
        <v>698</v>
      </c>
      <c r="G285" t="s">
        <v>699</v>
      </c>
      <c r="H285" t="s">
        <v>224</v>
      </c>
      <c r="I285" t="s">
        <v>225</v>
      </c>
      <c r="J285" t="s">
        <v>226</v>
      </c>
      <c r="K285" s="1">
        <v>43916</v>
      </c>
      <c r="L285" s="1">
        <v>44281</v>
      </c>
      <c r="M285" s="1">
        <v>43955</v>
      </c>
      <c r="N285" s="1">
        <v>43957</v>
      </c>
      <c r="O285" t="s">
        <v>61</v>
      </c>
      <c r="P285">
        <v>0.64</v>
      </c>
      <c r="Q285">
        <v>190</v>
      </c>
      <c r="R285">
        <v>121.6</v>
      </c>
      <c r="S285">
        <v>0</v>
      </c>
      <c r="T285">
        <v>121.6</v>
      </c>
      <c r="U285">
        <v>0</v>
      </c>
      <c r="V285">
        <v>121.6</v>
      </c>
      <c r="W285" t="s">
        <v>36</v>
      </c>
      <c r="X285" t="s">
        <v>388</v>
      </c>
      <c r="Y285" t="s">
        <v>700</v>
      </c>
      <c r="Z285" t="s">
        <v>226</v>
      </c>
      <c r="AA285" t="s">
        <v>39</v>
      </c>
    </row>
    <row r="286" spans="1:27" hidden="1" x14ac:dyDescent="0.25">
      <c r="A286" t="s">
        <v>27</v>
      </c>
      <c r="B286" t="s">
        <v>384</v>
      </c>
      <c r="C286" t="s">
        <v>385</v>
      </c>
      <c r="D286">
        <v>1473062</v>
      </c>
      <c r="E286">
        <v>5.6857946100634202E+17</v>
      </c>
      <c r="F286" t="s">
        <v>698</v>
      </c>
      <c r="G286" t="s">
        <v>699</v>
      </c>
      <c r="H286" t="s">
        <v>224</v>
      </c>
      <c r="I286" t="s">
        <v>225</v>
      </c>
      <c r="J286" t="s">
        <v>226</v>
      </c>
      <c r="K286" s="1">
        <v>43916</v>
      </c>
      <c r="L286" s="1">
        <v>44281</v>
      </c>
      <c r="M286" s="1">
        <v>43958</v>
      </c>
      <c r="N286" s="1">
        <v>43961</v>
      </c>
      <c r="O286" t="s">
        <v>61</v>
      </c>
      <c r="P286">
        <v>0.85</v>
      </c>
      <c r="Q286">
        <v>195</v>
      </c>
      <c r="R286">
        <v>166.4</v>
      </c>
      <c r="S286">
        <v>0</v>
      </c>
      <c r="T286">
        <v>166.4</v>
      </c>
      <c r="U286">
        <v>0</v>
      </c>
      <c r="V286">
        <v>166.4</v>
      </c>
      <c r="W286" t="s">
        <v>36</v>
      </c>
      <c r="X286" t="s">
        <v>388</v>
      </c>
      <c r="Y286" t="s">
        <v>700</v>
      </c>
      <c r="Z286" t="s">
        <v>226</v>
      </c>
      <c r="AA286" t="s">
        <v>39</v>
      </c>
    </row>
    <row r="287" spans="1:27" hidden="1" x14ac:dyDescent="0.25">
      <c r="A287" t="s">
        <v>27</v>
      </c>
      <c r="B287" t="s">
        <v>384</v>
      </c>
      <c r="C287" t="s">
        <v>385</v>
      </c>
      <c r="D287">
        <v>1473062</v>
      </c>
      <c r="E287">
        <v>5.6857946100634202E+17</v>
      </c>
      <c r="F287" t="s">
        <v>698</v>
      </c>
      <c r="G287" t="s">
        <v>699</v>
      </c>
      <c r="H287" t="s">
        <v>224</v>
      </c>
      <c r="I287" t="s">
        <v>225</v>
      </c>
      <c r="J287" t="s">
        <v>226</v>
      </c>
      <c r="K287" s="1">
        <v>43916</v>
      </c>
      <c r="L287" s="1">
        <v>44281</v>
      </c>
      <c r="M287" s="1">
        <v>43962</v>
      </c>
      <c r="N287" s="1">
        <v>43963</v>
      </c>
      <c r="O287" t="s">
        <v>61</v>
      </c>
      <c r="P287">
        <v>0.42</v>
      </c>
      <c r="Q287">
        <v>210</v>
      </c>
      <c r="R287">
        <v>89.6</v>
      </c>
      <c r="S287">
        <v>0</v>
      </c>
      <c r="T287">
        <v>89.6</v>
      </c>
      <c r="U287">
        <v>0</v>
      </c>
      <c r="V287">
        <v>89.6</v>
      </c>
      <c r="W287" t="s">
        <v>36</v>
      </c>
      <c r="X287" t="s">
        <v>388</v>
      </c>
      <c r="Y287" t="s">
        <v>700</v>
      </c>
      <c r="Z287" t="s">
        <v>226</v>
      </c>
      <c r="AA287" t="s">
        <v>39</v>
      </c>
    </row>
    <row r="288" spans="1:27" hidden="1" x14ac:dyDescent="0.25">
      <c r="A288" t="s">
        <v>27</v>
      </c>
      <c r="B288" t="s">
        <v>384</v>
      </c>
      <c r="C288" t="s">
        <v>385</v>
      </c>
      <c r="D288">
        <v>1473062</v>
      </c>
      <c r="E288">
        <v>5.6857946100634202E+17</v>
      </c>
      <c r="F288" t="s">
        <v>698</v>
      </c>
      <c r="G288" t="s">
        <v>699</v>
      </c>
      <c r="H288" t="s">
        <v>224</v>
      </c>
      <c r="I288" t="s">
        <v>225</v>
      </c>
      <c r="J288" t="s">
        <v>226</v>
      </c>
      <c r="K288" s="1">
        <v>43916</v>
      </c>
      <c r="L288" s="1">
        <v>44281</v>
      </c>
      <c r="M288" s="1">
        <v>43964</v>
      </c>
      <c r="N288" s="1">
        <v>43965</v>
      </c>
      <c r="O288" t="s">
        <v>61</v>
      </c>
      <c r="P288">
        <v>0.42</v>
      </c>
      <c r="Q288">
        <v>220</v>
      </c>
      <c r="R288">
        <v>93.87</v>
      </c>
      <c r="S288">
        <v>0</v>
      </c>
      <c r="T288">
        <v>93.87</v>
      </c>
      <c r="U288">
        <v>0</v>
      </c>
      <c r="V288">
        <v>93.87</v>
      </c>
      <c r="W288" t="s">
        <v>36</v>
      </c>
      <c r="X288" t="s">
        <v>388</v>
      </c>
      <c r="Y288" t="s">
        <v>700</v>
      </c>
      <c r="Z288" t="s">
        <v>226</v>
      </c>
      <c r="AA288" t="s">
        <v>39</v>
      </c>
    </row>
    <row r="289" spans="1:27" hidden="1" x14ac:dyDescent="0.25">
      <c r="A289" t="s">
        <v>27</v>
      </c>
      <c r="B289" t="s">
        <v>384</v>
      </c>
      <c r="C289" t="s">
        <v>385</v>
      </c>
      <c r="D289">
        <v>1473062</v>
      </c>
      <c r="E289">
        <v>5.6857946100634202E+17</v>
      </c>
      <c r="F289" t="s">
        <v>698</v>
      </c>
      <c r="G289" t="s">
        <v>699</v>
      </c>
      <c r="H289" t="s">
        <v>224</v>
      </c>
      <c r="I289" t="s">
        <v>225</v>
      </c>
      <c r="J289" t="s">
        <v>226</v>
      </c>
      <c r="K289" s="1">
        <v>43916</v>
      </c>
      <c r="L289" s="1">
        <v>44281</v>
      </c>
      <c r="M289" s="1">
        <v>43966</v>
      </c>
      <c r="N289" s="1">
        <v>43968</v>
      </c>
      <c r="O289" t="s">
        <v>61</v>
      </c>
      <c r="P289">
        <v>0.64</v>
      </c>
      <c r="Q289">
        <v>230</v>
      </c>
      <c r="R289">
        <v>147.19999999999999</v>
      </c>
      <c r="S289">
        <v>0</v>
      </c>
      <c r="T289">
        <v>147.19999999999999</v>
      </c>
      <c r="U289">
        <v>0</v>
      </c>
      <c r="V289">
        <v>147.19999999999999</v>
      </c>
      <c r="W289" t="s">
        <v>36</v>
      </c>
      <c r="X289" t="s">
        <v>388</v>
      </c>
      <c r="Y289" t="s">
        <v>700</v>
      </c>
      <c r="Z289" t="s">
        <v>226</v>
      </c>
      <c r="AA289" t="s">
        <v>39</v>
      </c>
    </row>
    <row r="290" spans="1:27" hidden="1" x14ac:dyDescent="0.25">
      <c r="A290" t="s">
        <v>27</v>
      </c>
      <c r="B290" t="s">
        <v>384</v>
      </c>
      <c r="C290" t="s">
        <v>385</v>
      </c>
      <c r="D290">
        <v>1473062</v>
      </c>
      <c r="E290">
        <v>5.6857946100634202E+17</v>
      </c>
      <c r="F290" t="s">
        <v>698</v>
      </c>
      <c r="G290" t="s">
        <v>699</v>
      </c>
      <c r="H290" t="s">
        <v>224</v>
      </c>
      <c r="I290" t="s">
        <v>225</v>
      </c>
      <c r="J290" t="s">
        <v>226</v>
      </c>
      <c r="K290" s="1">
        <v>43916</v>
      </c>
      <c r="L290" s="1">
        <v>44281</v>
      </c>
      <c r="M290" s="1">
        <v>43969</v>
      </c>
      <c r="N290" s="1">
        <v>43971</v>
      </c>
      <c r="O290" t="s">
        <v>61</v>
      </c>
      <c r="P290">
        <v>0.64</v>
      </c>
      <c r="Q290">
        <v>245</v>
      </c>
      <c r="R290">
        <v>156.80000000000001</v>
      </c>
      <c r="S290">
        <v>0</v>
      </c>
      <c r="T290">
        <v>156.80000000000001</v>
      </c>
      <c r="U290">
        <v>0</v>
      </c>
      <c r="V290">
        <v>156.80000000000001</v>
      </c>
      <c r="W290" t="s">
        <v>36</v>
      </c>
      <c r="X290" t="s">
        <v>388</v>
      </c>
      <c r="Y290" t="s">
        <v>700</v>
      </c>
      <c r="Z290" t="s">
        <v>226</v>
      </c>
      <c r="AA290" t="s">
        <v>39</v>
      </c>
    </row>
    <row r="291" spans="1:27" hidden="1" x14ac:dyDescent="0.25">
      <c r="A291" t="s">
        <v>27</v>
      </c>
      <c r="B291" t="s">
        <v>384</v>
      </c>
      <c r="C291" t="s">
        <v>385</v>
      </c>
      <c r="D291">
        <v>1473062</v>
      </c>
      <c r="E291">
        <v>5.6857946100634202E+17</v>
      </c>
      <c r="F291" t="s">
        <v>698</v>
      </c>
      <c r="G291" t="s">
        <v>699</v>
      </c>
      <c r="H291" t="s">
        <v>224</v>
      </c>
      <c r="I291" t="s">
        <v>225</v>
      </c>
      <c r="J291" t="s">
        <v>226</v>
      </c>
      <c r="K291" s="1">
        <v>43916</v>
      </c>
      <c r="L291" s="1">
        <v>44281</v>
      </c>
      <c r="M291" s="1">
        <v>43972</v>
      </c>
      <c r="N291" s="1">
        <v>43972</v>
      </c>
      <c r="O291" t="s">
        <v>61</v>
      </c>
      <c r="P291">
        <v>0.21</v>
      </c>
      <c r="Q291">
        <v>260</v>
      </c>
      <c r="R291">
        <v>55.47</v>
      </c>
      <c r="S291">
        <v>0</v>
      </c>
      <c r="T291">
        <v>55.47</v>
      </c>
      <c r="U291">
        <v>0</v>
      </c>
      <c r="V291">
        <v>55.47</v>
      </c>
      <c r="W291" t="s">
        <v>36</v>
      </c>
      <c r="X291" t="s">
        <v>388</v>
      </c>
      <c r="Y291" t="s">
        <v>700</v>
      </c>
      <c r="Z291" t="s">
        <v>226</v>
      </c>
      <c r="AA291" t="s">
        <v>39</v>
      </c>
    </row>
    <row r="292" spans="1:27" hidden="1" x14ac:dyDescent="0.25">
      <c r="A292" t="s">
        <v>27</v>
      </c>
      <c r="B292" t="s">
        <v>384</v>
      </c>
      <c r="C292" t="s">
        <v>385</v>
      </c>
      <c r="D292">
        <v>1473062</v>
      </c>
      <c r="E292">
        <v>5.6857946100634202E+17</v>
      </c>
      <c r="F292" t="s">
        <v>698</v>
      </c>
      <c r="G292" t="s">
        <v>699</v>
      </c>
      <c r="H292" t="s">
        <v>224</v>
      </c>
      <c r="I292" t="s">
        <v>225</v>
      </c>
      <c r="J292" t="s">
        <v>226</v>
      </c>
      <c r="K292" s="1">
        <v>43916</v>
      </c>
      <c r="L292" s="1">
        <v>44281</v>
      </c>
      <c r="M292" s="1">
        <v>43973</v>
      </c>
      <c r="N292" s="1">
        <v>43976</v>
      </c>
      <c r="O292" t="s">
        <v>61</v>
      </c>
      <c r="P292">
        <v>0.85</v>
      </c>
      <c r="Q292">
        <v>275</v>
      </c>
      <c r="R292">
        <v>234.67</v>
      </c>
      <c r="S292">
        <v>0</v>
      </c>
      <c r="T292">
        <v>234.67</v>
      </c>
      <c r="U292">
        <v>0</v>
      </c>
      <c r="V292">
        <v>234.67</v>
      </c>
      <c r="W292" t="s">
        <v>36</v>
      </c>
      <c r="X292" t="s">
        <v>388</v>
      </c>
      <c r="Y292" t="s">
        <v>700</v>
      </c>
      <c r="Z292" t="s">
        <v>226</v>
      </c>
      <c r="AA292" t="s">
        <v>39</v>
      </c>
    </row>
    <row r="293" spans="1:27" hidden="1" x14ac:dyDescent="0.25">
      <c r="A293" t="s">
        <v>27</v>
      </c>
      <c r="B293" t="s">
        <v>384</v>
      </c>
      <c r="C293" t="s">
        <v>385</v>
      </c>
      <c r="D293">
        <v>1473062</v>
      </c>
      <c r="E293">
        <v>5.6857946100634202E+17</v>
      </c>
      <c r="F293" t="s">
        <v>698</v>
      </c>
      <c r="G293" t="s">
        <v>699</v>
      </c>
      <c r="H293" t="s">
        <v>224</v>
      </c>
      <c r="I293" t="s">
        <v>225</v>
      </c>
      <c r="J293" t="s">
        <v>226</v>
      </c>
      <c r="K293" s="1">
        <v>43916</v>
      </c>
      <c r="L293" s="1">
        <v>44281</v>
      </c>
      <c r="M293" s="1">
        <v>43947</v>
      </c>
      <c r="N293" s="1">
        <v>43976</v>
      </c>
      <c r="O293" t="s">
        <v>61</v>
      </c>
      <c r="P293">
        <v>-6.4</v>
      </c>
      <c r="Q293">
        <v>176</v>
      </c>
      <c r="R293">
        <v>-1126.4000000000001</v>
      </c>
      <c r="S293">
        <v>0</v>
      </c>
      <c r="T293">
        <v>-1126.4000000000001</v>
      </c>
      <c r="U293">
        <v>0</v>
      </c>
      <c r="V293">
        <v>-1126.4000000000001</v>
      </c>
      <c r="W293" t="s">
        <v>36</v>
      </c>
      <c r="X293" t="s">
        <v>388</v>
      </c>
      <c r="Y293" t="s">
        <v>700</v>
      </c>
      <c r="Z293" t="s">
        <v>226</v>
      </c>
      <c r="AA293" t="s">
        <v>39</v>
      </c>
    </row>
    <row r="294" spans="1:27" hidden="1" x14ac:dyDescent="0.25">
      <c r="A294" t="s">
        <v>27</v>
      </c>
      <c r="B294" t="s">
        <v>683</v>
      </c>
      <c r="C294" t="s">
        <v>684</v>
      </c>
      <c r="D294">
        <v>1473062</v>
      </c>
      <c r="E294">
        <v>5.6857946101928198E+17</v>
      </c>
      <c r="F294" t="s">
        <v>701</v>
      </c>
      <c r="G294" t="s">
        <v>702</v>
      </c>
      <c r="H294" t="s">
        <v>126</v>
      </c>
      <c r="I294" t="s">
        <v>127</v>
      </c>
      <c r="J294" t="s">
        <v>128</v>
      </c>
      <c r="K294" s="1">
        <v>43916</v>
      </c>
      <c r="L294" s="1">
        <v>44281</v>
      </c>
      <c r="M294" s="1">
        <v>43977</v>
      </c>
      <c r="N294" s="1">
        <v>44007</v>
      </c>
      <c r="O294" t="s">
        <v>35</v>
      </c>
      <c r="P294">
        <v>24</v>
      </c>
      <c r="Q294">
        <v>1</v>
      </c>
      <c r="R294">
        <v>24</v>
      </c>
      <c r="S294">
        <v>0</v>
      </c>
      <c r="T294">
        <v>24</v>
      </c>
      <c r="U294">
        <v>0</v>
      </c>
      <c r="V294">
        <v>24</v>
      </c>
      <c r="W294" t="s">
        <v>36</v>
      </c>
      <c r="X294" t="s">
        <v>684</v>
      </c>
      <c r="Y294" t="s">
        <v>459</v>
      </c>
      <c r="Z294" t="s">
        <v>128</v>
      </c>
      <c r="AA294" t="s">
        <v>39</v>
      </c>
    </row>
    <row r="295" spans="1:27" hidden="1" x14ac:dyDescent="0.25">
      <c r="A295" t="s">
        <v>27</v>
      </c>
      <c r="B295" t="s">
        <v>560</v>
      </c>
      <c r="C295" t="s">
        <v>561</v>
      </c>
      <c r="D295">
        <v>1473062</v>
      </c>
      <c r="E295">
        <v>5.6857946099201101E+17</v>
      </c>
      <c r="F295" t="s">
        <v>703</v>
      </c>
      <c r="G295" t="s">
        <v>704</v>
      </c>
      <c r="H295" t="s">
        <v>224</v>
      </c>
      <c r="I295" t="s">
        <v>225</v>
      </c>
      <c r="J295" t="s">
        <v>226</v>
      </c>
      <c r="K295" s="1">
        <v>43977</v>
      </c>
      <c r="L295" s="1">
        <v>44342</v>
      </c>
      <c r="M295" s="1">
        <v>43977</v>
      </c>
      <c r="N295" s="1">
        <v>44007</v>
      </c>
      <c r="O295" t="s">
        <v>137</v>
      </c>
      <c r="P295">
        <v>6.4</v>
      </c>
      <c r="Q295">
        <v>1</v>
      </c>
      <c r="R295">
        <v>6.4</v>
      </c>
      <c r="S295">
        <v>0</v>
      </c>
      <c r="T295">
        <v>6.4</v>
      </c>
      <c r="U295">
        <v>0</v>
      </c>
      <c r="V295">
        <v>6.4</v>
      </c>
      <c r="W295" t="s">
        <v>36</v>
      </c>
      <c r="X295" t="s">
        <v>567</v>
      </c>
      <c r="Y295" t="s">
        <v>226</v>
      </c>
      <c r="Z295" t="s">
        <v>226</v>
      </c>
      <c r="AA295" t="s">
        <v>39</v>
      </c>
    </row>
    <row r="296" spans="1:27" hidden="1" x14ac:dyDescent="0.25">
      <c r="A296" t="s">
        <v>27</v>
      </c>
      <c r="B296" t="s">
        <v>196</v>
      </c>
      <c r="C296" t="s">
        <v>197</v>
      </c>
      <c r="D296">
        <v>1473062</v>
      </c>
      <c r="E296">
        <v>5.6857946103259302E+17</v>
      </c>
      <c r="F296" t="s">
        <v>705</v>
      </c>
      <c r="G296" t="s">
        <v>706</v>
      </c>
      <c r="H296" t="s">
        <v>160</v>
      </c>
      <c r="I296" t="s">
        <v>161</v>
      </c>
      <c r="J296" t="s">
        <v>162</v>
      </c>
      <c r="K296" s="1">
        <v>43888</v>
      </c>
      <c r="L296" s="1">
        <v>44254</v>
      </c>
      <c r="M296" s="1">
        <v>43978</v>
      </c>
      <c r="N296" s="1">
        <v>44008</v>
      </c>
      <c r="O296" t="s">
        <v>35</v>
      </c>
      <c r="P296">
        <v>1.6</v>
      </c>
      <c r="Q296">
        <v>512</v>
      </c>
      <c r="R296">
        <v>819.2</v>
      </c>
      <c r="S296">
        <v>0</v>
      </c>
      <c r="T296">
        <v>819.2</v>
      </c>
      <c r="U296">
        <v>0</v>
      </c>
      <c r="V296">
        <v>819.2</v>
      </c>
      <c r="W296" t="s">
        <v>36</v>
      </c>
      <c r="X296" t="s">
        <v>200</v>
      </c>
      <c r="Y296" t="s">
        <v>162</v>
      </c>
      <c r="Z296" t="s">
        <v>162</v>
      </c>
      <c r="AA296" t="s">
        <v>39</v>
      </c>
    </row>
    <row r="297" spans="1:27" hidden="1" x14ac:dyDescent="0.25">
      <c r="A297" t="s">
        <v>27</v>
      </c>
      <c r="B297" t="s">
        <v>196</v>
      </c>
      <c r="C297" t="s">
        <v>197</v>
      </c>
      <c r="D297">
        <v>1473062</v>
      </c>
      <c r="E297">
        <v>5.6857946103259302E+17</v>
      </c>
      <c r="F297" t="s">
        <v>705</v>
      </c>
      <c r="G297" t="s">
        <v>706</v>
      </c>
      <c r="H297" t="s">
        <v>160</v>
      </c>
      <c r="I297" t="s">
        <v>161</v>
      </c>
      <c r="J297" t="s">
        <v>162</v>
      </c>
      <c r="K297" s="1">
        <v>43888</v>
      </c>
      <c r="L297" s="1">
        <v>44254</v>
      </c>
      <c r="M297" s="1">
        <v>43948</v>
      </c>
      <c r="N297" s="1">
        <v>43950</v>
      </c>
      <c r="O297" t="s">
        <v>61</v>
      </c>
      <c r="P297">
        <v>0.16</v>
      </c>
      <c r="Q297">
        <v>500</v>
      </c>
      <c r="R297">
        <v>80</v>
      </c>
      <c r="S297">
        <v>0</v>
      </c>
      <c r="T297">
        <v>80</v>
      </c>
      <c r="U297">
        <v>0</v>
      </c>
      <c r="V297">
        <v>80</v>
      </c>
      <c r="W297" t="s">
        <v>36</v>
      </c>
      <c r="X297" t="s">
        <v>200</v>
      </c>
      <c r="Y297" t="s">
        <v>162</v>
      </c>
      <c r="Z297" t="s">
        <v>162</v>
      </c>
      <c r="AA297" t="s">
        <v>39</v>
      </c>
    </row>
    <row r="298" spans="1:27" hidden="1" x14ac:dyDescent="0.25">
      <c r="A298" t="s">
        <v>27</v>
      </c>
      <c r="B298" t="s">
        <v>196</v>
      </c>
      <c r="C298" t="s">
        <v>197</v>
      </c>
      <c r="D298">
        <v>1473062</v>
      </c>
      <c r="E298">
        <v>5.6857946103259302E+17</v>
      </c>
      <c r="F298" t="s">
        <v>705</v>
      </c>
      <c r="G298" t="s">
        <v>706</v>
      </c>
      <c r="H298" t="s">
        <v>160</v>
      </c>
      <c r="I298" t="s">
        <v>161</v>
      </c>
      <c r="J298" t="s">
        <v>162</v>
      </c>
      <c r="K298" s="1">
        <v>43888</v>
      </c>
      <c r="L298" s="1">
        <v>44254</v>
      </c>
      <c r="M298" s="1">
        <v>43951</v>
      </c>
      <c r="N298" s="1">
        <v>43954</v>
      </c>
      <c r="O298" t="s">
        <v>61</v>
      </c>
      <c r="P298">
        <v>0.21</v>
      </c>
      <c r="Q298">
        <v>501</v>
      </c>
      <c r="R298">
        <v>106.88</v>
      </c>
      <c r="S298">
        <v>0</v>
      </c>
      <c r="T298">
        <v>106.88</v>
      </c>
      <c r="U298">
        <v>0</v>
      </c>
      <c r="V298">
        <v>106.88</v>
      </c>
      <c r="W298" t="s">
        <v>36</v>
      </c>
      <c r="X298" t="s">
        <v>200</v>
      </c>
      <c r="Y298" t="s">
        <v>162</v>
      </c>
      <c r="Z298" t="s">
        <v>162</v>
      </c>
      <c r="AA298" t="s">
        <v>39</v>
      </c>
    </row>
    <row r="299" spans="1:27" hidden="1" x14ac:dyDescent="0.25">
      <c r="A299" t="s">
        <v>27</v>
      </c>
      <c r="B299" t="s">
        <v>196</v>
      </c>
      <c r="C299" t="s">
        <v>197</v>
      </c>
      <c r="D299">
        <v>1473062</v>
      </c>
      <c r="E299">
        <v>5.6857946103259302E+17</v>
      </c>
      <c r="F299" t="s">
        <v>705</v>
      </c>
      <c r="G299" t="s">
        <v>706</v>
      </c>
      <c r="H299" t="s">
        <v>160</v>
      </c>
      <c r="I299" t="s">
        <v>161</v>
      </c>
      <c r="J299" t="s">
        <v>162</v>
      </c>
      <c r="K299" s="1">
        <v>43888</v>
      </c>
      <c r="L299" s="1">
        <v>44254</v>
      </c>
      <c r="M299" s="1">
        <v>43955</v>
      </c>
      <c r="N299" s="1">
        <v>43961</v>
      </c>
      <c r="O299" t="s">
        <v>61</v>
      </c>
      <c r="P299">
        <v>0.37</v>
      </c>
      <c r="Q299">
        <v>502</v>
      </c>
      <c r="R299">
        <v>187.41</v>
      </c>
      <c r="S299">
        <v>0</v>
      </c>
      <c r="T299">
        <v>187.41</v>
      </c>
      <c r="U299">
        <v>0</v>
      </c>
      <c r="V299">
        <v>187.41</v>
      </c>
      <c r="W299" t="s">
        <v>36</v>
      </c>
      <c r="X299" t="s">
        <v>200</v>
      </c>
      <c r="Y299" t="s">
        <v>162</v>
      </c>
      <c r="Z299" t="s">
        <v>162</v>
      </c>
      <c r="AA299" t="s">
        <v>39</v>
      </c>
    </row>
    <row r="300" spans="1:27" hidden="1" x14ac:dyDescent="0.25">
      <c r="A300" t="s">
        <v>27</v>
      </c>
      <c r="B300" t="s">
        <v>196</v>
      </c>
      <c r="C300" t="s">
        <v>197</v>
      </c>
      <c r="D300">
        <v>1473062</v>
      </c>
      <c r="E300">
        <v>5.6857946103259302E+17</v>
      </c>
      <c r="F300" t="s">
        <v>705</v>
      </c>
      <c r="G300" t="s">
        <v>706</v>
      </c>
      <c r="H300" t="s">
        <v>160</v>
      </c>
      <c r="I300" t="s">
        <v>161</v>
      </c>
      <c r="J300" t="s">
        <v>162</v>
      </c>
      <c r="K300" s="1">
        <v>43888</v>
      </c>
      <c r="L300" s="1">
        <v>44254</v>
      </c>
      <c r="M300" s="1">
        <v>43962</v>
      </c>
      <c r="N300" s="1">
        <v>43962</v>
      </c>
      <c r="O300" t="s">
        <v>61</v>
      </c>
      <c r="P300">
        <v>0.05</v>
      </c>
      <c r="Q300">
        <v>505</v>
      </c>
      <c r="R300">
        <v>26.93</v>
      </c>
      <c r="S300">
        <v>0</v>
      </c>
      <c r="T300">
        <v>26.93</v>
      </c>
      <c r="U300">
        <v>0</v>
      </c>
      <c r="V300">
        <v>26.93</v>
      </c>
      <c r="W300" t="s">
        <v>36</v>
      </c>
      <c r="X300" t="s">
        <v>200</v>
      </c>
      <c r="Y300" t="s">
        <v>162</v>
      </c>
      <c r="Z300" t="s">
        <v>162</v>
      </c>
      <c r="AA300" t="s">
        <v>39</v>
      </c>
    </row>
    <row r="301" spans="1:27" hidden="1" x14ac:dyDescent="0.25">
      <c r="A301" t="s">
        <v>27</v>
      </c>
      <c r="B301" t="s">
        <v>196</v>
      </c>
      <c r="C301" t="s">
        <v>197</v>
      </c>
      <c r="D301">
        <v>1473062</v>
      </c>
      <c r="E301">
        <v>5.6857946103259302E+17</v>
      </c>
      <c r="F301" t="s">
        <v>705</v>
      </c>
      <c r="G301" t="s">
        <v>706</v>
      </c>
      <c r="H301" t="s">
        <v>160</v>
      </c>
      <c r="I301" t="s">
        <v>161</v>
      </c>
      <c r="J301" t="s">
        <v>162</v>
      </c>
      <c r="K301" s="1">
        <v>43888</v>
      </c>
      <c r="L301" s="1">
        <v>44254</v>
      </c>
      <c r="M301" s="1">
        <v>43963</v>
      </c>
      <c r="N301" s="1">
        <v>43964</v>
      </c>
      <c r="O301" t="s">
        <v>61</v>
      </c>
      <c r="P301">
        <v>0.1</v>
      </c>
      <c r="Q301">
        <v>506</v>
      </c>
      <c r="R301">
        <v>53.97</v>
      </c>
      <c r="S301">
        <v>0</v>
      </c>
      <c r="T301">
        <v>53.97</v>
      </c>
      <c r="U301">
        <v>0</v>
      </c>
      <c r="V301">
        <v>53.97</v>
      </c>
      <c r="W301" t="s">
        <v>36</v>
      </c>
      <c r="X301" t="s">
        <v>200</v>
      </c>
      <c r="Y301" t="s">
        <v>162</v>
      </c>
      <c r="Z301" t="s">
        <v>162</v>
      </c>
      <c r="AA301" t="s">
        <v>39</v>
      </c>
    </row>
    <row r="302" spans="1:27" hidden="1" x14ac:dyDescent="0.25">
      <c r="A302" t="s">
        <v>27</v>
      </c>
      <c r="B302" t="s">
        <v>196</v>
      </c>
      <c r="C302" t="s">
        <v>197</v>
      </c>
      <c r="D302">
        <v>1473062</v>
      </c>
      <c r="E302">
        <v>5.6857946103259302E+17</v>
      </c>
      <c r="F302" t="s">
        <v>705</v>
      </c>
      <c r="G302" t="s">
        <v>706</v>
      </c>
      <c r="H302" t="s">
        <v>160</v>
      </c>
      <c r="I302" t="s">
        <v>161</v>
      </c>
      <c r="J302" t="s">
        <v>162</v>
      </c>
      <c r="K302" s="1">
        <v>43888</v>
      </c>
      <c r="L302" s="1">
        <v>44254</v>
      </c>
      <c r="M302" s="1">
        <v>43965</v>
      </c>
      <c r="N302" s="1">
        <v>43969</v>
      </c>
      <c r="O302" t="s">
        <v>61</v>
      </c>
      <c r="P302">
        <v>0.26</v>
      </c>
      <c r="Q302">
        <v>507</v>
      </c>
      <c r="R302">
        <v>135.19999999999999</v>
      </c>
      <c r="S302">
        <v>0</v>
      </c>
      <c r="T302">
        <v>135.19999999999999</v>
      </c>
      <c r="U302">
        <v>0</v>
      </c>
      <c r="V302">
        <v>135.19999999999999</v>
      </c>
      <c r="W302" t="s">
        <v>36</v>
      </c>
      <c r="X302" t="s">
        <v>200</v>
      </c>
      <c r="Y302" t="s">
        <v>162</v>
      </c>
      <c r="Z302" t="s">
        <v>162</v>
      </c>
      <c r="AA302" t="s">
        <v>39</v>
      </c>
    </row>
    <row r="303" spans="1:27" hidden="1" x14ac:dyDescent="0.25">
      <c r="A303" t="s">
        <v>27</v>
      </c>
      <c r="B303" t="s">
        <v>196</v>
      </c>
      <c r="C303" t="s">
        <v>197</v>
      </c>
      <c r="D303">
        <v>1473062</v>
      </c>
      <c r="E303">
        <v>5.6857946103259302E+17</v>
      </c>
      <c r="F303" t="s">
        <v>705</v>
      </c>
      <c r="G303" t="s">
        <v>706</v>
      </c>
      <c r="H303" t="s">
        <v>160</v>
      </c>
      <c r="I303" t="s">
        <v>161</v>
      </c>
      <c r="J303" t="s">
        <v>162</v>
      </c>
      <c r="K303" s="1">
        <v>43888</v>
      </c>
      <c r="L303" s="1">
        <v>44254</v>
      </c>
      <c r="M303" s="1">
        <v>43970</v>
      </c>
      <c r="N303" s="1">
        <v>43970</v>
      </c>
      <c r="O303" t="s">
        <v>61</v>
      </c>
      <c r="P303">
        <v>0.05</v>
      </c>
      <c r="Q303">
        <v>509</v>
      </c>
      <c r="R303">
        <v>27.15</v>
      </c>
      <c r="S303">
        <v>0</v>
      </c>
      <c r="T303">
        <v>27.15</v>
      </c>
      <c r="U303">
        <v>0</v>
      </c>
      <c r="V303">
        <v>27.15</v>
      </c>
      <c r="W303" t="s">
        <v>36</v>
      </c>
      <c r="X303" t="s">
        <v>200</v>
      </c>
      <c r="Y303" t="s">
        <v>162</v>
      </c>
      <c r="Z303" t="s">
        <v>162</v>
      </c>
      <c r="AA303" t="s">
        <v>39</v>
      </c>
    </row>
    <row r="304" spans="1:27" hidden="1" x14ac:dyDescent="0.25">
      <c r="A304" t="s">
        <v>27</v>
      </c>
      <c r="B304" t="s">
        <v>196</v>
      </c>
      <c r="C304" t="s">
        <v>197</v>
      </c>
      <c r="D304">
        <v>1473062</v>
      </c>
      <c r="E304">
        <v>5.6857946103259302E+17</v>
      </c>
      <c r="F304" t="s">
        <v>705</v>
      </c>
      <c r="G304" t="s">
        <v>706</v>
      </c>
      <c r="H304" t="s">
        <v>160</v>
      </c>
      <c r="I304" t="s">
        <v>161</v>
      </c>
      <c r="J304" t="s">
        <v>162</v>
      </c>
      <c r="K304" s="1">
        <v>43888</v>
      </c>
      <c r="L304" s="1">
        <v>44254</v>
      </c>
      <c r="M304" s="1">
        <v>43971</v>
      </c>
      <c r="N304" s="1">
        <v>43972</v>
      </c>
      <c r="O304" t="s">
        <v>61</v>
      </c>
      <c r="P304">
        <v>0.1</v>
      </c>
      <c r="Q304">
        <v>510</v>
      </c>
      <c r="R304">
        <v>54.4</v>
      </c>
      <c r="S304">
        <v>0</v>
      </c>
      <c r="T304">
        <v>54.4</v>
      </c>
      <c r="U304">
        <v>0</v>
      </c>
      <c r="V304">
        <v>54.4</v>
      </c>
      <c r="W304" t="s">
        <v>36</v>
      </c>
      <c r="X304" t="s">
        <v>200</v>
      </c>
      <c r="Y304" t="s">
        <v>162</v>
      </c>
      <c r="Z304" t="s">
        <v>162</v>
      </c>
      <c r="AA304" t="s">
        <v>39</v>
      </c>
    </row>
    <row r="305" spans="1:27" hidden="1" x14ac:dyDescent="0.25">
      <c r="A305" t="s">
        <v>27</v>
      </c>
      <c r="B305" t="s">
        <v>196</v>
      </c>
      <c r="C305" t="s">
        <v>197</v>
      </c>
      <c r="D305">
        <v>1473062</v>
      </c>
      <c r="E305">
        <v>5.6857946103259302E+17</v>
      </c>
      <c r="F305" t="s">
        <v>705</v>
      </c>
      <c r="G305" t="s">
        <v>706</v>
      </c>
      <c r="H305" t="s">
        <v>160</v>
      </c>
      <c r="I305" t="s">
        <v>161</v>
      </c>
      <c r="J305" t="s">
        <v>162</v>
      </c>
      <c r="K305" s="1">
        <v>43888</v>
      </c>
      <c r="L305" s="1">
        <v>44254</v>
      </c>
      <c r="M305" s="1">
        <v>43973</v>
      </c>
      <c r="N305" s="1">
        <v>43977</v>
      </c>
      <c r="O305" t="s">
        <v>61</v>
      </c>
      <c r="P305">
        <v>0.26</v>
      </c>
      <c r="Q305">
        <v>512</v>
      </c>
      <c r="R305">
        <v>136.53</v>
      </c>
      <c r="S305">
        <v>0</v>
      </c>
      <c r="T305">
        <v>136.53</v>
      </c>
      <c r="U305">
        <v>0</v>
      </c>
      <c r="V305">
        <v>136.53</v>
      </c>
      <c r="W305" t="s">
        <v>36</v>
      </c>
      <c r="X305" t="s">
        <v>200</v>
      </c>
      <c r="Y305" t="s">
        <v>162</v>
      </c>
      <c r="Z305" t="s">
        <v>162</v>
      </c>
      <c r="AA305" t="s">
        <v>39</v>
      </c>
    </row>
    <row r="306" spans="1:27" hidden="1" x14ac:dyDescent="0.25">
      <c r="A306" t="s">
        <v>27</v>
      </c>
      <c r="B306" t="s">
        <v>196</v>
      </c>
      <c r="C306" t="s">
        <v>197</v>
      </c>
      <c r="D306">
        <v>1473062</v>
      </c>
      <c r="E306">
        <v>5.6857946094695603E+17</v>
      </c>
      <c r="F306" t="s">
        <v>707</v>
      </c>
      <c r="G306" t="s">
        <v>708</v>
      </c>
      <c r="H306" t="s">
        <v>224</v>
      </c>
      <c r="I306" t="s">
        <v>225</v>
      </c>
      <c r="J306" t="s">
        <v>226</v>
      </c>
      <c r="K306" s="1">
        <v>43888</v>
      </c>
      <c r="L306" s="1">
        <v>44254</v>
      </c>
      <c r="M306" s="1">
        <v>43978</v>
      </c>
      <c r="N306" s="1">
        <v>44008</v>
      </c>
      <c r="O306" t="s">
        <v>35</v>
      </c>
      <c r="P306">
        <v>6.4</v>
      </c>
      <c r="Q306">
        <v>288</v>
      </c>
      <c r="R306">
        <v>1843.2</v>
      </c>
      <c r="S306">
        <v>0</v>
      </c>
      <c r="T306">
        <v>1843.2</v>
      </c>
      <c r="U306">
        <v>0</v>
      </c>
      <c r="V306">
        <v>1843.2</v>
      </c>
      <c r="W306" t="s">
        <v>36</v>
      </c>
      <c r="X306" t="s">
        <v>200</v>
      </c>
      <c r="Y306" t="s">
        <v>700</v>
      </c>
      <c r="Z306" t="s">
        <v>226</v>
      </c>
      <c r="AA306" t="s">
        <v>39</v>
      </c>
    </row>
    <row r="307" spans="1:27" hidden="1" x14ac:dyDescent="0.25">
      <c r="A307" t="s">
        <v>27</v>
      </c>
      <c r="B307" t="s">
        <v>196</v>
      </c>
      <c r="C307" t="s">
        <v>197</v>
      </c>
      <c r="D307">
        <v>1473062</v>
      </c>
      <c r="E307">
        <v>5.6857946094695603E+17</v>
      </c>
      <c r="F307" t="s">
        <v>707</v>
      </c>
      <c r="G307" t="s">
        <v>708</v>
      </c>
      <c r="H307" t="s">
        <v>224</v>
      </c>
      <c r="I307" t="s">
        <v>225</v>
      </c>
      <c r="J307" t="s">
        <v>226</v>
      </c>
      <c r="K307" s="1">
        <v>43888</v>
      </c>
      <c r="L307" s="1">
        <v>44254</v>
      </c>
      <c r="M307" s="1">
        <v>43948</v>
      </c>
      <c r="N307" s="1">
        <v>43954</v>
      </c>
      <c r="O307" t="s">
        <v>61</v>
      </c>
      <c r="P307">
        <v>1.49</v>
      </c>
      <c r="Q307">
        <v>280</v>
      </c>
      <c r="R307">
        <v>418.13</v>
      </c>
      <c r="S307">
        <v>0</v>
      </c>
      <c r="T307">
        <v>418.13</v>
      </c>
      <c r="U307">
        <v>0</v>
      </c>
      <c r="V307">
        <v>418.13</v>
      </c>
      <c r="W307" t="s">
        <v>36</v>
      </c>
      <c r="X307" t="s">
        <v>200</v>
      </c>
      <c r="Y307" t="s">
        <v>700</v>
      </c>
      <c r="Z307" t="s">
        <v>226</v>
      </c>
      <c r="AA307" t="s">
        <v>39</v>
      </c>
    </row>
    <row r="308" spans="1:27" hidden="1" x14ac:dyDescent="0.25">
      <c r="A308" t="s">
        <v>27</v>
      </c>
      <c r="B308" t="s">
        <v>196</v>
      </c>
      <c r="C308" t="s">
        <v>197</v>
      </c>
      <c r="D308">
        <v>1473062</v>
      </c>
      <c r="E308">
        <v>5.6857946094695603E+17</v>
      </c>
      <c r="F308" t="s">
        <v>707</v>
      </c>
      <c r="G308" t="s">
        <v>708</v>
      </c>
      <c r="H308" t="s">
        <v>224</v>
      </c>
      <c r="I308" t="s">
        <v>225</v>
      </c>
      <c r="J308" t="s">
        <v>226</v>
      </c>
      <c r="K308" s="1">
        <v>43888</v>
      </c>
      <c r="L308" s="1">
        <v>44254</v>
      </c>
      <c r="M308" s="1">
        <v>43955</v>
      </c>
      <c r="N308" s="1">
        <v>43957</v>
      </c>
      <c r="O308" t="s">
        <v>61</v>
      </c>
      <c r="P308">
        <v>0.64</v>
      </c>
      <c r="Q308">
        <v>282</v>
      </c>
      <c r="R308">
        <v>180.48</v>
      </c>
      <c r="S308">
        <v>0</v>
      </c>
      <c r="T308">
        <v>180.48</v>
      </c>
      <c r="U308">
        <v>0</v>
      </c>
      <c r="V308">
        <v>180.48</v>
      </c>
      <c r="W308" t="s">
        <v>36</v>
      </c>
      <c r="X308" t="s">
        <v>200</v>
      </c>
      <c r="Y308" t="s">
        <v>700</v>
      </c>
      <c r="Z308" t="s">
        <v>226</v>
      </c>
      <c r="AA308" t="s">
        <v>39</v>
      </c>
    </row>
    <row r="309" spans="1:27" hidden="1" x14ac:dyDescent="0.25">
      <c r="A309" t="s">
        <v>27</v>
      </c>
      <c r="B309" t="s">
        <v>196</v>
      </c>
      <c r="C309" t="s">
        <v>197</v>
      </c>
      <c r="D309">
        <v>1473062</v>
      </c>
      <c r="E309">
        <v>5.6857946094695603E+17</v>
      </c>
      <c r="F309" t="s">
        <v>707</v>
      </c>
      <c r="G309" t="s">
        <v>708</v>
      </c>
      <c r="H309" t="s">
        <v>224</v>
      </c>
      <c r="I309" t="s">
        <v>225</v>
      </c>
      <c r="J309" t="s">
        <v>226</v>
      </c>
      <c r="K309" s="1">
        <v>43888</v>
      </c>
      <c r="L309" s="1">
        <v>44254</v>
      </c>
      <c r="M309" s="1">
        <v>43958</v>
      </c>
      <c r="N309" s="1">
        <v>43958</v>
      </c>
      <c r="O309" t="s">
        <v>61</v>
      </c>
      <c r="P309">
        <v>0.21</v>
      </c>
      <c r="Q309">
        <v>283</v>
      </c>
      <c r="R309">
        <v>60.37</v>
      </c>
      <c r="S309">
        <v>0</v>
      </c>
      <c r="T309">
        <v>60.37</v>
      </c>
      <c r="U309">
        <v>0</v>
      </c>
      <c r="V309">
        <v>60.37</v>
      </c>
      <c r="W309" t="s">
        <v>36</v>
      </c>
      <c r="X309" t="s">
        <v>200</v>
      </c>
      <c r="Y309" t="s">
        <v>700</v>
      </c>
      <c r="Z309" t="s">
        <v>226</v>
      </c>
      <c r="AA309" t="s">
        <v>39</v>
      </c>
    </row>
    <row r="310" spans="1:27" hidden="1" x14ac:dyDescent="0.25">
      <c r="A310" t="s">
        <v>27</v>
      </c>
      <c r="B310" t="s">
        <v>196</v>
      </c>
      <c r="C310" t="s">
        <v>197</v>
      </c>
      <c r="D310">
        <v>1473062</v>
      </c>
      <c r="E310">
        <v>5.6857946094695603E+17</v>
      </c>
      <c r="F310" t="s">
        <v>707</v>
      </c>
      <c r="G310" t="s">
        <v>708</v>
      </c>
      <c r="H310" t="s">
        <v>224</v>
      </c>
      <c r="I310" t="s">
        <v>225</v>
      </c>
      <c r="J310" t="s">
        <v>226</v>
      </c>
      <c r="K310" s="1">
        <v>43888</v>
      </c>
      <c r="L310" s="1">
        <v>44254</v>
      </c>
      <c r="M310" s="1">
        <v>43959</v>
      </c>
      <c r="N310" s="1">
        <v>43969</v>
      </c>
      <c r="O310" t="s">
        <v>61</v>
      </c>
      <c r="P310">
        <v>2.34</v>
      </c>
      <c r="Q310">
        <v>284</v>
      </c>
      <c r="R310">
        <v>666.45</v>
      </c>
      <c r="S310">
        <v>0</v>
      </c>
      <c r="T310">
        <v>666.45</v>
      </c>
      <c r="U310">
        <v>0</v>
      </c>
      <c r="V310">
        <v>666.45</v>
      </c>
      <c r="W310" t="s">
        <v>36</v>
      </c>
      <c r="X310" t="s">
        <v>200</v>
      </c>
      <c r="Y310" t="s">
        <v>700</v>
      </c>
      <c r="Z310" t="s">
        <v>226</v>
      </c>
      <c r="AA310" t="s">
        <v>39</v>
      </c>
    </row>
    <row r="311" spans="1:27" hidden="1" x14ac:dyDescent="0.25">
      <c r="A311" t="s">
        <v>27</v>
      </c>
      <c r="B311" t="s">
        <v>196</v>
      </c>
      <c r="C311" t="s">
        <v>197</v>
      </c>
      <c r="D311">
        <v>1473062</v>
      </c>
      <c r="E311">
        <v>5.6857946094695603E+17</v>
      </c>
      <c r="F311" t="s">
        <v>707</v>
      </c>
      <c r="G311" t="s">
        <v>708</v>
      </c>
      <c r="H311" t="s">
        <v>224</v>
      </c>
      <c r="I311" t="s">
        <v>225</v>
      </c>
      <c r="J311" t="s">
        <v>226</v>
      </c>
      <c r="K311" s="1">
        <v>43888</v>
      </c>
      <c r="L311" s="1">
        <v>44254</v>
      </c>
      <c r="M311" s="1">
        <v>43970</v>
      </c>
      <c r="N311" s="1">
        <v>43972</v>
      </c>
      <c r="O311" t="s">
        <v>61</v>
      </c>
      <c r="P311">
        <v>0.64</v>
      </c>
      <c r="Q311">
        <v>285</v>
      </c>
      <c r="R311">
        <v>182.4</v>
      </c>
      <c r="S311">
        <v>0</v>
      </c>
      <c r="T311">
        <v>182.4</v>
      </c>
      <c r="U311">
        <v>0</v>
      </c>
      <c r="V311">
        <v>182.4</v>
      </c>
      <c r="W311" t="s">
        <v>36</v>
      </c>
      <c r="X311" t="s">
        <v>200</v>
      </c>
      <c r="Y311" t="s">
        <v>700</v>
      </c>
      <c r="Z311" t="s">
        <v>226</v>
      </c>
      <c r="AA311" t="s">
        <v>39</v>
      </c>
    </row>
    <row r="312" spans="1:27" hidden="1" x14ac:dyDescent="0.25">
      <c r="A312" t="s">
        <v>27</v>
      </c>
      <c r="B312" t="s">
        <v>196</v>
      </c>
      <c r="C312" t="s">
        <v>197</v>
      </c>
      <c r="D312">
        <v>1473062</v>
      </c>
      <c r="E312">
        <v>5.6857946094695603E+17</v>
      </c>
      <c r="F312" t="s">
        <v>707</v>
      </c>
      <c r="G312" t="s">
        <v>708</v>
      </c>
      <c r="H312" t="s">
        <v>224</v>
      </c>
      <c r="I312" t="s">
        <v>225</v>
      </c>
      <c r="J312" t="s">
        <v>226</v>
      </c>
      <c r="K312" s="1">
        <v>43888</v>
      </c>
      <c r="L312" s="1">
        <v>44254</v>
      </c>
      <c r="M312" s="1">
        <v>43973</v>
      </c>
      <c r="N312" s="1">
        <v>43977</v>
      </c>
      <c r="O312" t="s">
        <v>61</v>
      </c>
      <c r="P312">
        <v>1.06</v>
      </c>
      <c r="Q312">
        <v>288</v>
      </c>
      <c r="R312">
        <v>307.2</v>
      </c>
      <c r="S312">
        <v>0</v>
      </c>
      <c r="T312">
        <v>307.2</v>
      </c>
      <c r="U312">
        <v>0</v>
      </c>
      <c r="V312">
        <v>307.2</v>
      </c>
      <c r="W312" t="s">
        <v>36</v>
      </c>
      <c r="X312" t="s">
        <v>200</v>
      </c>
      <c r="Y312" t="s">
        <v>700</v>
      </c>
      <c r="Z312" t="s">
        <v>226</v>
      </c>
      <c r="AA312" t="s">
        <v>39</v>
      </c>
    </row>
    <row r="313" spans="1:27" hidden="1" x14ac:dyDescent="0.25">
      <c r="A313" t="s">
        <v>27</v>
      </c>
      <c r="B313" t="s">
        <v>196</v>
      </c>
      <c r="C313" t="s">
        <v>197</v>
      </c>
      <c r="D313">
        <v>1473062</v>
      </c>
      <c r="E313">
        <v>5.6857946094695603E+17</v>
      </c>
      <c r="F313" t="s">
        <v>707</v>
      </c>
      <c r="G313" t="s">
        <v>708</v>
      </c>
      <c r="H313" t="s">
        <v>224</v>
      </c>
      <c r="I313" t="s">
        <v>225</v>
      </c>
      <c r="J313" t="s">
        <v>226</v>
      </c>
      <c r="K313" s="1">
        <v>43888</v>
      </c>
      <c r="L313" s="1">
        <v>44254</v>
      </c>
      <c r="M313" s="1">
        <v>43948</v>
      </c>
      <c r="N313" s="1">
        <v>43977</v>
      </c>
      <c r="O313" t="s">
        <v>61</v>
      </c>
      <c r="P313">
        <v>-6.4</v>
      </c>
      <c r="Q313">
        <v>280</v>
      </c>
      <c r="R313">
        <v>-1792</v>
      </c>
      <c r="S313">
        <v>0</v>
      </c>
      <c r="T313">
        <v>-1792</v>
      </c>
      <c r="U313">
        <v>0</v>
      </c>
      <c r="V313">
        <v>-1792</v>
      </c>
      <c r="W313" t="s">
        <v>36</v>
      </c>
      <c r="X313" t="s">
        <v>200</v>
      </c>
      <c r="Y313" t="s">
        <v>700</v>
      </c>
      <c r="Z313" t="s">
        <v>226</v>
      </c>
      <c r="AA313" t="s">
        <v>39</v>
      </c>
    </row>
    <row r="314" spans="1:27" hidden="1" x14ac:dyDescent="0.25">
      <c r="A314" t="s">
        <v>27</v>
      </c>
      <c r="B314" t="s">
        <v>196</v>
      </c>
      <c r="C314" t="s">
        <v>197</v>
      </c>
      <c r="D314">
        <v>1473062</v>
      </c>
      <c r="E314">
        <v>5.6857946094695603E+17</v>
      </c>
      <c r="F314" t="s">
        <v>709</v>
      </c>
      <c r="G314" t="s">
        <v>710</v>
      </c>
      <c r="H314" t="s">
        <v>174</v>
      </c>
      <c r="I314" t="s">
        <v>175</v>
      </c>
      <c r="J314" t="s">
        <v>176</v>
      </c>
      <c r="K314" s="1">
        <v>43888</v>
      </c>
      <c r="L314" s="1">
        <v>44254</v>
      </c>
      <c r="M314" s="1">
        <v>43978</v>
      </c>
      <c r="N314" s="1">
        <v>44008</v>
      </c>
      <c r="O314" t="s">
        <v>35</v>
      </c>
      <c r="P314">
        <v>7</v>
      </c>
      <c r="Q314">
        <v>341</v>
      </c>
      <c r="R314">
        <v>2387</v>
      </c>
      <c r="S314">
        <v>0</v>
      </c>
      <c r="T314">
        <v>2387</v>
      </c>
      <c r="U314">
        <v>0</v>
      </c>
      <c r="V314">
        <v>2387</v>
      </c>
      <c r="W314" t="s">
        <v>36</v>
      </c>
      <c r="X314" t="s">
        <v>200</v>
      </c>
      <c r="Y314" t="s">
        <v>176</v>
      </c>
      <c r="Z314" t="s">
        <v>176</v>
      </c>
      <c r="AA314" t="s">
        <v>39</v>
      </c>
    </row>
    <row r="315" spans="1:27" hidden="1" x14ac:dyDescent="0.25">
      <c r="A315" t="s">
        <v>27</v>
      </c>
      <c r="B315" t="s">
        <v>196</v>
      </c>
      <c r="C315" t="s">
        <v>197</v>
      </c>
      <c r="D315">
        <v>1473062</v>
      </c>
      <c r="E315">
        <v>5.6857946094695603E+17</v>
      </c>
      <c r="F315" t="s">
        <v>709</v>
      </c>
      <c r="G315" t="s">
        <v>710</v>
      </c>
      <c r="H315" t="s">
        <v>174</v>
      </c>
      <c r="I315" t="s">
        <v>175</v>
      </c>
      <c r="J315" t="s">
        <v>176</v>
      </c>
      <c r="K315" s="1">
        <v>43888</v>
      </c>
      <c r="L315" s="1">
        <v>44254</v>
      </c>
      <c r="M315" s="1">
        <v>43948</v>
      </c>
      <c r="N315" s="1">
        <v>43950</v>
      </c>
      <c r="O315" t="s">
        <v>61</v>
      </c>
      <c r="P315">
        <v>0.7</v>
      </c>
      <c r="Q315">
        <v>494</v>
      </c>
      <c r="R315">
        <v>345.8</v>
      </c>
      <c r="S315">
        <v>0</v>
      </c>
      <c r="T315">
        <v>345.8</v>
      </c>
      <c r="U315">
        <v>0</v>
      </c>
      <c r="V315">
        <v>345.8</v>
      </c>
      <c r="W315" t="s">
        <v>36</v>
      </c>
      <c r="X315" t="s">
        <v>200</v>
      </c>
      <c r="Y315" t="s">
        <v>176</v>
      </c>
      <c r="Z315" t="s">
        <v>176</v>
      </c>
      <c r="AA315" t="s">
        <v>39</v>
      </c>
    </row>
    <row r="316" spans="1:27" hidden="1" x14ac:dyDescent="0.25">
      <c r="A316" t="s">
        <v>27</v>
      </c>
      <c r="B316" t="s">
        <v>196</v>
      </c>
      <c r="C316" t="s">
        <v>197</v>
      </c>
      <c r="D316">
        <v>1473062</v>
      </c>
      <c r="E316">
        <v>5.6857946094695603E+17</v>
      </c>
      <c r="F316" t="s">
        <v>709</v>
      </c>
      <c r="G316" t="s">
        <v>710</v>
      </c>
      <c r="H316" t="s">
        <v>174</v>
      </c>
      <c r="I316" t="s">
        <v>175</v>
      </c>
      <c r="J316" t="s">
        <v>176</v>
      </c>
      <c r="K316" s="1">
        <v>43888</v>
      </c>
      <c r="L316" s="1">
        <v>44254</v>
      </c>
      <c r="M316" s="1">
        <v>43951</v>
      </c>
      <c r="N316" s="1">
        <v>43954</v>
      </c>
      <c r="O316" t="s">
        <v>61</v>
      </c>
      <c r="P316">
        <v>0.93</v>
      </c>
      <c r="Q316">
        <v>495</v>
      </c>
      <c r="R316">
        <v>462</v>
      </c>
      <c r="S316">
        <v>0</v>
      </c>
      <c r="T316">
        <v>462</v>
      </c>
      <c r="U316">
        <v>0</v>
      </c>
      <c r="V316">
        <v>462</v>
      </c>
      <c r="W316" t="s">
        <v>36</v>
      </c>
      <c r="X316" t="s">
        <v>200</v>
      </c>
      <c r="Y316" t="s">
        <v>176</v>
      </c>
      <c r="Z316" t="s">
        <v>176</v>
      </c>
      <c r="AA316" t="s">
        <v>39</v>
      </c>
    </row>
    <row r="317" spans="1:27" hidden="1" x14ac:dyDescent="0.25">
      <c r="A317" t="s">
        <v>27</v>
      </c>
      <c r="B317" t="s">
        <v>196</v>
      </c>
      <c r="C317" t="s">
        <v>197</v>
      </c>
      <c r="D317">
        <v>1473062</v>
      </c>
      <c r="E317">
        <v>5.6857946094695603E+17</v>
      </c>
      <c r="F317" t="s">
        <v>709</v>
      </c>
      <c r="G317" t="s">
        <v>710</v>
      </c>
      <c r="H317" t="s">
        <v>174</v>
      </c>
      <c r="I317" t="s">
        <v>175</v>
      </c>
      <c r="J317" t="s">
        <v>176</v>
      </c>
      <c r="K317" s="1">
        <v>43888</v>
      </c>
      <c r="L317" s="1">
        <v>44254</v>
      </c>
      <c r="M317" s="1">
        <v>43955</v>
      </c>
      <c r="N317" s="1">
        <v>43957</v>
      </c>
      <c r="O317" t="s">
        <v>61</v>
      </c>
      <c r="P317">
        <v>0.7</v>
      </c>
      <c r="Q317">
        <v>496</v>
      </c>
      <c r="R317">
        <v>347.2</v>
      </c>
      <c r="S317">
        <v>0</v>
      </c>
      <c r="T317">
        <v>347.2</v>
      </c>
      <c r="U317">
        <v>0</v>
      </c>
      <c r="V317">
        <v>347.2</v>
      </c>
      <c r="W317" t="s">
        <v>36</v>
      </c>
      <c r="X317" t="s">
        <v>200</v>
      </c>
      <c r="Y317" t="s">
        <v>176</v>
      </c>
      <c r="Z317" t="s">
        <v>176</v>
      </c>
      <c r="AA317" t="s">
        <v>39</v>
      </c>
    </row>
    <row r="318" spans="1:27" hidden="1" x14ac:dyDescent="0.25">
      <c r="A318" t="s">
        <v>27</v>
      </c>
      <c r="B318" t="s">
        <v>196</v>
      </c>
      <c r="C318" t="s">
        <v>197</v>
      </c>
      <c r="D318">
        <v>1473062</v>
      </c>
      <c r="E318">
        <v>5.6857946094695603E+17</v>
      </c>
      <c r="F318" t="s">
        <v>709</v>
      </c>
      <c r="G318" t="s">
        <v>710</v>
      </c>
      <c r="H318" t="s">
        <v>174</v>
      </c>
      <c r="I318" t="s">
        <v>175</v>
      </c>
      <c r="J318" t="s">
        <v>176</v>
      </c>
      <c r="K318" s="1">
        <v>43888</v>
      </c>
      <c r="L318" s="1">
        <v>44254</v>
      </c>
      <c r="M318" s="1">
        <v>43958</v>
      </c>
      <c r="N318" s="1">
        <v>43958</v>
      </c>
      <c r="O318" t="s">
        <v>61</v>
      </c>
      <c r="P318">
        <v>0.23</v>
      </c>
      <c r="Q318">
        <v>335</v>
      </c>
      <c r="R318">
        <v>78.17</v>
      </c>
      <c r="S318">
        <v>0</v>
      </c>
      <c r="T318">
        <v>78.17</v>
      </c>
      <c r="U318">
        <v>0</v>
      </c>
      <c r="V318">
        <v>78.17</v>
      </c>
      <c r="W318" t="s">
        <v>36</v>
      </c>
      <c r="X318" t="s">
        <v>200</v>
      </c>
      <c r="Y318" t="s">
        <v>176</v>
      </c>
      <c r="Z318" t="s">
        <v>176</v>
      </c>
      <c r="AA318" t="s">
        <v>39</v>
      </c>
    </row>
    <row r="319" spans="1:27" hidden="1" x14ac:dyDescent="0.25">
      <c r="A319" t="s">
        <v>27</v>
      </c>
      <c r="B319" t="s">
        <v>196</v>
      </c>
      <c r="C319" t="s">
        <v>197</v>
      </c>
      <c r="D319">
        <v>1473062</v>
      </c>
      <c r="E319">
        <v>5.6857946094695603E+17</v>
      </c>
      <c r="F319" t="s">
        <v>709</v>
      </c>
      <c r="G319" t="s">
        <v>710</v>
      </c>
      <c r="H319" t="s">
        <v>174</v>
      </c>
      <c r="I319" t="s">
        <v>175</v>
      </c>
      <c r="J319" t="s">
        <v>176</v>
      </c>
      <c r="K319" s="1">
        <v>43888</v>
      </c>
      <c r="L319" s="1">
        <v>44254</v>
      </c>
      <c r="M319" s="1">
        <v>43959</v>
      </c>
      <c r="N319" s="1">
        <v>43969</v>
      </c>
      <c r="O319" t="s">
        <v>61</v>
      </c>
      <c r="P319">
        <v>2.56</v>
      </c>
      <c r="Q319">
        <v>336</v>
      </c>
      <c r="R319">
        <v>862.4</v>
      </c>
      <c r="S319">
        <v>0</v>
      </c>
      <c r="T319">
        <v>862.4</v>
      </c>
      <c r="U319">
        <v>0</v>
      </c>
      <c r="V319">
        <v>862.4</v>
      </c>
      <c r="W319" t="s">
        <v>36</v>
      </c>
      <c r="X319" t="s">
        <v>200</v>
      </c>
      <c r="Y319" t="s">
        <v>176</v>
      </c>
      <c r="Z319" t="s">
        <v>176</v>
      </c>
      <c r="AA319" t="s">
        <v>39</v>
      </c>
    </row>
    <row r="320" spans="1:27" hidden="1" x14ac:dyDescent="0.25">
      <c r="A320" t="s">
        <v>27</v>
      </c>
      <c r="B320" t="s">
        <v>196</v>
      </c>
      <c r="C320" t="s">
        <v>197</v>
      </c>
      <c r="D320">
        <v>1473062</v>
      </c>
      <c r="E320">
        <v>5.6857946103259302E+17</v>
      </c>
      <c r="F320" t="s">
        <v>705</v>
      </c>
      <c r="G320" t="s">
        <v>706</v>
      </c>
      <c r="H320" t="s">
        <v>160</v>
      </c>
      <c r="I320" t="s">
        <v>161</v>
      </c>
      <c r="J320" t="s">
        <v>162</v>
      </c>
      <c r="K320" s="1">
        <v>43888</v>
      </c>
      <c r="L320" s="1">
        <v>44254</v>
      </c>
      <c r="M320" s="1">
        <v>43948</v>
      </c>
      <c r="N320" s="1">
        <v>43977</v>
      </c>
      <c r="O320" t="s">
        <v>61</v>
      </c>
      <c r="P320">
        <v>-1.6</v>
      </c>
      <c r="Q320">
        <v>500</v>
      </c>
      <c r="R320">
        <v>-800</v>
      </c>
      <c r="S320">
        <v>0</v>
      </c>
      <c r="T320">
        <v>-800</v>
      </c>
      <c r="U320">
        <v>0</v>
      </c>
      <c r="V320">
        <v>-800</v>
      </c>
      <c r="W320" t="s">
        <v>36</v>
      </c>
      <c r="X320" t="s">
        <v>200</v>
      </c>
      <c r="Y320" t="s">
        <v>162</v>
      </c>
      <c r="Z320" t="s">
        <v>162</v>
      </c>
      <c r="AA320" t="s">
        <v>39</v>
      </c>
    </row>
    <row r="321" spans="1:27" hidden="1" x14ac:dyDescent="0.25">
      <c r="A321" t="s">
        <v>27</v>
      </c>
      <c r="B321" t="s">
        <v>196</v>
      </c>
      <c r="C321" t="s">
        <v>197</v>
      </c>
      <c r="D321">
        <v>1473062</v>
      </c>
      <c r="E321">
        <v>5.6857946103259302E+17</v>
      </c>
      <c r="F321" t="s">
        <v>711</v>
      </c>
      <c r="G321" t="s">
        <v>712</v>
      </c>
      <c r="H321" t="s">
        <v>42</v>
      </c>
      <c r="I321" t="s">
        <v>43</v>
      </c>
      <c r="J321" t="s">
        <v>44</v>
      </c>
      <c r="K321" s="1">
        <v>43888</v>
      </c>
      <c r="L321" s="1">
        <v>44254</v>
      </c>
      <c r="M321" s="1">
        <v>43978</v>
      </c>
      <c r="N321" s="1">
        <v>44008</v>
      </c>
      <c r="O321" t="s">
        <v>35</v>
      </c>
      <c r="P321">
        <v>16</v>
      </c>
      <c r="Q321">
        <v>58</v>
      </c>
      <c r="R321">
        <v>928</v>
      </c>
      <c r="S321">
        <v>0</v>
      </c>
      <c r="T321">
        <v>928</v>
      </c>
      <c r="U321">
        <v>0</v>
      </c>
      <c r="V321">
        <v>928</v>
      </c>
      <c r="W321" t="s">
        <v>36</v>
      </c>
      <c r="X321" t="s">
        <v>200</v>
      </c>
      <c r="Y321" t="s">
        <v>157</v>
      </c>
      <c r="Z321" t="s">
        <v>44</v>
      </c>
      <c r="AA321" t="s">
        <v>39</v>
      </c>
    </row>
    <row r="322" spans="1:27" hidden="1" x14ac:dyDescent="0.25">
      <c r="A322" t="s">
        <v>27</v>
      </c>
      <c r="B322" t="s">
        <v>196</v>
      </c>
      <c r="C322" t="s">
        <v>197</v>
      </c>
      <c r="D322">
        <v>1473062</v>
      </c>
      <c r="E322">
        <v>5.6857946103259302E+17</v>
      </c>
      <c r="F322" t="s">
        <v>711</v>
      </c>
      <c r="G322" t="s">
        <v>712</v>
      </c>
      <c r="H322" t="s">
        <v>42</v>
      </c>
      <c r="I322" t="s">
        <v>43</v>
      </c>
      <c r="J322" t="s">
        <v>44</v>
      </c>
      <c r="K322" s="1">
        <v>43888</v>
      </c>
      <c r="L322" s="1">
        <v>44254</v>
      </c>
      <c r="M322" s="1">
        <v>43948</v>
      </c>
      <c r="N322" s="1">
        <v>43958</v>
      </c>
      <c r="O322" t="s">
        <v>61</v>
      </c>
      <c r="P322">
        <v>5.86</v>
      </c>
      <c r="Q322">
        <v>57</v>
      </c>
      <c r="R322">
        <v>334.4</v>
      </c>
      <c r="S322">
        <v>0</v>
      </c>
      <c r="T322">
        <v>334.4</v>
      </c>
      <c r="U322">
        <v>0</v>
      </c>
      <c r="V322">
        <v>334.4</v>
      </c>
      <c r="W322" t="s">
        <v>36</v>
      </c>
      <c r="X322" t="s">
        <v>200</v>
      </c>
      <c r="Y322" t="s">
        <v>157</v>
      </c>
      <c r="Z322" t="s">
        <v>44</v>
      </c>
      <c r="AA322" t="s">
        <v>39</v>
      </c>
    </row>
    <row r="323" spans="1:27" hidden="1" x14ac:dyDescent="0.25">
      <c r="A323" t="s">
        <v>27</v>
      </c>
      <c r="B323" t="s">
        <v>196</v>
      </c>
      <c r="C323" t="s">
        <v>197</v>
      </c>
      <c r="D323">
        <v>1473062</v>
      </c>
      <c r="E323">
        <v>5.6857946103259302E+17</v>
      </c>
      <c r="F323" t="s">
        <v>711</v>
      </c>
      <c r="G323" t="s">
        <v>712</v>
      </c>
      <c r="H323" t="s">
        <v>42</v>
      </c>
      <c r="I323" t="s">
        <v>43</v>
      </c>
      <c r="J323" t="s">
        <v>44</v>
      </c>
      <c r="K323" s="1">
        <v>43888</v>
      </c>
      <c r="L323" s="1">
        <v>44254</v>
      </c>
      <c r="M323" s="1">
        <v>43959</v>
      </c>
      <c r="N323" s="1">
        <v>43977</v>
      </c>
      <c r="O323" t="s">
        <v>61</v>
      </c>
      <c r="P323">
        <v>10.130000000000001</v>
      </c>
      <c r="Q323">
        <v>58</v>
      </c>
      <c r="R323">
        <v>587.73</v>
      </c>
      <c r="S323">
        <v>0</v>
      </c>
      <c r="T323">
        <v>587.73</v>
      </c>
      <c r="U323">
        <v>0</v>
      </c>
      <c r="V323">
        <v>587.73</v>
      </c>
      <c r="W323" t="s">
        <v>36</v>
      </c>
      <c r="X323" t="s">
        <v>200</v>
      </c>
      <c r="Y323" t="s">
        <v>157</v>
      </c>
      <c r="Z323" t="s">
        <v>44</v>
      </c>
      <c r="AA323" t="s">
        <v>39</v>
      </c>
    </row>
    <row r="324" spans="1:27" hidden="1" x14ac:dyDescent="0.25">
      <c r="A324" t="s">
        <v>27</v>
      </c>
      <c r="B324" t="s">
        <v>196</v>
      </c>
      <c r="C324" t="s">
        <v>197</v>
      </c>
      <c r="D324">
        <v>1473062</v>
      </c>
      <c r="E324">
        <v>5.6857946103259302E+17</v>
      </c>
      <c r="F324" t="s">
        <v>711</v>
      </c>
      <c r="G324" t="s">
        <v>712</v>
      </c>
      <c r="H324" t="s">
        <v>42</v>
      </c>
      <c r="I324" t="s">
        <v>43</v>
      </c>
      <c r="J324" t="s">
        <v>44</v>
      </c>
      <c r="K324" s="1">
        <v>43888</v>
      </c>
      <c r="L324" s="1">
        <v>44254</v>
      </c>
      <c r="M324" s="1">
        <v>43948</v>
      </c>
      <c r="N324" s="1">
        <v>43977</v>
      </c>
      <c r="O324" t="s">
        <v>61</v>
      </c>
      <c r="P324">
        <v>-16</v>
      </c>
      <c r="Q324">
        <v>57</v>
      </c>
      <c r="R324">
        <v>-912</v>
      </c>
      <c r="S324">
        <v>0</v>
      </c>
      <c r="T324">
        <v>-912</v>
      </c>
      <c r="U324">
        <v>0</v>
      </c>
      <c r="V324">
        <v>-912</v>
      </c>
      <c r="W324" t="s">
        <v>36</v>
      </c>
      <c r="X324" t="s">
        <v>200</v>
      </c>
      <c r="Y324" t="s">
        <v>157</v>
      </c>
      <c r="Z324" t="s">
        <v>44</v>
      </c>
      <c r="AA324" t="s">
        <v>39</v>
      </c>
    </row>
    <row r="325" spans="1:27" hidden="1" x14ac:dyDescent="0.25">
      <c r="A325" t="s">
        <v>27</v>
      </c>
      <c r="B325" t="s">
        <v>147</v>
      </c>
      <c r="C325" t="s">
        <v>148</v>
      </c>
      <c r="D325">
        <v>1473062</v>
      </c>
      <c r="E325">
        <v>5.6857946104640998E+17</v>
      </c>
      <c r="F325" t="s">
        <v>713</v>
      </c>
      <c r="G325" t="s">
        <v>714</v>
      </c>
      <c r="H325" t="s">
        <v>224</v>
      </c>
      <c r="I325" t="s">
        <v>225</v>
      </c>
      <c r="J325" t="s">
        <v>226</v>
      </c>
      <c r="K325" s="1">
        <v>43978</v>
      </c>
      <c r="L325" s="1">
        <v>44343</v>
      </c>
      <c r="M325" s="1">
        <v>43978</v>
      </c>
      <c r="N325" s="1">
        <v>44008</v>
      </c>
      <c r="O325" t="s">
        <v>137</v>
      </c>
      <c r="P325">
        <v>6.4</v>
      </c>
      <c r="Q325">
        <v>1</v>
      </c>
      <c r="R325">
        <v>6.4</v>
      </c>
      <c r="S325">
        <v>0</v>
      </c>
      <c r="T325">
        <v>6.4</v>
      </c>
      <c r="U325">
        <v>0</v>
      </c>
      <c r="V325">
        <v>6.4</v>
      </c>
      <c r="W325" t="s">
        <v>36</v>
      </c>
      <c r="X325" t="s">
        <v>151</v>
      </c>
      <c r="Y325" t="s">
        <v>226</v>
      </c>
      <c r="Z325" t="s">
        <v>226</v>
      </c>
      <c r="AA325" t="s">
        <v>39</v>
      </c>
    </row>
    <row r="326" spans="1:27" hidden="1" x14ac:dyDescent="0.25">
      <c r="A326" t="s">
        <v>27</v>
      </c>
      <c r="B326" t="s">
        <v>715</v>
      </c>
      <c r="C326" t="s">
        <v>716</v>
      </c>
      <c r="D326">
        <v>1473062</v>
      </c>
      <c r="E326">
        <v>5.6857946105818502E+17</v>
      </c>
      <c r="F326" t="s">
        <v>717</v>
      </c>
      <c r="G326" t="s">
        <v>718</v>
      </c>
      <c r="H326" t="s">
        <v>719</v>
      </c>
      <c r="I326" t="s">
        <v>720</v>
      </c>
      <c r="J326" t="s">
        <v>721</v>
      </c>
      <c r="K326" s="1">
        <v>43826</v>
      </c>
      <c r="L326" s="1">
        <v>44192</v>
      </c>
      <c r="M326" s="1">
        <v>43978</v>
      </c>
      <c r="N326" s="1">
        <v>44008</v>
      </c>
      <c r="O326" t="s">
        <v>35</v>
      </c>
      <c r="P326">
        <v>6.4</v>
      </c>
      <c r="Q326">
        <v>5</v>
      </c>
      <c r="R326">
        <v>32</v>
      </c>
      <c r="S326">
        <v>0</v>
      </c>
      <c r="T326">
        <v>32</v>
      </c>
      <c r="U326">
        <v>0</v>
      </c>
      <c r="V326">
        <v>32</v>
      </c>
      <c r="W326" t="s">
        <v>36</v>
      </c>
      <c r="X326" t="s">
        <v>722</v>
      </c>
      <c r="Y326" t="s">
        <v>721</v>
      </c>
      <c r="Z326" t="s">
        <v>721</v>
      </c>
      <c r="AA326" t="s">
        <v>39</v>
      </c>
    </row>
    <row r="327" spans="1:27" hidden="1" x14ac:dyDescent="0.25">
      <c r="A327" t="s">
        <v>27</v>
      </c>
      <c r="B327" t="s">
        <v>196</v>
      </c>
      <c r="C327" t="s">
        <v>197</v>
      </c>
      <c r="D327">
        <v>1473062</v>
      </c>
      <c r="E327">
        <v>5.6857946094695603E+17</v>
      </c>
      <c r="F327" t="s">
        <v>723</v>
      </c>
      <c r="G327" t="s">
        <v>724</v>
      </c>
      <c r="H327" t="s">
        <v>134</v>
      </c>
      <c r="I327" t="s">
        <v>135</v>
      </c>
      <c r="J327" t="s">
        <v>136</v>
      </c>
      <c r="K327" s="1">
        <v>43888</v>
      </c>
      <c r="L327" s="1">
        <v>44254</v>
      </c>
      <c r="M327" s="1">
        <v>43978</v>
      </c>
      <c r="N327" s="1">
        <v>44008</v>
      </c>
      <c r="O327" t="s">
        <v>35</v>
      </c>
      <c r="P327">
        <v>3.2</v>
      </c>
      <c r="Q327">
        <v>12</v>
      </c>
      <c r="R327">
        <v>38.4</v>
      </c>
      <c r="S327">
        <v>0</v>
      </c>
      <c r="T327">
        <v>38.4</v>
      </c>
      <c r="U327">
        <v>0</v>
      </c>
      <c r="V327">
        <v>38.4</v>
      </c>
      <c r="W327" t="s">
        <v>36</v>
      </c>
      <c r="X327" t="s">
        <v>200</v>
      </c>
      <c r="Y327" t="s">
        <v>136</v>
      </c>
      <c r="Z327" t="s">
        <v>136</v>
      </c>
      <c r="AA327" t="s">
        <v>39</v>
      </c>
    </row>
    <row r="328" spans="1:27" hidden="1" x14ac:dyDescent="0.25">
      <c r="A328" t="s">
        <v>27</v>
      </c>
      <c r="B328" t="s">
        <v>196</v>
      </c>
      <c r="C328" t="s">
        <v>197</v>
      </c>
      <c r="D328">
        <v>1473062</v>
      </c>
      <c r="E328">
        <v>5.6857946094695603E+17</v>
      </c>
      <c r="F328" t="s">
        <v>723</v>
      </c>
      <c r="G328" t="s">
        <v>724</v>
      </c>
      <c r="H328" t="s">
        <v>134</v>
      </c>
      <c r="I328" t="s">
        <v>135</v>
      </c>
      <c r="J328" t="s">
        <v>136</v>
      </c>
      <c r="K328" s="1">
        <v>43888</v>
      </c>
      <c r="L328" s="1">
        <v>44254</v>
      </c>
      <c r="M328" s="1">
        <v>43948</v>
      </c>
      <c r="N328" s="1">
        <v>43950</v>
      </c>
      <c r="O328" t="s">
        <v>61</v>
      </c>
      <c r="P328">
        <v>0.32</v>
      </c>
      <c r="Q328">
        <v>179</v>
      </c>
      <c r="R328">
        <v>57.28</v>
      </c>
      <c r="S328">
        <v>0</v>
      </c>
      <c r="T328">
        <v>57.28</v>
      </c>
      <c r="U328">
        <v>0</v>
      </c>
      <c r="V328">
        <v>57.28</v>
      </c>
      <c r="W328" t="s">
        <v>36</v>
      </c>
      <c r="X328" t="s">
        <v>200</v>
      </c>
      <c r="Y328" t="s">
        <v>136</v>
      </c>
      <c r="Z328" t="s">
        <v>136</v>
      </c>
      <c r="AA328" t="s">
        <v>39</v>
      </c>
    </row>
    <row r="329" spans="1:27" hidden="1" x14ac:dyDescent="0.25">
      <c r="A329" t="s">
        <v>27</v>
      </c>
      <c r="B329" t="s">
        <v>196</v>
      </c>
      <c r="C329" t="s">
        <v>197</v>
      </c>
      <c r="D329">
        <v>1473062</v>
      </c>
      <c r="E329">
        <v>5.6857946094695603E+17</v>
      </c>
      <c r="F329" t="s">
        <v>723</v>
      </c>
      <c r="G329" t="s">
        <v>724</v>
      </c>
      <c r="H329" t="s">
        <v>134</v>
      </c>
      <c r="I329" t="s">
        <v>135</v>
      </c>
      <c r="J329" t="s">
        <v>136</v>
      </c>
      <c r="K329" s="1">
        <v>43888</v>
      </c>
      <c r="L329" s="1">
        <v>44254</v>
      </c>
      <c r="M329" s="1">
        <v>43951</v>
      </c>
      <c r="N329" s="1">
        <v>43954</v>
      </c>
      <c r="O329" t="s">
        <v>61</v>
      </c>
      <c r="P329">
        <v>0.42</v>
      </c>
      <c r="Q329">
        <v>181</v>
      </c>
      <c r="R329">
        <v>77.23</v>
      </c>
      <c r="S329">
        <v>0</v>
      </c>
      <c r="T329">
        <v>77.23</v>
      </c>
      <c r="U329">
        <v>0</v>
      </c>
      <c r="V329">
        <v>77.23</v>
      </c>
      <c r="W329" t="s">
        <v>36</v>
      </c>
      <c r="X329" t="s">
        <v>200</v>
      </c>
      <c r="Y329" t="s">
        <v>136</v>
      </c>
      <c r="Z329" t="s">
        <v>136</v>
      </c>
      <c r="AA329" t="s">
        <v>39</v>
      </c>
    </row>
    <row r="330" spans="1:27" hidden="1" x14ac:dyDescent="0.25">
      <c r="A330" t="s">
        <v>27</v>
      </c>
      <c r="B330" t="s">
        <v>196</v>
      </c>
      <c r="C330" t="s">
        <v>197</v>
      </c>
      <c r="D330">
        <v>1473062</v>
      </c>
      <c r="E330">
        <v>5.6857946094695603E+17</v>
      </c>
      <c r="F330" t="s">
        <v>723</v>
      </c>
      <c r="G330" t="s">
        <v>724</v>
      </c>
      <c r="H330" t="s">
        <v>134</v>
      </c>
      <c r="I330" t="s">
        <v>135</v>
      </c>
      <c r="J330" t="s">
        <v>136</v>
      </c>
      <c r="K330" s="1">
        <v>43888</v>
      </c>
      <c r="L330" s="1">
        <v>44254</v>
      </c>
      <c r="M330" s="1">
        <v>43955</v>
      </c>
      <c r="N330" s="1">
        <v>43957</v>
      </c>
      <c r="O330" t="s">
        <v>61</v>
      </c>
      <c r="P330">
        <v>0.32</v>
      </c>
      <c r="Q330">
        <v>180</v>
      </c>
      <c r="R330">
        <v>57.6</v>
      </c>
      <c r="S330">
        <v>0</v>
      </c>
      <c r="T330">
        <v>57.6</v>
      </c>
      <c r="U330">
        <v>0</v>
      </c>
      <c r="V330">
        <v>57.6</v>
      </c>
      <c r="W330" t="s">
        <v>36</v>
      </c>
      <c r="X330" t="s">
        <v>200</v>
      </c>
      <c r="Y330" t="s">
        <v>136</v>
      </c>
      <c r="Z330" t="s">
        <v>136</v>
      </c>
      <c r="AA330" t="s">
        <v>39</v>
      </c>
    </row>
    <row r="331" spans="1:27" hidden="1" x14ac:dyDescent="0.25">
      <c r="A331" t="s">
        <v>27</v>
      </c>
      <c r="B331" t="s">
        <v>196</v>
      </c>
      <c r="C331" t="s">
        <v>197</v>
      </c>
      <c r="D331">
        <v>1473062</v>
      </c>
      <c r="E331">
        <v>5.6857946094695603E+17</v>
      </c>
      <c r="F331" t="s">
        <v>723</v>
      </c>
      <c r="G331" t="s">
        <v>724</v>
      </c>
      <c r="H331" t="s">
        <v>134</v>
      </c>
      <c r="I331" t="s">
        <v>135</v>
      </c>
      <c r="J331" t="s">
        <v>136</v>
      </c>
      <c r="K331" s="1">
        <v>43888</v>
      </c>
      <c r="L331" s="1">
        <v>44254</v>
      </c>
      <c r="M331" s="1">
        <v>43958</v>
      </c>
      <c r="N331" s="1">
        <v>43958</v>
      </c>
      <c r="O331" t="s">
        <v>61</v>
      </c>
      <c r="P331">
        <v>0.1</v>
      </c>
      <c r="Q331">
        <v>11</v>
      </c>
      <c r="R331">
        <v>1.17</v>
      </c>
      <c r="S331">
        <v>0</v>
      </c>
      <c r="T331">
        <v>1.17</v>
      </c>
      <c r="U331">
        <v>0</v>
      </c>
      <c r="V331">
        <v>1.17</v>
      </c>
      <c r="W331" t="s">
        <v>36</v>
      </c>
      <c r="X331" t="s">
        <v>200</v>
      </c>
      <c r="Y331" t="s">
        <v>136</v>
      </c>
      <c r="Z331" t="s">
        <v>136</v>
      </c>
      <c r="AA331" t="s">
        <v>39</v>
      </c>
    </row>
    <row r="332" spans="1:27" hidden="1" x14ac:dyDescent="0.25">
      <c r="A332" t="s">
        <v>27</v>
      </c>
      <c r="B332" t="s">
        <v>196</v>
      </c>
      <c r="C332" t="s">
        <v>197</v>
      </c>
      <c r="D332">
        <v>1473062</v>
      </c>
      <c r="E332">
        <v>5.6857946094695603E+17</v>
      </c>
      <c r="F332" t="s">
        <v>723</v>
      </c>
      <c r="G332" t="s">
        <v>724</v>
      </c>
      <c r="H332" t="s">
        <v>134</v>
      </c>
      <c r="I332" t="s">
        <v>135</v>
      </c>
      <c r="J332" t="s">
        <v>136</v>
      </c>
      <c r="K332" s="1">
        <v>43888</v>
      </c>
      <c r="L332" s="1">
        <v>44254</v>
      </c>
      <c r="M332" s="1">
        <v>43959</v>
      </c>
      <c r="N332" s="1">
        <v>43977</v>
      </c>
      <c r="O332" t="s">
        <v>61</v>
      </c>
      <c r="P332">
        <v>2.02</v>
      </c>
      <c r="Q332">
        <v>12</v>
      </c>
      <c r="R332">
        <v>24.32</v>
      </c>
      <c r="S332">
        <v>0</v>
      </c>
      <c r="T332">
        <v>24.32</v>
      </c>
      <c r="U332">
        <v>0</v>
      </c>
      <c r="V332">
        <v>24.32</v>
      </c>
      <c r="W332" t="s">
        <v>36</v>
      </c>
      <c r="X332" t="s">
        <v>200</v>
      </c>
      <c r="Y332" t="s">
        <v>136</v>
      </c>
      <c r="Z332" t="s">
        <v>136</v>
      </c>
      <c r="AA332" t="s">
        <v>39</v>
      </c>
    </row>
    <row r="333" spans="1:27" hidden="1" x14ac:dyDescent="0.25">
      <c r="A333" t="s">
        <v>27</v>
      </c>
      <c r="B333" t="s">
        <v>196</v>
      </c>
      <c r="C333" t="s">
        <v>197</v>
      </c>
      <c r="D333">
        <v>1473062</v>
      </c>
      <c r="E333">
        <v>5.6857946094695603E+17</v>
      </c>
      <c r="F333" t="s">
        <v>723</v>
      </c>
      <c r="G333" t="s">
        <v>724</v>
      </c>
      <c r="H333" t="s">
        <v>134</v>
      </c>
      <c r="I333" t="s">
        <v>135</v>
      </c>
      <c r="J333" t="s">
        <v>136</v>
      </c>
      <c r="K333" s="1">
        <v>43888</v>
      </c>
      <c r="L333" s="1">
        <v>44254</v>
      </c>
      <c r="M333" s="1">
        <v>43948</v>
      </c>
      <c r="N333" s="1">
        <v>43977</v>
      </c>
      <c r="O333" t="s">
        <v>61</v>
      </c>
      <c r="P333">
        <v>-3.2</v>
      </c>
      <c r="Q333">
        <v>179</v>
      </c>
      <c r="R333">
        <v>-572.79999999999995</v>
      </c>
      <c r="S333">
        <v>0</v>
      </c>
      <c r="T333">
        <v>-572.79999999999995</v>
      </c>
      <c r="U333">
        <v>0</v>
      </c>
      <c r="V333">
        <v>-572.79999999999995</v>
      </c>
      <c r="W333" t="s">
        <v>36</v>
      </c>
      <c r="X333" t="s">
        <v>200</v>
      </c>
      <c r="Y333" t="s">
        <v>136</v>
      </c>
      <c r="Z333" t="s">
        <v>136</v>
      </c>
      <c r="AA333" t="s">
        <v>39</v>
      </c>
    </row>
    <row r="334" spans="1:27" hidden="1" x14ac:dyDescent="0.25">
      <c r="A334" t="s">
        <v>27</v>
      </c>
      <c r="B334" t="s">
        <v>196</v>
      </c>
      <c r="C334" t="s">
        <v>197</v>
      </c>
      <c r="D334">
        <v>1473062</v>
      </c>
      <c r="E334">
        <v>5.6857946094695603E+17</v>
      </c>
      <c r="F334" t="s">
        <v>709</v>
      </c>
      <c r="G334" t="s">
        <v>710</v>
      </c>
      <c r="H334" t="s">
        <v>174</v>
      </c>
      <c r="I334" t="s">
        <v>175</v>
      </c>
      <c r="J334" t="s">
        <v>176</v>
      </c>
      <c r="K334" s="1">
        <v>43888</v>
      </c>
      <c r="L334" s="1">
        <v>44254</v>
      </c>
      <c r="M334" s="1">
        <v>43970</v>
      </c>
      <c r="N334" s="1">
        <v>43970</v>
      </c>
      <c r="O334" t="s">
        <v>61</v>
      </c>
      <c r="P334">
        <v>0.23</v>
      </c>
      <c r="Q334">
        <v>337</v>
      </c>
      <c r="R334">
        <v>78.63</v>
      </c>
      <c r="S334">
        <v>0</v>
      </c>
      <c r="T334">
        <v>78.63</v>
      </c>
      <c r="U334">
        <v>0</v>
      </c>
      <c r="V334">
        <v>78.63</v>
      </c>
      <c r="W334" t="s">
        <v>36</v>
      </c>
      <c r="X334" t="s">
        <v>200</v>
      </c>
      <c r="Y334" t="s">
        <v>176</v>
      </c>
      <c r="Z334" t="s">
        <v>176</v>
      </c>
      <c r="AA334" t="s">
        <v>39</v>
      </c>
    </row>
    <row r="335" spans="1:27" hidden="1" x14ac:dyDescent="0.25">
      <c r="A335" t="s">
        <v>27</v>
      </c>
      <c r="B335" t="s">
        <v>196</v>
      </c>
      <c r="C335" t="s">
        <v>197</v>
      </c>
      <c r="D335">
        <v>1473062</v>
      </c>
      <c r="E335">
        <v>5.6857946094695603E+17</v>
      </c>
      <c r="F335" t="s">
        <v>709</v>
      </c>
      <c r="G335" t="s">
        <v>710</v>
      </c>
      <c r="H335" t="s">
        <v>174</v>
      </c>
      <c r="I335" t="s">
        <v>175</v>
      </c>
      <c r="J335" t="s">
        <v>176</v>
      </c>
      <c r="K335" s="1">
        <v>43888</v>
      </c>
      <c r="L335" s="1">
        <v>44254</v>
      </c>
      <c r="M335" s="1">
        <v>43971</v>
      </c>
      <c r="N335" s="1">
        <v>43972</v>
      </c>
      <c r="O335" t="s">
        <v>61</v>
      </c>
      <c r="P335">
        <v>0.46</v>
      </c>
      <c r="Q335">
        <v>338</v>
      </c>
      <c r="R335">
        <v>157.72999999999999</v>
      </c>
      <c r="S335">
        <v>0</v>
      </c>
      <c r="T335">
        <v>157.72999999999999</v>
      </c>
      <c r="U335">
        <v>0</v>
      </c>
      <c r="V335">
        <v>157.72999999999999</v>
      </c>
      <c r="W335" t="s">
        <v>36</v>
      </c>
      <c r="X335" t="s">
        <v>200</v>
      </c>
      <c r="Y335" t="s">
        <v>176</v>
      </c>
      <c r="Z335" t="s">
        <v>176</v>
      </c>
      <c r="AA335" t="s">
        <v>39</v>
      </c>
    </row>
    <row r="336" spans="1:27" hidden="1" x14ac:dyDescent="0.25">
      <c r="A336" t="s">
        <v>27</v>
      </c>
      <c r="B336" t="s">
        <v>196</v>
      </c>
      <c r="C336" t="s">
        <v>197</v>
      </c>
      <c r="D336">
        <v>1473062</v>
      </c>
      <c r="E336">
        <v>5.6857946094695603E+17</v>
      </c>
      <c r="F336" t="s">
        <v>709</v>
      </c>
      <c r="G336" t="s">
        <v>710</v>
      </c>
      <c r="H336" t="s">
        <v>174</v>
      </c>
      <c r="I336" t="s">
        <v>175</v>
      </c>
      <c r="J336" t="s">
        <v>176</v>
      </c>
      <c r="K336" s="1">
        <v>43888</v>
      </c>
      <c r="L336" s="1">
        <v>44254</v>
      </c>
      <c r="M336" s="1">
        <v>43973</v>
      </c>
      <c r="N336" s="1">
        <v>43977</v>
      </c>
      <c r="O336" t="s">
        <v>61</v>
      </c>
      <c r="P336">
        <v>1.1599999999999999</v>
      </c>
      <c r="Q336">
        <v>341</v>
      </c>
      <c r="R336">
        <v>397.83</v>
      </c>
      <c r="S336">
        <v>0</v>
      </c>
      <c r="T336">
        <v>397.83</v>
      </c>
      <c r="U336">
        <v>0</v>
      </c>
      <c r="V336">
        <v>397.83</v>
      </c>
      <c r="W336" t="s">
        <v>36</v>
      </c>
      <c r="X336" t="s">
        <v>200</v>
      </c>
      <c r="Y336" t="s">
        <v>176</v>
      </c>
      <c r="Z336" t="s">
        <v>176</v>
      </c>
      <c r="AA336" t="s">
        <v>39</v>
      </c>
    </row>
    <row r="337" spans="1:27" hidden="1" x14ac:dyDescent="0.25">
      <c r="A337" t="s">
        <v>27</v>
      </c>
      <c r="B337" t="s">
        <v>196</v>
      </c>
      <c r="C337" t="s">
        <v>197</v>
      </c>
      <c r="D337">
        <v>1473062</v>
      </c>
      <c r="E337">
        <v>5.6857946094695603E+17</v>
      </c>
      <c r="F337" t="s">
        <v>709</v>
      </c>
      <c r="G337" t="s">
        <v>710</v>
      </c>
      <c r="H337" t="s">
        <v>174</v>
      </c>
      <c r="I337" t="s">
        <v>175</v>
      </c>
      <c r="J337" t="s">
        <v>176</v>
      </c>
      <c r="K337" s="1">
        <v>43888</v>
      </c>
      <c r="L337" s="1">
        <v>44254</v>
      </c>
      <c r="M337" s="1">
        <v>43948</v>
      </c>
      <c r="N337" s="1">
        <v>43977</v>
      </c>
      <c r="O337" t="s">
        <v>61</v>
      </c>
      <c r="P337">
        <v>-7</v>
      </c>
      <c r="Q337">
        <v>494</v>
      </c>
      <c r="R337">
        <v>-3458</v>
      </c>
      <c r="S337">
        <v>0</v>
      </c>
      <c r="T337">
        <v>-3458</v>
      </c>
      <c r="U337">
        <v>0</v>
      </c>
      <c r="V337">
        <v>-3458</v>
      </c>
      <c r="W337" t="s">
        <v>36</v>
      </c>
      <c r="X337" t="s">
        <v>200</v>
      </c>
      <c r="Y337" t="s">
        <v>176</v>
      </c>
      <c r="Z337" t="s">
        <v>176</v>
      </c>
      <c r="AA337" t="s">
        <v>39</v>
      </c>
    </row>
    <row r="338" spans="1:27" hidden="1" x14ac:dyDescent="0.25">
      <c r="A338" t="s">
        <v>27</v>
      </c>
      <c r="B338" t="s">
        <v>196</v>
      </c>
      <c r="C338" t="s">
        <v>197</v>
      </c>
      <c r="D338">
        <v>1473062</v>
      </c>
      <c r="E338">
        <v>5.6857946103246502E+17</v>
      </c>
      <c r="F338" t="s">
        <v>725</v>
      </c>
      <c r="G338" t="s">
        <v>726</v>
      </c>
      <c r="H338" t="s">
        <v>166</v>
      </c>
      <c r="I338" t="s">
        <v>167</v>
      </c>
      <c r="J338" t="s">
        <v>168</v>
      </c>
      <c r="K338" s="1">
        <v>43920</v>
      </c>
      <c r="L338" s="1">
        <v>44254</v>
      </c>
      <c r="M338" s="1">
        <v>43978</v>
      </c>
      <c r="N338" s="1">
        <v>44008</v>
      </c>
      <c r="O338" t="s">
        <v>35</v>
      </c>
      <c r="P338">
        <v>4</v>
      </c>
      <c r="Q338">
        <v>5</v>
      </c>
      <c r="R338">
        <v>20</v>
      </c>
      <c r="S338">
        <v>0</v>
      </c>
      <c r="T338">
        <v>20</v>
      </c>
      <c r="U338">
        <v>0</v>
      </c>
      <c r="V338">
        <v>20</v>
      </c>
      <c r="W338" t="s">
        <v>36</v>
      </c>
      <c r="X338" t="s">
        <v>200</v>
      </c>
      <c r="Y338" t="s">
        <v>168</v>
      </c>
      <c r="Z338" t="s">
        <v>168</v>
      </c>
      <c r="AA338" t="s">
        <v>39</v>
      </c>
    </row>
    <row r="339" spans="1:27" hidden="1" x14ac:dyDescent="0.25">
      <c r="A339" t="s">
        <v>27</v>
      </c>
      <c r="B339" t="s">
        <v>727</v>
      </c>
      <c r="C339" t="s">
        <v>728</v>
      </c>
      <c r="D339">
        <v>1473062</v>
      </c>
      <c r="E339">
        <v>5.6857946105818502E+17</v>
      </c>
      <c r="F339" t="s">
        <v>729</v>
      </c>
      <c r="G339" t="s">
        <v>730</v>
      </c>
      <c r="H339" t="s">
        <v>298</v>
      </c>
      <c r="I339" t="s">
        <v>299</v>
      </c>
      <c r="J339" t="s">
        <v>300</v>
      </c>
      <c r="K339" s="1">
        <v>43857</v>
      </c>
      <c r="L339" s="1">
        <v>44223</v>
      </c>
      <c r="M339" s="1">
        <v>43978</v>
      </c>
      <c r="N339" s="1">
        <v>44008</v>
      </c>
      <c r="O339" t="s">
        <v>35</v>
      </c>
      <c r="P339">
        <v>2</v>
      </c>
      <c r="Q339">
        <v>5</v>
      </c>
      <c r="R339">
        <v>10</v>
      </c>
      <c r="S339">
        <v>0</v>
      </c>
      <c r="T339">
        <v>10</v>
      </c>
      <c r="U339">
        <v>0</v>
      </c>
      <c r="V339">
        <v>10</v>
      </c>
      <c r="W339" t="s">
        <v>36</v>
      </c>
      <c r="X339" t="s">
        <v>731</v>
      </c>
      <c r="Y339" t="s">
        <v>676</v>
      </c>
      <c r="Z339" t="s">
        <v>300</v>
      </c>
      <c r="AA339" t="s">
        <v>39</v>
      </c>
    </row>
    <row r="340" spans="1:27" hidden="1" x14ac:dyDescent="0.25">
      <c r="A340" t="s">
        <v>27</v>
      </c>
      <c r="B340" t="s">
        <v>727</v>
      </c>
      <c r="C340" t="s">
        <v>728</v>
      </c>
      <c r="D340">
        <v>1473062</v>
      </c>
      <c r="E340">
        <v>5.6857946105818502E+17</v>
      </c>
      <c r="F340" t="s">
        <v>729</v>
      </c>
      <c r="G340" t="s">
        <v>730</v>
      </c>
      <c r="H340" t="s">
        <v>298</v>
      </c>
      <c r="I340" t="s">
        <v>299</v>
      </c>
      <c r="J340" t="s">
        <v>300</v>
      </c>
      <c r="K340" s="1">
        <v>43857</v>
      </c>
      <c r="L340" s="1">
        <v>44223</v>
      </c>
      <c r="M340" s="1">
        <v>43978</v>
      </c>
      <c r="N340" s="1">
        <v>44008</v>
      </c>
      <c r="O340" t="s">
        <v>35</v>
      </c>
      <c r="P340">
        <v>26.4</v>
      </c>
      <c r="Q340">
        <v>5</v>
      </c>
      <c r="R340">
        <v>132</v>
      </c>
      <c r="S340">
        <v>0</v>
      </c>
      <c r="T340">
        <v>132</v>
      </c>
      <c r="U340">
        <v>0</v>
      </c>
      <c r="V340">
        <v>132</v>
      </c>
      <c r="W340" t="s">
        <v>36</v>
      </c>
      <c r="X340" t="s">
        <v>731</v>
      </c>
      <c r="Y340" t="s">
        <v>676</v>
      </c>
      <c r="Z340" t="s">
        <v>300</v>
      </c>
      <c r="AA340" t="s">
        <v>39</v>
      </c>
    </row>
    <row r="341" spans="1:27" hidden="1" x14ac:dyDescent="0.25">
      <c r="A341" t="s">
        <v>27</v>
      </c>
      <c r="B341" t="s">
        <v>727</v>
      </c>
      <c r="C341" t="s">
        <v>728</v>
      </c>
      <c r="D341">
        <v>1473062</v>
      </c>
      <c r="E341">
        <v>5.6857946105818502E+17</v>
      </c>
      <c r="F341" t="s">
        <v>732</v>
      </c>
      <c r="G341" t="s">
        <v>733</v>
      </c>
      <c r="H341" t="s">
        <v>118</v>
      </c>
      <c r="I341" t="s">
        <v>119</v>
      </c>
      <c r="J341" t="s">
        <v>120</v>
      </c>
      <c r="K341" s="1">
        <v>43857</v>
      </c>
      <c r="L341" s="1">
        <v>44223</v>
      </c>
      <c r="M341" s="1">
        <v>43978</v>
      </c>
      <c r="N341" s="1">
        <v>44008</v>
      </c>
      <c r="O341" t="s">
        <v>35</v>
      </c>
      <c r="P341">
        <v>12</v>
      </c>
      <c r="Q341">
        <v>5</v>
      </c>
      <c r="R341">
        <v>60</v>
      </c>
      <c r="S341">
        <v>0</v>
      </c>
      <c r="T341">
        <v>60</v>
      </c>
      <c r="U341">
        <v>0</v>
      </c>
      <c r="V341">
        <v>60</v>
      </c>
      <c r="W341" t="s">
        <v>36</v>
      </c>
      <c r="X341" t="s">
        <v>731</v>
      </c>
      <c r="Y341" t="s">
        <v>121</v>
      </c>
      <c r="Z341" t="s">
        <v>120</v>
      </c>
      <c r="AA341" t="s">
        <v>39</v>
      </c>
    </row>
    <row r="342" spans="1:27" hidden="1" x14ac:dyDescent="0.25">
      <c r="A342" t="s">
        <v>27</v>
      </c>
      <c r="B342" t="s">
        <v>90</v>
      </c>
      <c r="C342" t="s">
        <v>91</v>
      </c>
      <c r="D342">
        <v>1473062</v>
      </c>
      <c r="E342">
        <v>5.6857946090611802E+17</v>
      </c>
      <c r="F342" t="s">
        <v>734</v>
      </c>
      <c r="G342" t="s">
        <v>735</v>
      </c>
      <c r="H342" t="s">
        <v>736</v>
      </c>
      <c r="I342" t="s">
        <v>737</v>
      </c>
      <c r="J342" t="s">
        <v>738</v>
      </c>
      <c r="K342" s="1">
        <v>43888</v>
      </c>
      <c r="L342" s="1">
        <v>44254</v>
      </c>
      <c r="M342" s="1">
        <v>43978</v>
      </c>
      <c r="N342" s="1">
        <v>44008</v>
      </c>
      <c r="O342" t="s">
        <v>35</v>
      </c>
      <c r="P342">
        <v>7.5</v>
      </c>
      <c r="Q342">
        <v>15</v>
      </c>
      <c r="R342">
        <v>112.5</v>
      </c>
      <c r="S342">
        <v>0</v>
      </c>
      <c r="T342">
        <v>112.5</v>
      </c>
      <c r="U342">
        <v>0</v>
      </c>
      <c r="V342">
        <v>112.5</v>
      </c>
      <c r="W342" t="s">
        <v>36</v>
      </c>
      <c r="X342" t="s">
        <v>94</v>
      </c>
      <c r="Y342" t="s">
        <v>738</v>
      </c>
      <c r="Z342" t="s">
        <v>738</v>
      </c>
      <c r="AA342" t="s">
        <v>39</v>
      </c>
    </row>
    <row r="343" spans="1:27" x14ac:dyDescent="0.25">
      <c r="A343" t="s">
        <v>27</v>
      </c>
      <c r="B343" t="s">
        <v>739</v>
      </c>
      <c r="C343" t="s">
        <v>740</v>
      </c>
      <c r="D343">
        <v>1473062</v>
      </c>
      <c r="E343">
        <v>5.6857946100979699E+17</v>
      </c>
      <c r="F343" t="s">
        <v>741</v>
      </c>
      <c r="G343" s="2" t="s">
        <v>742</v>
      </c>
      <c r="H343" t="s">
        <v>285</v>
      </c>
      <c r="I343" t="s">
        <v>286</v>
      </c>
      <c r="J343" t="s">
        <v>287</v>
      </c>
      <c r="K343" s="1">
        <v>43917</v>
      </c>
      <c r="L343" s="1">
        <v>44282</v>
      </c>
      <c r="M343" s="1">
        <v>43978</v>
      </c>
      <c r="N343" s="1">
        <v>44008</v>
      </c>
      <c r="O343" t="s">
        <v>35</v>
      </c>
      <c r="P343">
        <v>25.6</v>
      </c>
      <c r="Q343">
        <v>300</v>
      </c>
      <c r="R343">
        <v>7680</v>
      </c>
      <c r="S343">
        <v>0</v>
      </c>
      <c r="T343">
        <v>7680</v>
      </c>
      <c r="U343">
        <v>0</v>
      </c>
      <c r="V343">
        <v>7680</v>
      </c>
      <c r="W343" t="s">
        <v>36</v>
      </c>
      <c r="X343" t="s">
        <v>743</v>
      </c>
      <c r="Y343" t="s">
        <v>287</v>
      </c>
      <c r="Z343" t="s">
        <v>287</v>
      </c>
      <c r="AA343" t="s">
        <v>39</v>
      </c>
    </row>
    <row r="344" spans="1:27" hidden="1" x14ac:dyDescent="0.25">
      <c r="A344" t="s">
        <v>27</v>
      </c>
      <c r="B344" t="s">
        <v>744</v>
      </c>
      <c r="C344" t="s">
        <v>745</v>
      </c>
      <c r="D344">
        <v>1473062</v>
      </c>
      <c r="E344">
        <v>5.6857946093198701E+17</v>
      </c>
      <c r="F344" t="s">
        <v>746</v>
      </c>
      <c r="G344" t="s">
        <v>747</v>
      </c>
      <c r="H344" t="s">
        <v>748</v>
      </c>
      <c r="I344" t="s">
        <v>225</v>
      </c>
      <c r="J344" t="s">
        <v>226</v>
      </c>
      <c r="K344" s="1">
        <v>43979</v>
      </c>
      <c r="L344" s="1">
        <v>44344</v>
      </c>
      <c r="M344" s="1">
        <v>43979</v>
      </c>
      <c r="N344" s="1">
        <v>44343</v>
      </c>
      <c r="O344" t="s">
        <v>178</v>
      </c>
      <c r="P344">
        <v>76.8</v>
      </c>
      <c r="Q344">
        <v>8</v>
      </c>
      <c r="R344">
        <v>614.4</v>
      </c>
      <c r="S344">
        <v>0</v>
      </c>
      <c r="T344">
        <v>614.4</v>
      </c>
      <c r="U344">
        <v>0</v>
      </c>
      <c r="V344">
        <v>614.4</v>
      </c>
      <c r="W344" t="s">
        <v>36</v>
      </c>
      <c r="X344" t="s">
        <v>749</v>
      </c>
      <c r="Y344" t="s">
        <v>700</v>
      </c>
      <c r="Z344" t="s">
        <v>226</v>
      </c>
      <c r="AA344" t="s">
        <v>586</v>
      </c>
    </row>
    <row r="345" spans="1:27" hidden="1" x14ac:dyDescent="0.25">
      <c r="A345" t="s">
        <v>27</v>
      </c>
      <c r="B345" t="s">
        <v>750</v>
      </c>
      <c r="C345" t="s">
        <v>751</v>
      </c>
      <c r="D345">
        <v>1473062</v>
      </c>
      <c r="E345">
        <v>5.68579461064208E+17</v>
      </c>
      <c r="F345" t="s">
        <v>752</v>
      </c>
      <c r="G345" t="s">
        <v>753</v>
      </c>
      <c r="H345" t="s">
        <v>754</v>
      </c>
      <c r="I345" t="s">
        <v>286</v>
      </c>
      <c r="J345" t="s">
        <v>287</v>
      </c>
      <c r="K345" s="1">
        <v>43979</v>
      </c>
      <c r="L345" s="1">
        <v>44344</v>
      </c>
      <c r="M345" s="1">
        <v>43979</v>
      </c>
      <c r="N345" s="1">
        <v>44343</v>
      </c>
      <c r="O345" t="s">
        <v>178</v>
      </c>
      <c r="P345">
        <v>307.2</v>
      </c>
      <c r="Q345">
        <v>3</v>
      </c>
      <c r="R345">
        <v>921.6</v>
      </c>
      <c r="S345">
        <v>0</v>
      </c>
      <c r="T345">
        <v>921.6</v>
      </c>
      <c r="U345">
        <v>0</v>
      </c>
      <c r="V345">
        <v>921.6</v>
      </c>
      <c r="W345" t="s">
        <v>36</v>
      </c>
      <c r="X345" t="s">
        <v>755</v>
      </c>
      <c r="Y345" t="s">
        <v>287</v>
      </c>
      <c r="Z345" t="s">
        <v>287</v>
      </c>
      <c r="AA345" t="s">
        <v>586</v>
      </c>
    </row>
    <row r="346" spans="1:27" hidden="1" x14ac:dyDescent="0.25">
      <c r="A346" t="s">
        <v>27</v>
      </c>
      <c r="B346" t="s">
        <v>357</v>
      </c>
      <c r="C346" t="s">
        <v>358</v>
      </c>
      <c r="D346">
        <v>1473062</v>
      </c>
      <c r="E346">
        <v>5.6857946104704998E+17</v>
      </c>
      <c r="F346" t="s">
        <v>756</v>
      </c>
      <c r="G346" t="s">
        <v>757</v>
      </c>
      <c r="H346" t="s">
        <v>224</v>
      </c>
      <c r="I346" t="s">
        <v>225</v>
      </c>
      <c r="J346" t="s">
        <v>226</v>
      </c>
      <c r="K346" s="1">
        <v>43736</v>
      </c>
      <c r="L346" s="1">
        <v>44102</v>
      </c>
      <c r="M346" s="1">
        <v>43979</v>
      </c>
      <c r="N346" s="1">
        <v>44009</v>
      </c>
      <c r="O346" t="s">
        <v>35</v>
      </c>
      <c r="P346">
        <v>6.4</v>
      </c>
      <c r="Q346">
        <v>20</v>
      </c>
      <c r="R346">
        <v>128</v>
      </c>
      <c r="S346">
        <v>0</v>
      </c>
      <c r="T346">
        <v>128</v>
      </c>
      <c r="U346">
        <v>0</v>
      </c>
      <c r="V346">
        <v>128</v>
      </c>
      <c r="W346" t="s">
        <v>36</v>
      </c>
      <c r="X346" t="s">
        <v>361</v>
      </c>
      <c r="Y346" t="s">
        <v>700</v>
      </c>
      <c r="Z346" t="s">
        <v>226</v>
      </c>
      <c r="AA346" t="s">
        <v>39</v>
      </c>
    </row>
    <row r="347" spans="1:27" hidden="1" x14ac:dyDescent="0.25">
      <c r="A347" t="s">
        <v>27</v>
      </c>
      <c r="B347" t="s">
        <v>357</v>
      </c>
      <c r="C347" t="s">
        <v>358</v>
      </c>
      <c r="D347">
        <v>1473062</v>
      </c>
      <c r="E347">
        <v>5.6857946104768998E+17</v>
      </c>
      <c r="F347" t="s">
        <v>758</v>
      </c>
      <c r="G347" t="s">
        <v>759</v>
      </c>
      <c r="H347" t="s">
        <v>160</v>
      </c>
      <c r="I347" t="s">
        <v>161</v>
      </c>
      <c r="J347" t="s">
        <v>162</v>
      </c>
      <c r="K347" s="1">
        <v>43736</v>
      </c>
      <c r="L347" s="1">
        <v>44102</v>
      </c>
      <c r="M347" s="1">
        <v>43979</v>
      </c>
      <c r="N347" s="1">
        <v>44009</v>
      </c>
      <c r="O347" t="s">
        <v>35</v>
      </c>
      <c r="P347">
        <v>1.6</v>
      </c>
      <c r="Q347">
        <v>459</v>
      </c>
      <c r="R347">
        <v>734.4</v>
      </c>
      <c r="S347">
        <v>0</v>
      </c>
      <c r="T347">
        <v>734.4</v>
      </c>
      <c r="U347">
        <v>0</v>
      </c>
      <c r="V347">
        <v>734.4</v>
      </c>
      <c r="W347" t="s">
        <v>36</v>
      </c>
      <c r="X347" t="s">
        <v>361</v>
      </c>
      <c r="Y347" t="s">
        <v>163</v>
      </c>
      <c r="Z347" t="s">
        <v>162</v>
      </c>
      <c r="AA347" t="s">
        <v>39</v>
      </c>
    </row>
    <row r="348" spans="1:27" hidden="1" x14ac:dyDescent="0.25">
      <c r="A348" t="s">
        <v>27</v>
      </c>
      <c r="B348" t="s">
        <v>357</v>
      </c>
      <c r="C348" t="s">
        <v>358</v>
      </c>
      <c r="D348">
        <v>1473062</v>
      </c>
      <c r="E348">
        <v>5.6857946104768998E+17</v>
      </c>
      <c r="F348" t="s">
        <v>760</v>
      </c>
      <c r="G348" t="s">
        <v>761</v>
      </c>
      <c r="H348" t="s">
        <v>174</v>
      </c>
      <c r="I348" t="s">
        <v>175</v>
      </c>
      <c r="J348" t="s">
        <v>176</v>
      </c>
      <c r="K348" s="1">
        <v>43736</v>
      </c>
      <c r="L348" s="1">
        <v>44102</v>
      </c>
      <c r="M348" s="1">
        <v>43979</v>
      </c>
      <c r="N348" s="1">
        <v>44009</v>
      </c>
      <c r="O348" t="s">
        <v>35</v>
      </c>
      <c r="P348">
        <v>7</v>
      </c>
      <c r="Q348">
        <v>5</v>
      </c>
      <c r="R348">
        <v>35</v>
      </c>
      <c r="S348">
        <v>0</v>
      </c>
      <c r="T348">
        <v>35</v>
      </c>
      <c r="U348">
        <v>0</v>
      </c>
      <c r="V348">
        <v>35</v>
      </c>
      <c r="W348" t="s">
        <v>36</v>
      </c>
      <c r="X348" t="s">
        <v>361</v>
      </c>
      <c r="Y348" t="s">
        <v>176</v>
      </c>
      <c r="Z348" t="s">
        <v>176</v>
      </c>
      <c r="AA348" t="s">
        <v>39</v>
      </c>
    </row>
    <row r="349" spans="1:27" hidden="1" x14ac:dyDescent="0.25">
      <c r="A349" t="s">
        <v>27</v>
      </c>
      <c r="B349" t="s">
        <v>357</v>
      </c>
      <c r="C349" t="s">
        <v>358</v>
      </c>
      <c r="D349">
        <v>1473062</v>
      </c>
      <c r="E349">
        <v>5.6857946104781798E+17</v>
      </c>
      <c r="F349" t="s">
        <v>762</v>
      </c>
      <c r="G349" t="s">
        <v>763</v>
      </c>
      <c r="H349" t="s">
        <v>42</v>
      </c>
      <c r="I349" t="s">
        <v>43</v>
      </c>
      <c r="J349" t="s">
        <v>44</v>
      </c>
      <c r="K349" s="1">
        <v>43736</v>
      </c>
      <c r="L349" s="1">
        <v>44102</v>
      </c>
      <c r="M349" s="1">
        <v>43979</v>
      </c>
      <c r="N349" s="1">
        <v>44009</v>
      </c>
      <c r="O349" t="s">
        <v>35</v>
      </c>
      <c r="P349">
        <v>16</v>
      </c>
      <c r="Q349">
        <v>4</v>
      </c>
      <c r="R349">
        <v>64</v>
      </c>
      <c r="S349">
        <v>0</v>
      </c>
      <c r="T349">
        <v>64</v>
      </c>
      <c r="U349">
        <v>0</v>
      </c>
      <c r="V349">
        <v>64</v>
      </c>
      <c r="W349" t="s">
        <v>36</v>
      </c>
      <c r="X349" t="s">
        <v>361</v>
      </c>
      <c r="Y349" t="s">
        <v>157</v>
      </c>
      <c r="Z349" t="s">
        <v>44</v>
      </c>
      <c r="AA349" t="s">
        <v>39</v>
      </c>
    </row>
    <row r="350" spans="1:27" hidden="1" x14ac:dyDescent="0.25">
      <c r="A350" t="s">
        <v>27</v>
      </c>
      <c r="B350" t="s">
        <v>357</v>
      </c>
      <c r="C350" t="s">
        <v>358</v>
      </c>
      <c r="D350">
        <v>1473062</v>
      </c>
      <c r="E350">
        <v>5.6857946104781798E+17</v>
      </c>
      <c r="F350" t="s">
        <v>764</v>
      </c>
      <c r="G350" t="s">
        <v>765</v>
      </c>
      <c r="H350" t="s">
        <v>285</v>
      </c>
      <c r="I350" t="s">
        <v>286</v>
      </c>
      <c r="J350" t="s">
        <v>287</v>
      </c>
      <c r="K350" s="1">
        <v>43736</v>
      </c>
      <c r="L350" s="1">
        <v>44102</v>
      </c>
      <c r="M350" s="1">
        <v>43979</v>
      </c>
      <c r="N350" s="1">
        <v>44009</v>
      </c>
      <c r="O350" t="s">
        <v>35</v>
      </c>
      <c r="P350">
        <v>25.6</v>
      </c>
      <c r="Q350">
        <v>285</v>
      </c>
      <c r="R350">
        <v>7296</v>
      </c>
      <c r="S350">
        <v>0</v>
      </c>
      <c r="T350">
        <v>7296</v>
      </c>
      <c r="U350">
        <v>0</v>
      </c>
      <c r="V350">
        <v>7296</v>
      </c>
      <c r="W350" t="s">
        <v>36</v>
      </c>
      <c r="X350" t="s">
        <v>361</v>
      </c>
      <c r="Y350" t="s">
        <v>287</v>
      </c>
      <c r="Z350" t="s">
        <v>287</v>
      </c>
      <c r="AA350" t="s">
        <v>39</v>
      </c>
    </row>
    <row r="351" spans="1:27" hidden="1" x14ac:dyDescent="0.25">
      <c r="A351" t="s">
        <v>27</v>
      </c>
      <c r="B351" t="s">
        <v>357</v>
      </c>
      <c r="C351" t="s">
        <v>358</v>
      </c>
      <c r="D351">
        <v>1473062</v>
      </c>
      <c r="E351">
        <v>5.6857946104781798E+17</v>
      </c>
      <c r="F351" t="s">
        <v>766</v>
      </c>
      <c r="G351" t="s">
        <v>767</v>
      </c>
      <c r="H351" t="s">
        <v>134</v>
      </c>
      <c r="I351" t="s">
        <v>135</v>
      </c>
      <c r="J351" t="s">
        <v>136</v>
      </c>
      <c r="K351" s="1">
        <v>43736</v>
      </c>
      <c r="L351" s="1">
        <v>44102</v>
      </c>
      <c r="M351" s="1">
        <v>43979</v>
      </c>
      <c r="N351" s="1">
        <v>44009</v>
      </c>
      <c r="O351" t="s">
        <v>35</v>
      </c>
      <c r="P351">
        <v>3.2</v>
      </c>
      <c r="Q351">
        <v>150</v>
      </c>
      <c r="R351">
        <v>480</v>
      </c>
      <c r="S351">
        <v>0</v>
      </c>
      <c r="T351">
        <v>480</v>
      </c>
      <c r="U351">
        <v>0</v>
      </c>
      <c r="V351">
        <v>480</v>
      </c>
      <c r="W351" t="s">
        <v>36</v>
      </c>
      <c r="X351" t="s">
        <v>361</v>
      </c>
      <c r="Y351" t="s">
        <v>481</v>
      </c>
      <c r="Z351" t="s">
        <v>136</v>
      </c>
      <c r="AA351" t="s">
        <v>39</v>
      </c>
    </row>
    <row r="352" spans="1:27" hidden="1" x14ac:dyDescent="0.25">
      <c r="A352" t="s">
        <v>27</v>
      </c>
      <c r="B352" t="s">
        <v>357</v>
      </c>
      <c r="C352" t="s">
        <v>358</v>
      </c>
      <c r="D352">
        <v>1473062</v>
      </c>
      <c r="E352">
        <v>5.6857946104781798E+17</v>
      </c>
      <c r="F352" t="s">
        <v>768</v>
      </c>
      <c r="G352" t="s">
        <v>769</v>
      </c>
      <c r="H352" t="s">
        <v>244</v>
      </c>
      <c r="I352" s="2" t="s">
        <v>245</v>
      </c>
      <c r="J352" t="s">
        <v>246</v>
      </c>
      <c r="K352" s="1">
        <v>43736</v>
      </c>
      <c r="L352" s="1">
        <v>44102</v>
      </c>
      <c r="M352" s="1">
        <v>43979</v>
      </c>
      <c r="N352" s="1">
        <v>44009</v>
      </c>
      <c r="O352" t="s">
        <v>35</v>
      </c>
      <c r="P352">
        <v>6.4</v>
      </c>
      <c r="Q352">
        <v>68</v>
      </c>
      <c r="R352">
        <v>435.2</v>
      </c>
      <c r="S352">
        <v>0</v>
      </c>
      <c r="T352">
        <v>435.2</v>
      </c>
      <c r="U352">
        <v>0</v>
      </c>
      <c r="V352">
        <v>435.2</v>
      </c>
      <c r="W352" t="s">
        <v>36</v>
      </c>
      <c r="X352" t="s">
        <v>361</v>
      </c>
      <c r="Y352" t="s">
        <v>621</v>
      </c>
      <c r="Z352" t="s">
        <v>246</v>
      </c>
      <c r="AA352" t="s">
        <v>39</v>
      </c>
    </row>
    <row r="353" spans="1:27" hidden="1" x14ac:dyDescent="0.25">
      <c r="A353" t="s">
        <v>27</v>
      </c>
      <c r="B353" t="s">
        <v>357</v>
      </c>
      <c r="C353" t="s">
        <v>358</v>
      </c>
      <c r="D353">
        <v>1473062</v>
      </c>
      <c r="E353">
        <v>5.6857946104781798E+17</v>
      </c>
      <c r="F353" t="s">
        <v>770</v>
      </c>
      <c r="G353" t="s">
        <v>771</v>
      </c>
      <c r="H353" t="s">
        <v>118</v>
      </c>
      <c r="I353" t="s">
        <v>119</v>
      </c>
      <c r="J353" t="s">
        <v>120</v>
      </c>
      <c r="K353" s="1">
        <v>43736</v>
      </c>
      <c r="L353" s="1">
        <v>44102</v>
      </c>
      <c r="M353" s="1">
        <v>43979</v>
      </c>
      <c r="N353" s="1">
        <v>44009</v>
      </c>
      <c r="O353" t="s">
        <v>35</v>
      </c>
      <c r="P353">
        <v>12</v>
      </c>
      <c r="Q353">
        <v>73</v>
      </c>
      <c r="R353">
        <v>876</v>
      </c>
      <c r="S353">
        <v>0</v>
      </c>
      <c r="T353">
        <v>876</v>
      </c>
      <c r="U353">
        <v>0</v>
      </c>
      <c r="V353">
        <v>876</v>
      </c>
      <c r="W353" t="s">
        <v>36</v>
      </c>
      <c r="X353" t="s">
        <v>361</v>
      </c>
      <c r="Y353" t="s">
        <v>121</v>
      </c>
      <c r="Z353" t="s">
        <v>120</v>
      </c>
      <c r="AA353" t="s">
        <v>39</v>
      </c>
    </row>
    <row r="354" spans="1:27" hidden="1" x14ac:dyDescent="0.25">
      <c r="A354" t="s">
        <v>27</v>
      </c>
      <c r="B354" t="s">
        <v>357</v>
      </c>
      <c r="C354" t="s">
        <v>358</v>
      </c>
      <c r="D354">
        <v>1473062</v>
      </c>
      <c r="E354">
        <v>5.6857946104781798E+17</v>
      </c>
      <c r="F354" t="s">
        <v>772</v>
      </c>
      <c r="G354" t="s">
        <v>773</v>
      </c>
      <c r="H354" t="s">
        <v>166</v>
      </c>
      <c r="I354" t="s">
        <v>167</v>
      </c>
      <c r="J354" t="s">
        <v>168</v>
      </c>
      <c r="K354" s="1">
        <v>43875</v>
      </c>
      <c r="L354" s="1">
        <v>44102</v>
      </c>
      <c r="M354" s="1">
        <v>43979</v>
      </c>
      <c r="N354" s="1">
        <v>44009</v>
      </c>
      <c r="O354" t="s">
        <v>35</v>
      </c>
      <c r="P354">
        <v>4</v>
      </c>
      <c r="Q354">
        <v>15</v>
      </c>
      <c r="R354">
        <v>60</v>
      </c>
      <c r="S354">
        <v>0</v>
      </c>
      <c r="T354">
        <v>60</v>
      </c>
      <c r="U354">
        <v>0</v>
      </c>
      <c r="V354">
        <v>60</v>
      </c>
      <c r="W354" t="s">
        <v>36</v>
      </c>
      <c r="X354" t="s">
        <v>361</v>
      </c>
      <c r="Y354" t="s">
        <v>168</v>
      </c>
      <c r="Z354" t="s">
        <v>168</v>
      </c>
      <c r="AA354" t="s">
        <v>39</v>
      </c>
    </row>
    <row r="355" spans="1:27" hidden="1" x14ac:dyDescent="0.25">
      <c r="A355" t="s">
        <v>27</v>
      </c>
      <c r="B355" t="s">
        <v>744</v>
      </c>
      <c r="C355" t="s">
        <v>745</v>
      </c>
      <c r="D355">
        <v>1473062</v>
      </c>
      <c r="E355">
        <v>5.6857946103630502E+17</v>
      </c>
      <c r="F355" t="s">
        <v>774</v>
      </c>
      <c r="G355" t="s">
        <v>775</v>
      </c>
      <c r="H355" t="s">
        <v>754</v>
      </c>
      <c r="I355" t="s">
        <v>286</v>
      </c>
      <c r="J355" t="s">
        <v>287</v>
      </c>
      <c r="K355" s="1">
        <v>43979</v>
      </c>
      <c r="L355" s="1">
        <v>44344</v>
      </c>
      <c r="M355" s="1">
        <v>43979</v>
      </c>
      <c r="N355" s="1">
        <v>44343</v>
      </c>
      <c r="O355" t="s">
        <v>178</v>
      </c>
      <c r="P355">
        <v>307.2</v>
      </c>
      <c r="Q355">
        <v>16</v>
      </c>
      <c r="R355">
        <v>4915.2</v>
      </c>
      <c r="S355">
        <v>0</v>
      </c>
      <c r="T355">
        <v>4915.2</v>
      </c>
      <c r="U355">
        <v>0</v>
      </c>
      <c r="V355">
        <v>4915.2</v>
      </c>
      <c r="W355" t="s">
        <v>36</v>
      </c>
      <c r="X355" t="s">
        <v>749</v>
      </c>
      <c r="Y355" t="s">
        <v>287</v>
      </c>
      <c r="Z355" t="s">
        <v>287</v>
      </c>
      <c r="AA355" t="s">
        <v>586</v>
      </c>
    </row>
    <row r="356" spans="1:27" hidden="1" x14ac:dyDescent="0.25">
      <c r="A356" t="s">
        <v>27</v>
      </c>
      <c r="B356" t="s">
        <v>776</v>
      </c>
      <c r="C356" t="s">
        <v>777</v>
      </c>
      <c r="D356">
        <v>1473062</v>
      </c>
      <c r="E356">
        <v>5.68579460993672E+17</v>
      </c>
      <c r="F356" t="s">
        <v>778</v>
      </c>
      <c r="G356" t="s">
        <v>779</v>
      </c>
      <c r="H356" t="s">
        <v>780</v>
      </c>
      <c r="I356" t="s">
        <v>167</v>
      </c>
      <c r="J356" t="s">
        <v>168</v>
      </c>
      <c r="K356" s="1">
        <v>43979</v>
      </c>
      <c r="L356" s="1">
        <v>44344</v>
      </c>
      <c r="M356" s="1">
        <v>43979</v>
      </c>
      <c r="N356" s="1">
        <v>44343</v>
      </c>
      <c r="O356" t="s">
        <v>178</v>
      </c>
      <c r="P356">
        <v>48</v>
      </c>
      <c r="Q356">
        <v>3</v>
      </c>
      <c r="R356">
        <v>144</v>
      </c>
      <c r="S356">
        <v>0</v>
      </c>
      <c r="T356">
        <v>144</v>
      </c>
      <c r="U356">
        <v>0</v>
      </c>
      <c r="V356">
        <v>144</v>
      </c>
      <c r="W356" t="s">
        <v>36</v>
      </c>
      <c r="X356" t="s">
        <v>781</v>
      </c>
      <c r="Y356" t="s">
        <v>169</v>
      </c>
      <c r="Z356" t="s">
        <v>168</v>
      </c>
      <c r="AA356" t="s">
        <v>586</v>
      </c>
    </row>
    <row r="357" spans="1:27" hidden="1" x14ac:dyDescent="0.25">
      <c r="A357" t="s">
        <v>27</v>
      </c>
      <c r="B357" t="s">
        <v>776</v>
      </c>
      <c r="C357" t="s">
        <v>777</v>
      </c>
      <c r="D357">
        <v>1473062</v>
      </c>
      <c r="E357">
        <v>5.68579460993544E+17</v>
      </c>
      <c r="F357" t="s">
        <v>782</v>
      </c>
      <c r="G357" t="s">
        <v>783</v>
      </c>
      <c r="H357" t="s">
        <v>754</v>
      </c>
      <c r="I357" t="s">
        <v>286</v>
      </c>
      <c r="J357" t="s">
        <v>287</v>
      </c>
      <c r="K357" s="1">
        <v>43979</v>
      </c>
      <c r="L357" s="1">
        <v>44344</v>
      </c>
      <c r="M357" s="1">
        <v>43979</v>
      </c>
      <c r="N357" s="1">
        <v>44343</v>
      </c>
      <c r="O357" t="s">
        <v>178</v>
      </c>
      <c r="P357">
        <v>307.2</v>
      </c>
      <c r="Q357">
        <v>31</v>
      </c>
      <c r="R357">
        <v>9523.2000000000007</v>
      </c>
      <c r="S357">
        <v>0</v>
      </c>
      <c r="T357">
        <v>9523.2000000000007</v>
      </c>
      <c r="U357">
        <v>0</v>
      </c>
      <c r="V357">
        <v>9523.2000000000007</v>
      </c>
      <c r="W357" t="s">
        <v>36</v>
      </c>
      <c r="X357" t="s">
        <v>781</v>
      </c>
      <c r="Y357" t="s">
        <v>287</v>
      </c>
      <c r="Z357" t="s">
        <v>287</v>
      </c>
      <c r="AA357" t="s">
        <v>586</v>
      </c>
    </row>
    <row r="358" spans="1:27" hidden="1" x14ac:dyDescent="0.25">
      <c r="A358" t="s">
        <v>27</v>
      </c>
      <c r="B358" t="s">
        <v>474</v>
      </c>
      <c r="C358" t="s">
        <v>475</v>
      </c>
      <c r="D358">
        <v>1473062</v>
      </c>
      <c r="E358">
        <v>5.6857946090867898E+17</v>
      </c>
      <c r="F358" t="s">
        <v>784</v>
      </c>
      <c r="G358" t="s">
        <v>785</v>
      </c>
      <c r="H358" t="s">
        <v>47</v>
      </c>
      <c r="I358" t="s">
        <v>48</v>
      </c>
      <c r="J358" t="s">
        <v>49</v>
      </c>
      <c r="K358" s="1">
        <v>43889</v>
      </c>
      <c r="L358" s="1">
        <v>44255</v>
      </c>
      <c r="M358" s="1">
        <v>43979</v>
      </c>
      <c r="N358" s="1">
        <v>44009</v>
      </c>
      <c r="O358" t="s">
        <v>35</v>
      </c>
      <c r="P358">
        <v>12</v>
      </c>
      <c r="Q358">
        <v>1</v>
      </c>
      <c r="R358">
        <v>12</v>
      </c>
      <c r="S358">
        <v>0</v>
      </c>
      <c r="T358">
        <v>12</v>
      </c>
      <c r="U358">
        <v>0</v>
      </c>
      <c r="V358">
        <v>12</v>
      </c>
      <c r="W358" t="s">
        <v>36</v>
      </c>
      <c r="X358" t="s">
        <v>478</v>
      </c>
      <c r="Y358" t="s">
        <v>49</v>
      </c>
      <c r="Z358" t="s">
        <v>49</v>
      </c>
      <c r="AA358" t="s">
        <v>39</v>
      </c>
    </row>
    <row r="359" spans="1:27" hidden="1" x14ac:dyDescent="0.25">
      <c r="A359" t="s">
        <v>27</v>
      </c>
      <c r="B359" t="s">
        <v>357</v>
      </c>
      <c r="C359" t="s">
        <v>358</v>
      </c>
      <c r="D359">
        <v>1473062</v>
      </c>
      <c r="E359">
        <v>5.6857946094938803E+17</v>
      </c>
      <c r="F359" t="e">
        <f>+NCJdgAAAAAAAAEA</f>
        <v>#NAME?</v>
      </c>
      <c r="G359" t="s">
        <v>786</v>
      </c>
      <c r="H359" t="s">
        <v>58</v>
      </c>
      <c r="I359" t="s">
        <v>59</v>
      </c>
      <c r="J359" t="s">
        <v>60</v>
      </c>
      <c r="K359" s="1">
        <v>43736</v>
      </c>
      <c r="L359" s="1">
        <v>44102</v>
      </c>
      <c r="M359" s="1">
        <v>43979</v>
      </c>
      <c r="N359" s="1">
        <v>44009</v>
      </c>
      <c r="O359" t="s">
        <v>35</v>
      </c>
      <c r="P359">
        <v>8</v>
      </c>
      <c r="Q359">
        <v>5</v>
      </c>
      <c r="R359">
        <v>40</v>
      </c>
      <c r="S359">
        <v>0</v>
      </c>
      <c r="T359">
        <v>40</v>
      </c>
      <c r="U359">
        <v>0</v>
      </c>
      <c r="V359">
        <v>40</v>
      </c>
      <c r="W359" t="s">
        <v>36</v>
      </c>
      <c r="X359" t="s">
        <v>361</v>
      </c>
      <c r="Y359" t="s">
        <v>60</v>
      </c>
      <c r="Z359" t="s">
        <v>60</v>
      </c>
      <c r="AA359" t="s">
        <v>39</v>
      </c>
    </row>
    <row r="360" spans="1:27" hidden="1" x14ac:dyDescent="0.25">
      <c r="A360" t="s">
        <v>27</v>
      </c>
      <c r="B360" t="s">
        <v>776</v>
      </c>
      <c r="C360" t="s">
        <v>777</v>
      </c>
      <c r="D360">
        <v>1473062</v>
      </c>
      <c r="E360">
        <v>5.68579461064208E+17</v>
      </c>
      <c r="F360" t="s">
        <v>787</v>
      </c>
      <c r="G360" t="s">
        <v>788</v>
      </c>
      <c r="H360" t="s">
        <v>789</v>
      </c>
      <c r="I360" t="s">
        <v>48</v>
      </c>
      <c r="J360" t="s">
        <v>49</v>
      </c>
      <c r="K360" s="1">
        <v>43979</v>
      </c>
      <c r="L360" s="1">
        <v>44344</v>
      </c>
      <c r="M360" s="1">
        <v>43979</v>
      </c>
      <c r="N360" s="1">
        <v>44343</v>
      </c>
      <c r="O360" t="s">
        <v>178</v>
      </c>
      <c r="P360">
        <v>144</v>
      </c>
      <c r="Q360">
        <v>4</v>
      </c>
      <c r="R360">
        <v>576</v>
      </c>
      <c r="S360">
        <v>0</v>
      </c>
      <c r="T360">
        <v>576</v>
      </c>
      <c r="U360">
        <v>0</v>
      </c>
      <c r="V360">
        <v>576</v>
      </c>
      <c r="W360" t="s">
        <v>36</v>
      </c>
      <c r="X360" t="s">
        <v>781</v>
      </c>
      <c r="Y360" t="s">
        <v>97</v>
      </c>
      <c r="Z360" t="s">
        <v>49</v>
      </c>
      <c r="AA360" t="s">
        <v>586</v>
      </c>
    </row>
    <row r="361" spans="1:27" hidden="1" x14ac:dyDescent="0.25">
      <c r="A361" t="s">
        <v>27</v>
      </c>
      <c r="B361" t="s">
        <v>357</v>
      </c>
      <c r="C361" t="s">
        <v>358</v>
      </c>
      <c r="D361">
        <v>1473062</v>
      </c>
      <c r="E361">
        <v>5.6857946099610701E+17</v>
      </c>
      <c r="F361" t="s">
        <v>790</v>
      </c>
      <c r="G361" t="s">
        <v>791</v>
      </c>
      <c r="H361" t="s">
        <v>719</v>
      </c>
      <c r="I361" t="s">
        <v>720</v>
      </c>
      <c r="J361" t="s">
        <v>721</v>
      </c>
      <c r="K361" s="1">
        <v>43858</v>
      </c>
      <c r="L361" s="1">
        <v>44224</v>
      </c>
      <c r="M361" s="1">
        <v>43979</v>
      </c>
      <c r="N361" s="1">
        <v>44009</v>
      </c>
      <c r="O361" t="s">
        <v>35</v>
      </c>
      <c r="P361">
        <v>6.4</v>
      </c>
      <c r="Q361">
        <v>3</v>
      </c>
      <c r="R361">
        <v>19.2</v>
      </c>
      <c r="S361">
        <v>0</v>
      </c>
      <c r="T361">
        <v>19.2</v>
      </c>
      <c r="U361">
        <v>0</v>
      </c>
      <c r="V361">
        <v>19.2</v>
      </c>
      <c r="W361" t="s">
        <v>36</v>
      </c>
      <c r="X361" t="s">
        <v>361</v>
      </c>
      <c r="Y361" t="s">
        <v>721</v>
      </c>
      <c r="Z361" t="s">
        <v>721</v>
      </c>
      <c r="AA361" t="s">
        <v>39</v>
      </c>
    </row>
    <row r="362" spans="1:27" hidden="1" x14ac:dyDescent="0.25">
      <c r="A362" t="s">
        <v>27</v>
      </c>
      <c r="B362" t="s">
        <v>792</v>
      </c>
      <c r="C362" t="s">
        <v>793</v>
      </c>
      <c r="D362">
        <v>1473062</v>
      </c>
      <c r="E362">
        <v>5.6857946097857402E+17</v>
      </c>
      <c r="F362" t="s">
        <v>794</v>
      </c>
      <c r="G362" t="s">
        <v>795</v>
      </c>
      <c r="H362" t="s">
        <v>754</v>
      </c>
      <c r="I362" t="s">
        <v>286</v>
      </c>
      <c r="J362" t="s">
        <v>287</v>
      </c>
      <c r="K362" s="1">
        <v>43979</v>
      </c>
      <c r="L362" s="1">
        <v>44344</v>
      </c>
      <c r="M362" s="1">
        <v>43979</v>
      </c>
      <c r="N362" s="1">
        <v>44343</v>
      </c>
      <c r="O362" t="s">
        <v>178</v>
      </c>
      <c r="P362">
        <v>307.2</v>
      </c>
      <c r="Q362">
        <v>37</v>
      </c>
      <c r="R362">
        <v>11366.4</v>
      </c>
      <c r="S362">
        <v>0</v>
      </c>
      <c r="T362">
        <v>11366.4</v>
      </c>
      <c r="U362">
        <v>0</v>
      </c>
      <c r="V362">
        <v>11366.4</v>
      </c>
      <c r="W362" t="s">
        <v>36</v>
      </c>
      <c r="X362" t="s">
        <v>796</v>
      </c>
      <c r="Y362" t="s">
        <v>287</v>
      </c>
      <c r="Z362" t="s">
        <v>287</v>
      </c>
      <c r="AA362" t="s">
        <v>586</v>
      </c>
    </row>
    <row r="363" spans="1:27" hidden="1" x14ac:dyDescent="0.25">
      <c r="A363" t="s">
        <v>27</v>
      </c>
      <c r="B363" t="s">
        <v>776</v>
      </c>
      <c r="C363" t="s">
        <v>777</v>
      </c>
      <c r="D363">
        <v>1473062</v>
      </c>
      <c r="E363">
        <v>5.6857946090919002E+17</v>
      </c>
      <c r="F363" t="s">
        <v>797</v>
      </c>
      <c r="G363" t="s">
        <v>798</v>
      </c>
      <c r="H363" t="s">
        <v>799</v>
      </c>
      <c r="I363" t="s">
        <v>135</v>
      </c>
      <c r="J363" t="s">
        <v>136</v>
      </c>
      <c r="K363" s="1">
        <v>43979</v>
      </c>
      <c r="L363" s="1">
        <v>44344</v>
      </c>
      <c r="M363" s="1">
        <v>43979</v>
      </c>
      <c r="N363" s="1">
        <v>44343</v>
      </c>
      <c r="O363" t="s">
        <v>178</v>
      </c>
      <c r="P363">
        <v>38.4</v>
      </c>
      <c r="Q363">
        <v>3</v>
      </c>
      <c r="R363">
        <v>115.2</v>
      </c>
      <c r="S363">
        <v>0</v>
      </c>
      <c r="T363">
        <v>115.2</v>
      </c>
      <c r="U363">
        <v>0</v>
      </c>
      <c r="V363">
        <v>115.2</v>
      </c>
      <c r="W363" t="s">
        <v>36</v>
      </c>
      <c r="X363" t="s">
        <v>781</v>
      </c>
      <c r="Y363" t="s">
        <v>481</v>
      </c>
      <c r="Z363" t="s">
        <v>136</v>
      </c>
      <c r="AA363" t="s">
        <v>586</v>
      </c>
    </row>
    <row r="364" spans="1:27" hidden="1" x14ac:dyDescent="0.25">
      <c r="A364" t="s">
        <v>27</v>
      </c>
      <c r="B364" t="s">
        <v>776</v>
      </c>
      <c r="C364" t="s">
        <v>777</v>
      </c>
      <c r="D364">
        <v>1473062</v>
      </c>
      <c r="E364">
        <v>5.68579460993544E+17</v>
      </c>
      <c r="F364" t="s">
        <v>800</v>
      </c>
      <c r="G364" t="s">
        <v>801</v>
      </c>
      <c r="H364" t="s">
        <v>802</v>
      </c>
      <c r="I364" t="s">
        <v>127</v>
      </c>
      <c r="J364" t="s">
        <v>128</v>
      </c>
      <c r="K364" s="1">
        <v>43979</v>
      </c>
      <c r="L364" s="1">
        <v>44344</v>
      </c>
      <c r="M364" s="1">
        <v>43979</v>
      </c>
      <c r="N364" s="1">
        <v>44343</v>
      </c>
      <c r="O364" t="s">
        <v>178</v>
      </c>
      <c r="P364">
        <v>288</v>
      </c>
      <c r="Q364">
        <v>5</v>
      </c>
      <c r="R364">
        <v>1440</v>
      </c>
      <c r="S364">
        <v>0</v>
      </c>
      <c r="T364">
        <v>1440</v>
      </c>
      <c r="U364">
        <v>0</v>
      </c>
      <c r="V364">
        <v>1440</v>
      </c>
      <c r="W364" t="s">
        <v>36</v>
      </c>
      <c r="X364" t="s">
        <v>781</v>
      </c>
      <c r="Y364" t="s">
        <v>459</v>
      </c>
      <c r="Z364" t="s">
        <v>128</v>
      </c>
      <c r="AA364" t="s">
        <v>586</v>
      </c>
    </row>
    <row r="365" spans="1:27" hidden="1" x14ac:dyDescent="0.25">
      <c r="A365" t="s">
        <v>27</v>
      </c>
      <c r="B365" t="s">
        <v>803</v>
      </c>
      <c r="C365" t="s">
        <v>804</v>
      </c>
      <c r="D365">
        <v>1473062</v>
      </c>
      <c r="E365">
        <v>5.6857946101299699E+17</v>
      </c>
      <c r="F365" t="s">
        <v>805</v>
      </c>
      <c r="G365" t="s">
        <v>806</v>
      </c>
      <c r="H365" t="s">
        <v>748</v>
      </c>
      <c r="I365" t="s">
        <v>225</v>
      </c>
      <c r="J365" t="s">
        <v>226</v>
      </c>
      <c r="K365" s="1">
        <v>43979</v>
      </c>
      <c r="L365" s="1">
        <v>44344</v>
      </c>
      <c r="M365" s="1">
        <v>43979</v>
      </c>
      <c r="N365" s="1">
        <v>44343</v>
      </c>
      <c r="O365" t="s">
        <v>178</v>
      </c>
      <c r="P365">
        <v>76.8</v>
      </c>
      <c r="Q365">
        <v>3</v>
      </c>
      <c r="R365">
        <v>230.4</v>
      </c>
      <c r="S365">
        <v>0</v>
      </c>
      <c r="T365">
        <v>230.4</v>
      </c>
      <c r="U365">
        <v>0</v>
      </c>
      <c r="V365">
        <v>230.4</v>
      </c>
      <c r="W365" t="s">
        <v>36</v>
      </c>
      <c r="X365" t="s">
        <v>807</v>
      </c>
      <c r="Y365" t="s">
        <v>700</v>
      </c>
      <c r="Z365" t="s">
        <v>226</v>
      </c>
      <c r="AA365" t="s">
        <v>586</v>
      </c>
    </row>
    <row r="366" spans="1:27" hidden="1" x14ac:dyDescent="0.25">
      <c r="A366" t="s">
        <v>27</v>
      </c>
      <c r="B366" t="s">
        <v>803</v>
      </c>
      <c r="C366" t="s">
        <v>804</v>
      </c>
      <c r="D366">
        <v>1473062</v>
      </c>
      <c r="E366">
        <v>5.6857946101107699E+17</v>
      </c>
      <c r="F366" t="s">
        <v>808</v>
      </c>
      <c r="G366" t="s">
        <v>809</v>
      </c>
      <c r="H366" t="s">
        <v>810</v>
      </c>
      <c r="I366" t="s">
        <v>43</v>
      </c>
      <c r="J366" t="s">
        <v>44</v>
      </c>
      <c r="K366" s="1">
        <v>43979</v>
      </c>
      <c r="L366" s="1">
        <v>44344</v>
      </c>
      <c r="M366" s="1">
        <v>43979</v>
      </c>
      <c r="N366" s="1">
        <v>44343</v>
      </c>
      <c r="O366" t="s">
        <v>178</v>
      </c>
      <c r="P366">
        <v>192</v>
      </c>
      <c r="Q366">
        <v>6</v>
      </c>
      <c r="R366">
        <v>1152</v>
      </c>
      <c r="S366">
        <v>0</v>
      </c>
      <c r="T366">
        <v>1152</v>
      </c>
      <c r="U366">
        <v>0</v>
      </c>
      <c r="V366">
        <v>1152</v>
      </c>
      <c r="W366" t="s">
        <v>36</v>
      </c>
      <c r="X366" t="s">
        <v>807</v>
      </c>
      <c r="Y366" t="s">
        <v>157</v>
      </c>
      <c r="Z366" t="s">
        <v>44</v>
      </c>
      <c r="AA366" t="s">
        <v>586</v>
      </c>
    </row>
    <row r="367" spans="1:27" hidden="1" x14ac:dyDescent="0.25">
      <c r="A367" t="s">
        <v>27</v>
      </c>
      <c r="B367" t="s">
        <v>551</v>
      </c>
      <c r="C367" t="s">
        <v>552</v>
      </c>
      <c r="D367">
        <v>1473062</v>
      </c>
      <c r="E367">
        <v>5.6857946090906202E+17</v>
      </c>
      <c r="F367" t="s">
        <v>811</v>
      </c>
      <c r="G367" t="s">
        <v>812</v>
      </c>
      <c r="H367" t="s">
        <v>780</v>
      </c>
      <c r="I367" t="s">
        <v>167</v>
      </c>
      <c r="J367" t="s">
        <v>168</v>
      </c>
      <c r="K367" s="1">
        <v>43979</v>
      </c>
      <c r="L367" s="1">
        <v>44344</v>
      </c>
      <c r="M367" s="1">
        <v>43979</v>
      </c>
      <c r="N367" s="1">
        <v>44343</v>
      </c>
      <c r="O367" t="s">
        <v>178</v>
      </c>
      <c r="P367">
        <v>48</v>
      </c>
      <c r="Q367">
        <v>11</v>
      </c>
      <c r="R367">
        <v>528</v>
      </c>
      <c r="S367">
        <v>0</v>
      </c>
      <c r="T367">
        <v>528</v>
      </c>
      <c r="U367">
        <v>0</v>
      </c>
      <c r="V367">
        <v>528</v>
      </c>
      <c r="W367" t="s">
        <v>36</v>
      </c>
      <c r="X367" t="s">
        <v>555</v>
      </c>
      <c r="Y367" t="s">
        <v>169</v>
      </c>
      <c r="Z367" t="s">
        <v>168</v>
      </c>
      <c r="AA367" t="s">
        <v>586</v>
      </c>
    </row>
    <row r="368" spans="1:27" hidden="1" x14ac:dyDescent="0.25">
      <c r="A368" t="s">
        <v>27</v>
      </c>
      <c r="B368" t="s">
        <v>551</v>
      </c>
      <c r="C368" t="s">
        <v>552</v>
      </c>
      <c r="D368">
        <v>1473062</v>
      </c>
      <c r="E368">
        <v>5.6857946090906202E+17</v>
      </c>
      <c r="F368" t="s">
        <v>813</v>
      </c>
      <c r="G368" t="s">
        <v>814</v>
      </c>
      <c r="H368" t="s">
        <v>754</v>
      </c>
      <c r="I368" t="s">
        <v>286</v>
      </c>
      <c r="J368" t="s">
        <v>287</v>
      </c>
      <c r="K368" s="1">
        <v>43979</v>
      </c>
      <c r="L368" s="1">
        <v>44344</v>
      </c>
      <c r="M368" s="1">
        <v>43979</v>
      </c>
      <c r="N368" s="1">
        <v>44343</v>
      </c>
      <c r="O368" t="s">
        <v>178</v>
      </c>
      <c r="P368">
        <v>307.2</v>
      </c>
      <c r="Q368">
        <v>19</v>
      </c>
      <c r="R368">
        <v>5836.8</v>
      </c>
      <c r="S368">
        <v>0</v>
      </c>
      <c r="T368">
        <v>5836.8</v>
      </c>
      <c r="U368">
        <v>0</v>
      </c>
      <c r="V368">
        <v>5836.8</v>
      </c>
      <c r="W368" t="s">
        <v>36</v>
      </c>
      <c r="X368" t="s">
        <v>555</v>
      </c>
      <c r="Y368" t="s">
        <v>287</v>
      </c>
      <c r="Z368" t="s">
        <v>287</v>
      </c>
      <c r="AA368" t="s">
        <v>586</v>
      </c>
    </row>
    <row r="369" spans="1:27" hidden="1" x14ac:dyDescent="0.25">
      <c r="A369" t="s">
        <v>27</v>
      </c>
      <c r="B369" t="s">
        <v>815</v>
      </c>
      <c r="C369" t="s">
        <v>816</v>
      </c>
      <c r="D369">
        <v>1473062</v>
      </c>
      <c r="E369">
        <v>5.6857946091393498E+17</v>
      </c>
      <c r="F369" t="s">
        <v>817</v>
      </c>
      <c r="G369" t="s">
        <v>818</v>
      </c>
      <c r="H369" t="s">
        <v>285</v>
      </c>
      <c r="I369" t="s">
        <v>286</v>
      </c>
      <c r="J369" t="s">
        <v>287</v>
      </c>
      <c r="K369" s="1">
        <v>43980</v>
      </c>
      <c r="L369" s="1">
        <v>44348</v>
      </c>
      <c r="M369" s="1">
        <v>43980</v>
      </c>
      <c r="N369" s="1">
        <v>44012</v>
      </c>
      <c r="O369" t="s">
        <v>137</v>
      </c>
      <c r="P369">
        <v>25.6</v>
      </c>
      <c r="Q369">
        <v>58</v>
      </c>
      <c r="R369">
        <v>1484.8</v>
      </c>
      <c r="S369">
        <v>0</v>
      </c>
      <c r="T369">
        <v>1484.8</v>
      </c>
      <c r="U369">
        <v>0</v>
      </c>
      <c r="V369">
        <v>1484.8</v>
      </c>
      <c r="W369" t="s">
        <v>36</v>
      </c>
      <c r="X369" t="s">
        <v>819</v>
      </c>
      <c r="Y369" t="s">
        <v>287</v>
      </c>
      <c r="Z369" t="s">
        <v>287</v>
      </c>
      <c r="AA369" t="s">
        <v>39</v>
      </c>
    </row>
    <row r="370" spans="1:27" hidden="1" x14ac:dyDescent="0.25">
      <c r="A370" t="s">
        <v>27</v>
      </c>
      <c r="B370" t="s">
        <v>304</v>
      </c>
      <c r="C370" t="s">
        <v>305</v>
      </c>
      <c r="D370">
        <v>1473062</v>
      </c>
      <c r="E370">
        <v>5.6857946091764698E+17</v>
      </c>
      <c r="F370" t="s">
        <v>820</v>
      </c>
      <c r="G370" t="s">
        <v>821</v>
      </c>
      <c r="H370" t="s">
        <v>687</v>
      </c>
      <c r="I370" t="s">
        <v>688</v>
      </c>
      <c r="J370" t="s">
        <v>689</v>
      </c>
      <c r="K370" s="1">
        <v>43862</v>
      </c>
      <c r="L370" s="1">
        <v>44228</v>
      </c>
      <c r="M370" s="1">
        <v>43952</v>
      </c>
      <c r="N370" s="1">
        <v>43982</v>
      </c>
      <c r="O370" t="s">
        <v>61</v>
      </c>
      <c r="P370">
        <v>-9.6</v>
      </c>
      <c r="Q370">
        <v>384</v>
      </c>
      <c r="R370">
        <v>-3686.4</v>
      </c>
      <c r="S370">
        <v>0</v>
      </c>
      <c r="T370">
        <v>-3686.4</v>
      </c>
      <c r="U370">
        <v>0</v>
      </c>
      <c r="V370">
        <v>-3686.4</v>
      </c>
      <c r="W370" t="s">
        <v>36</v>
      </c>
      <c r="X370" t="s">
        <v>308</v>
      </c>
      <c r="Y370" t="s">
        <v>690</v>
      </c>
      <c r="Z370" t="s">
        <v>689</v>
      </c>
      <c r="AA370" t="s">
        <v>39</v>
      </c>
    </row>
    <row r="371" spans="1:27" hidden="1" x14ac:dyDescent="0.25">
      <c r="A371" t="s">
        <v>27</v>
      </c>
      <c r="B371" t="s">
        <v>304</v>
      </c>
      <c r="C371" t="s">
        <v>305</v>
      </c>
      <c r="D371">
        <v>1473062</v>
      </c>
      <c r="E371">
        <v>5.6857946091764698E+17</v>
      </c>
      <c r="F371" t="s">
        <v>820</v>
      </c>
      <c r="G371" t="s">
        <v>821</v>
      </c>
      <c r="H371" t="s">
        <v>687</v>
      </c>
      <c r="I371" t="s">
        <v>688</v>
      </c>
      <c r="J371" t="s">
        <v>689</v>
      </c>
      <c r="K371" s="1">
        <v>43862</v>
      </c>
      <c r="L371" s="1">
        <v>44228</v>
      </c>
      <c r="M371" s="1">
        <v>43980</v>
      </c>
      <c r="N371" s="1">
        <v>43982</v>
      </c>
      <c r="O371" t="s">
        <v>61</v>
      </c>
      <c r="P371">
        <v>0.92</v>
      </c>
      <c r="Q371">
        <v>373</v>
      </c>
      <c r="R371">
        <v>346.53</v>
      </c>
      <c r="S371">
        <v>0</v>
      </c>
      <c r="T371">
        <v>346.53</v>
      </c>
      <c r="U371">
        <v>0</v>
      </c>
      <c r="V371">
        <v>346.53</v>
      </c>
      <c r="W371" t="s">
        <v>36</v>
      </c>
      <c r="X371" t="s">
        <v>308</v>
      </c>
      <c r="Y371" t="s">
        <v>690</v>
      </c>
      <c r="Z371" t="s">
        <v>689</v>
      </c>
      <c r="AA371" t="s">
        <v>39</v>
      </c>
    </row>
    <row r="372" spans="1:27" hidden="1" x14ac:dyDescent="0.25">
      <c r="A372" t="s">
        <v>27</v>
      </c>
      <c r="B372" t="s">
        <v>304</v>
      </c>
      <c r="C372" t="s">
        <v>305</v>
      </c>
      <c r="D372">
        <v>1473062</v>
      </c>
      <c r="E372">
        <v>5.6857946091764698E+17</v>
      </c>
      <c r="F372" t="s">
        <v>820</v>
      </c>
      <c r="G372" t="s">
        <v>821</v>
      </c>
      <c r="H372" t="s">
        <v>687</v>
      </c>
      <c r="I372" t="s">
        <v>688</v>
      </c>
      <c r="J372" t="s">
        <v>689</v>
      </c>
      <c r="K372" s="1">
        <v>43862</v>
      </c>
      <c r="L372" s="1">
        <v>44228</v>
      </c>
      <c r="M372" s="1">
        <v>43952</v>
      </c>
      <c r="N372" s="1">
        <v>43979</v>
      </c>
      <c r="O372" t="s">
        <v>61</v>
      </c>
      <c r="P372">
        <v>8.67</v>
      </c>
      <c r="Q372">
        <v>384</v>
      </c>
      <c r="R372">
        <v>3329.65</v>
      </c>
      <c r="S372">
        <v>0</v>
      </c>
      <c r="T372">
        <v>3329.65</v>
      </c>
      <c r="U372">
        <v>0</v>
      </c>
      <c r="V372">
        <v>3329.65</v>
      </c>
      <c r="W372" t="s">
        <v>36</v>
      </c>
      <c r="X372" t="s">
        <v>308</v>
      </c>
      <c r="Y372" t="s">
        <v>690</v>
      </c>
      <c r="Z372" t="s">
        <v>689</v>
      </c>
      <c r="AA372" t="s">
        <v>39</v>
      </c>
    </row>
    <row r="373" spans="1:27" hidden="1" x14ac:dyDescent="0.25">
      <c r="A373" t="s">
        <v>27</v>
      </c>
      <c r="B373" t="s">
        <v>304</v>
      </c>
      <c r="C373" t="s">
        <v>305</v>
      </c>
      <c r="D373">
        <v>1473062</v>
      </c>
      <c r="E373">
        <v>5.6857946091764698E+17</v>
      </c>
      <c r="F373" t="s">
        <v>822</v>
      </c>
      <c r="G373" t="s">
        <v>823</v>
      </c>
      <c r="H373" t="s">
        <v>160</v>
      </c>
      <c r="I373" t="s">
        <v>161</v>
      </c>
      <c r="J373" t="s">
        <v>162</v>
      </c>
      <c r="K373" s="1">
        <v>43862</v>
      </c>
      <c r="L373" s="1">
        <v>44228</v>
      </c>
      <c r="M373" s="1">
        <v>43983</v>
      </c>
      <c r="N373" s="1">
        <v>44012</v>
      </c>
      <c r="O373" t="s">
        <v>35</v>
      </c>
      <c r="P373">
        <v>1.6</v>
      </c>
      <c r="Q373">
        <v>515</v>
      </c>
      <c r="R373">
        <v>824</v>
      </c>
      <c r="S373">
        <v>0</v>
      </c>
      <c r="T373">
        <v>824</v>
      </c>
      <c r="U373">
        <v>0</v>
      </c>
      <c r="V373">
        <v>824</v>
      </c>
      <c r="W373" t="s">
        <v>36</v>
      </c>
      <c r="X373" t="s">
        <v>308</v>
      </c>
      <c r="Y373" t="s">
        <v>162</v>
      </c>
      <c r="Z373" t="s">
        <v>162</v>
      </c>
      <c r="AA373" t="s">
        <v>39</v>
      </c>
    </row>
    <row r="374" spans="1:27" hidden="1" x14ac:dyDescent="0.25">
      <c r="A374" t="s">
        <v>27</v>
      </c>
      <c r="B374" t="s">
        <v>304</v>
      </c>
      <c r="C374" t="s">
        <v>305</v>
      </c>
      <c r="D374">
        <v>1473062</v>
      </c>
      <c r="E374">
        <v>5.6857946091764698E+17</v>
      </c>
      <c r="F374" t="s">
        <v>824</v>
      </c>
      <c r="G374" t="s">
        <v>825</v>
      </c>
      <c r="H374" t="s">
        <v>100</v>
      </c>
      <c r="I374" t="s">
        <v>101</v>
      </c>
      <c r="J374" t="s">
        <v>102</v>
      </c>
      <c r="K374" s="1">
        <v>43862</v>
      </c>
      <c r="L374" s="1">
        <v>44228</v>
      </c>
      <c r="M374" s="1">
        <v>43952</v>
      </c>
      <c r="N374" s="1">
        <v>43982</v>
      </c>
      <c r="O374" t="s">
        <v>61</v>
      </c>
      <c r="P374">
        <v>-3.2</v>
      </c>
      <c r="Q374">
        <v>412</v>
      </c>
      <c r="R374">
        <v>-1318.4</v>
      </c>
      <c r="S374">
        <v>0</v>
      </c>
      <c r="T374">
        <v>-1318.4</v>
      </c>
      <c r="U374">
        <v>0</v>
      </c>
      <c r="V374">
        <v>-1318.4</v>
      </c>
      <c r="W374" t="s">
        <v>36</v>
      </c>
      <c r="X374" t="s">
        <v>308</v>
      </c>
      <c r="Y374" t="s">
        <v>102</v>
      </c>
      <c r="Z374" t="s">
        <v>102</v>
      </c>
      <c r="AA374" t="s">
        <v>39</v>
      </c>
    </row>
    <row r="375" spans="1:27" hidden="1" x14ac:dyDescent="0.25">
      <c r="A375" t="s">
        <v>27</v>
      </c>
      <c r="B375" t="s">
        <v>304</v>
      </c>
      <c r="C375" t="s">
        <v>305</v>
      </c>
      <c r="D375">
        <v>1473062</v>
      </c>
      <c r="E375">
        <v>5.6857946091764698E+17</v>
      </c>
      <c r="F375" t="s">
        <v>824</v>
      </c>
      <c r="G375" t="s">
        <v>825</v>
      </c>
      <c r="H375" t="s">
        <v>100</v>
      </c>
      <c r="I375" t="s">
        <v>101</v>
      </c>
      <c r="J375" t="s">
        <v>102</v>
      </c>
      <c r="K375" s="1">
        <v>43862</v>
      </c>
      <c r="L375" s="1">
        <v>44228</v>
      </c>
      <c r="M375" s="1">
        <v>43980</v>
      </c>
      <c r="N375" s="1">
        <v>43982</v>
      </c>
      <c r="O375" t="s">
        <v>61</v>
      </c>
      <c r="P375">
        <v>0.3</v>
      </c>
      <c r="Q375">
        <v>402</v>
      </c>
      <c r="R375">
        <v>124.49</v>
      </c>
      <c r="S375">
        <v>0</v>
      </c>
      <c r="T375">
        <v>124.49</v>
      </c>
      <c r="U375">
        <v>0</v>
      </c>
      <c r="V375">
        <v>124.49</v>
      </c>
      <c r="W375" t="s">
        <v>36</v>
      </c>
      <c r="X375" t="s">
        <v>308</v>
      </c>
      <c r="Y375" t="s">
        <v>102</v>
      </c>
      <c r="Z375" t="s">
        <v>102</v>
      </c>
      <c r="AA375" t="s">
        <v>39</v>
      </c>
    </row>
    <row r="376" spans="1:27" hidden="1" x14ac:dyDescent="0.25">
      <c r="A376" t="s">
        <v>27</v>
      </c>
      <c r="B376" t="s">
        <v>304</v>
      </c>
      <c r="C376" t="s">
        <v>305</v>
      </c>
      <c r="D376">
        <v>1473062</v>
      </c>
      <c r="E376">
        <v>5.6857946091764698E+17</v>
      </c>
      <c r="F376" t="s">
        <v>824</v>
      </c>
      <c r="G376" t="s">
        <v>825</v>
      </c>
      <c r="H376" t="s">
        <v>100</v>
      </c>
      <c r="I376" t="s">
        <v>101</v>
      </c>
      <c r="J376" t="s">
        <v>102</v>
      </c>
      <c r="K376" s="1">
        <v>43862</v>
      </c>
      <c r="L376" s="1">
        <v>44228</v>
      </c>
      <c r="M376" s="1">
        <v>43952</v>
      </c>
      <c r="N376" s="1">
        <v>43979</v>
      </c>
      <c r="O376" t="s">
        <v>61</v>
      </c>
      <c r="P376">
        <v>2.89</v>
      </c>
      <c r="Q376">
        <v>412</v>
      </c>
      <c r="R376">
        <v>1190.81</v>
      </c>
      <c r="S376">
        <v>0</v>
      </c>
      <c r="T376">
        <v>1190.81</v>
      </c>
      <c r="U376">
        <v>0</v>
      </c>
      <c r="V376">
        <v>1190.81</v>
      </c>
      <c r="W376" t="s">
        <v>36</v>
      </c>
      <c r="X376" t="s">
        <v>308</v>
      </c>
      <c r="Y376" t="s">
        <v>102</v>
      </c>
      <c r="Z376" t="s">
        <v>102</v>
      </c>
      <c r="AA376" t="s">
        <v>39</v>
      </c>
    </row>
    <row r="377" spans="1:27" hidden="1" x14ac:dyDescent="0.25">
      <c r="A377" t="s">
        <v>27</v>
      </c>
      <c r="B377" t="s">
        <v>304</v>
      </c>
      <c r="C377" t="s">
        <v>305</v>
      </c>
      <c r="D377">
        <v>1473062</v>
      </c>
      <c r="E377">
        <v>5.6857946091764698E+17</v>
      </c>
      <c r="F377" t="s">
        <v>824</v>
      </c>
      <c r="G377" t="s">
        <v>825</v>
      </c>
      <c r="H377" t="s">
        <v>100</v>
      </c>
      <c r="I377" t="s">
        <v>101</v>
      </c>
      <c r="J377" t="s">
        <v>102</v>
      </c>
      <c r="K377" s="1">
        <v>43862</v>
      </c>
      <c r="L377" s="1">
        <v>44228</v>
      </c>
      <c r="M377" s="1">
        <v>43983</v>
      </c>
      <c r="N377" s="1">
        <v>44012</v>
      </c>
      <c r="O377" t="s">
        <v>35</v>
      </c>
      <c r="P377">
        <v>3.2</v>
      </c>
      <c r="Q377">
        <v>402</v>
      </c>
      <c r="R377">
        <v>1286.4000000000001</v>
      </c>
      <c r="S377">
        <v>0</v>
      </c>
      <c r="T377">
        <v>1286.4000000000001</v>
      </c>
      <c r="U377">
        <v>0</v>
      </c>
      <c r="V377">
        <v>1286.4000000000001</v>
      </c>
      <c r="W377" t="s">
        <v>36</v>
      </c>
      <c r="X377" t="s">
        <v>308</v>
      </c>
      <c r="Y377" t="s">
        <v>102</v>
      </c>
      <c r="Z377" t="s">
        <v>102</v>
      </c>
      <c r="AA377" t="s">
        <v>39</v>
      </c>
    </row>
    <row r="378" spans="1:27" hidden="1" x14ac:dyDescent="0.25">
      <c r="A378" t="s">
        <v>27</v>
      </c>
      <c r="B378" t="s">
        <v>304</v>
      </c>
      <c r="C378" t="s">
        <v>305</v>
      </c>
      <c r="D378">
        <v>1473062</v>
      </c>
      <c r="E378">
        <v>5.6857946091764698E+17</v>
      </c>
      <c r="F378" t="s">
        <v>820</v>
      </c>
      <c r="G378" t="s">
        <v>821</v>
      </c>
      <c r="H378" t="s">
        <v>687</v>
      </c>
      <c r="I378" t="s">
        <v>688</v>
      </c>
      <c r="J378" t="s">
        <v>689</v>
      </c>
      <c r="K378" s="1">
        <v>43862</v>
      </c>
      <c r="L378" s="1">
        <v>44228</v>
      </c>
      <c r="M378" s="1">
        <v>43983</v>
      </c>
      <c r="N378" s="1">
        <v>44012</v>
      </c>
      <c r="O378" t="s">
        <v>35</v>
      </c>
      <c r="P378">
        <v>9.6</v>
      </c>
      <c r="Q378">
        <v>373</v>
      </c>
      <c r="R378">
        <v>3580.8</v>
      </c>
      <c r="S378">
        <v>0</v>
      </c>
      <c r="T378">
        <v>3580.8</v>
      </c>
      <c r="U378">
        <v>0</v>
      </c>
      <c r="V378">
        <v>3580.8</v>
      </c>
      <c r="W378" t="s">
        <v>36</v>
      </c>
      <c r="X378" t="s">
        <v>308</v>
      </c>
      <c r="Y378" t="s">
        <v>690</v>
      </c>
      <c r="Z378" t="s">
        <v>689</v>
      </c>
      <c r="AA378" t="s">
        <v>39</v>
      </c>
    </row>
    <row r="379" spans="1:27" hidden="1" x14ac:dyDescent="0.25">
      <c r="A379" t="s">
        <v>27</v>
      </c>
      <c r="B379" t="s">
        <v>62</v>
      </c>
      <c r="C379" t="s">
        <v>63</v>
      </c>
      <c r="D379">
        <v>1473062</v>
      </c>
      <c r="E379">
        <v>5.6857946091303002E+17</v>
      </c>
      <c r="F379" t="s">
        <v>826</v>
      </c>
      <c r="G379" t="s">
        <v>827</v>
      </c>
      <c r="H379" t="s">
        <v>74</v>
      </c>
      <c r="I379" t="s">
        <v>75</v>
      </c>
      <c r="J379" t="s">
        <v>76</v>
      </c>
      <c r="K379" s="1">
        <v>43800</v>
      </c>
      <c r="L379" s="1">
        <v>44166</v>
      </c>
      <c r="M379" s="1">
        <v>43983</v>
      </c>
      <c r="N379" s="1">
        <v>44012</v>
      </c>
      <c r="O379" t="s">
        <v>35</v>
      </c>
      <c r="P379">
        <v>10</v>
      </c>
      <c r="Q379">
        <v>4</v>
      </c>
      <c r="R379">
        <v>40</v>
      </c>
      <c r="S379">
        <v>0</v>
      </c>
      <c r="T379">
        <v>40</v>
      </c>
      <c r="U379">
        <v>0</v>
      </c>
      <c r="V379">
        <v>40</v>
      </c>
      <c r="W379" t="s">
        <v>36</v>
      </c>
      <c r="X379" t="s">
        <v>69</v>
      </c>
      <c r="Y379" t="s">
        <v>78</v>
      </c>
      <c r="Z379" t="s">
        <v>76</v>
      </c>
      <c r="AA379" t="s">
        <v>39</v>
      </c>
    </row>
    <row r="380" spans="1:27" hidden="1" x14ac:dyDescent="0.25">
      <c r="A380" t="s">
        <v>27</v>
      </c>
      <c r="B380" t="s">
        <v>384</v>
      </c>
      <c r="C380" t="s">
        <v>385</v>
      </c>
      <c r="D380">
        <v>1473062</v>
      </c>
      <c r="E380">
        <v>5.6857946103080198E+17</v>
      </c>
      <c r="F380" t="s">
        <v>828</v>
      </c>
      <c r="G380" t="s">
        <v>829</v>
      </c>
      <c r="H380" t="s">
        <v>42</v>
      </c>
      <c r="I380" t="s">
        <v>43</v>
      </c>
      <c r="J380" t="s">
        <v>44</v>
      </c>
      <c r="K380" s="1">
        <v>43891</v>
      </c>
      <c r="L380" s="1">
        <v>44256</v>
      </c>
      <c r="M380" s="1">
        <v>43952</v>
      </c>
      <c r="N380" s="1">
        <v>43982</v>
      </c>
      <c r="O380" t="s">
        <v>61</v>
      </c>
      <c r="P380">
        <v>-16</v>
      </c>
      <c r="Q380">
        <v>55</v>
      </c>
      <c r="R380">
        <v>-880</v>
      </c>
      <c r="S380">
        <v>0</v>
      </c>
      <c r="T380">
        <v>-880</v>
      </c>
      <c r="U380">
        <v>0</v>
      </c>
      <c r="V380">
        <v>-880</v>
      </c>
      <c r="W380" t="s">
        <v>36</v>
      </c>
      <c r="X380" t="s">
        <v>388</v>
      </c>
      <c r="Y380" t="s">
        <v>157</v>
      </c>
      <c r="Z380" t="s">
        <v>44</v>
      </c>
      <c r="AA380" t="s">
        <v>39</v>
      </c>
    </row>
    <row r="381" spans="1:27" hidden="1" x14ac:dyDescent="0.25">
      <c r="A381" t="s">
        <v>27</v>
      </c>
      <c r="B381" t="s">
        <v>384</v>
      </c>
      <c r="C381" t="s">
        <v>385</v>
      </c>
      <c r="D381">
        <v>1473062</v>
      </c>
      <c r="E381">
        <v>5.6857946103080198E+17</v>
      </c>
      <c r="F381" t="s">
        <v>830</v>
      </c>
      <c r="G381" t="s">
        <v>831</v>
      </c>
      <c r="H381" t="s">
        <v>160</v>
      </c>
      <c r="I381" t="s">
        <v>161</v>
      </c>
      <c r="J381" t="s">
        <v>162</v>
      </c>
      <c r="K381" s="1">
        <v>43862</v>
      </c>
      <c r="L381" s="1">
        <v>44228</v>
      </c>
      <c r="M381" s="1">
        <v>43983</v>
      </c>
      <c r="N381" s="1">
        <v>44012</v>
      </c>
      <c r="O381" t="s">
        <v>35</v>
      </c>
      <c r="P381">
        <v>1.6</v>
      </c>
      <c r="Q381">
        <v>327</v>
      </c>
      <c r="R381">
        <v>523.20000000000005</v>
      </c>
      <c r="S381">
        <v>0</v>
      </c>
      <c r="T381">
        <v>523.20000000000005</v>
      </c>
      <c r="U381">
        <v>0</v>
      </c>
      <c r="V381">
        <v>523.20000000000005</v>
      </c>
      <c r="W381" t="s">
        <v>36</v>
      </c>
      <c r="X381" t="s">
        <v>388</v>
      </c>
      <c r="Y381" t="s">
        <v>163</v>
      </c>
      <c r="Z381" t="s">
        <v>162</v>
      </c>
      <c r="AA381" t="s">
        <v>39</v>
      </c>
    </row>
    <row r="382" spans="1:27" hidden="1" x14ac:dyDescent="0.25">
      <c r="A382" t="s">
        <v>27</v>
      </c>
      <c r="B382" t="s">
        <v>384</v>
      </c>
      <c r="C382" t="s">
        <v>385</v>
      </c>
      <c r="D382">
        <v>1473062</v>
      </c>
      <c r="E382">
        <v>5.6857946103080198E+17</v>
      </c>
      <c r="F382" t="s">
        <v>830</v>
      </c>
      <c r="G382" t="s">
        <v>831</v>
      </c>
      <c r="H382" t="s">
        <v>160</v>
      </c>
      <c r="I382" t="s">
        <v>161</v>
      </c>
      <c r="J382" t="s">
        <v>162</v>
      </c>
      <c r="K382" s="1">
        <v>43862</v>
      </c>
      <c r="L382" s="1">
        <v>44228</v>
      </c>
      <c r="M382" s="1">
        <v>43952</v>
      </c>
      <c r="N382" s="1">
        <v>43954</v>
      </c>
      <c r="O382" t="s">
        <v>61</v>
      </c>
      <c r="P382">
        <v>0.15</v>
      </c>
      <c r="Q382">
        <v>193</v>
      </c>
      <c r="R382">
        <v>29.88</v>
      </c>
      <c r="S382">
        <v>0</v>
      </c>
      <c r="T382">
        <v>29.88</v>
      </c>
      <c r="U382">
        <v>0</v>
      </c>
      <c r="V382">
        <v>29.88</v>
      </c>
      <c r="W382" t="s">
        <v>36</v>
      </c>
      <c r="X382" t="s">
        <v>388</v>
      </c>
      <c r="Y382" t="s">
        <v>163</v>
      </c>
      <c r="Z382" t="s">
        <v>162</v>
      </c>
      <c r="AA382" t="s">
        <v>39</v>
      </c>
    </row>
    <row r="383" spans="1:27" hidden="1" x14ac:dyDescent="0.25">
      <c r="A383" t="s">
        <v>27</v>
      </c>
      <c r="B383" t="s">
        <v>384</v>
      </c>
      <c r="C383" t="s">
        <v>385</v>
      </c>
      <c r="D383">
        <v>1473062</v>
      </c>
      <c r="E383">
        <v>5.6857946103080198E+17</v>
      </c>
      <c r="F383" t="s">
        <v>830</v>
      </c>
      <c r="G383" t="s">
        <v>831</v>
      </c>
      <c r="H383" t="s">
        <v>160</v>
      </c>
      <c r="I383" t="s">
        <v>161</v>
      </c>
      <c r="J383" t="s">
        <v>162</v>
      </c>
      <c r="K383" s="1">
        <v>43862</v>
      </c>
      <c r="L383" s="1">
        <v>44228</v>
      </c>
      <c r="M383" s="1">
        <v>43955</v>
      </c>
      <c r="N383" s="1">
        <v>43957</v>
      </c>
      <c r="O383" t="s">
        <v>61</v>
      </c>
      <c r="P383">
        <v>0.15</v>
      </c>
      <c r="Q383">
        <v>197</v>
      </c>
      <c r="R383">
        <v>30.5</v>
      </c>
      <c r="S383">
        <v>0</v>
      </c>
      <c r="T383">
        <v>30.5</v>
      </c>
      <c r="U383">
        <v>0</v>
      </c>
      <c r="V383">
        <v>30.5</v>
      </c>
      <c r="W383" t="s">
        <v>36</v>
      </c>
      <c r="X383" t="s">
        <v>388</v>
      </c>
      <c r="Y383" t="s">
        <v>163</v>
      </c>
      <c r="Z383" t="s">
        <v>162</v>
      </c>
      <c r="AA383" t="s">
        <v>39</v>
      </c>
    </row>
    <row r="384" spans="1:27" hidden="1" x14ac:dyDescent="0.25">
      <c r="A384" t="s">
        <v>27</v>
      </c>
      <c r="B384" t="s">
        <v>384</v>
      </c>
      <c r="C384" t="s">
        <v>385</v>
      </c>
      <c r="D384">
        <v>1473062</v>
      </c>
      <c r="E384">
        <v>5.6857946103080198E+17</v>
      </c>
      <c r="F384" t="s">
        <v>830</v>
      </c>
      <c r="G384" t="s">
        <v>831</v>
      </c>
      <c r="H384" t="s">
        <v>160</v>
      </c>
      <c r="I384" t="s">
        <v>161</v>
      </c>
      <c r="J384" t="s">
        <v>162</v>
      </c>
      <c r="K384" s="1">
        <v>43862</v>
      </c>
      <c r="L384" s="1">
        <v>44228</v>
      </c>
      <c r="M384" s="1">
        <v>43958</v>
      </c>
      <c r="N384" s="1">
        <v>43961</v>
      </c>
      <c r="O384" t="s">
        <v>61</v>
      </c>
      <c r="P384">
        <v>0.2</v>
      </c>
      <c r="Q384">
        <v>202</v>
      </c>
      <c r="R384">
        <v>41.7</v>
      </c>
      <c r="S384">
        <v>0</v>
      </c>
      <c r="T384">
        <v>41.7</v>
      </c>
      <c r="U384">
        <v>0</v>
      </c>
      <c r="V384">
        <v>41.7</v>
      </c>
      <c r="W384" t="s">
        <v>36</v>
      </c>
      <c r="X384" t="s">
        <v>388</v>
      </c>
      <c r="Y384" t="s">
        <v>163</v>
      </c>
      <c r="Z384" t="s">
        <v>162</v>
      </c>
      <c r="AA384" t="s">
        <v>39</v>
      </c>
    </row>
    <row r="385" spans="1:27" hidden="1" x14ac:dyDescent="0.25">
      <c r="A385" t="s">
        <v>27</v>
      </c>
      <c r="B385" t="s">
        <v>384</v>
      </c>
      <c r="C385" t="s">
        <v>385</v>
      </c>
      <c r="D385">
        <v>1473062</v>
      </c>
      <c r="E385">
        <v>5.6857946103080198E+17</v>
      </c>
      <c r="F385" t="s">
        <v>830</v>
      </c>
      <c r="G385" t="s">
        <v>831</v>
      </c>
      <c r="H385" t="s">
        <v>160</v>
      </c>
      <c r="I385" t="s">
        <v>161</v>
      </c>
      <c r="J385" t="s">
        <v>162</v>
      </c>
      <c r="K385" s="1">
        <v>43862</v>
      </c>
      <c r="L385" s="1">
        <v>44228</v>
      </c>
      <c r="M385" s="1">
        <v>43962</v>
      </c>
      <c r="N385" s="1">
        <v>43963</v>
      </c>
      <c r="O385" t="s">
        <v>61</v>
      </c>
      <c r="P385">
        <v>0.1</v>
      </c>
      <c r="Q385">
        <v>222</v>
      </c>
      <c r="R385">
        <v>22.92</v>
      </c>
      <c r="S385">
        <v>0</v>
      </c>
      <c r="T385">
        <v>22.92</v>
      </c>
      <c r="U385">
        <v>0</v>
      </c>
      <c r="V385">
        <v>22.92</v>
      </c>
      <c r="W385" t="s">
        <v>36</v>
      </c>
      <c r="X385" t="s">
        <v>388</v>
      </c>
      <c r="Y385" t="s">
        <v>163</v>
      </c>
      <c r="Z385" t="s">
        <v>162</v>
      </c>
      <c r="AA385" t="s">
        <v>39</v>
      </c>
    </row>
    <row r="386" spans="1:27" hidden="1" x14ac:dyDescent="0.25">
      <c r="A386" t="s">
        <v>27</v>
      </c>
      <c r="B386" t="s">
        <v>384</v>
      </c>
      <c r="C386" t="s">
        <v>385</v>
      </c>
      <c r="D386">
        <v>1473062</v>
      </c>
      <c r="E386">
        <v>5.6857946103080198E+17</v>
      </c>
      <c r="F386" t="s">
        <v>830</v>
      </c>
      <c r="G386" t="s">
        <v>831</v>
      </c>
      <c r="H386" t="s">
        <v>160</v>
      </c>
      <c r="I386" t="s">
        <v>161</v>
      </c>
      <c r="J386" t="s">
        <v>162</v>
      </c>
      <c r="K386" s="1">
        <v>43862</v>
      </c>
      <c r="L386" s="1">
        <v>44228</v>
      </c>
      <c r="M386" s="1">
        <v>43964</v>
      </c>
      <c r="N386" s="1">
        <v>43965</v>
      </c>
      <c r="O386" t="s">
        <v>61</v>
      </c>
      <c r="P386">
        <v>0.1</v>
      </c>
      <c r="Q386">
        <v>232</v>
      </c>
      <c r="R386">
        <v>23.95</v>
      </c>
      <c r="S386">
        <v>0</v>
      </c>
      <c r="T386">
        <v>23.95</v>
      </c>
      <c r="U386">
        <v>0</v>
      </c>
      <c r="V386">
        <v>23.95</v>
      </c>
      <c r="W386" t="s">
        <v>36</v>
      </c>
      <c r="X386" t="s">
        <v>388</v>
      </c>
      <c r="Y386" t="s">
        <v>163</v>
      </c>
      <c r="Z386" t="s">
        <v>162</v>
      </c>
      <c r="AA386" t="s">
        <v>39</v>
      </c>
    </row>
    <row r="387" spans="1:27" hidden="1" x14ac:dyDescent="0.25">
      <c r="A387" t="s">
        <v>27</v>
      </c>
      <c r="B387" t="s">
        <v>384</v>
      </c>
      <c r="C387" t="s">
        <v>385</v>
      </c>
      <c r="D387">
        <v>1473062</v>
      </c>
      <c r="E387">
        <v>5.6857946103080198E+17</v>
      </c>
      <c r="F387" t="s">
        <v>830</v>
      </c>
      <c r="G387" t="s">
        <v>831</v>
      </c>
      <c r="H387" t="s">
        <v>160</v>
      </c>
      <c r="I387" t="s">
        <v>161</v>
      </c>
      <c r="J387" t="s">
        <v>162</v>
      </c>
      <c r="K387" s="1">
        <v>43862</v>
      </c>
      <c r="L387" s="1">
        <v>44228</v>
      </c>
      <c r="M387" s="1">
        <v>43966</v>
      </c>
      <c r="N387" s="1">
        <v>43968</v>
      </c>
      <c r="O387" t="s">
        <v>61</v>
      </c>
      <c r="P387">
        <v>0.15</v>
      </c>
      <c r="Q387">
        <v>242</v>
      </c>
      <c r="R387">
        <v>37.47</v>
      </c>
      <c r="S387">
        <v>0</v>
      </c>
      <c r="T387">
        <v>37.47</v>
      </c>
      <c r="U387">
        <v>0</v>
      </c>
      <c r="V387">
        <v>37.47</v>
      </c>
      <c r="W387" t="s">
        <v>36</v>
      </c>
      <c r="X387" t="s">
        <v>388</v>
      </c>
      <c r="Y387" t="s">
        <v>163</v>
      </c>
      <c r="Z387" t="s">
        <v>162</v>
      </c>
      <c r="AA387" t="s">
        <v>39</v>
      </c>
    </row>
    <row r="388" spans="1:27" hidden="1" x14ac:dyDescent="0.25">
      <c r="A388" t="s">
        <v>27</v>
      </c>
      <c r="B388" t="s">
        <v>384</v>
      </c>
      <c r="C388" t="s">
        <v>385</v>
      </c>
      <c r="D388">
        <v>1473062</v>
      </c>
      <c r="E388">
        <v>5.6857946103080198E+17</v>
      </c>
      <c r="F388" t="s">
        <v>830</v>
      </c>
      <c r="G388" t="s">
        <v>831</v>
      </c>
      <c r="H388" t="s">
        <v>160</v>
      </c>
      <c r="I388" t="s">
        <v>161</v>
      </c>
      <c r="J388" t="s">
        <v>162</v>
      </c>
      <c r="K388" s="1">
        <v>43862</v>
      </c>
      <c r="L388" s="1">
        <v>44228</v>
      </c>
      <c r="M388" s="1">
        <v>43969</v>
      </c>
      <c r="N388" s="1">
        <v>43971</v>
      </c>
      <c r="O388" t="s">
        <v>61</v>
      </c>
      <c r="P388">
        <v>0.15</v>
      </c>
      <c r="Q388">
        <v>257</v>
      </c>
      <c r="R388">
        <v>39.79</v>
      </c>
      <c r="S388">
        <v>0</v>
      </c>
      <c r="T388">
        <v>39.79</v>
      </c>
      <c r="U388">
        <v>0</v>
      </c>
      <c r="V388">
        <v>39.79</v>
      </c>
      <c r="W388" t="s">
        <v>36</v>
      </c>
      <c r="X388" t="s">
        <v>388</v>
      </c>
      <c r="Y388" t="s">
        <v>163</v>
      </c>
      <c r="Z388" t="s">
        <v>162</v>
      </c>
      <c r="AA388" t="s">
        <v>39</v>
      </c>
    </row>
    <row r="389" spans="1:27" hidden="1" x14ac:dyDescent="0.25">
      <c r="A389" t="s">
        <v>27</v>
      </c>
      <c r="B389" t="s">
        <v>384</v>
      </c>
      <c r="C389" t="s">
        <v>385</v>
      </c>
      <c r="D389">
        <v>1473062</v>
      </c>
      <c r="E389">
        <v>5.6857946103080198E+17</v>
      </c>
      <c r="F389" t="s">
        <v>830</v>
      </c>
      <c r="G389" t="s">
        <v>831</v>
      </c>
      <c r="H389" t="s">
        <v>160</v>
      </c>
      <c r="I389" t="s">
        <v>161</v>
      </c>
      <c r="J389" t="s">
        <v>162</v>
      </c>
      <c r="K389" s="1">
        <v>43862</v>
      </c>
      <c r="L389" s="1">
        <v>44228</v>
      </c>
      <c r="M389" s="1">
        <v>43972</v>
      </c>
      <c r="N389" s="1">
        <v>43972</v>
      </c>
      <c r="O389" t="s">
        <v>61</v>
      </c>
      <c r="P389">
        <v>0.05</v>
      </c>
      <c r="Q389">
        <v>272</v>
      </c>
      <c r="R389">
        <v>14.04</v>
      </c>
      <c r="S389">
        <v>0</v>
      </c>
      <c r="T389">
        <v>14.04</v>
      </c>
      <c r="U389">
        <v>0</v>
      </c>
      <c r="V389">
        <v>14.04</v>
      </c>
      <c r="W389" t="s">
        <v>36</v>
      </c>
      <c r="X389" t="s">
        <v>388</v>
      </c>
      <c r="Y389" t="s">
        <v>163</v>
      </c>
      <c r="Z389" t="s">
        <v>162</v>
      </c>
      <c r="AA389" t="s">
        <v>39</v>
      </c>
    </row>
    <row r="390" spans="1:27" hidden="1" x14ac:dyDescent="0.25">
      <c r="A390" t="s">
        <v>27</v>
      </c>
      <c r="B390" t="s">
        <v>384</v>
      </c>
      <c r="C390" t="s">
        <v>385</v>
      </c>
      <c r="D390">
        <v>1473062</v>
      </c>
      <c r="E390">
        <v>5.6857946103080198E+17</v>
      </c>
      <c r="F390" t="s">
        <v>830</v>
      </c>
      <c r="G390" t="s">
        <v>831</v>
      </c>
      <c r="H390" t="s">
        <v>160</v>
      </c>
      <c r="I390" t="s">
        <v>161</v>
      </c>
      <c r="J390" t="s">
        <v>162</v>
      </c>
      <c r="K390" s="1">
        <v>43862</v>
      </c>
      <c r="L390" s="1">
        <v>44228</v>
      </c>
      <c r="M390" s="1">
        <v>43973</v>
      </c>
      <c r="N390" s="1">
        <v>43977</v>
      </c>
      <c r="O390" t="s">
        <v>61</v>
      </c>
      <c r="P390">
        <v>0.25</v>
      </c>
      <c r="Q390">
        <v>292</v>
      </c>
      <c r="R390">
        <v>75.349999999999994</v>
      </c>
      <c r="S390">
        <v>0</v>
      </c>
      <c r="T390">
        <v>75.349999999999994</v>
      </c>
      <c r="U390">
        <v>0</v>
      </c>
      <c r="V390">
        <v>75.349999999999994</v>
      </c>
      <c r="W390" t="s">
        <v>36</v>
      </c>
      <c r="X390" t="s">
        <v>388</v>
      </c>
      <c r="Y390" t="s">
        <v>163</v>
      </c>
      <c r="Z390" t="s">
        <v>162</v>
      </c>
      <c r="AA390" t="s">
        <v>39</v>
      </c>
    </row>
    <row r="391" spans="1:27" hidden="1" x14ac:dyDescent="0.25">
      <c r="A391" t="s">
        <v>27</v>
      </c>
      <c r="B391" t="s">
        <v>384</v>
      </c>
      <c r="C391" t="s">
        <v>385</v>
      </c>
      <c r="D391">
        <v>1473062</v>
      </c>
      <c r="E391">
        <v>5.6857946103080198E+17</v>
      </c>
      <c r="F391" t="s">
        <v>830</v>
      </c>
      <c r="G391" t="s">
        <v>831</v>
      </c>
      <c r="H391" t="s">
        <v>160</v>
      </c>
      <c r="I391" t="s">
        <v>161</v>
      </c>
      <c r="J391" t="s">
        <v>162</v>
      </c>
      <c r="K391" s="1">
        <v>43862</v>
      </c>
      <c r="L391" s="1">
        <v>44228</v>
      </c>
      <c r="M391" s="1">
        <v>43978</v>
      </c>
      <c r="N391" s="1">
        <v>43979</v>
      </c>
      <c r="O391" t="s">
        <v>61</v>
      </c>
      <c r="P391">
        <v>0.1</v>
      </c>
      <c r="Q391">
        <v>312</v>
      </c>
      <c r="R391">
        <v>32.21</v>
      </c>
      <c r="S391">
        <v>0</v>
      </c>
      <c r="T391">
        <v>32.21</v>
      </c>
      <c r="U391">
        <v>0</v>
      </c>
      <c r="V391">
        <v>32.21</v>
      </c>
      <c r="W391" t="s">
        <v>36</v>
      </c>
      <c r="X391" t="s">
        <v>388</v>
      </c>
      <c r="Y391" t="s">
        <v>163</v>
      </c>
      <c r="Z391" t="s">
        <v>162</v>
      </c>
      <c r="AA391" t="s">
        <v>39</v>
      </c>
    </row>
    <row r="392" spans="1:27" hidden="1" x14ac:dyDescent="0.25">
      <c r="A392" t="s">
        <v>27</v>
      </c>
      <c r="B392" t="s">
        <v>384</v>
      </c>
      <c r="C392" t="s">
        <v>385</v>
      </c>
      <c r="D392">
        <v>1473062</v>
      </c>
      <c r="E392">
        <v>5.6857946103080198E+17</v>
      </c>
      <c r="F392" t="s">
        <v>830</v>
      </c>
      <c r="G392" t="s">
        <v>831</v>
      </c>
      <c r="H392" t="s">
        <v>160</v>
      </c>
      <c r="I392" t="s">
        <v>161</v>
      </c>
      <c r="J392" t="s">
        <v>162</v>
      </c>
      <c r="K392" s="1">
        <v>43862</v>
      </c>
      <c r="L392" s="1">
        <v>44228</v>
      </c>
      <c r="M392" s="1">
        <v>43980</v>
      </c>
      <c r="N392" s="1">
        <v>43982</v>
      </c>
      <c r="O392" t="s">
        <v>61</v>
      </c>
      <c r="P392">
        <v>0.15</v>
      </c>
      <c r="Q392">
        <v>327</v>
      </c>
      <c r="R392">
        <v>50.63</v>
      </c>
      <c r="S392">
        <v>0</v>
      </c>
      <c r="T392">
        <v>50.63</v>
      </c>
      <c r="U392">
        <v>0</v>
      </c>
      <c r="V392">
        <v>50.63</v>
      </c>
      <c r="W392" t="s">
        <v>36</v>
      </c>
      <c r="X392" t="s">
        <v>388</v>
      </c>
      <c r="Y392" t="s">
        <v>163</v>
      </c>
      <c r="Z392" t="s">
        <v>162</v>
      </c>
      <c r="AA392" t="s">
        <v>39</v>
      </c>
    </row>
    <row r="393" spans="1:27" hidden="1" x14ac:dyDescent="0.25">
      <c r="A393" t="s">
        <v>27</v>
      </c>
      <c r="B393" t="s">
        <v>384</v>
      </c>
      <c r="C393" t="s">
        <v>385</v>
      </c>
      <c r="D393">
        <v>1473062</v>
      </c>
      <c r="E393">
        <v>5.6857946103080198E+17</v>
      </c>
      <c r="F393" t="s">
        <v>830</v>
      </c>
      <c r="G393" t="s">
        <v>831</v>
      </c>
      <c r="H393" t="s">
        <v>160</v>
      </c>
      <c r="I393" t="s">
        <v>161</v>
      </c>
      <c r="J393" t="s">
        <v>162</v>
      </c>
      <c r="K393" s="1">
        <v>43862</v>
      </c>
      <c r="L393" s="1">
        <v>44228</v>
      </c>
      <c r="M393" s="1">
        <v>43952</v>
      </c>
      <c r="N393" s="1">
        <v>43982</v>
      </c>
      <c r="O393" t="s">
        <v>61</v>
      </c>
      <c r="P393">
        <v>-1.6</v>
      </c>
      <c r="Q393">
        <v>193</v>
      </c>
      <c r="R393">
        <v>-308.8</v>
      </c>
      <c r="S393">
        <v>0</v>
      </c>
      <c r="T393">
        <v>-308.8</v>
      </c>
      <c r="U393">
        <v>0</v>
      </c>
      <c r="V393">
        <v>-308.8</v>
      </c>
      <c r="W393" t="s">
        <v>36</v>
      </c>
      <c r="X393" t="s">
        <v>388</v>
      </c>
      <c r="Y393" t="s">
        <v>163</v>
      </c>
      <c r="Z393" t="s">
        <v>162</v>
      </c>
      <c r="AA393" t="s">
        <v>39</v>
      </c>
    </row>
    <row r="394" spans="1:27" hidden="1" x14ac:dyDescent="0.25">
      <c r="A394" t="s">
        <v>27</v>
      </c>
      <c r="B394" t="s">
        <v>304</v>
      </c>
      <c r="C394" t="s">
        <v>305</v>
      </c>
      <c r="D394">
        <v>1473062</v>
      </c>
      <c r="E394">
        <v>5.6857946104756902E+17</v>
      </c>
      <c r="F394" t="s">
        <v>832</v>
      </c>
      <c r="G394" t="s">
        <v>833</v>
      </c>
      <c r="H394" t="s">
        <v>695</v>
      </c>
      <c r="I394" t="s">
        <v>696</v>
      </c>
      <c r="J394" t="s">
        <v>697</v>
      </c>
      <c r="K394" s="1">
        <v>43983</v>
      </c>
      <c r="L394" s="1">
        <v>44348</v>
      </c>
      <c r="M394" s="1">
        <v>43983</v>
      </c>
      <c r="N394" s="1">
        <v>44012</v>
      </c>
      <c r="O394" t="s">
        <v>178</v>
      </c>
      <c r="P394">
        <v>5.6</v>
      </c>
      <c r="Q394">
        <v>1</v>
      </c>
      <c r="R394">
        <v>5.6</v>
      </c>
      <c r="S394">
        <v>0</v>
      </c>
      <c r="T394">
        <v>5.6</v>
      </c>
      <c r="U394">
        <v>0</v>
      </c>
      <c r="V394">
        <v>5.6</v>
      </c>
      <c r="W394" t="s">
        <v>36</v>
      </c>
      <c r="X394" t="s">
        <v>308</v>
      </c>
      <c r="Y394" t="s">
        <v>697</v>
      </c>
      <c r="Z394" t="s">
        <v>697</v>
      </c>
      <c r="AA394" t="s">
        <v>39</v>
      </c>
    </row>
    <row r="395" spans="1:27" hidden="1" x14ac:dyDescent="0.25">
      <c r="A395" t="s">
        <v>27</v>
      </c>
      <c r="B395" t="s">
        <v>152</v>
      </c>
      <c r="C395" t="s">
        <v>153</v>
      </c>
      <c r="D395">
        <v>1473062</v>
      </c>
      <c r="E395">
        <v>5.6857946100711501E+17</v>
      </c>
      <c r="F395" t="s">
        <v>834</v>
      </c>
      <c r="G395" t="s">
        <v>835</v>
      </c>
      <c r="H395" t="s">
        <v>504</v>
      </c>
      <c r="I395" t="s">
        <v>505</v>
      </c>
      <c r="J395" t="s">
        <v>506</v>
      </c>
      <c r="K395" s="1">
        <v>43921</v>
      </c>
      <c r="L395" s="1">
        <v>44287</v>
      </c>
      <c r="M395" s="1">
        <v>43983</v>
      </c>
      <c r="N395" s="1">
        <v>44012</v>
      </c>
      <c r="O395" t="s">
        <v>35</v>
      </c>
      <c r="P395">
        <v>44</v>
      </c>
      <c r="Q395">
        <v>1</v>
      </c>
      <c r="R395">
        <v>44</v>
      </c>
      <c r="S395">
        <v>0</v>
      </c>
      <c r="T395">
        <v>44</v>
      </c>
      <c r="U395">
        <v>0</v>
      </c>
      <c r="V395">
        <v>44</v>
      </c>
      <c r="W395" t="s">
        <v>36</v>
      </c>
      <c r="X395" t="s">
        <v>156</v>
      </c>
      <c r="Y395" t="s">
        <v>506</v>
      </c>
      <c r="Z395" t="s">
        <v>506</v>
      </c>
      <c r="AA395" t="s">
        <v>39</v>
      </c>
    </row>
    <row r="396" spans="1:27" hidden="1" x14ac:dyDescent="0.25">
      <c r="A396" t="s">
        <v>27</v>
      </c>
      <c r="B396" t="s">
        <v>310</v>
      </c>
      <c r="C396" t="s">
        <v>311</v>
      </c>
      <c r="D396">
        <v>1473062</v>
      </c>
      <c r="E396">
        <v>5.6857946103988902E+17</v>
      </c>
      <c r="F396" t="s">
        <v>836</v>
      </c>
      <c r="G396" t="s">
        <v>837</v>
      </c>
      <c r="H396" t="s">
        <v>838</v>
      </c>
      <c r="I396" t="s">
        <v>839</v>
      </c>
      <c r="J396" t="s">
        <v>840</v>
      </c>
      <c r="K396" s="1">
        <v>43891</v>
      </c>
      <c r="L396" s="1">
        <v>44256</v>
      </c>
      <c r="M396" s="1">
        <v>43983</v>
      </c>
      <c r="N396" s="1">
        <v>44012</v>
      </c>
      <c r="O396" t="s">
        <v>35</v>
      </c>
      <c r="P396">
        <v>0.8</v>
      </c>
      <c r="Q396">
        <v>1</v>
      </c>
      <c r="R396">
        <v>0.8</v>
      </c>
      <c r="S396">
        <v>0</v>
      </c>
      <c r="T396">
        <v>0.8</v>
      </c>
      <c r="U396">
        <v>0</v>
      </c>
      <c r="V396">
        <v>0.8</v>
      </c>
      <c r="W396" t="s">
        <v>36</v>
      </c>
      <c r="X396" t="s">
        <v>314</v>
      </c>
      <c r="Y396" t="s">
        <v>840</v>
      </c>
      <c r="Z396" t="s">
        <v>840</v>
      </c>
      <c r="AA396" t="s">
        <v>39</v>
      </c>
    </row>
    <row r="397" spans="1:27" hidden="1" x14ac:dyDescent="0.25">
      <c r="A397" t="s">
        <v>27</v>
      </c>
      <c r="B397" t="s">
        <v>70</v>
      </c>
      <c r="C397" t="s">
        <v>71</v>
      </c>
      <c r="D397">
        <v>1473062</v>
      </c>
      <c r="E397">
        <v>5.6857946094337997E+17</v>
      </c>
      <c r="F397" t="s">
        <v>841</v>
      </c>
      <c r="G397" t="s">
        <v>842</v>
      </c>
      <c r="H397" t="s">
        <v>134</v>
      </c>
      <c r="I397" t="s">
        <v>135</v>
      </c>
      <c r="J397" t="s">
        <v>136</v>
      </c>
      <c r="K397" s="1">
        <v>43983</v>
      </c>
      <c r="L397" s="1">
        <v>44348</v>
      </c>
      <c r="M397" s="1">
        <v>43983</v>
      </c>
      <c r="N397" s="1">
        <v>44012</v>
      </c>
      <c r="O397" t="s">
        <v>178</v>
      </c>
      <c r="P397">
        <v>3.2</v>
      </c>
      <c r="Q397">
        <v>3</v>
      </c>
      <c r="R397">
        <v>9.6</v>
      </c>
      <c r="S397">
        <v>0</v>
      </c>
      <c r="T397">
        <v>9.6</v>
      </c>
      <c r="U397">
        <v>0</v>
      </c>
      <c r="V397">
        <v>9.6</v>
      </c>
      <c r="W397" t="s">
        <v>36</v>
      </c>
      <c r="X397" t="s">
        <v>77</v>
      </c>
      <c r="Y397" t="s">
        <v>843</v>
      </c>
      <c r="Z397" t="s">
        <v>136</v>
      </c>
      <c r="AA397" t="s">
        <v>39</v>
      </c>
    </row>
    <row r="398" spans="1:27" hidden="1" x14ac:dyDescent="0.25">
      <c r="A398" t="s">
        <v>27</v>
      </c>
      <c r="B398" t="s">
        <v>70</v>
      </c>
      <c r="C398" t="s">
        <v>71</v>
      </c>
      <c r="D398">
        <v>1473062</v>
      </c>
      <c r="E398">
        <v>5.6857946094337997E+17</v>
      </c>
      <c r="F398" t="s">
        <v>844</v>
      </c>
      <c r="G398" t="s">
        <v>845</v>
      </c>
      <c r="H398" t="s">
        <v>224</v>
      </c>
      <c r="I398" t="s">
        <v>225</v>
      </c>
      <c r="J398" t="s">
        <v>226</v>
      </c>
      <c r="K398" s="1">
        <v>43983</v>
      </c>
      <c r="L398" s="1">
        <v>44348</v>
      </c>
      <c r="M398" s="1">
        <v>43983</v>
      </c>
      <c r="N398" s="1">
        <v>44012</v>
      </c>
      <c r="O398" t="s">
        <v>178</v>
      </c>
      <c r="P398">
        <v>6.4</v>
      </c>
      <c r="Q398">
        <v>35</v>
      </c>
      <c r="R398">
        <v>224</v>
      </c>
      <c r="S398">
        <v>0</v>
      </c>
      <c r="T398">
        <v>224</v>
      </c>
      <c r="U398">
        <v>0</v>
      </c>
      <c r="V398">
        <v>224</v>
      </c>
      <c r="W398" t="s">
        <v>36</v>
      </c>
      <c r="X398" t="s">
        <v>77</v>
      </c>
      <c r="Y398" t="s">
        <v>700</v>
      </c>
      <c r="Z398" t="s">
        <v>226</v>
      </c>
      <c r="AA398" t="s">
        <v>39</v>
      </c>
    </row>
    <row r="399" spans="1:27" hidden="1" x14ac:dyDescent="0.25">
      <c r="A399" t="s">
        <v>27</v>
      </c>
      <c r="B399" t="s">
        <v>70</v>
      </c>
      <c r="C399" t="s">
        <v>71</v>
      </c>
      <c r="D399">
        <v>1473062</v>
      </c>
      <c r="E399">
        <v>5.6857946103592198E+17</v>
      </c>
      <c r="F399" t="s">
        <v>846</v>
      </c>
      <c r="G399" t="s">
        <v>847</v>
      </c>
      <c r="H399" t="s">
        <v>100</v>
      </c>
      <c r="I399" t="s">
        <v>101</v>
      </c>
      <c r="J399" t="s">
        <v>102</v>
      </c>
      <c r="K399" s="1">
        <v>43983</v>
      </c>
      <c r="L399" s="1">
        <v>44348</v>
      </c>
      <c r="M399" s="1">
        <v>43983</v>
      </c>
      <c r="N399" s="1">
        <v>44012</v>
      </c>
      <c r="O399" t="s">
        <v>178</v>
      </c>
      <c r="P399">
        <v>3.2</v>
      </c>
      <c r="Q399">
        <v>1</v>
      </c>
      <c r="R399">
        <v>3.2</v>
      </c>
      <c r="S399">
        <v>0</v>
      </c>
      <c r="T399">
        <v>3.2</v>
      </c>
      <c r="U399">
        <v>0</v>
      </c>
      <c r="V399">
        <v>3.2</v>
      </c>
      <c r="W399" t="s">
        <v>36</v>
      </c>
      <c r="X399" t="s">
        <v>77</v>
      </c>
      <c r="Y399" t="s">
        <v>102</v>
      </c>
      <c r="Z399" t="s">
        <v>102</v>
      </c>
      <c r="AA399" t="s">
        <v>39</v>
      </c>
    </row>
    <row r="400" spans="1:27" hidden="1" x14ac:dyDescent="0.25">
      <c r="A400" t="s">
        <v>27</v>
      </c>
      <c r="B400" t="s">
        <v>315</v>
      </c>
      <c r="C400" t="s">
        <v>316</v>
      </c>
      <c r="D400">
        <v>1473062</v>
      </c>
      <c r="E400">
        <v>5.6857946104027302E+17</v>
      </c>
      <c r="F400" t="s">
        <v>848</v>
      </c>
      <c r="G400" t="s">
        <v>849</v>
      </c>
      <c r="H400" t="s">
        <v>42</v>
      </c>
      <c r="I400" t="s">
        <v>43</v>
      </c>
      <c r="J400" t="s">
        <v>44</v>
      </c>
      <c r="K400" s="1">
        <v>43952</v>
      </c>
      <c r="L400" s="1">
        <v>44317</v>
      </c>
      <c r="M400" s="1">
        <v>43983</v>
      </c>
      <c r="N400" s="1">
        <v>44012</v>
      </c>
      <c r="O400" t="s">
        <v>35</v>
      </c>
      <c r="P400">
        <v>16</v>
      </c>
      <c r="Q400">
        <v>1470</v>
      </c>
      <c r="R400">
        <v>23520</v>
      </c>
      <c r="S400">
        <v>0</v>
      </c>
      <c r="T400">
        <v>23520</v>
      </c>
      <c r="U400">
        <v>0</v>
      </c>
      <c r="V400">
        <v>23520</v>
      </c>
      <c r="W400" t="s">
        <v>36</v>
      </c>
      <c r="X400" t="s">
        <v>322</v>
      </c>
      <c r="Y400" t="s">
        <v>157</v>
      </c>
      <c r="Z400" t="s">
        <v>44</v>
      </c>
      <c r="AA400" t="s">
        <v>39</v>
      </c>
    </row>
    <row r="401" spans="1:27" hidden="1" x14ac:dyDescent="0.25">
      <c r="A401" t="s">
        <v>27</v>
      </c>
      <c r="B401" t="s">
        <v>315</v>
      </c>
      <c r="C401" t="s">
        <v>316</v>
      </c>
      <c r="D401">
        <v>1473062</v>
      </c>
      <c r="E401">
        <v>5.6857946104027302E+17</v>
      </c>
      <c r="F401" t="s">
        <v>848</v>
      </c>
      <c r="G401" t="s">
        <v>849</v>
      </c>
      <c r="H401" t="s">
        <v>42</v>
      </c>
      <c r="I401" t="s">
        <v>43</v>
      </c>
      <c r="J401" t="s">
        <v>44</v>
      </c>
      <c r="K401" s="1">
        <v>43952</v>
      </c>
      <c r="L401" s="1">
        <v>44317</v>
      </c>
      <c r="M401" s="1">
        <v>43952</v>
      </c>
      <c r="N401" s="1">
        <v>43979</v>
      </c>
      <c r="O401" t="s">
        <v>61</v>
      </c>
      <c r="P401">
        <v>14.45</v>
      </c>
      <c r="Q401">
        <v>1450</v>
      </c>
      <c r="R401">
        <v>20954.84</v>
      </c>
      <c r="S401">
        <v>0</v>
      </c>
      <c r="T401">
        <v>20954.84</v>
      </c>
      <c r="U401">
        <v>0</v>
      </c>
      <c r="V401">
        <v>20954.84</v>
      </c>
      <c r="W401" t="s">
        <v>36</v>
      </c>
      <c r="X401" t="s">
        <v>322</v>
      </c>
      <c r="Y401" t="s">
        <v>157</v>
      </c>
      <c r="Z401" t="s">
        <v>44</v>
      </c>
      <c r="AA401" t="s">
        <v>39</v>
      </c>
    </row>
    <row r="402" spans="1:27" hidden="1" x14ac:dyDescent="0.25">
      <c r="A402" t="s">
        <v>27</v>
      </c>
      <c r="B402" t="s">
        <v>315</v>
      </c>
      <c r="C402" t="s">
        <v>316</v>
      </c>
      <c r="D402">
        <v>1473062</v>
      </c>
      <c r="E402">
        <v>5.6857946104027302E+17</v>
      </c>
      <c r="F402" t="s">
        <v>848</v>
      </c>
      <c r="G402" t="s">
        <v>849</v>
      </c>
      <c r="H402" t="s">
        <v>42</v>
      </c>
      <c r="I402" t="s">
        <v>43</v>
      </c>
      <c r="J402" t="s">
        <v>44</v>
      </c>
      <c r="K402" s="1">
        <v>43952</v>
      </c>
      <c r="L402" s="1">
        <v>44317</v>
      </c>
      <c r="M402" s="1">
        <v>43980</v>
      </c>
      <c r="N402" s="1">
        <v>43982</v>
      </c>
      <c r="O402" t="s">
        <v>61</v>
      </c>
      <c r="P402">
        <v>1.54</v>
      </c>
      <c r="Q402">
        <v>1470</v>
      </c>
      <c r="R402">
        <v>2276.13</v>
      </c>
      <c r="S402">
        <v>0</v>
      </c>
      <c r="T402">
        <v>2276.13</v>
      </c>
      <c r="U402">
        <v>0</v>
      </c>
      <c r="V402">
        <v>2276.13</v>
      </c>
      <c r="W402" t="s">
        <v>36</v>
      </c>
      <c r="X402" t="s">
        <v>322</v>
      </c>
      <c r="Y402" t="s">
        <v>157</v>
      </c>
      <c r="Z402" t="s">
        <v>44</v>
      </c>
      <c r="AA402" t="s">
        <v>39</v>
      </c>
    </row>
    <row r="403" spans="1:27" hidden="1" x14ac:dyDescent="0.25">
      <c r="A403" t="s">
        <v>27</v>
      </c>
      <c r="B403" t="s">
        <v>315</v>
      </c>
      <c r="C403" t="s">
        <v>316</v>
      </c>
      <c r="D403">
        <v>1473062</v>
      </c>
      <c r="E403">
        <v>5.6857946104027302E+17</v>
      </c>
      <c r="F403" t="s">
        <v>848</v>
      </c>
      <c r="G403" t="s">
        <v>849</v>
      </c>
      <c r="H403" t="s">
        <v>42</v>
      </c>
      <c r="I403" t="s">
        <v>43</v>
      </c>
      <c r="J403" t="s">
        <v>44</v>
      </c>
      <c r="K403" s="1">
        <v>43952</v>
      </c>
      <c r="L403" s="1">
        <v>44317</v>
      </c>
      <c r="M403" s="1">
        <v>43952</v>
      </c>
      <c r="N403" s="1">
        <v>43982</v>
      </c>
      <c r="O403" t="s">
        <v>61</v>
      </c>
      <c r="P403">
        <v>-16</v>
      </c>
      <c r="Q403">
        <v>1450</v>
      </c>
      <c r="R403">
        <v>-23200</v>
      </c>
      <c r="S403">
        <v>0</v>
      </c>
      <c r="T403">
        <v>-23200</v>
      </c>
      <c r="U403">
        <v>0</v>
      </c>
      <c r="V403">
        <v>-23200</v>
      </c>
      <c r="W403" t="s">
        <v>36</v>
      </c>
      <c r="X403" t="s">
        <v>322</v>
      </c>
      <c r="Y403" t="s">
        <v>157</v>
      </c>
      <c r="Z403" t="s">
        <v>44</v>
      </c>
      <c r="AA403" t="s">
        <v>39</v>
      </c>
    </row>
    <row r="404" spans="1:27" hidden="1" x14ac:dyDescent="0.25">
      <c r="A404" t="s">
        <v>27</v>
      </c>
      <c r="B404" t="s">
        <v>850</v>
      </c>
      <c r="C404" t="s">
        <v>851</v>
      </c>
      <c r="D404">
        <v>1473062</v>
      </c>
      <c r="E404">
        <v>5.6857946093749101E+17</v>
      </c>
      <c r="F404" t="s">
        <v>852</v>
      </c>
      <c r="G404" t="s">
        <v>853</v>
      </c>
      <c r="H404" t="s">
        <v>224</v>
      </c>
      <c r="I404" t="s">
        <v>225</v>
      </c>
      <c r="J404" t="s">
        <v>226</v>
      </c>
      <c r="K404" s="1">
        <v>43800</v>
      </c>
      <c r="L404" s="1">
        <v>44166</v>
      </c>
      <c r="M404" s="1">
        <v>43983</v>
      </c>
      <c r="N404" s="1">
        <v>44012</v>
      </c>
      <c r="O404" t="s">
        <v>35</v>
      </c>
      <c r="P404">
        <v>6.4</v>
      </c>
      <c r="Q404">
        <v>2</v>
      </c>
      <c r="R404">
        <v>12.8</v>
      </c>
      <c r="S404">
        <v>0</v>
      </c>
      <c r="T404">
        <v>12.8</v>
      </c>
      <c r="U404">
        <v>0</v>
      </c>
      <c r="V404">
        <v>12.8</v>
      </c>
      <c r="W404" t="s">
        <v>36</v>
      </c>
      <c r="X404" t="s">
        <v>854</v>
      </c>
      <c r="Y404" t="s">
        <v>700</v>
      </c>
      <c r="Z404" t="s">
        <v>226</v>
      </c>
      <c r="AA404" t="s">
        <v>39</v>
      </c>
    </row>
    <row r="405" spans="1:27" hidden="1" x14ac:dyDescent="0.25">
      <c r="A405" t="s">
        <v>27</v>
      </c>
      <c r="B405" t="s">
        <v>152</v>
      </c>
      <c r="C405" t="s">
        <v>153</v>
      </c>
      <c r="D405">
        <v>1473062</v>
      </c>
      <c r="E405">
        <v>5.6857946098894202E+17</v>
      </c>
      <c r="F405" t="s">
        <v>855</v>
      </c>
      <c r="G405" t="s">
        <v>856</v>
      </c>
      <c r="H405" t="s">
        <v>58</v>
      </c>
      <c r="I405" t="s">
        <v>59</v>
      </c>
      <c r="J405" t="s">
        <v>60</v>
      </c>
      <c r="K405" s="1">
        <v>43921</v>
      </c>
      <c r="L405" s="1">
        <v>44287</v>
      </c>
      <c r="M405" s="1">
        <v>43983</v>
      </c>
      <c r="N405" s="1">
        <v>44012</v>
      </c>
      <c r="O405" t="s">
        <v>35</v>
      </c>
      <c r="P405">
        <v>8</v>
      </c>
      <c r="Q405">
        <v>4</v>
      </c>
      <c r="R405">
        <v>32</v>
      </c>
      <c r="S405">
        <v>0</v>
      </c>
      <c r="T405">
        <v>32</v>
      </c>
      <c r="U405">
        <v>0</v>
      </c>
      <c r="V405">
        <v>32</v>
      </c>
      <c r="W405" t="s">
        <v>36</v>
      </c>
      <c r="X405" t="s">
        <v>156</v>
      </c>
      <c r="Y405" t="s">
        <v>60</v>
      </c>
      <c r="Z405" t="s">
        <v>60</v>
      </c>
      <c r="AA405" t="s">
        <v>39</v>
      </c>
    </row>
    <row r="406" spans="1:27" hidden="1" x14ac:dyDescent="0.25">
      <c r="A406" t="s">
        <v>27</v>
      </c>
      <c r="B406" t="s">
        <v>315</v>
      </c>
      <c r="C406" t="s">
        <v>316</v>
      </c>
      <c r="D406">
        <v>1473062</v>
      </c>
      <c r="E406">
        <v>5.6857946108571597E+17</v>
      </c>
      <c r="F406" t="s">
        <v>857</v>
      </c>
      <c r="G406" t="s">
        <v>858</v>
      </c>
      <c r="H406" t="s">
        <v>100</v>
      </c>
      <c r="I406" t="s">
        <v>101</v>
      </c>
      <c r="J406" t="s">
        <v>102</v>
      </c>
      <c r="K406" s="1">
        <v>43952</v>
      </c>
      <c r="L406" s="1">
        <v>44317</v>
      </c>
      <c r="M406" s="1">
        <v>43983</v>
      </c>
      <c r="N406" s="1">
        <v>44012</v>
      </c>
      <c r="O406" t="s">
        <v>35</v>
      </c>
      <c r="P406">
        <v>3.2</v>
      </c>
      <c r="Q406">
        <v>725</v>
      </c>
      <c r="R406">
        <v>2320</v>
      </c>
      <c r="S406">
        <v>0</v>
      </c>
      <c r="T406">
        <v>2320</v>
      </c>
      <c r="U406">
        <v>0</v>
      </c>
      <c r="V406">
        <v>2320</v>
      </c>
      <c r="W406" t="s">
        <v>36</v>
      </c>
      <c r="X406" t="s">
        <v>322</v>
      </c>
      <c r="Y406" t="s">
        <v>102</v>
      </c>
      <c r="Z406" t="s">
        <v>102</v>
      </c>
      <c r="AA406" t="s">
        <v>39</v>
      </c>
    </row>
    <row r="407" spans="1:27" hidden="1" x14ac:dyDescent="0.25">
      <c r="A407" t="s">
        <v>27</v>
      </c>
      <c r="B407" t="s">
        <v>304</v>
      </c>
      <c r="C407" t="s">
        <v>305</v>
      </c>
      <c r="D407">
        <v>1473062</v>
      </c>
      <c r="E407">
        <v>5.6857946091764698E+17</v>
      </c>
      <c r="F407" t="s">
        <v>859</v>
      </c>
      <c r="G407" t="s">
        <v>860</v>
      </c>
      <c r="H407" t="s">
        <v>47</v>
      </c>
      <c r="I407" t="s">
        <v>48</v>
      </c>
      <c r="J407" t="s">
        <v>49</v>
      </c>
      <c r="K407" s="1">
        <v>43862</v>
      </c>
      <c r="L407" s="1">
        <v>44228</v>
      </c>
      <c r="M407" s="1">
        <v>43983</v>
      </c>
      <c r="N407" s="1">
        <v>44012</v>
      </c>
      <c r="O407" t="s">
        <v>35</v>
      </c>
      <c r="P407">
        <v>12</v>
      </c>
      <c r="Q407">
        <v>17</v>
      </c>
      <c r="R407">
        <v>204</v>
      </c>
      <c r="S407">
        <v>0</v>
      </c>
      <c r="T407">
        <v>204</v>
      </c>
      <c r="U407">
        <v>0</v>
      </c>
      <c r="V407">
        <v>204</v>
      </c>
      <c r="W407" t="s">
        <v>36</v>
      </c>
      <c r="X407" t="s">
        <v>308</v>
      </c>
      <c r="Y407" t="s">
        <v>97</v>
      </c>
      <c r="Z407" t="s">
        <v>49</v>
      </c>
      <c r="AA407" t="s">
        <v>39</v>
      </c>
    </row>
    <row r="408" spans="1:27" hidden="1" x14ac:dyDescent="0.25">
      <c r="A408" t="s">
        <v>27</v>
      </c>
      <c r="B408" t="s">
        <v>304</v>
      </c>
      <c r="C408" t="s">
        <v>305</v>
      </c>
      <c r="D408">
        <v>1473062</v>
      </c>
      <c r="E408">
        <v>5.6857946091764698E+17</v>
      </c>
      <c r="F408" t="s">
        <v>859</v>
      </c>
      <c r="G408" t="s">
        <v>860</v>
      </c>
      <c r="H408" t="s">
        <v>47</v>
      </c>
      <c r="I408" t="s">
        <v>48</v>
      </c>
      <c r="J408" t="s">
        <v>49</v>
      </c>
      <c r="K408" s="1">
        <v>43862</v>
      </c>
      <c r="L408" s="1">
        <v>44228</v>
      </c>
      <c r="M408" s="1">
        <v>43952</v>
      </c>
      <c r="N408" s="1">
        <v>43979</v>
      </c>
      <c r="O408" t="s">
        <v>61</v>
      </c>
      <c r="P408">
        <v>10.83</v>
      </c>
      <c r="Q408">
        <v>35</v>
      </c>
      <c r="R408">
        <v>379.35</v>
      </c>
      <c r="S408">
        <v>0</v>
      </c>
      <c r="T408">
        <v>379.35</v>
      </c>
      <c r="U408">
        <v>0</v>
      </c>
      <c r="V408">
        <v>379.35</v>
      </c>
      <c r="W408" t="s">
        <v>36</v>
      </c>
      <c r="X408" t="s">
        <v>308</v>
      </c>
      <c r="Y408" t="s">
        <v>97</v>
      </c>
      <c r="Z408" t="s">
        <v>49</v>
      </c>
      <c r="AA408" t="s">
        <v>39</v>
      </c>
    </row>
    <row r="409" spans="1:27" hidden="1" x14ac:dyDescent="0.25">
      <c r="A409" t="s">
        <v>27</v>
      </c>
      <c r="B409" t="s">
        <v>304</v>
      </c>
      <c r="C409" t="s">
        <v>305</v>
      </c>
      <c r="D409">
        <v>1473062</v>
      </c>
      <c r="E409">
        <v>5.6857946091764698E+17</v>
      </c>
      <c r="F409" t="s">
        <v>859</v>
      </c>
      <c r="G409" t="s">
        <v>860</v>
      </c>
      <c r="H409" t="s">
        <v>47</v>
      </c>
      <c r="I409" t="s">
        <v>48</v>
      </c>
      <c r="J409" t="s">
        <v>49</v>
      </c>
      <c r="K409" s="1">
        <v>43862</v>
      </c>
      <c r="L409" s="1">
        <v>44228</v>
      </c>
      <c r="M409" s="1">
        <v>43980</v>
      </c>
      <c r="N409" s="1">
        <v>43982</v>
      </c>
      <c r="O409" t="s">
        <v>61</v>
      </c>
      <c r="P409">
        <v>1.1599999999999999</v>
      </c>
      <c r="Q409">
        <v>17</v>
      </c>
      <c r="R409">
        <v>19.739999999999998</v>
      </c>
      <c r="S409">
        <v>0</v>
      </c>
      <c r="T409">
        <v>19.739999999999998</v>
      </c>
      <c r="U409">
        <v>0</v>
      </c>
      <c r="V409">
        <v>19.739999999999998</v>
      </c>
      <c r="W409" t="s">
        <v>36</v>
      </c>
      <c r="X409" t="s">
        <v>308</v>
      </c>
      <c r="Y409" t="s">
        <v>97</v>
      </c>
      <c r="Z409" t="s">
        <v>49</v>
      </c>
      <c r="AA409" t="s">
        <v>39</v>
      </c>
    </row>
    <row r="410" spans="1:27" hidden="1" x14ac:dyDescent="0.25">
      <c r="A410" t="s">
        <v>27</v>
      </c>
      <c r="B410" t="s">
        <v>304</v>
      </c>
      <c r="C410" t="s">
        <v>305</v>
      </c>
      <c r="D410">
        <v>1473062</v>
      </c>
      <c r="E410">
        <v>5.6857946091764698E+17</v>
      </c>
      <c r="F410" t="s">
        <v>859</v>
      </c>
      <c r="G410" t="s">
        <v>860</v>
      </c>
      <c r="H410" t="s">
        <v>47</v>
      </c>
      <c r="I410" t="s">
        <v>48</v>
      </c>
      <c r="J410" t="s">
        <v>49</v>
      </c>
      <c r="K410" s="1">
        <v>43862</v>
      </c>
      <c r="L410" s="1">
        <v>44228</v>
      </c>
      <c r="M410" s="1">
        <v>43952</v>
      </c>
      <c r="N410" s="1">
        <v>43982</v>
      </c>
      <c r="O410" t="s">
        <v>61</v>
      </c>
      <c r="P410">
        <v>-12</v>
      </c>
      <c r="Q410">
        <v>35</v>
      </c>
      <c r="R410">
        <v>-420</v>
      </c>
      <c r="S410">
        <v>0</v>
      </c>
      <c r="T410">
        <v>-420</v>
      </c>
      <c r="U410">
        <v>0</v>
      </c>
      <c r="V410">
        <v>-420</v>
      </c>
      <c r="W410" t="s">
        <v>36</v>
      </c>
      <c r="X410" t="s">
        <v>308</v>
      </c>
      <c r="Y410" t="s">
        <v>97</v>
      </c>
      <c r="Z410" t="s">
        <v>49</v>
      </c>
      <c r="AA410" t="s">
        <v>39</v>
      </c>
    </row>
    <row r="411" spans="1:27" hidden="1" x14ac:dyDescent="0.25">
      <c r="A411" t="s">
        <v>27</v>
      </c>
      <c r="B411" t="s">
        <v>384</v>
      </c>
      <c r="C411" t="s">
        <v>385</v>
      </c>
      <c r="D411">
        <v>1473062</v>
      </c>
      <c r="E411">
        <v>5.68579461023752E+17</v>
      </c>
      <c r="F411" t="s">
        <v>861</v>
      </c>
      <c r="G411" t="s">
        <v>862</v>
      </c>
      <c r="H411" t="s">
        <v>58</v>
      </c>
      <c r="I411" t="s">
        <v>59</v>
      </c>
      <c r="J411" t="s">
        <v>60</v>
      </c>
      <c r="K411" s="1">
        <v>43891</v>
      </c>
      <c r="L411" s="1">
        <v>44256</v>
      </c>
      <c r="M411" s="1">
        <v>43983</v>
      </c>
      <c r="N411" s="1">
        <v>44012</v>
      </c>
      <c r="O411" t="s">
        <v>35</v>
      </c>
      <c r="P411">
        <v>8</v>
      </c>
      <c r="Q411">
        <v>135</v>
      </c>
      <c r="R411">
        <v>1080</v>
      </c>
      <c r="S411">
        <v>0</v>
      </c>
      <c r="T411">
        <v>1080</v>
      </c>
      <c r="U411">
        <v>0</v>
      </c>
      <c r="V411">
        <v>1080</v>
      </c>
      <c r="W411" t="s">
        <v>36</v>
      </c>
      <c r="X411" t="s">
        <v>388</v>
      </c>
      <c r="Y411" t="s">
        <v>60</v>
      </c>
      <c r="Z411" t="s">
        <v>60</v>
      </c>
      <c r="AA411" t="s">
        <v>39</v>
      </c>
    </row>
    <row r="412" spans="1:27" hidden="1" x14ac:dyDescent="0.25">
      <c r="A412" t="s">
        <v>27</v>
      </c>
      <c r="B412" t="s">
        <v>384</v>
      </c>
      <c r="C412" t="s">
        <v>385</v>
      </c>
      <c r="D412">
        <v>1473062</v>
      </c>
      <c r="E412">
        <v>5.68579461023752E+17</v>
      </c>
      <c r="F412" t="s">
        <v>861</v>
      </c>
      <c r="G412" t="s">
        <v>862</v>
      </c>
      <c r="H412" t="s">
        <v>58</v>
      </c>
      <c r="I412" t="s">
        <v>59</v>
      </c>
      <c r="J412" t="s">
        <v>60</v>
      </c>
      <c r="K412" s="1">
        <v>43891</v>
      </c>
      <c r="L412" s="1">
        <v>44256</v>
      </c>
      <c r="M412" s="1">
        <v>43952</v>
      </c>
      <c r="N412" s="1">
        <v>43963</v>
      </c>
      <c r="O412" t="s">
        <v>61</v>
      </c>
      <c r="P412">
        <v>3.09</v>
      </c>
      <c r="Q412">
        <v>115</v>
      </c>
      <c r="R412">
        <v>356.13</v>
      </c>
      <c r="S412">
        <v>0</v>
      </c>
      <c r="T412">
        <v>356.13</v>
      </c>
      <c r="U412">
        <v>0</v>
      </c>
      <c r="V412">
        <v>356.13</v>
      </c>
      <c r="W412" t="s">
        <v>36</v>
      </c>
      <c r="X412" t="s">
        <v>388</v>
      </c>
      <c r="Y412" t="s">
        <v>60</v>
      </c>
      <c r="Z412" t="s">
        <v>60</v>
      </c>
      <c r="AA412" t="s">
        <v>39</v>
      </c>
    </row>
    <row r="413" spans="1:27" hidden="1" x14ac:dyDescent="0.25">
      <c r="A413" t="s">
        <v>27</v>
      </c>
      <c r="B413" t="s">
        <v>384</v>
      </c>
      <c r="C413" t="s">
        <v>385</v>
      </c>
      <c r="D413">
        <v>1473062</v>
      </c>
      <c r="E413">
        <v>5.68579461023752E+17</v>
      </c>
      <c r="F413" t="s">
        <v>861</v>
      </c>
      <c r="G413" t="s">
        <v>862</v>
      </c>
      <c r="H413" t="s">
        <v>58</v>
      </c>
      <c r="I413" t="s">
        <v>59</v>
      </c>
      <c r="J413" t="s">
        <v>60</v>
      </c>
      <c r="K413" s="1">
        <v>43891</v>
      </c>
      <c r="L413" s="1">
        <v>44256</v>
      </c>
      <c r="M413" s="1">
        <v>43964</v>
      </c>
      <c r="N413" s="1">
        <v>43972</v>
      </c>
      <c r="O413" t="s">
        <v>61</v>
      </c>
      <c r="P413">
        <v>2.3199999999999998</v>
      </c>
      <c r="Q413">
        <v>125</v>
      </c>
      <c r="R413">
        <v>290.32</v>
      </c>
      <c r="S413">
        <v>0</v>
      </c>
      <c r="T413">
        <v>290.32</v>
      </c>
      <c r="U413">
        <v>0</v>
      </c>
      <c r="V413">
        <v>290.32</v>
      </c>
      <c r="W413" t="s">
        <v>36</v>
      </c>
      <c r="X413" t="s">
        <v>388</v>
      </c>
      <c r="Y413" t="s">
        <v>60</v>
      </c>
      <c r="Z413" t="s">
        <v>60</v>
      </c>
      <c r="AA413" t="s">
        <v>39</v>
      </c>
    </row>
    <row r="414" spans="1:27" hidden="1" x14ac:dyDescent="0.25">
      <c r="A414" t="s">
        <v>27</v>
      </c>
      <c r="B414" t="s">
        <v>384</v>
      </c>
      <c r="C414" t="s">
        <v>385</v>
      </c>
      <c r="D414">
        <v>1473062</v>
      </c>
      <c r="E414">
        <v>5.68579461023752E+17</v>
      </c>
      <c r="F414" t="s">
        <v>861</v>
      </c>
      <c r="G414" t="s">
        <v>862</v>
      </c>
      <c r="H414" t="s">
        <v>58</v>
      </c>
      <c r="I414" t="s">
        <v>59</v>
      </c>
      <c r="J414" t="s">
        <v>60</v>
      </c>
      <c r="K414" s="1">
        <v>43891</v>
      </c>
      <c r="L414" s="1">
        <v>44256</v>
      </c>
      <c r="M414" s="1">
        <v>43973</v>
      </c>
      <c r="N414" s="1">
        <v>43982</v>
      </c>
      <c r="O414" t="s">
        <v>61</v>
      </c>
      <c r="P414">
        <v>2.58</v>
      </c>
      <c r="Q414">
        <v>135</v>
      </c>
      <c r="R414">
        <v>348.39</v>
      </c>
      <c r="S414">
        <v>0</v>
      </c>
      <c r="T414">
        <v>348.39</v>
      </c>
      <c r="U414">
        <v>0</v>
      </c>
      <c r="V414">
        <v>348.39</v>
      </c>
      <c r="W414" t="s">
        <v>36</v>
      </c>
      <c r="X414" t="s">
        <v>388</v>
      </c>
      <c r="Y414" t="s">
        <v>60</v>
      </c>
      <c r="Z414" t="s">
        <v>60</v>
      </c>
      <c r="AA414" t="s">
        <v>39</v>
      </c>
    </row>
    <row r="415" spans="1:27" hidden="1" x14ac:dyDescent="0.25">
      <c r="A415" t="s">
        <v>27</v>
      </c>
      <c r="B415" t="s">
        <v>384</v>
      </c>
      <c r="C415" t="s">
        <v>385</v>
      </c>
      <c r="D415">
        <v>1473062</v>
      </c>
      <c r="E415">
        <v>5.68579461023752E+17</v>
      </c>
      <c r="F415" t="s">
        <v>861</v>
      </c>
      <c r="G415" t="s">
        <v>862</v>
      </c>
      <c r="H415" t="s">
        <v>58</v>
      </c>
      <c r="I415" t="s">
        <v>59</v>
      </c>
      <c r="J415" t="s">
        <v>60</v>
      </c>
      <c r="K415" s="1">
        <v>43891</v>
      </c>
      <c r="L415" s="1">
        <v>44256</v>
      </c>
      <c r="M415" s="1">
        <v>43952</v>
      </c>
      <c r="N415" s="1">
        <v>43982</v>
      </c>
      <c r="O415" t="s">
        <v>61</v>
      </c>
      <c r="P415">
        <v>-8</v>
      </c>
      <c r="Q415">
        <v>115</v>
      </c>
      <c r="R415">
        <v>-920</v>
      </c>
      <c r="S415">
        <v>0</v>
      </c>
      <c r="T415">
        <v>-920</v>
      </c>
      <c r="U415">
        <v>0</v>
      </c>
      <c r="V415">
        <v>-920</v>
      </c>
      <c r="W415" t="s">
        <v>36</v>
      </c>
      <c r="X415" t="s">
        <v>388</v>
      </c>
      <c r="Y415" t="s">
        <v>60</v>
      </c>
      <c r="Z415" t="s">
        <v>60</v>
      </c>
      <c r="AA415" t="s">
        <v>39</v>
      </c>
    </row>
    <row r="416" spans="1:27" hidden="1" x14ac:dyDescent="0.25">
      <c r="A416" t="s">
        <v>27</v>
      </c>
      <c r="B416" t="s">
        <v>152</v>
      </c>
      <c r="C416" t="s">
        <v>153</v>
      </c>
      <c r="D416">
        <v>1473062</v>
      </c>
      <c r="E416">
        <v>5.68579460999176E+17</v>
      </c>
      <c r="F416" t="s">
        <v>863</v>
      </c>
      <c r="G416" t="s">
        <v>864</v>
      </c>
      <c r="H416" t="s">
        <v>47</v>
      </c>
      <c r="I416" t="s">
        <v>48</v>
      </c>
      <c r="J416" t="s">
        <v>49</v>
      </c>
      <c r="K416" s="1">
        <v>43952</v>
      </c>
      <c r="L416" s="1">
        <v>44317</v>
      </c>
      <c r="M416" s="1">
        <v>43983</v>
      </c>
      <c r="N416" s="1">
        <v>44012</v>
      </c>
      <c r="O416" t="s">
        <v>35</v>
      </c>
      <c r="P416">
        <v>12</v>
      </c>
      <c r="Q416">
        <v>27</v>
      </c>
      <c r="R416">
        <v>324</v>
      </c>
      <c r="S416">
        <v>0</v>
      </c>
      <c r="T416">
        <v>324</v>
      </c>
      <c r="U416">
        <v>0</v>
      </c>
      <c r="V416">
        <v>324</v>
      </c>
      <c r="W416" t="s">
        <v>36</v>
      </c>
      <c r="X416" t="s">
        <v>156</v>
      </c>
      <c r="Y416" t="s">
        <v>97</v>
      </c>
      <c r="Z416" t="s">
        <v>49</v>
      </c>
      <c r="AA416" t="s">
        <v>39</v>
      </c>
    </row>
    <row r="417" spans="1:27" hidden="1" x14ac:dyDescent="0.25">
      <c r="A417" t="s">
        <v>27</v>
      </c>
      <c r="B417" t="s">
        <v>152</v>
      </c>
      <c r="C417" t="s">
        <v>153</v>
      </c>
      <c r="D417">
        <v>1473062</v>
      </c>
      <c r="E417">
        <v>5.6857946099904902E+17</v>
      </c>
      <c r="F417" t="s">
        <v>865</v>
      </c>
      <c r="G417" t="s">
        <v>866</v>
      </c>
      <c r="H417" t="s">
        <v>695</v>
      </c>
      <c r="I417" t="s">
        <v>696</v>
      </c>
      <c r="J417" t="s">
        <v>697</v>
      </c>
      <c r="K417" s="1">
        <v>43952</v>
      </c>
      <c r="L417" s="1">
        <v>44317</v>
      </c>
      <c r="M417" s="1">
        <v>43983</v>
      </c>
      <c r="N417" s="1">
        <v>44012</v>
      </c>
      <c r="O417" t="s">
        <v>35</v>
      </c>
      <c r="P417">
        <v>5.6</v>
      </c>
      <c r="Q417">
        <v>2</v>
      </c>
      <c r="R417">
        <v>11.2</v>
      </c>
      <c r="S417">
        <v>0</v>
      </c>
      <c r="T417">
        <v>11.2</v>
      </c>
      <c r="U417">
        <v>0</v>
      </c>
      <c r="V417">
        <v>11.2</v>
      </c>
      <c r="W417" t="s">
        <v>36</v>
      </c>
      <c r="X417" t="s">
        <v>156</v>
      </c>
      <c r="Y417" t="s">
        <v>697</v>
      </c>
      <c r="Z417" t="s">
        <v>697</v>
      </c>
      <c r="AA417" t="s">
        <v>39</v>
      </c>
    </row>
    <row r="418" spans="1:27" hidden="1" x14ac:dyDescent="0.25">
      <c r="A418" t="s">
        <v>27</v>
      </c>
      <c r="B418" t="s">
        <v>152</v>
      </c>
      <c r="C418" t="s">
        <v>153</v>
      </c>
      <c r="D418">
        <v>1473062</v>
      </c>
      <c r="E418">
        <v>5.6857946102387898E+17</v>
      </c>
      <c r="F418" t="s">
        <v>867</v>
      </c>
      <c r="G418" t="s">
        <v>868</v>
      </c>
      <c r="H418" t="s">
        <v>126</v>
      </c>
      <c r="I418" t="s">
        <v>127</v>
      </c>
      <c r="J418" t="s">
        <v>128</v>
      </c>
      <c r="K418" s="1">
        <v>43952</v>
      </c>
      <c r="L418" s="1">
        <v>44317</v>
      </c>
      <c r="M418" s="1">
        <v>43983</v>
      </c>
      <c r="N418" s="1">
        <v>44012</v>
      </c>
      <c r="O418" t="s">
        <v>35</v>
      </c>
      <c r="P418">
        <v>24</v>
      </c>
      <c r="Q418">
        <v>29</v>
      </c>
      <c r="R418">
        <v>696</v>
      </c>
      <c r="S418">
        <v>0</v>
      </c>
      <c r="T418">
        <v>696</v>
      </c>
      <c r="U418">
        <v>0</v>
      </c>
      <c r="V418">
        <v>696</v>
      </c>
      <c r="W418" t="s">
        <v>36</v>
      </c>
      <c r="X418" t="s">
        <v>156</v>
      </c>
      <c r="Y418" t="s">
        <v>459</v>
      </c>
      <c r="Z418" t="s">
        <v>128</v>
      </c>
      <c r="AA418" t="s">
        <v>39</v>
      </c>
    </row>
    <row r="419" spans="1:27" hidden="1" x14ac:dyDescent="0.25">
      <c r="A419" t="s">
        <v>27</v>
      </c>
      <c r="B419" t="s">
        <v>152</v>
      </c>
      <c r="C419" t="s">
        <v>153</v>
      </c>
      <c r="D419">
        <v>1473062</v>
      </c>
      <c r="E419">
        <v>5.6857946102387898E+17</v>
      </c>
      <c r="F419" t="s">
        <v>867</v>
      </c>
      <c r="G419" t="s">
        <v>868</v>
      </c>
      <c r="H419" t="s">
        <v>126</v>
      </c>
      <c r="I419" t="s">
        <v>127</v>
      </c>
      <c r="J419" t="s">
        <v>128</v>
      </c>
      <c r="K419" s="1">
        <v>43952</v>
      </c>
      <c r="L419" s="1">
        <v>44317</v>
      </c>
      <c r="M419" s="1">
        <v>43952</v>
      </c>
      <c r="N419" s="1">
        <v>43954</v>
      </c>
      <c r="O419" t="s">
        <v>61</v>
      </c>
      <c r="P419">
        <v>2.3199999999999998</v>
      </c>
      <c r="Q419">
        <v>32</v>
      </c>
      <c r="R419">
        <v>74.319999999999993</v>
      </c>
      <c r="S419">
        <v>0</v>
      </c>
      <c r="T419">
        <v>74.319999999999993</v>
      </c>
      <c r="U419">
        <v>0</v>
      </c>
      <c r="V419">
        <v>74.319999999999993</v>
      </c>
      <c r="W419" t="s">
        <v>36</v>
      </c>
      <c r="X419" t="s">
        <v>156</v>
      </c>
      <c r="Y419" t="s">
        <v>459</v>
      </c>
      <c r="Z419" t="s">
        <v>128</v>
      </c>
      <c r="AA419" t="s">
        <v>39</v>
      </c>
    </row>
    <row r="420" spans="1:27" hidden="1" x14ac:dyDescent="0.25">
      <c r="A420" t="s">
        <v>27</v>
      </c>
      <c r="B420" t="s">
        <v>152</v>
      </c>
      <c r="C420" t="s">
        <v>153</v>
      </c>
      <c r="D420">
        <v>1473062</v>
      </c>
      <c r="E420">
        <v>5.6857946102387898E+17</v>
      </c>
      <c r="F420" t="s">
        <v>867</v>
      </c>
      <c r="G420" t="s">
        <v>868</v>
      </c>
      <c r="H420" t="s">
        <v>126</v>
      </c>
      <c r="I420" t="s">
        <v>127</v>
      </c>
      <c r="J420" t="s">
        <v>128</v>
      </c>
      <c r="K420" s="1">
        <v>43952</v>
      </c>
      <c r="L420" s="1">
        <v>44317</v>
      </c>
      <c r="M420" s="1">
        <v>43955</v>
      </c>
      <c r="N420" s="1">
        <v>43982</v>
      </c>
      <c r="O420" t="s">
        <v>61</v>
      </c>
      <c r="P420">
        <v>21.67</v>
      </c>
      <c r="Q420">
        <v>29</v>
      </c>
      <c r="R420">
        <v>628.65</v>
      </c>
      <c r="S420">
        <v>0</v>
      </c>
      <c r="T420">
        <v>628.65</v>
      </c>
      <c r="U420">
        <v>0</v>
      </c>
      <c r="V420">
        <v>628.65</v>
      </c>
      <c r="W420" t="s">
        <v>36</v>
      </c>
      <c r="X420" t="s">
        <v>156</v>
      </c>
      <c r="Y420" t="s">
        <v>459</v>
      </c>
      <c r="Z420" t="s">
        <v>128</v>
      </c>
      <c r="AA420" t="s">
        <v>39</v>
      </c>
    </row>
    <row r="421" spans="1:27" hidden="1" x14ac:dyDescent="0.25">
      <c r="A421" t="s">
        <v>27</v>
      </c>
      <c r="B421" t="s">
        <v>152</v>
      </c>
      <c r="C421" t="s">
        <v>153</v>
      </c>
      <c r="D421">
        <v>1473062</v>
      </c>
      <c r="E421">
        <v>5.6857946102387898E+17</v>
      </c>
      <c r="F421" t="s">
        <v>867</v>
      </c>
      <c r="G421" t="s">
        <v>868</v>
      </c>
      <c r="H421" t="s">
        <v>126</v>
      </c>
      <c r="I421" t="s">
        <v>127</v>
      </c>
      <c r="J421" t="s">
        <v>128</v>
      </c>
      <c r="K421" s="1">
        <v>43952</v>
      </c>
      <c r="L421" s="1">
        <v>44317</v>
      </c>
      <c r="M421" s="1">
        <v>43952</v>
      </c>
      <c r="N421" s="1">
        <v>43982</v>
      </c>
      <c r="O421" t="s">
        <v>61</v>
      </c>
      <c r="P421">
        <v>-24</v>
      </c>
      <c r="Q421">
        <v>32</v>
      </c>
      <c r="R421">
        <v>-768</v>
      </c>
      <c r="S421">
        <v>0</v>
      </c>
      <c r="T421">
        <v>-768</v>
      </c>
      <c r="U421">
        <v>0</v>
      </c>
      <c r="V421">
        <v>-768</v>
      </c>
      <c r="W421" t="s">
        <v>36</v>
      </c>
      <c r="X421" t="s">
        <v>156</v>
      </c>
      <c r="Y421" t="s">
        <v>459</v>
      </c>
      <c r="Z421" t="s">
        <v>128</v>
      </c>
      <c r="AA421" t="s">
        <v>39</v>
      </c>
    </row>
    <row r="422" spans="1:27" hidden="1" x14ac:dyDescent="0.25">
      <c r="A422" t="s">
        <v>27</v>
      </c>
      <c r="B422" t="s">
        <v>357</v>
      </c>
      <c r="C422" t="s">
        <v>358</v>
      </c>
      <c r="D422">
        <v>1473062</v>
      </c>
      <c r="E422">
        <v>5.6857946102400698E+17</v>
      </c>
      <c r="F422" t="s">
        <v>869</v>
      </c>
      <c r="G422" t="s">
        <v>870</v>
      </c>
      <c r="H422" t="s">
        <v>47</v>
      </c>
      <c r="I422" t="s">
        <v>48</v>
      </c>
      <c r="J422" t="s">
        <v>49</v>
      </c>
      <c r="K422" s="1">
        <v>43770</v>
      </c>
      <c r="L422" s="1">
        <v>44136</v>
      </c>
      <c r="M422" s="1">
        <v>43983</v>
      </c>
      <c r="N422" s="1">
        <v>44012</v>
      </c>
      <c r="O422" t="s">
        <v>35</v>
      </c>
      <c r="P422">
        <v>12</v>
      </c>
      <c r="Q422">
        <v>10</v>
      </c>
      <c r="R422">
        <v>120</v>
      </c>
      <c r="S422">
        <v>0</v>
      </c>
      <c r="T422">
        <v>120</v>
      </c>
      <c r="U422">
        <v>0</v>
      </c>
      <c r="V422">
        <v>120</v>
      </c>
      <c r="W422" t="s">
        <v>36</v>
      </c>
      <c r="X422" t="s">
        <v>361</v>
      </c>
      <c r="Y422" t="s">
        <v>97</v>
      </c>
      <c r="Z422" t="s">
        <v>49</v>
      </c>
      <c r="AA422" t="s">
        <v>39</v>
      </c>
    </row>
    <row r="423" spans="1:27" hidden="1" x14ac:dyDescent="0.25">
      <c r="A423" t="s">
        <v>27</v>
      </c>
      <c r="B423" t="s">
        <v>294</v>
      </c>
      <c r="C423" t="s">
        <v>295</v>
      </c>
      <c r="D423">
        <v>1473062</v>
      </c>
      <c r="E423">
        <v>5.6857946108929997E+17</v>
      </c>
      <c r="F423" t="s">
        <v>871</v>
      </c>
      <c r="G423" t="s">
        <v>872</v>
      </c>
      <c r="H423" t="s">
        <v>47</v>
      </c>
      <c r="I423" t="s">
        <v>48</v>
      </c>
      <c r="J423" t="s">
        <v>49</v>
      </c>
      <c r="K423" s="1">
        <v>43952</v>
      </c>
      <c r="L423" s="1">
        <v>44317</v>
      </c>
      <c r="M423" s="1">
        <v>43983</v>
      </c>
      <c r="N423" s="1">
        <v>44012</v>
      </c>
      <c r="O423" t="s">
        <v>35</v>
      </c>
      <c r="P423">
        <v>12</v>
      </c>
      <c r="Q423">
        <v>8</v>
      </c>
      <c r="R423">
        <v>96</v>
      </c>
      <c r="S423">
        <v>0</v>
      </c>
      <c r="T423">
        <v>96</v>
      </c>
      <c r="U423">
        <v>0</v>
      </c>
      <c r="V423">
        <v>96</v>
      </c>
      <c r="W423" t="s">
        <v>36</v>
      </c>
      <c r="X423" t="s">
        <v>301</v>
      </c>
      <c r="Y423" t="s">
        <v>97</v>
      </c>
      <c r="Z423" t="s">
        <v>49</v>
      </c>
      <c r="AA423" t="s">
        <v>39</v>
      </c>
    </row>
    <row r="424" spans="1:27" hidden="1" x14ac:dyDescent="0.25">
      <c r="A424" t="s">
        <v>27</v>
      </c>
      <c r="B424" t="s">
        <v>294</v>
      </c>
      <c r="C424" t="s">
        <v>295</v>
      </c>
      <c r="D424">
        <v>1473062</v>
      </c>
      <c r="E424">
        <v>5.6857946108929997E+17</v>
      </c>
      <c r="F424" t="s">
        <v>871</v>
      </c>
      <c r="G424" t="s">
        <v>872</v>
      </c>
      <c r="H424" t="s">
        <v>47</v>
      </c>
      <c r="I424" t="s">
        <v>48</v>
      </c>
      <c r="J424" t="s">
        <v>49</v>
      </c>
      <c r="K424" s="1">
        <v>43952</v>
      </c>
      <c r="L424" s="1">
        <v>44317</v>
      </c>
      <c r="M424" s="1">
        <v>43952</v>
      </c>
      <c r="N424" s="1">
        <v>43958</v>
      </c>
      <c r="O424" t="s">
        <v>61</v>
      </c>
      <c r="P424">
        <v>2.71</v>
      </c>
      <c r="Q424">
        <v>7</v>
      </c>
      <c r="R424">
        <v>18.97</v>
      </c>
      <c r="S424">
        <v>0</v>
      </c>
      <c r="T424">
        <v>18.97</v>
      </c>
      <c r="U424">
        <v>0</v>
      </c>
      <c r="V424">
        <v>18.97</v>
      </c>
      <c r="W424" t="s">
        <v>36</v>
      </c>
      <c r="X424" t="s">
        <v>301</v>
      </c>
      <c r="Y424" t="s">
        <v>97</v>
      </c>
      <c r="Z424" t="s">
        <v>49</v>
      </c>
      <c r="AA424" t="s">
        <v>39</v>
      </c>
    </row>
    <row r="425" spans="1:27" hidden="1" x14ac:dyDescent="0.25">
      <c r="A425" t="s">
        <v>27</v>
      </c>
      <c r="B425" t="s">
        <v>294</v>
      </c>
      <c r="C425" t="s">
        <v>295</v>
      </c>
      <c r="D425">
        <v>1473062</v>
      </c>
      <c r="E425">
        <v>5.6857946108929997E+17</v>
      </c>
      <c r="F425" t="s">
        <v>871</v>
      </c>
      <c r="G425" t="s">
        <v>872</v>
      </c>
      <c r="H425" t="s">
        <v>47</v>
      </c>
      <c r="I425" t="s">
        <v>48</v>
      </c>
      <c r="J425" t="s">
        <v>49</v>
      </c>
      <c r="K425" s="1">
        <v>43952</v>
      </c>
      <c r="L425" s="1">
        <v>44317</v>
      </c>
      <c r="M425" s="1">
        <v>43959</v>
      </c>
      <c r="N425" s="1">
        <v>43982</v>
      </c>
      <c r="O425" t="s">
        <v>61</v>
      </c>
      <c r="P425">
        <v>9.2899999999999991</v>
      </c>
      <c r="Q425">
        <v>8</v>
      </c>
      <c r="R425">
        <v>74.319999999999993</v>
      </c>
      <c r="S425">
        <v>0</v>
      </c>
      <c r="T425">
        <v>74.319999999999993</v>
      </c>
      <c r="U425">
        <v>0</v>
      </c>
      <c r="V425">
        <v>74.319999999999993</v>
      </c>
      <c r="W425" t="s">
        <v>36</v>
      </c>
      <c r="X425" t="s">
        <v>301</v>
      </c>
      <c r="Y425" t="s">
        <v>97</v>
      </c>
      <c r="Z425" t="s">
        <v>49</v>
      </c>
      <c r="AA425" t="s">
        <v>39</v>
      </c>
    </row>
    <row r="426" spans="1:27" hidden="1" x14ac:dyDescent="0.25">
      <c r="A426" t="s">
        <v>27</v>
      </c>
      <c r="B426" t="s">
        <v>294</v>
      </c>
      <c r="C426" t="s">
        <v>295</v>
      </c>
      <c r="D426">
        <v>1473062</v>
      </c>
      <c r="E426">
        <v>5.6857946108929997E+17</v>
      </c>
      <c r="F426" t="s">
        <v>871</v>
      </c>
      <c r="G426" t="s">
        <v>872</v>
      </c>
      <c r="H426" t="s">
        <v>47</v>
      </c>
      <c r="I426" t="s">
        <v>48</v>
      </c>
      <c r="J426" t="s">
        <v>49</v>
      </c>
      <c r="K426" s="1">
        <v>43952</v>
      </c>
      <c r="L426" s="1">
        <v>44317</v>
      </c>
      <c r="M426" s="1">
        <v>43952</v>
      </c>
      <c r="N426" s="1">
        <v>43982</v>
      </c>
      <c r="O426" t="s">
        <v>61</v>
      </c>
      <c r="P426">
        <v>-12</v>
      </c>
      <c r="Q426">
        <v>6</v>
      </c>
      <c r="R426">
        <v>-72</v>
      </c>
      <c r="S426">
        <v>0</v>
      </c>
      <c r="T426">
        <v>-72</v>
      </c>
      <c r="U426">
        <v>0</v>
      </c>
      <c r="V426">
        <v>-72</v>
      </c>
      <c r="W426" t="s">
        <v>36</v>
      </c>
      <c r="X426" t="s">
        <v>301</v>
      </c>
      <c r="Y426" t="s">
        <v>97</v>
      </c>
      <c r="Z426" t="s">
        <v>49</v>
      </c>
      <c r="AA426" t="s">
        <v>39</v>
      </c>
    </row>
    <row r="427" spans="1:27" hidden="1" x14ac:dyDescent="0.25">
      <c r="A427" t="s">
        <v>27</v>
      </c>
      <c r="B427" t="s">
        <v>294</v>
      </c>
      <c r="C427" t="s">
        <v>295</v>
      </c>
      <c r="D427">
        <v>1473062</v>
      </c>
      <c r="E427">
        <v>5.6857946108917197E+17</v>
      </c>
      <c r="F427" t="s">
        <v>873</v>
      </c>
      <c r="G427" t="s">
        <v>874</v>
      </c>
      <c r="H427" t="s">
        <v>224</v>
      </c>
      <c r="I427" t="s">
        <v>225</v>
      </c>
      <c r="J427" t="s">
        <v>226</v>
      </c>
      <c r="K427" s="1">
        <v>43952</v>
      </c>
      <c r="L427" s="1">
        <v>44317</v>
      </c>
      <c r="M427" s="1">
        <v>43983</v>
      </c>
      <c r="N427" s="1">
        <v>44012</v>
      </c>
      <c r="O427" t="s">
        <v>35</v>
      </c>
      <c r="P427">
        <v>6.4</v>
      </c>
      <c r="Q427">
        <v>55</v>
      </c>
      <c r="R427">
        <v>352</v>
      </c>
      <c r="S427">
        <v>0</v>
      </c>
      <c r="T427">
        <v>352</v>
      </c>
      <c r="U427">
        <v>0</v>
      </c>
      <c r="V427">
        <v>352</v>
      </c>
      <c r="W427" t="s">
        <v>36</v>
      </c>
      <c r="X427" t="s">
        <v>301</v>
      </c>
      <c r="Y427" t="s">
        <v>700</v>
      </c>
      <c r="Z427" t="s">
        <v>226</v>
      </c>
      <c r="AA427" t="s">
        <v>39</v>
      </c>
    </row>
    <row r="428" spans="1:27" hidden="1" x14ac:dyDescent="0.25">
      <c r="A428" t="s">
        <v>27</v>
      </c>
      <c r="B428" t="s">
        <v>294</v>
      </c>
      <c r="C428" t="s">
        <v>295</v>
      </c>
      <c r="D428">
        <v>1473062</v>
      </c>
      <c r="E428">
        <v>5.6857946108929997E+17</v>
      </c>
      <c r="F428" t="s">
        <v>875</v>
      </c>
      <c r="G428" t="s">
        <v>876</v>
      </c>
      <c r="H428" t="s">
        <v>166</v>
      </c>
      <c r="I428" t="s">
        <v>167</v>
      </c>
      <c r="J428" t="s">
        <v>168</v>
      </c>
      <c r="K428" s="1">
        <v>43952</v>
      </c>
      <c r="L428" s="1">
        <v>44317</v>
      </c>
      <c r="M428" s="1">
        <v>43983</v>
      </c>
      <c r="N428" s="1">
        <v>44012</v>
      </c>
      <c r="O428" t="s">
        <v>35</v>
      </c>
      <c r="P428">
        <v>4</v>
      </c>
      <c r="Q428">
        <v>1</v>
      </c>
      <c r="R428">
        <v>4</v>
      </c>
      <c r="S428">
        <v>0</v>
      </c>
      <c r="T428">
        <v>4</v>
      </c>
      <c r="U428">
        <v>0</v>
      </c>
      <c r="V428">
        <v>4</v>
      </c>
      <c r="W428" t="s">
        <v>36</v>
      </c>
      <c r="X428" t="s">
        <v>301</v>
      </c>
      <c r="Y428" t="s">
        <v>169</v>
      </c>
      <c r="Z428" t="s">
        <v>168</v>
      </c>
      <c r="AA428" t="s">
        <v>39</v>
      </c>
    </row>
    <row r="429" spans="1:27" hidden="1" x14ac:dyDescent="0.25">
      <c r="A429" t="s">
        <v>27</v>
      </c>
      <c r="B429" t="s">
        <v>294</v>
      </c>
      <c r="C429" t="s">
        <v>295</v>
      </c>
      <c r="D429">
        <v>1473062</v>
      </c>
      <c r="E429">
        <v>5.6857946108929997E+17</v>
      </c>
      <c r="F429" t="s">
        <v>877</v>
      </c>
      <c r="G429" t="s">
        <v>878</v>
      </c>
      <c r="H429" t="s">
        <v>42</v>
      </c>
      <c r="I429" t="s">
        <v>43</v>
      </c>
      <c r="J429" t="s">
        <v>44</v>
      </c>
      <c r="K429" s="1">
        <v>43952</v>
      </c>
      <c r="L429" s="1">
        <v>44317</v>
      </c>
      <c r="M429" s="1">
        <v>43983</v>
      </c>
      <c r="N429" s="1">
        <v>44012</v>
      </c>
      <c r="O429" t="s">
        <v>35</v>
      </c>
      <c r="P429">
        <v>16</v>
      </c>
      <c r="Q429">
        <v>112</v>
      </c>
      <c r="R429">
        <v>1792</v>
      </c>
      <c r="S429">
        <v>0</v>
      </c>
      <c r="T429">
        <v>1792</v>
      </c>
      <c r="U429">
        <v>0</v>
      </c>
      <c r="V429">
        <v>1792</v>
      </c>
      <c r="W429" t="s">
        <v>36</v>
      </c>
      <c r="X429" t="s">
        <v>301</v>
      </c>
      <c r="Y429" t="s">
        <v>157</v>
      </c>
      <c r="Z429" t="s">
        <v>44</v>
      </c>
      <c r="AA429" t="s">
        <v>39</v>
      </c>
    </row>
    <row r="430" spans="1:27" hidden="1" x14ac:dyDescent="0.25">
      <c r="A430" t="s">
        <v>27</v>
      </c>
      <c r="B430" t="s">
        <v>294</v>
      </c>
      <c r="C430" t="s">
        <v>295</v>
      </c>
      <c r="D430">
        <v>1473062</v>
      </c>
      <c r="E430">
        <v>5.6857946108929997E+17</v>
      </c>
      <c r="F430" t="s">
        <v>877</v>
      </c>
      <c r="G430" t="s">
        <v>878</v>
      </c>
      <c r="H430" t="s">
        <v>42</v>
      </c>
      <c r="I430" t="s">
        <v>43</v>
      </c>
      <c r="J430" t="s">
        <v>44</v>
      </c>
      <c r="K430" s="1">
        <v>43952</v>
      </c>
      <c r="L430" s="1">
        <v>44317</v>
      </c>
      <c r="M430" s="1">
        <v>43952</v>
      </c>
      <c r="N430" s="1">
        <v>43958</v>
      </c>
      <c r="O430" t="s">
        <v>61</v>
      </c>
      <c r="P430">
        <v>3.61</v>
      </c>
      <c r="Q430">
        <v>111</v>
      </c>
      <c r="R430">
        <v>401.03</v>
      </c>
      <c r="S430">
        <v>0</v>
      </c>
      <c r="T430">
        <v>401.03</v>
      </c>
      <c r="U430">
        <v>0</v>
      </c>
      <c r="V430">
        <v>401.03</v>
      </c>
      <c r="W430" t="s">
        <v>36</v>
      </c>
      <c r="X430" t="s">
        <v>301</v>
      </c>
      <c r="Y430" t="s">
        <v>157</v>
      </c>
      <c r="Z430" t="s">
        <v>44</v>
      </c>
      <c r="AA430" t="s">
        <v>39</v>
      </c>
    </row>
    <row r="431" spans="1:27" hidden="1" x14ac:dyDescent="0.25">
      <c r="A431" t="s">
        <v>27</v>
      </c>
      <c r="B431" t="s">
        <v>294</v>
      </c>
      <c r="C431" t="s">
        <v>295</v>
      </c>
      <c r="D431">
        <v>1473062</v>
      </c>
      <c r="E431">
        <v>5.6857946108929997E+17</v>
      </c>
      <c r="F431" t="s">
        <v>877</v>
      </c>
      <c r="G431" t="s">
        <v>878</v>
      </c>
      <c r="H431" t="s">
        <v>42</v>
      </c>
      <c r="I431" t="s">
        <v>43</v>
      </c>
      <c r="J431" t="s">
        <v>44</v>
      </c>
      <c r="K431" s="1">
        <v>43952</v>
      </c>
      <c r="L431" s="1">
        <v>44317</v>
      </c>
      <c r="M431" s="1">
        <v>43959</v>
      </c>
      <c r="N431" s="1">
        <v>43982</v>
      </c>
      <c r="O431" t="s">
        <v>61</v>
      </c>
      <c r="P431">
        <v>12.38</v>
      </c>
      <c r="Q431">
        <v>112</v>
      </c>
      <c r="R431">
        <v>1387.35</v>
      </c>
      <c r="S431">
        <v>0</v>
      </c>
      <c r="T431">
        <v>1387.35</v>
      </c>
      <c r="U431">
        <v>0</v>
      </c>
      <c r="V431">
        <v>1387.35</v>
      </c>
      <c r="W431" t="s">
        <v>36</v>
      </c>
      <c r="X431" t="s">
        <v>301</v>
      </c>
      <c r="Y431" t="s">
        <v>157</v>
      </c>
      <c r="Z431" t="s">
        <v>44</v>
      </c>
      <c r="AA431" t="s">
        <v>39</v>
      </c>
    </row>
    <row r="432" spans="1:27" hidden="1" x14ac:dyDescent="0.25">
      <c r="A432" t="s">
        <v>27</v>
      </c>
      <c r="B432" t="s">
        <v>294</v>
      </c>
      <c r="C432" t="s">
        <v>295</v>
      </c>
      <c r="D432">
        <v>1473062</v>
      </c>
      <c r="E432">
        <v>5.6857946108929997E+17</v>
      </c>
      <c r="F432" t="s">
        <v>877</v>
      </c>
      <c r="G432" t="s">
        <v>878</v>
      </c>
      <c r="H432" t="s">
        <v>42</v>
      </c>
      <c r="I432" t="s">
        <v>43</v>
      </c>
      <c r="J432" t="s">
        <v>44</v>
      </c>
      <c r="K432" s="1">
        <v>43952</v>
      </c>
      <c r="L432" s="1">
        <v>44317</v>
      </c>
      <c r="M432" s="1">
        <v>43952</v>
      </c>
      <c r="N432" s="1">
        <v>43982</v>
      </c>
      <c r="O432" t="s">
        <v>61</v>
      </c>
      <c r="P432">
        <v>-16</v>
      </c>
      <c r="Q432">
        <v>108</v>
      </c>
      <c r="R432">
        <v>-1728</v>
      </c>
      <c r="S432">
        <v>0</v>
      </c>
      <c r="T432">
        <v>-1728</v>
      </c>
      <c r="U432">
        <v>0</v>
      </c>
      <c r="V432">
        <v>-1728</v>
      </c>
      <c r="W432" t="s">
        <v>36</v>
      </c>
      <c r="X432" t="s">
        <v>301</v>
      </c>
      <c r="Y432" t="s">
        <v>157</v>
      </c>
      <c r="Z432" t="s">
        <v>44</v>
      </c>
      <c r="AA432" t="s">
        <v>39</v>
      </c>
    </row>
    <row r="433" spans="1:27" hidden="1" x14ac:dyDescent="0.25">
      <c r="A433" t="s">
        <v>27</v>
      </c>
      <c r="B433" t="s">
        <v>879</v>
      </c>
      <c r="C433" t="s">
        <v>880</v>
      </c>
      <c r="D433">
        <v>1473062</v>
      </c>
      <c r="E433">
        <v>5.6857946104462502E+17</v>
      </c>
      <c r="F433" t="s">
        <v>881</v>
      </c>
      <c r="G433" t="s">
        <v>882</v>
      </c>
      <c r="H433" t="s">
        <v>84</v>
      </c>
      <c r="I433" t="s">
        <v>85</v>
      </c>
      <c r="J433" t="s">
        <v>86</v>
      </c>
      <c r="K433" s="1">
        <v>43739</v>
      </c>
      <c r="L433" s="1">
        <v>44105</v>
      </c>
      <c r="M433" s="1">
        <v>43983</v>
      </c>
      <c r="N433" s="1">
        <v>44012</v>
      </c>
      <c r="O433" t="s">
        <v>35</v>
      </c>
      <c r="P433">
        <v>4</v>
      </c>
      <c r="Q433">
        <v>1</v>
      </c>
      <c r="R433">
        <v>4</v>
      </c>
      <c r="S433">
        <v>0</v>
      </c>
      <c r="T433">
        <v>4</v>
      </c>
      <c r="U433">
        <v>0</v>
      </c>
      <c r="V433">
        <v>4</v>
      </c>
      <c r="W433" t="s">
        <v>36</v>
      </c>
      <c r="X433" t="s">
        <v>883</v>
      </c>
      <c r="Y433" t="s">
        <v>87</v>
      </c>
      <c r="Z433" t="s">
        <v>86</v>
      </c>
      <c r="AA433" t="s">
        <v>39</v>
      </c>
    </row>
    <row r="434" spans="1:27" hidden="1" x14ac:dyDescent="0.25">
      <c r="A434" t="s">
        <v>27</v>
      </c>
      <c r="B434" t="s">
        <v>289</v>
      </c>
      <c r="C434" t="s">
        <v>290</v>
      </c>
      <c r="D434">
        <v>1473062</v>
      </c>
      <c r="E434">
        <v>5.6857946095911603E+17</v>
      </c>
      <c r="F434" t="s">
        <v>884</v>
      </c>
      <c r="G434" t="s">
        <v>885</v>
      </c>
      <c r="H434" t="s">
        <v>174</v>
      </c>
      <c r="I434" t="s">
        <v>175</v>
      </c>
      <c r="J434" t="s">
        <v>176</v>
      </c>
      <c r="K434" s="1">
        <v>43768</v>
      </c>
      <c r="L434" s="1">
        <v>44136</v>
      </c>
      <c r="M434" s="1">
        <v>43983</v>
      </c>
      <c r="N434" s="1">
        <v>44012</v>
      </c>
      <c r="O434" t="s">
        <v>35</v>
      </c>
      <c r="P434">
        <v>7</v>
      </c>
      <c r="Q434">
        <v>1</v>
      </c>
      <c r="R434">
        <v>7</v>
      </c>
      <c r="S434">
        <v>0</v>
      </c>
      <c r="T434">
        <v>7</v>
      </c>
      <c r="U434">
        <v>0</v>
      </c>
      <c r="V434">
        <v>7</v>
      </c>
      <c r="W434" t="s">
        <v>36</v>
      </c>
      <c r="X434" t="s">
        <v>293</v>
      </c>
      <c r="Y434" t="s">
        <v>176</v>
      </c>
      <c r="Z434" t="s">
        <v>176</v>
      </c>
      <c r="AA434" t="s">
        <v>39</v>
      </c>
    </row>
    <row r="435" spans="1:27" hidden="1" x14ac:dyDescent="0.25">
      <c r="A435" t="s">
        <v>27</v>
      </c>
      <c r="B435" t="s">
        <v>879</v>
      </c>
      <c r="C435" t="s">
        <v>880</v>
      </c>
      <c r="D435">
        <v>1473062</v>
      </c>
      <c r="E435">
        <v>5.6857946102080499E+17</v>
      </c>
      <c r="F435" t="s">
        <v>886</v>
      </c>
      <c r="G435" t="s">
        <v>887</v>
      </c>
      <c r="H435" t="s">
        <v>52</v>
      </c>
      <c r="I435" t="s">
        <v>53</v>
      </c>
      <c r="J435" t="s">
        <v>54</v>
      </c>
      <c r="K435" s="1">
        <v>43739</v>
      </c>
      <c r="L435" s="1">
        <v>44105</v>
      </c>
      <c r="M435" s="1">
        <v>43983</v>
      </c>
      <c r="N435" s="1">
        <v>44012</v>
      </c>
      <c r="O435" t="s">
        <v>35</v>
      </c>
      <c r="P435">
        <v>16</v>
      </c>
      <c r="Q435">
        <v>6</v>
      </c>
      <c r="R435">
        <v>96</v>
      </c>
      <c r="S435">
        <v>0</v>
      </c>
      <c r="T435">
        <v>96</v>
      </c>
      <c r="U435">
        <v>0</v>
      </c>
      <c r="V435">
        <v>96</v>
      </c>
      <c r="W435" t="s">
        <v>36</v>
      </c>
      <c r="X435" t="s">
        <v>883</v>
      </c>
      <c r="Y435" t="s">
        <v>55</v>
      </c>
      <c r="Z435" t="s">
        <v>54</v>
      </c>
      <c r="AA435" t="s">
        <v>39</v>
      </c>
    </row>
    <row r="436" spans="1:27" hidden="1" x14ac:dyDescent="0.25">
      <c r="A436" t="s">
        <v>27</v>
      </c>
      <c r="B436" t="s">
        <v>879</v>
      </c>
      <c r="C436" t="s">
        <v>880</v>
      </c>
      <c r="D436">
        <v>1473062</v>
      </c>
      <c r="E436">
        <v>5.6857946102080499E+17</v>
      </c>
      <c r="F436" t="s">
        <v>888</v>
      </c>
      <c r="G436" t="s">
        <v>889</v>
      </c>
      <c r="H436" t="s">
        <v>100</v>
      </c>
      <c r="I436" t="s">
        <v>101</v>
      </c>
      <c r="J436" t="s">
        <v>102</v>
      </c>
      <c r="K436" s="1">
        <v>43739</v>
      </c>
      <c r="L436" s="1">
        <v>44105</v>
      </c>
      <c r="M436" s="1">
        <v>43983</v>
      </c>
      <c r="N436" s="1">
        <v>44012</v>
      </c>
      <c r="O436" t="s">
        <v>35</v>
      </c>
      <c r="P436">
        <v>3.2</v>
      </c>
      <c r="Q436">
        <v>2</v>
      </c>
      <c r="R436">
        <v>6.4</v>
      </c>
      <c r="S436">
        <v>0</v>
      </c>
      <c r="T436">
        <v>6.4</v>
      </c>
      <c r="U436">
        <v>0</v>
      </c>
      <c r="V436">
        <v>6.4</v>
      </c>
      <c r="W436" t="s">
        <v>36</v>
      </c>
      <c r="X436" t="s">
        <v>883</v>
      </c>
      <c r="Y436" t="s">
        <v>102</v>
      </c>
      <c r="Z436" t="s">
        <v>102</v>
      </c>
      <c r="AA436" t="s">
        <v>39</v>
      </c>
    </row>
    <row r="437" spans="1:27" hidden="1" x14ac:dyDescent="0.25">
      <c r="A437" t="s">
        <v>27</v>
      </c>
      <c r="B437" t="s">
        <v>890</v>
      </c>
      <c r="C437" t="s">
        <v>891</v>
      </c>
      <c r="D437">
        <v>1473062</v>
      </c>
      <c r="E437">
        <v>5.6857946092302298E+17</v>
      </c>
      <c r="F437" t="s">
        <v>892</v>
      </c>
      <c r="G437" t="s">
        <v>893</v>
      </c>
      <c r="H437" t="s">
        <v>838</v>
      </c>
      <c r="I437" t="s">
        <v>839</v>
      </c>
      <c r="J437" t="s">
        <v>840</v>
      </c>
      <c r="K437" s="1">
        <v>43983</v>
      </c>
      <c r="L437" s="1">
        <v>44348</v>
      </c>
      <c r="M437" s="1">
        <v>43983</v>
      </c>
      <c r="N437" s="1">
        <v>44012</v>
      </c>
      <c r="O437" t="s">
        <v>178</v>
      </c>
      <c r="P437">
        <v>0.8</v>
      </c>
      <c r="Q437">
        <v>1</v>
      </c>
      <c r="R437">
        <v>0.8</v>
      </c>
      <c r="S437">
        <v>0</v>
      </c>
      <c r="T437">
        <v>0.8</v>
      </c>
      <c r="U437">
        <v>0</v>
      </c>
      <c r="V437">
        <v>0.8</v>
      </c>
      <c r="W437" t="s">
        <v>36</v>
      </c>
      <c r="X437" t="s">
        <v>894</v>
      </c>
      <c r="Y437" t="s">
        <v>840</v>
      </c>
      <c r="Z437" t="s">
        <v>840</v>
      </c>
      <c r="AA437" t="s">
        <v>39</v>
      </c>
    </row>
    <row r="438" spans="1:27" hidden="1" x14ac:dyDescent="0.25">
      <c r="A438" t="s">
        <v>27</v>
      </c>
      <c r="B438" t="s">
        <v>70</v>
      </c>
      <c r="C438" t="s">
        <v>71</v>
      </c>
      <c r="D438">
        <v>1473062</v>
      </c>
      <c r="E438">
        <v>5.6857946093633901E+17</v>
      </c>
      <c r="F438" t="s">
        <v>895</v>
      </c>
      <c r="G438" t="s">
        <v>896</v>
      </c>
      <c r="H438" t="s">
        <v>897</v>
      </c>
      <c r="I438" t="s">
        <v>898</v>
      </c>
      <c r="J438" t="s">
        <v>899</v>
      </c>
      <c r="K438" s="1">
        <v>43983</v>
      </c>
      <c r="L438" s="1">
        <v>44348</v>
      </c>
      <c r="M438" s="1">
        <v>43983</v>
      </c>
      <c r="N438" s="1">
        <v>44012</v>
      </c>
      <c r="O438" t="s">
        <v>178</v>
      </c>
      <c r="P438">
        <v>1.6</v>
      </c>
      <c r="Q438">
        <v>32</v>
      </c>
      <c r="R438">
        <v>51.2</v>
      </c>
      <c r="S438">
        <v>0</v>
      </c>
      <c r="T438">
        <v>51.2</v>
      </c>
      <c r="U438">
        <v>0</v>
      </c>
      <c r="V438">
        <v>51.2</v>
      </c>
      <c r="W438" t="s">
        <v>36</v>
      </c>
      <c r="X438" t="s">
        <v>77</v>
      </c>
      <c r="Y438" t="s">
        <v>900</v>
      </c>
      <c r="Z438" t="s">
        <v>899</v>
      </c>
      <c r="AA438" t="s">
        <v>39</v>
      </c>
    </row>
    <row r="439" spans="1:27" hidden="1" x14ac:dyDescent="0.25">
      <c r="A439" t="s">
        <v>27</v>
      </c>
      <c r="B439" t="s">
        <v>70</v>
      </c>
      <c r="C439" t="s">
        <v>71</v>
      </c>
      <c r="D439">
        <v>1473062</v>
      </c>
      <c r="E439">
        <v>5.6857946093633997E+17</v>
      </c>
      <c r="F439" t="s">
        <v>901</v>
      </c>
      <c r="G439" t="s">
        <v>902</v>
      </c>
      <c r="H439" t="s">
        <v>42</v>
      </c>
      <c r="I439" t="s">
        <v>43</v>
      </c>
      <c r="J439" t="s">
        <v>44</v>
      </c>
      <c r="K439" s="1">
        <v>43617</v>
      </c>
      <c r="L439" s="1">
        <v>43983</v>
      </c>
      <c r="M439" s="1">
        <v>43952</v>
      </c>
      <c r="N439" s="1">
        <v>43962</v>
      </c>
      <c r="O439" t="s">
        <v>61</v>
      </c>
      <c r="P439">
        <v>5.67</v>
      </c>
      <c r="Q439">
        <v>74</v>
      </c>
      <c r="R439">
        <v>420.13</v>
      </c>
      <c r="S439">
        <v>0</v>
      </c>
      <c r="T439">
        <v>420.13</v>
      </c>
      <c r="U439">
        <v>0</v>
      </c>
      <c r="V439">
        <v>420.13</v>
      </c>
      <c r="W439" t="s">
        <v>36</v>
      </c>
      <c r="X439" t="s">
        <v>77</v>
      </c>
      <c r="Y439" t="s">
        <v>157</v>
      </c>
      <c r="Z439" t="s">
        <v>44</v>
      </c>
      <c r="AA439" t="s">
        <v>39</v>
      </c>
    </row>
    <row r="440" spans="1:27" hidden="1" x14ac:dyDescent="0.25">
      <c r="A440" t="s">
        <v>27</v>
      </c>
      <c r="B440" t="s">
        <v>70</v>
      </c>
      <c r="C440" t="s">
        <v>71</v>
      </c>
      <c r="D440">
        <v>1473062</v>
      </c>
      <c r="E440">
        <v>5.6857946093633997E+17</v>
      </c>
      <c r="F440" t="s">
        <v>901</v>
      </c>
      <c r="G440" t="s">
        <v>902</v>
      </c>
      <c r="H440" t="s">
        <v>42</v>
      </c>
      <c r="I440" t="s">
        <v>43</v>
      </c>
      <c r="J440" t="s">
        <v>44</v>
      </c>
      <c r="K440" s="1">
        <v>43617</v>
      </c>
      <c r="L440" s="1">
        <v>43983</v>
      </c>
      <c r="M440" s="1">
        <v>43963</v>
      </c>
      <c r="N440" s="1">
        <v>43982</v>
      </c>
      <c r="O440" t="s">
        <v>61</v>
      </c>
      <c r="P440">
        <v>10.32</v>
      </c>
      <c r="Q440">
        <v>77</v>
      </c>
      <c r="R440">
        <v>794.84</v>
      </c>
      <c r="S440">
        <v>0</v>
      </c>
      <c r="T440">
        <v>794.84</v>
      </c>
      <c r="U440">
        <v>0</v>
      </c>
      <c r="V440">
        <v>794.84</v>
      </c>
      <c r="W440" t="s">
        <v>36</v>
      </c>
      <c r="X440" t="s">
        <v>77</v>
      </c>
      <c r="Y440" t="s">
        <v>157</v>
      </c>
      <c r="Z440" t="s">
        <v>44</v>
      </c>
      <c r="AA440" t="s">
        <v>39</v>
      </c>
    </row>
    <row r="441" spans="1:27" hidden="1" x14ac:dyDescent="0.25">
      <c r="A441" t="s">
        <v>27</v>
      </c>
      <c r="B441" t="s">
        <v>70</v>
      </c>
      <c r="C441" t="s">
        <v>71</v>
      </c>
      <c r="D441">
        <v>1473062</v>
      </c>
      <c r="E441">
        <v>5.6857946093633997E+17</v>
      </c>
      <c r="F441" t="s">
        <v>901</v>
      </c>
      <c r="G441" t="s">
        <v>902</v>
      </c>
      <c r="H441" t="s">
        <v>42</v>
      </c>
      <c r="I441" t="s">
        <v>43</v>
      </c>
      <c r="J441" t="s">
        <v>44</v>
      </c>
      <c r="K441" s="1">
        <v>43617</v>
      </c>
      <c r="L441" s="1">
        <v>43983</v>
      </c>
      <c r="M441" s="1">
        <v>43952</v>
      </c>
      <c r="N441" s="1">
        <v>43982</v>
      </c>
      <c r="O441" t="s">
        <v>61</v>
      </c>
      <c r="P441">
        <v>-16</v>
      </c>
      <c r="Q441">
        <v>74</v>
      </c>
      <c r="R441">
        <v>-1184</v>
      </c>
      <c r="S441">
        <v>0</v>
      </c>
      <c r="T441">
        <v>-1184</v>
      </c>
      <c r="U441">
        <v>0</v>
      </c>
      <c r="V441">
        <v>-1184</v>
      </c>
      <c r="W441" t="s">
        <v>36</v>
      </c>
      <c r="X441" t="s">
        <v>77</v>
      </c>
      <c r="Y441" t="s">
        <v>157</v>
      </c>
      <c r="Z441" t="s">
        <v>44</v>
      </c>
      <c r="AA441" t="s">
        <v>39</v>
      </c>
    </row>
    <row r="442" spans="1:27" hidden="1" x14ac:dyDescent="0.25">
      <c r="A442" t="s">
        <v>27</v>
      </c>
      <c r="B442" t="s">
        <v>70</v>
      </c>
      <c r="C442" t="s">
        <v>71</v>
      </c>
      <c r="D442">
        <v>1473062</v>
      </c>
      <c r="E442">
        <v>5.6857946094337901E+17</v>
      </c>
      <c r="F442" t="s">
        <v>901</v>
      </c>
      <c r="G442" t="s">
        <v>902</v>
      </c>
      <c r="H442" t="s">
        <v>42</v>
      </c>
      <c r="I442" t="s">
        <v>43</v>
      </c>
      <c r="J442" t="s">
        <v>44</v>
      </c>
      <c r="K442" s="1">
        <v>43983</v>
      </c>
      <c r="L442" s="1">
        <v>44348</v>
      </c>
      <c r="M442" s="1">
        <v>43983</v>
      </c>
      <c r="N442" s="1">
        <v>44012</v>
      </c>
      <c r="O442" t="s">
        <v>178</v>
      </c>
      <c r="P442">
        <v>16</v>
      </c>
      <c r="Q442">
        <v>77</v>
      </c>
      <c r="R442">
        <v>1232</v>
      </c>
      <c r="S442">
        <v>0</v>
      </c>
      <c r="T442">
        <v>1232</v>
      </c>
      <c r="U442">
        <v>0</v>
      </c>
      <c r="V442">
        <v>1232</v>
      </c>
      <c r="W442" t="s">
        <v>36</v>
      </c>
      <c r="X442" t="s">
        <v>77</v>
      </c>
      <c r="Y442" t="s">
        <v>157</v>
      </c>
      <c r="Z442" t="s">
        <v>44</v>
      </c>
      <c r="AA442" t="s">
        <v>39</v>
      </c>
    </row>
    <row r="443" spans="1:27" hidden="1" x14ac:dyDescent="0.25">
      <c r="A443" t="s">
        <v>27</v>
      </c>
      <c r="B443" t="s">
        <v>70</v>
      </c>
      <c r="C443" t="s">
        <v>71</v>
      </c>
      <c r="D443">
        <v>1473062</v>
      </c>
      <c r="E443">
        <v>5.6857946093633901E+17</v>
      </c>
      <c r="F443" t="s">
        <v>903</v>
      </c>
      <c r="G443" t="s">
        <v>904</v>
      </c>
      <c r="H443" s="2" t="s">
        <v>905</v>
      </c>
      <c r="I443" t="s">
        <v>906</v>
      </c>
      <c r="J443" t="s">
        <v>907</v>
      </c>
      <c r="K443" s="1">
        <v>43983</v>
      </c>
      <c r="L443" s="1">
        <v>44348</v>
      </c>
      <c r="M443" s="1">
        <v>43983</v>
      </c>
      <c r="N443" s="1">
        <v>44012</v>
      </c>
      <c r="O443" t="s">
        <v>178</v>
      </c>
      <c r="P443">
        <v>1.6</v>
      </c>
      <c r="Q443">
        <v>8</v>
      </c>
      <c r="R443">
        <v>12.8</v>
      </c>
      <c r="S443">
        <v>0</v>
      </c>
      <c r="T443">
        <v>12.8</v>
      </c>
      <c r="U443">
        <v>0</v>
      </c>
      <c r="V443">
        <v>12.8</v>
      </c>
      <c r="W443" t="s">
        <v>36</v>
      </c>
      <c r="X443" t="s">
        <v>77</v>
      </c>
      <c r="Y443" t="s">
        <v>907</v>
      </c>
      <c r="Z443" t="s">
        <v>907</v>
      </c>
      <c r="AA443" t="s">
        <v>39</v>
      </c>
    </row>
    <row r="444" spans="1:27" hidden="1" x14ac:dyDescent="0.25">
      <c r="A444" t="s">
        <v>27</v>
      </c>
      <c r="B444" t="s">
        <v>62</v>
      </c>
      <c r="C444" t="s">
        <v>63</v>
      </c>
      <c r="D444">
        <v>1473062</v>
      </c>
      <c r="E444">
        <v>5.6857946098267002E+17</v>
      </c>
      <c r="F444" t="s">
        <v>908</v>
      </c>
      <c r="G444" t="s">
        <v>909</v>
      </c>
      <c r="H444" t="s">
        <v>42</v>
      </c>
      <c r="I444" t="s">
        <v>43</v>
      </c>
      <c r="J444" t="s">
        <v>44</v>
      </c>
      <c r="K444" s="1">
        <v>43800</v>
      </c>
      <c r="L444" s="1">
        <v>44166</v>
      </c>
      <c r="M444" s="1">
        <v>43983</v>
      </c>
      <c r="N444" s="1">
        <v>44012</v>
      </c>
      <c r="O444" t="s">
        <v>35</v>
      </c>
      <c r="P444">
        <v>16</v>
      </c>
      <c r="Q444">
        <v>48</v>
      </c>
      <c r="R444">
        <v>768</v>
      </c>
      <c r="S444">
        <v>0</v>
      </c>
      <c r="T444">
        <v>768</v>
      </c>
      <c r="U444">
        <v>0</v>
      </c>
      <c r="V444">
        <v>768</v>
      </c>
      <c r="W444" t="s">
        <v>36</v>
      </c>
      <c r="X444" t="s">
        <v>69</v>
      </c>
      <c r="Y444" t="s">
        <v>157</v>
      </c>
      <c r="Z444" t="s">
        <v>44</v>
      </c>
      <c r="AA444" t="s">
        <v>39</v>
      </c>
    </row>
    <row r="445" spans="1:27" hidden="1" x14ac:dyDescent="0.25">
      <c r="A445" t="s">
        <v>27</v>
      </c>
      <c r="B445" t="s">
        <v>715</v>
      </c>
      <c r="C445" t="s">
        <v>716</v>
      </c>
      <c r="D445">
        <v>1473062</v>
      </c>
      <c r="E445">
        <v>5.6857946101760499E+17</v>
      </c>
      <c r="F445" t="s">
        <v>910</v>
      </c>
      <c r="G445" t="s">
        <v>911</v>
      </c>
      <c r="H445" t="s">
        <v>118</v>
      </c>
      <c r="I445" t="s">
        <v>119</v>
      </c>
      <c r="J445" t="s">
        <v>120</v>
      </c>
      <c r="K445" s="1">
        <v>43831</v>
      </c>
      <c r="L445" s="1">
        <v>44197</v>
      </c>
      <c r="M445" s="1">
        <v>43983</v>
      </c>
      <c r="N445" s="1">
        <v>44012</v>
      </c>
      <c r="O445" t="s">
        <v>35</v>
      </c>
      <c r="P445">
        <v>12</v>
      </c>
      <c r="Q445">
        <v>8</v>
      </c>
      <c r="R445">
        <v>96</v>
      </c>
      <c r="S445">
        <v>0</v>
      </c>
      <c r="T445">
        <v>96</v>
      </c>
      <c r="U445">
        <v>0</v>
      </c>
      <c r="V445">
        <v>96</v>
      </c>
      <c r="W445" t="s">
        <v>36</v>
      </c>
      <c r="X445" t="s">
        <v>722</v>
      </c>
      <c r="Y445" t="s">
        <v>121</v>
      </c>
      <c r="Z445" t="s">
        <v>120</v>
      </c>
      <c r="AA445" t="s">
        <v>39</v>
      </c>
    </row>
    <row r="446" spans="1:27" hidden="1" x14ac:dyDescent="0.25">
      <c r="A446" t="s">
        <v>27</v>
      </c>
      <c r="B446" t="s">
        <v>715</v>
      </c>
      <c r="C446" t="s">
        <v>716</v>
      </c>
      <c r="D446">
        <v>1473062</v>
      </c>
      <c r="E446">
        <v>5.6857946101760499E+17</v>
      </c>
      <c r="F446" t="s">
        <v>912</v>
      </c>
      <c r="G446" t="s">
        <v>913</v>
      </c>
      <c r="H446" t="s">
        <v>298</v>
      </c>
      <c r="I446" t="s">
        <v>299</v>
      </c>
      <c r="J446" t="s">
        <v>300</v>
      </c>
      <c r="K446" s="1">
        <v>43831</v>
      </c>
      <c r="L446" s="1">
        <v>44197</v>
      </c>
      <c r="M446" s="1">
        <v>43983</v>
      </c>
      <c r="N446" s="1">
        <v>44012</v>
      </c>
      <c r="O446" t="s">
        <v>35</v>
      </c>
      <c r="P446">
        <v>2</v>
      </c>
      <c r="Q446">
        <v>20</v>
      </c>
      <c r="R446">
        <v>40</v>
      </c>
      <c r="S446">
        <v>0</v>
      </c>
      <c r="T446">
        <v>40</v>
      </c>
      <c r="U446">
        <v>0</v>
      </c>
      <c r="V446">
        <v>40</v>
      </c>
      <c r="W446" t="s">
        <v>36</v>
      </c>
      <c r="X446" t="s">
        <v>722</v>
      </c>
      <c r="Y446" t="s">
        <v>676</v>
      </c>
      <c r="Z446" t="s">
        <v>300</v>
      </c>
      <c r="AA446" t="s">
        <v>39</v>
      </c>
    </row>
    <row r="447" spans="1:27" hidden="1" x14ac:dyDescent="0.25">
      <c r="A447" t="s">
        <v>27</v>
      </c>
      <c r="B447" t="s">
        <v>715</v>
      </c>
      <c r="C447" t="s">
        <v>716</v>
      </c>
      <c r="D447">
        <v>1473062</v>
      </c>
      <c r="E447">
        <v>5.6857946101760499E+17</v>
      </c>
      <c r="F447" t="s">
        <v>912</v>
      </c>
      <c r="G447" t="s">
        <v>913</v>
      </c>
      <c r="H447" t="s">
        <v>298</v>
      </c>
      <c r="I447" t="s">
        <v>299</v>
      </c>
      <c r="J447" t="s">
        <v>300</v>
      </c>
      <c r="K447" s="1">
        <v>43831</v>
      </c>
      <c r="L447" s="1">
        <v>44197</v>
      </c>
      <c r="M447" s="1">
        <v>43983</v>
      </c>
      <c r="N447" s="1">
        <v>44012</v>
      </c>
      <c r="O447" t="s">
        <v>35</v>
      </c>
      <c r="P447">
        <v>26.4</v>
      </c>
      <c r="Q447">
        <v>20</v>
      </c>
      <c r="R447">
        <v>528</v>
      </c>
      <c r="S447">
        <v>0</v>
      </c>
      <c r="T447">
        <v>528</v>
      </c>
      <c r="U447">
        <v>0</v>
      </c>
      <c r="V447">
        <v>528</v>
      </c>
      <c r="W447" t="s">
        <v>36</v>
      </c>
      <c r="X447" t="s">
        <v>722</v>
      </c>
      <c r="Y447" t="s">
        <v>676</v>
      </c>
      <c r="Z447" t="s">
        <v>300</v>
      </c>
      <c r="AA447" t="s">
        <v>39</v>
      </c>
    </row>
    <row r="448" spans="1:27" hidden="1" x14ac:dyDescent="0.25">
      <c r="A448" t="s">
        <v>27</v>
      </c>
      <c r="B448" t="s">
        <v>384</v>
      </c>
      <c r="C448" t="s">
        <v>385</v>
      </c>
      <c r="D448">
        <v>1473062</v>
      </c>
      <c r="E448">
        <v>5.6857946103080198E+17</v>
      </c>
      <c r="F448" t="s">
        <v>828</v>
      </c>
      <c r="G448" t="s">
        <v>829</v>
      </c>
      <c r="H448" t="s">
        <v>42</v>
      </c>
      <c r="I448" t="s">
        <v>43</v>
      </c>
      <c r="J448" t="s">
        <v>44</v>
      </c>
      <c r="K448" s="1">
        <v>43891</v>
      </c>
      <c r="L448" s="1">
        <v>44256</v>
      </c>
      <c r="M448" s="1">
        <v>43983</v>
      </c>
      <c r="N448" s="1">
        <v>44012</v>
      </c>
      <c r="O448" t="s">
        <v>35</v>
      </c>
      <c r="P448">
        <v>16</v>
      </c>
      <c r="Q448">
        <v>95</v>
      </c>
      <c r="R448">
        <v>1520</v>
      </c>
      <c r="S448">
        <v>0</v>
      </c>
      <c r="T448">
        <v>1520</v>
      </c>
      <c r="U448">
        <v>0</v>
      </c>
      <c r="V448">
        <v>1520</v>
      </c>
      <c r="W448" t="s">
        <v>36</v>
      </c>
      <c r="X448" t="s">
        <v>388</v>
      </c>
      <c r="Y448" t="s">
        <v>157</v>
      </c>
      <c r="Z448" t="s">
        <v>44</v>
      </c>
      <c r="AA448" t="s">
        <v>39</v>
      </c>
    </row>
    <row r="449" spans="1:27" hidden="1" x14ac:dyDescent="0.25">
      <c r="A449" t="s">
        <v>27</v>
      </c>
      <c r="B449" t="s">
        <v>384</v>
      </c>
      <c r="C449" t="s">
        <v>385</v>
      </c>
      <c r="D449">
        <v>1473062</v>
      </c>
      <c r="E449">
        <v>5.6857946103080198E+17</v>
      </c>
      <c r="F449" t="s">
        <v>828</v>
      </c>
      <c r="G449" t="s">
        <v>829</v>
      </c>
      <c r="H449" t="s">
        <v>42</v>
      </c>
      <c r="I449" t="s">
        <v>43</v>
      </c>
      <c r="J449" t="s">
        <v>44</v>
      </c>
      <c r="K449" s="1">
        <v>43891</v>
      </c>
      <c r="L449" s="1">
        <v>44256</v>
      </c>
      <c r="M449" s="1">
        <v>43952</v>
      </c>
      <c r="N449" s="1">
        <v>43963</v>
      </c>
      <c r="O449" t="s">
        <v>61</v>
      </c>
      <c r="P449">
        <v>6.19</v>
      </c>
      <c r="Q449">
        <v>55</v>
      </c>
      <c r="R449">
        <v>340.65</v>
      </c>
      <c r="S449">
        <v>0</v>
      </c>
      <c r="T449">
        <v>340.65</v>
      </c>
      <c r="U449">
        <v>0</v>
      </c>
      <c r="V449">
        <v>340.65</v>
      </c>
      <c r="W449" t="s">
        <v>36</v>
      </c>
      <c r="X449" t="s">
        <v>388</v>
      </c>
      <c r="Y449" t="s">
        <v>157</v>
      </c>
      <c r="Z449" t="s">
        <v>44</v>
      </c>
      <c r="AA449" t="s">
        <v>39</v>
      </c>
    </row>
    <row r="450" spans="1:27" hidden="1" x14ac:dyDescent="0.25">
      <c r="A450" t="s">
        <v>27</v>
      </c>
      <c r="B450" t="s">
        <v>384</v>
      </c>
      <c r="C450" t="s">
        <v>385</v>
      </c>
      <c r="D450">
        <v>1473062</v>
      </c>
      <c r="E450">
        <v>5.6857946103080198E+17</v>
      </c>
      <c r="F450" t="s">
        <v>828</v>
      </c>
      <c r="G450" t="s">
        <v>829</v>
      </c>
      <c r="H450" t="s">
        <v>42</v>
      </c>
      <c r="I450" t="s">
        <v>43</v>
      </c>
      <c r="J450" t="s">
        <v>44</v>
      </c>
      <c r="K450" s="1">
        <v>43891</v>
      </c>
      <c r="L450" s="1">
        <v>44256</v>
      </c>
      <c r="M450" s="1">
        <v>43964</v>
      </c>
      <c r="N450" s="1">
        <v>43971</v>
      </c>
      <c r="O450" t="s">
        <v>61</v>
      </c>
      <c r="P450">
        <v>4.12</v>
      </c>
      <c r="Q450">
        <v>65</v>
      </c>
      <c r="R450">
        <v>268.39</v>
      </c>
      <c r="S450">
        <v>0</v>
      </c>
      <c r="T450">
        <v>268.39</v>
      </c>
      <c r="U450">
        <v>0</v>
      </c>
      <c r="V450">
        <v>268.39</v>
      </c>
      <c r="W450" t="s">
        <v>36</v>
      </c>
      <c r="X450" t="s">
        <v>388</v>
      </c>
      <c r="Y450" t="s">
        <v>157</v>
      </c>
      <c r="Z450" t="s">
        <v>44</v>
      </c>
      <c r="AA450" t="s">
        <v>39</v>
      </c>
    </row>
    <row r="451" spans="1:27" hidden="1" x14ac:dyDescent="0.25">
      <c r="A451" t="s">
        <v>27</v>
      </c>
      <c r="B451" t="s">
        <v>384</v>
      </c>
      <c r="C451" t="s">
        <v>385</v>
      </c>
      <c r="D451">
        <v>1473062</v>
      </c>
      <c r="E451">
        <v>5.6857946103080198E+17</v>
      </c>
      <c r="F451" t="s">
        <v>828</v>
      </c>
      <c r="G451" t="s">
        <v>829</v>
      </c>
      <c r="H451" t="s">
        <v>42</v>
      </c>
      <c r="I451" t="s">
        <v>43</v>
      </c>
      <c r="J451" t="s">
        <v>44</v>
      </c>
      <c r="K451" s="1">
        <v>43891</v>
      </c>
      <c r="L451" s="1">
        <v>44256</v>
      </c>
      <c r="M451" s="1">
        <v>43972</v>
      </c>
      <c r="N451" s="1">
        <v>43972</v>
      </c>
      <c r="O451" t="s">
        <v>61</v>
      </c>
      <c r="P451">
        <v>0.51</v>
      </c>
      <c r="Q451">
        <v>70</v>
      </c>
      <c r="R451">
        <v>36.130000000000003</v>
      </c>
      <c r="S451">
        <v>0</v>
      </c>
      <c r="T451">
        <v>36.130000000000003</v>
      </c>
      <c r="U451">
        <v>0</v>
      </c>
      <c r="V451">
        <v>36.130000000000003</v>
      </c>
      <c r="W451" t="s">
        <v>36</v>
      </c>
      <c r="X451" t="s">
        <v>388</v>
      </c>
      <c r="Y451" t="s">
        <v>157</v>
      </c>
      <c r="Z451" t="s">
        <v>44</v>
      </c>
      <c r="AA451" t="s">
        <v>39</v>
      </c>
    </row>
    <row r="452" spans="1:27" hidden="1" x14ac:dyDescent="0.25">
      <c r="A452" t="s">
        <v>27</v>
      </c>
      <c r="B452" t="s">
        <v>384</v>
      </c>
      <c r="C452" t="s">
        <v>385</v>
      </c>
      <c r="D452">
        <v>1473062</v>
      </c>
      <c r="E452">
        <v>5.6857946103080198E+17</v>
      </c>
      <c r="F452" t="s">
        <v>828</v>
      </c>
      <c r="G452" t="s">
        <v>829</v>
      </c>
      <c r="H452" t="s">
        <v>42</v>
      </c>
      <c r="I452" t="s">
        <v>43</v>
      </c>
      <c r="J452" t="s">
        <v>44</v>
      </c>
      <c r="K452" s="1">
        <v>43891</v>
      </c>
      <c r="L452" s="1">
        <v>44256</v>
      </c>
      <c r="M452" s="1">
        <v>43973</v>
      </c>
      <c r="N452" s="1">
        <v>43979</v>
      </c>
      <c r="O452" t="s">
        <v>61</v>
      </c>
      <c r="P452">
        <v>3.61</v>
      </c>
      <c r="Q452">
        <v>80</v>
      </c>
      <c r="R452">
        <v>289.02999999999997</v>
      </c>
      <c r="S452">
        <v>0</v>
      </c>
      <c r="T452">
        <v>289.02999999999997</v>
      </c>
      <c r="U452">
        <v>0</v>
      </c>
      <c r="V452">
        <v>289.02999999999997</v>
      </c>
      <c r="W452" t="s">
        <v>36</v>
      </c>
      <c r="X452" t="s">
        <v>388</v>
      </c>
      <c r="Y452" t="s">
        <v>157</v>
      </c>
      <c r="Z452" t="s">
        <v>44</v>
      </c>
      <c r="AA452" t="s">
        <v>39</v>
      </c>
    </row>
    <row r="453" spans="1:27" hidden="1" x14ac:dyDescent="0.25">
      <c r="A453" t="s">
        <v>27</v>
      </c>
      <c r="B453" t="s">
        <v>384</v>
      </c>
      <c r="C453" t="s">
        <v>385</v>
      </c>
      <c r="D453">
        <v>1473062</v>
      </c>
      <c r="E453">
        <v>5.6857946103080198E+17</v>
      </c>
      <c r="F453" t="s">
        <v>828</v>
      </c>
      <c r="G453" t="s">
        <v>829</v>
      </c>
      <c r="H453" t="s">
        <v>42</v>
      </c>
      <c r="I453" t="s">
        <v>43</v>
      </c>
      <c r="J453" t="s">
        <v>44</v>
      </c>
      <c r="K453" s="1">
        <v>43891</v>
      </c>
      <c r="L453" s="1">
        <v>44256</v>
      </c>
      <c r="M453" s="1">
        <v>43980</v>
      </c>
      <c r="N453" s="1">
        <v>43982</v>
      </c>
      <c r="O453" t="s">
        <v>61</v>
      </c>
      <c r="P453">
        <v>1.54</v>
      </c>
      <c r="Q453">
        <v>95</v>
      </c>
      <c r="R453">
        <v>147.1</v>
      </c>
      <c r="S453">
        <v>0</v>
      </c>
      <c r="T453">
        <v>147.1</v>
      </c>
      <c r="U453">
        <v>0</v>
      </c>
      <c r="V453">
        <v>147.1</v>
      </c>
      <c r="W453" t="s">
        <v>36</v>
      </c>
      <c r="X453" t="s">
        <v>388</v>
      </c>
      <c r="Y453" t="s">
        <v>157</v>
      </c>
      <c r="Z453" t="s">
        <v>44</v>
      </c>
      <c r="AA453" t="s">
        <v>39</v>
      </c>
    </row>
    <row r="454" spans="1:27" hidden="1" x14ac:dyDescent="0.25">
      <c r="A454" t="s">
        <v>27</v>
      </c>
      <c r="B454" t="s">
        <v>70</v>
      </c>
      <c r="C454" t="s">
        <v>71</v>
      </c>
      <c r="D454">
        <v>1473062</v>
      </c>
      <c r="E454">
        <v>5.6857946106752998E+17</v>
      </c>
      <c r="F454" t="s">
        <v>914</v>
      </c>
      <c r="G454" t="s">
        <v>915</v>
      </c>
      <c r="H454" t="s">
        <v>174</v>
      </c>
      <c r="I454" t="s">
        <v>175</v>
      </c>
      <c r="J454" t="s">
        <v>176</v>
      </c>
      <c r="K454" s="1">
        <v>43862</v>
      </c>
      <c r="L454" s="1">
        <v>44228</v>
      </c>
      <c r="M454" s="1">
        <v>43983</v>
      </c>
      <c r="N454" s="1">
        <v>44012</v>
      </c>
      <c r="O454" t="s">
        <v>35</v>
      </c>
      <c r="P454">
        <v>7</v>
      </c>
      <c r="Q454">
        <v>1</v>
      </c>
      <c r="R454">
        <v>7</v>
      </c>
      <c r="S454">
        <v>0</v>
      </c>
      <c r="T454">
        <v>7</v>
      </c>
      <c r="U454">
        <v>0</v>
      </c>
      <c r="V454">
        <v>7</v>
      </c>
      <c r="W454" t="s">
        <v>36</v>
      </c>
      <c r="X454" t="s">
        <v>77</v>
      </c>
      <c r="Y454" t="s">
        <v>176</v>
      </c>
      <c r="Z454" t="s">
        <v>176</v>
      </c>
      <c r="AA454" t="s">
        <v>39</v>
      </c>
    </row>
    <row r="455" spans="1:27" hidden="1" x14ac:dyDescent="0.25">
      <c r="A455" t="s">
        <v>27</v>
      </c>
      <c r="B455" t="s">
        <v>304</v>
      </c>
      <c r="C455" t="s">
        <v>305</v>
      </c>
      <c r="D455">
        <v>1473062</v>
      </c>
      <c r="E455">
        <v>5.6857946106765702E+17</v>
      </c>
      <c r="F455" t="s">
        <v>916</v>
      </c>
      <c r="G455" t="s">
        <v>917</v>
      </c>
      <c r="H455" t="s">
        <v>918</v>
      </c>
      <c r="I455" t="s">
        <v>919</v>
      </c>
      <c r="J455" t="s">
        <v>920</v>
      </c>
      <c r="K455" s="1">
        <v>43891</v>
      </c>
      <c r="L455" s="1">
        <v>44256</v>
      </c>
      <c r="M455" s="1">
        <v>43983</v>
      </c>
      <c r="N455" s="1">
        <v>44012</v>
      </c>
      <c r="O455" t="s">
        <v>35</v>
      </c>
      <c r="P455">
        <v>6.4</v>
      </c>
      <c r="Q455">
        <v>3</v>
      </c>
      <c r="R455">
        <v>19.2</v>
      </c>
      <c r="S455">
        <v>0</v>
      </c>
      <c r="T455">
        <v>19.2</v>
      </c>
      <c r="U455">
        <v>0</v>
      </c>
      <c r="V455">
        <v>19.2</v>
      </c>
      <c r="W455" t="s">
        <v>36</v>
      </c>
      <c r="X455" t="s">
        <v>308</v>
      </c>
      <c r="Y455" t="s">
        <v>920</v>
      </c>
      <c r="Z455" t="s">
        <v>920</v>
      </c>
      <c r="AA455" t="s">
        <v>39</v>
      </c>
    </row>
    <row r="456" spans="1:27" hidden="1" x14ac:dyDescent="0.25">
      <c r="A456" t="s">
        <v>27</v>
      </c>
      <c r="B456" t="s">
        <v>304</v>
      </c>
      <c r="C456" t="s">
        <v>305</v>
      </c>
      <c r="D456">
        <v>1473062</v>
      </c>
      <c r="E456">
        <v>5.6857946106765702E+17</v>
      </c>
      <c r="F456" t="s">
        <v>916</v>
      </c>
      <c r="G456" t="s">
        <v>917</v>
      </c>
      <c r="H456" t="s">
        <v>918</v>
      </c>
      <c r="I456" t="s">
        <v>919</v>
      </c>
      <c r="J456" t="s">
        <v>920</v>
      </c>
      <c r="K456" s="1">
        <v>43891</v>
      </c>
      <c r="L456" s="1">
        <v>44256</v>
      </c>
      <c r="M456" s="1">
        <v>43952</v>
      </c>
      <c r="N456" s="1">
        <v>43979</v>
      </c>
      <c r="O456" t="s">
        <v>61</v>
      </c>
      <c r="P456">
        <v>5.78</v>
      </c>
      <c r="Q456">
        <v>4</v>
      </c>
      <c r="R456">
        <v>23.12</v>
      </c>
      <c r="S456">
        <v>0</v>
      </c>
      <c r="T456">
        <v>23.12</v>
      </c>
      <c r="U456">
        <v>0</v>
      </c>
      <c r="V456">
        <v>23.12</v>
      </c>
      <c r="W456" t="s">
        <v>36</v>
      </c>
      <c r="X456" t="s">
        <v>308</v>
      </c>
      <c r="Y456" t="s">
        <v>920</v>
      </c>
      <c r="Z456" t="s">
        <v>920</v>
      </c>
      <c r="AA456" t="s">
        <v>39</v>
      </c>
    </row>
    <row r="457" spans="1:27" hidden="1" x14ac:dyDescent="0.25">
      <c r="A457" t="s">
        <v>27</v>
      </c>
      <c r="B457" t="s">
        <v>304</v>
      </c>
      <c r="C457" t="s">
        <v>305</v>
      </c>
      <c r="D457">
        <v>1473062</v>
      </c>
      <c r="E457">
        <v>5.6857946106765702E+17</v>
      </c>
      <c r="F457" t="s">
        <v>916</v>
      </c>
      <c r="G457" t="s">
        <v>917</v>
      </c>
      <c r="H457" t="s">
        <v>918</v>
      </c>
      <c r="I457" t="s">
        <v>919</v>
      </c>
      <c r="J457" t="s">
        <v>920</v>
      </c>
      <c r="K457" s="1">
        <v>43891</v>
      </c>
      <c r="L457" s="1">
        <v>44256</v>
      </c>
      <c r="M457" s="1">
        <v>43980</v>
      </c>
      <c r="N457" s="1">
        <v>43982</v>
      </c>
      <c r="O457" t="s">
        <v>61</v>
      </c>
      <c r="P457">
        <v>0.62</v>
      </c>
      <c r="Q457">
        <v>3</v>
      </c>
      <c r="R457">
        <v>1.86</v>
      </c>
      <c r="S457">
        <v>0</v>
      </c>
      <c r="T457">
        <v>1.86</v>
      </c>
      <c r="U457">
        <v>0</v>
      </c>
      <c r="V457">
        <v>1.86</v>
      </c>
      <c r="W457" t="s">
        <v>36</v>
      </c>
      <c r="X457" t="s">
        <v>308</v>
      </c>
      <c r="Y457" t="s">
        <v>920</v>
      </c>
      <c r="Z457" t="s">
        <v>920</v>
      </c>
      <c r="AA457" t="s">
        <v>39</v>
      </c>
    </row>
    <row r="458" spans="1:27" hidden="1" x14ac:dyDescent="0.25">
      <c r="A458" t="s">
        <v>27</v>
      </c>
      <c r="B458" t="s">
        <v>304</v>
      </c>
      <c r="C458" t="s">
        <v>305</v>
      </c>
      <c r="D458">
        <v>1473062</v>
      </c>
      <c r="E458">
        <v>5.6857946106765702E+17</v>
      </c>
      <c r="F458" t="s">
        <v>916</v>
      </c>
      <c r="G458" t="s">
        <v>917</v>
      </c>
      <c r="H458" t="s">
        <v>918</v>
      </c>
      <c r="I458" t="s">
        <v>919</v>
      </c>
      <c r="J458" t="s">
        <v>920</v>
      </c>
      <c r="K458" s="1">
        <v>43891</v>
      </c>
      <c r="L458" s="1">
        <v>44256</v>
      </c>
      <c r="M458" s="1">
        <v>43952</v>
      </c>
      <c r="N458" s="1">
        <v>43982</v>
      </c>
      <c r="O458" t="s">
        <v>61</v>
      </c>
      <c r="P458">
        <v>-6.4</v>
      </c>
      <c r="Q458">
        <v>4</v>
      </c>
      <c r="R458">
        <v>-25.6</v>
      </c>
      <c r="S458">
        <v>0</v>
      </c>
      <c r="T458">
        <v>-25.6</v>
      </c>
      <c r="U458">
        <v>0</v>
      </c>
      <c r="V458">
        <v>-25.6</v>
      </c>
      <c r="W458" t="s">
        <v>36</v>
      </c>
      <c r="X458" t="s">
        <v>308</v>
      </c>
      <c r="Y458" t="s">
        <v>920</v>
      </c>
      <c r="Z458" t="s">
        <v>920</v>
      </c>
      <c r="AA458" t="s">
        <v>39</v>
      </c>
    </row>
  </sheetData>
  <autoFilter ref="A1:AA458" xr:uid="{00000000-0009-0000-0000-000001000000}">
    <filterColumn colId="2">
      <filters>
        <filter val="Impossible Foods Inc."/>
      </filters>
    </filterColumn>
  </autoFilter>
  <pageMargins left="0.7" right="0.7" top="0.75" bottom="0.75" header="0.3" footer="0.3"/>
  <pageSetup orientation="portrait" r:id="rId1"/>
  <headerFooter>
    <oddFooter>&amp;L&amp;1#&amp;"Calibri"&amp;10&amp;K000000Sensitivity: Personal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BBFFED84AFC45938F54652381BE7E" ma:contentTypeVersion="13" ma:contentTypeDescription="Create a new document." ma:contentTypeScope="" ma:versionID="eb6a72ad4434a605a13b63b72dd07801">
  <xsd:schema xmlns:xsd="http://www.w3.org/2001/XMLSchema" xmlns:xs="http://www.w3.org/2001/XMLSchema" xmlns:p="http://schemas.microsoft.com/office/2006/metadata/properties" xmlns:ns3="317feed5-0ad4-4077-ae24-e319606b7357" xmlns:ns4="5d5537c9-a503-4a67-8dfb-339a5e52c75f" targetNamespace="http://schemas.microsoft.com/office/2006/metadata/properties" ma:root="true" ma:fieldsID="f10ca997c9e56eeec2e786fa7f8bfb39" ns3:_="" ns4:_="">
    <xsd:import namespace="317feed5-0ad4-4077-ae24-e319606b7357"/>
    <xsd:import namespace="5d5537c9-a503-4a67-8dfb-339a5e52c7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7feed5-0ad4-4077-ae24-e319606b73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537c9-a503-4a67-8dfb-339a5e52c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37BBC9-5114-48A8-80D7-E7D53957B5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7feed5-0ad4-4077-ae24-e319606b7357"/>
    <ds:schemaRef ds:uri="5d5537c9-a503-4a67-8dfb-339a5e52c7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E8391D-2ED8-4A31-A879-DB06410CAA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343FC-952F-4878-A170-BDBD94525F1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OfficeBilling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Hudy</dc:creator>
  <cp:lastModifiedBy>Jennifer Hudy</cp:lastModifiedBy>
  <cp:lastPrinted>2020-06-04T12:58:14Z</cp:lastPrinted>
  <dcterms:created xsi:type="dcterms:W3CDTF">2020-06-04T12:02:19Z</dcterms:created>
  <dcterms:modified xsi:type="dcterms:W3CDTF">2020-07-09T19:30:35Z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57b1736-17f2-49d9-8237-ed39dc10e95f_Enabled">
    <vt:lpwstr>True</vt:lpwstr>
  </property>
  <property fmtid="{D5CDD505-2E9C-101B-9397-08002B2CF9AE}" pid="3" name="MSIP_Label_257b1736-17f2-49d9-8237-ed39dc10e95f_SiteId">
    <vt:lpwstr>f7f66891-a582-418d-999e-cb1be5354253</vt:lpwstr>
  </property>
  <property fmtid="{D5CDD505-2E9C-101B-9397-08002B2CF9AE}" pid="4" name="MSIP_Label_257b1736-17f2-49d9-8237-ed39dc10e95f_Owner">
    <vt:lpwstr>jennifer.hudy@coretek.com</vt:lpwstr>
  </property>
  <property fmtid="{D5CDD505-2E9C-101B-9397-08002B2CF9AE}" pid="5" name="MSIP_Label_257b1736-17f2-49d9-8237-ed39dc10e95f_SetDate">
    <vt:lpwstr>2020-06-04T12:56:47.0014993Z</vt:lpwstr>
  </property>
  <property fmtid="{D5CDD505-2E9C-101B-9397-08002B2CF9AE}" pid="6" name="MSIP_Label_257b1736-17f2-49d9-8237-ed39dc10e95f_Name">
    <vt:lpwstr>Personal</vt:lpwstr>
  </property>
  <property fmtid="{D5CDD505-2E9C-101B-9397-08002B2CF9AE}" pid="7" name="MSIP_Label_257b1736-17f2-49d9-8237-ed39dc10e95f_Application">
    <vt:lpwstr>Microsoft Azure Information Protection</vt:lpwstr>
  </property>
  <property fmtid="{D5CDD505-2E9C-101B-9397-08002B2CF9AE}" pid="8" name="MSIP_Label_257b1736-17f2-49d9-8237-ed39dc10e95f_ActionId">
    <vt:lpwstr>8de45809-0c4a-4182-9040-28550638bc95</vt:lpwstr>
  </property>
  <property fmtid="{D5CDD505-2E9C-101B-9397-08002B2CF9AE}" pid="9" name="MSIP_Label_257b1736-17f2-49d9-8237-ed39dc10e95f_Extended_MSFT_Method">
    <vt:lpwstr>Manual</vt:lpwstr>
  </property>
  <property fmtid="{D5CDD505-2E9C-101B-9397-08002B2CF9AE}" pid="10" name="Sensitivity">
    <vt:lpwstr>Personal</vt:lpwstr>
  </property>
  <property fmtid="{D5CDD505-2E9C-101B-9397-08002B2CF9AE}" pid="11" name="ContentTypeId">
    <vt:lpwstr>0x0101009A1BBFFED84AFC45938F54652381BE7E</vt:lpwstr>
  </property>
</Properties>
</file>