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FA52FDED-C001-D54E-8FB0-4B2F6ADEF0B0}" xr6:coauthVersionLast="45" xr6:coauthVersionMax="45" xr10:uidLastSave="{00000000-0000-0000-0000-000000000000}"/>
  <bookViews>
    <workbookView xWindow="13960" yWindow="460" windowWidth="35600" windowHeight="27080" activeTab="2" xr2:uid="{00000000-000D-0000-FFFF-FFFF00000000}"/>
  </bookViews>
  <sheets>
    <sheet name="Concept Estimate" sheetId="1" r:id="rId1"/>
    <sheet name="Core Board V0.4" sheetId="2" r:id="rId2"/>
    <sheet name="Logic Board V0.3" sheetId="3" r:id="rId3"/>
    <sheet name="Everything Else" sheetId="4" r:id="rId4"/>
  </sheets>
  <definedNames>
    <definedName name="_xlnm._FilterDatabase" localSheetId="1" hidden="1">'Core Board V0.4'!$A$6:$N$44</definedName>
    <definedName name="_xlnm._FilterDatabase" localSheetId="3" hidden="1">'Everything Else'!$A$6:$N$30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N19" i="2" s="1"/>
  <c r="K18" i="2"/>
  <c r="L18" i="2" s="1"/>
  <c r="M18" i="2" s="1"/>
  <c r="N18" i="2" s="1"/>
  <c r="K17" i="2"/>
  <c r="L17" i="2" s="1"/>
  <c r="M17" i="2" s="1"/>
  <c r="N17" i="2" s="1"/>
  <c r="K10" i="2" l="1"/>
  <c r="M10" i="2" s="1"/>
  <c r="N10" i="2" s="1"/>
  <c r="K26" i="2" l="1"/>
  <c r="M26" i="2" s="1"/>
  <c r="N26" i="2" s="1"/>
  <c r="K27" i="2"/>
  <c r="M27" i="2" s="1"/>
  <c r="N27" i="2" s="1"/>
  <c r="R37" i="2" l="1"/>
  <c r="K37" i="2"/>
  <c r="M37" i="2" s="1"/>
  <c r="N37" i="2" s="1"/>
  <c r="K9" i="2"/>
  <c r="L14" i="4" l="1"/>
  <c r="M14" i="4" s="1"/>
  <c r="N14" i="4" s="1"/>
  <c r="K7" i="4"/>
  <c r="L7" i="4" s="1"/>
  <c r="M7" i="4" s="1"/>
  <c r="N7" i="4" s="1"/>
  <c r="Q32" i="2" l="1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K60" i="3"/>
  <c r="L60" i="3" s="1"/>
  <c r="M60" i="3" s="1"/>
  <c r="N60" i="3" s="1"/>
  <c r="K59" i="3"/>
  <c r="L59" i="3" s="1"/>
  <c r="M59" i="3" s="1"/>
  <c r="N59" i="3" s="1"/>
  <c r="K58" i="3"/>
  <c r="L58" i="3" s="1"/>
  <c r="M58" i="3" s="1"/>
  <c r="N58" i="3" s="1"/>
  <c r="K55" i="3"/>
  <c r="L55" i="3" s="1"/>
  <c r="M55" i="3" s="1"/>
  <c r="N55" i="3" s="1"/>
  <c r="K74" i="3"/>
  <c r="L74" i="3" s="1"/>
  <c r="M74" i="3" s="1"/>
  <c r="N74" i="3" s="1"/>
  <c r="K73" i="3"/>
  <c r="L73" i="3" s="1"/>
  <c r="M73" i="3" s="1"/>
  <c r="N73" i="3" s="1"/>
  <c r="K54" i="3"/>
  <c r="L54" i="3" s="1"/>
  <c r="M54" i="3" s="1"/>
  <c r="N54" i="3" s="1"/>
  <c r="K83" i="3"/>
  <c r="L83" i="3" s="1"/>
  <c r="M83" i="3" s="1"/>
  <c r="N83" i="3" s="1"/>
  <c r="K53" i="3"/>
  <c r="L53" i="3" s="1"/>
  <c r="M53" i="3" s="1"/>
  <c r="N53" i="3" s="1"/>
  <c r="K52" i="3"/>
  <c r="L52" i="3" s="1"/>
  <c r="M52" i="3" s="1"/>
  <c r="N52" i="3" s="1"/>
  <c r="K51" i="3"/>
  <c r="L51" i="3" s="1"/>
  <c r="M51" i="3" s="1"/>
  <c r="N51" i="3" s="1"/>
  <c r="K50" i="3"/>
  <c r="L50" i="3" s="1"/>
  <c r="M50" i="3" s="1"/>
  <c r="N50" i="3" s="1"/>
  <c r="K49" i="3"/>
  <c r="L49" i="3" s="1"/>
  <c r="M49" i="3" s="1"/>
  <c r="N49" i="3" s="1"/>
  <c r="K48" i="3"/>
  <c r="L48" i="3" s="1"/>
  <c r="M48" i="3" s="1"/>
  <c r="N48" i="3" s="1"/>
  <c r="K47" i="3"/>
  <c r="L47" i="3" s="1"/>
  <c r="M47" i="3" s="1"/>
  <c r="N47" i="3" s="1"/>
  <c r="K46" i="3"/>
  <c r="L46" i="3" s="1"/>
  <c r="M46" i="3" s="1"/>
  <c r="N46" i="3" s="1"/>
  <c r="K45" i="3"/>
  <c r="L45" i="3" s="1"/>
  <c r="M45" i="3" s="1"/>
  <c r="N45" i="3" s="1"/>
  <c r="K44" i="3"/>
  <c r="L44" i="3" s="1"/>
  <c r="M44" i="3" s="1"/>
  <c r="N44" i="3" s="1"/>
  <c r="K43" i="3"/>
  <c r="L43" i="3" s="1"/>
  <c r="M43" i="3" s="1"/>
  <c r="N43" i="3" s="1"/>
  <c r="K42" i="3"/>
  <c r="L42" i="3" s="1"/>
  <c r="M42" i="3" s="1"/>
  <c r="N42" i="3" s="1"/>
  <c r="L41" i="3"/>
  <c r="M41" i="3" s="1"/>
  <c r="N41" i="3" s="1"/>
  <c r="K40" i="3"/>
  <c r="L40" i="3" s="1"/>
  <c r="M40" i="3" s="1"/>
  <c r="N40" i="3" s="1"/>
  <c r="K39" i="3"/>
  <c r="L39" i="3" s="1"/>
  <c r="M39" i="3" s="1"/>
  <c r="N39" i="3" s="1"/>
  <c r="L38" i="3"/>
  <c r="M38" i="3" s="1"/>
  <c r="N38" i="3" s="1"/>
  <c r="L37" i="3"/>
  <c r="M37" i="3" s="1"/>
  <c r="N37" i="3" s="1"/>
  <c r="L36" i="3"/>
  <c r="M36" i="3" s="1"/>
  <c r="N36" i="3" s="1"/>
  <c r="L35" i="3"/>
  <c r="M35" i="3" s="1"/>
  <c r="N35" i="3" s="1"/>
  <c r="K34" i="3"/>
  <c r="L34" i="3" s="1"/>
  <c r="M34" i="3" s="1"/>
  <c r="N34" i="3" s="1"/>
  <c r="L33" i="3"/>
  <c r="M33" i="3" s="1"/>
  <c r="N33" i="3" s="1"/>
  <c r="L32" i="3"/>
  <c r="M32" i="3" s="1"/>
  <c r="N32" i="3" s="1"/>
  <c r="K31" i="3"/>
  <c r="L31" i="3" s="1"/>
  <c r="M31" i="3" s="1"/>
  <c r="N31" i="3" s="1"/>
  <c r="K24" i="3"/>
  <c r="L24" i="3" s="1"/>
  <c r="M24" i="3" s="1"/>
  <c r="N24" i="3" s="1"/>
  <c r="K23" i="3"/>
  <c r="L23" i="3" s="1"/>
  <c r="M23" i="3" s="1"/>
  <c r="N23" i="3" s="1"/>
  <c r="K22" i="3"/>
  <c r="L22" i="3" s="1"/>
  <c r="M22" i="3" s="1"/>
  <c r="N22" i="3" s="1"/>
  <c r="K21" i="3"/>
  <c r="L21" i="3" s="1"/>
  <c r="M21" i="3" s="1"/>
  <c r="N21" i="3" s="1"/>
  <c r="K20" i="3"/>
  <c r="L20" i="3" s="1"/>
  <c r="M20" i="3" s="1"/>
  <c r="N20" i="3" s="1"/>
  <c r="K17" i="3"/>
  <c r="L17" i="3" s="1"/>
  <c r="M17" i="3" s="1"/>
  <c r="N17" i="3" s="1"/>
  <c r="K16" i="3"/>
  <c r="L16" i="3" s="1"/>
  <c r="M16" i="3" s="1"/>
  <c r="N16" i="3" s="1"/>
  <c r="K15" i="3"/>
  <c r="L15" i="3" s="1"/>
  <c r="M15" i="3" s="1"/>
  <c r="N15" i="3" s="1"/>
  <c r="K14" i="3"/>
  <c r="L14" i="3" s="1"/>
  <c r="M14" i="3" s="1"/>
  <c r="N14" i="3" s="1"/>
  <c r="L13" i="3"/>
  <c r="M13" i="3" s="1"/>
  <c r="N13" i="3" s="1"/>
  <c r="K12" i="3"/>
  <c r="L12" i="3" s="1"/>
  <c r="M12" i="3" s="1"/>
  <c r="N12" i="3" s="1"/>
  <c r="K11" i="3"/>
  <c r="L11" i="3" s="1"/>
  <c r="M11" i="3" s="1"/>
  <c r="N11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36" i="2"/>
  <c r="K36" i="2"/>
  <c r="M36" i="2" s="1"/>
  <c r="N36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<sst xmlns="http://schemas.openxmlformats.org/spreadsheetml/2006/main" count="932" uniqueCount="538">
  <si>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</si>
  <si>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</si>
  <si>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</si>
  <si>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</si>
  <si>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</si>
  <si>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</si>
  <si>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</si>
  <si>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</si>
  <si>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</si>
  <si>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</si>
  <si>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</si>
  <si>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</si>
  <si>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</si>
  <si>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</si>
  <si>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</si>
  <si>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</si>
  <si>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</si>
  <si>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</si>
  <si>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</si>
  <si>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</si>
  <si>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</si>
  <si>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</si>
  <si>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</si>
  <si>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</si>
  <si>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</si>
  <si>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</si>
  <si>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</si>
  <si>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</si>
  <si>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</si>
  <si>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</si>
  <si>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</si>
  <si>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</si>
  <si>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</si>
  <si>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</si>
  <si>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</si>
  <si>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</si>
  <si>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</si>
  <si>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</si>
  <si>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</si>
  <si>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</si>
  <si>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</si>
  <si>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</si>
  <si>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</si>
  <si>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</si>
  <si>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</si>
  <si>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</si>
  <si>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</si>
  <si>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</si>
  <si>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</si>
  <si>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</si>
  <si>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</si>
  <si>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</si>
  <si>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</si>
  <si>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</si>
  <si>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</si>
  <si>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</si>
  <si>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</si>
  <si>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</si>
  <si>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</si>
  <si>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</si>
  <si>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</si>
  <si>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</si>
  <si>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</si>
  <si>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</si>
  <si>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</si>
  <si>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</si>
  <si>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</si>
  <si>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</si>
  <si>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</si>
  <si>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</si>
  <si>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</si>
  <si>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</si>
  <si>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</si>
  <si>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</si>
  <si>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</si>
  <si>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</si>
  <si>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</si>
  <si>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</si>
  <si>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</si>
  <si>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</si>
  <si>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</si>
  <si>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</si>
  <si>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</si>
  <si>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</si>
  <si>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</si>
  <si>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</si>
  <si>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</si>
  <si>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</si>
  <si>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</si>
  <si>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</si>
  <si>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</si>
  <si>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</si>
  <si>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</si>
  <si>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</si>
  <si>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</si>
  <si>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</si>
  <si>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</si>
  <si>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</si>
  <si>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</si>
  <si>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</si>
  <si>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</si>
  <si>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</si>
  <si>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</si>
  <si>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</si>
  <si>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</si>
  <si>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</si>
  <si>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</si>
  <si>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</si>
  <si>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</si>
  <si>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</si>
  <si>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</si>
  <si>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</si>
  <si>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</si>
  <si>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</si>
  <si>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</si>
  <si>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</si>
  <si>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</si>
  <si>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</si>
  <si>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</si>
  <si>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</si>
  <si>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</si>
  <si>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</si>
  <si>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</si>
  <si>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</si>
  <si>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</si>
  <si>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</si>
  <si>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</si>
  <si>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</si>
  <si>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</si>
  <si>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</si>
  <si>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</si>
  <si>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</si>
  <si>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</si>
  <si>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</si>
  <si>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</si>
  <si>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</si>
  <si>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</si>
  <si>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</si>
  <si>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</si>
  <si>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</si>
  <si>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</si>
  <si>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</si>
  <si>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</si>
  <si>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</si>
  <si>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</si>
  <si>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</si>
  <si>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</si>
  <si>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</si>
  <si>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</si>
  <si>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</si>
  <si>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</si>
  <si>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</si>
  <si>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</si>
  <si>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</si>
  <si>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</si>
  <si>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</si>
  <si>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</si>
  <si>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</si>
  <si>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</si>
  <si>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</si>
  <si>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</si>
  <si>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</si>
  <si>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</si>
  <si>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</si>
  <si>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</si>
  <si>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</si>
  <si>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</si>
  <si>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</si>
  <si>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</si>
  <si>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</si>
  <si>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</si>
  <si>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</si>
  <si>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</si>
  <si>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</si>
  <si>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</si>
  <si>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</si>
  <si>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</si>
  <si>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</si>
  <si>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</si>
  <si>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</si>
  <si>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</si>
  <si>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</si>
  <si>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</si>
  <si>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</si>
  <si>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</si>
  <si>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</si>
  <si>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</si>
  <si>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</si>
  <si>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</si>
  <si>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</si>
  <si>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</si>
  <si>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</si>
  <si>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</si>
  <si>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</si>
  <si>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</si>
  <si>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</si>
  <si>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</si>
  <si>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</si>
  <si>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</si>
  <si>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</si>
  <si>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</si>
  <si>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</si>
  <si>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</si>
  <si>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</si>
  <si>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</si>
  <si>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</si>
  <si>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</si>
  <si>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</si>
  <si>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</si>
  <si>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</si>
  <si>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</si>
  <si>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</si>
  <si>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</si>
  <si>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</si>
  <si>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</si>
  <si>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</si>
  <si>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</si>
  <si>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</si>
  <si>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</si>
  <si>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</si>
  <si>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</si>
  <si>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</si>
  <si>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4K7</t>
  </si>
  <si>
    <t>U1</t>
  </si>
  <si>
    <t>U3</t>
  </si>
  <si>
    <t>U5</t>
  </si>
  <si>
    <t>SI7210-B-01</t>
  </si>
  <si>
    <t>SI7210-B-02</t>
  </si>
  <si>
    <t>U7</t>
  </si>
  <si>
    <t>SI7210-B-03</t>
  </si>
  <si>
    <t>U8</t>
  </si>
  <si>
    <t>SI7210-B-04</t>
  </si>
  <si>
    <t>X1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</si>
  <si>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</si>
  <si>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</si>
  <si>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</si>
  <si>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</si>
  <si>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</si>
  <si>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</si>
  <si>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</si>
  <si>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</si>
  <si>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</si>
  <si>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</si>
  <si>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</si>
  <si>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</si>
  <si>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</si>
  <si>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</si>
  <si>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</si>
  <si>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</si>
  <si>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</si>
  <si>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</si>
  <si>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</si>
  <si>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</si>
  <si>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</si>
  <si>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</si>
  <si>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</si>
  <si>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</si>
  <si>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</si>
  <si>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</si>
  <si>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</si>
  <si>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</si>
  <si>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</si>
  <si>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</si>
  <si>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</si>
  <si>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</si>
  <si>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</si>
  <si>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</si>
  <si>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</si>
  <si>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</si>
  <si>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</si>
  <si>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</si>
  <si>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</si>
  <si>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</si>
  <si>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</si>
  <si>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</si>
  <si>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</si>
  <si>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</si>
  <si>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</si>
  <si>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</si>
  <si>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</si>
  <si>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</si>
  <si>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</si>
  <si>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</si>
  <si>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</si>
  <si>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</si>
  <si>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</si>
  <si>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</si>
  <si>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</si>
  <si>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</si>
  <si>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</si>
  <si>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</si>
  <si>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</si>
  <si>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</si>
  <si>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</si>
  <si>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</si>
  <si>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</si>
  <si>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</si>
  <si>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</si>
  <si>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</si>
  <si>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</si>
  <si>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</si>
  <si>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</si>
  <si>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</si>
  <si>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</si>
  <si>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</si>
  <si>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</si>
  <si>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</si>
  <si>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</si>
  <si>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</si>
  <si>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</si>
  <si>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</si>
  <si>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</si>
  <si>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</si>
  <si>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</si>
  <si>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</si>
  <si>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</si>
  <si>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</si>
  <si>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</si>
  <si>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</si>
  <si>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</si>
  <si>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</si>
  <si>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</si>
  <si>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</si>
  <si>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</si>
  <si>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</si>
  <si>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</si>
  <si>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</si>
  <si>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</si>
  <si>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</si>
  <si>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</si>
  <si>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</si>
  <si>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</si>
  <si>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</si>
  <si>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</si>
  <si>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</si>
  <si>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</si>
  <si>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</si>
  <si>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</si>
  <si>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</si>
  <si>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</si>
  <si>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</si>
  <si>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</si>
  <si>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</si>
  <si>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</si>
  <si>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</si>
  <si>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</si>
  <si>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</si>
  <si>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</si>
  <si>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</si>
  <si>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</si>
  <si>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</si>
  <si>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</si>
  <si>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</si>
  <si>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</si>
  <si>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</si>
  <si>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</si>
  <si>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</si>
  <si>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</si>
  <si>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</si>
  <si>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</si>
  <si>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</si>
  <si>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</si>
  <si>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</si>
  <si>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</si>
  <si>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</si>
  <si>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</si>
  <si>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</si>
  <si>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</si>
  <si>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</si>
  <si>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</si>
  <si>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</si>
  <si>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</si>
  <si>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</si>
  <si>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</si>
  <si>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</si>
  <si>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</si>
  <si>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</si>
  <si>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</si>
  <si>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</si>
  <si>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</si>
  <si>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</si>
  <si>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</si>
  <si>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</si>
  <si>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</si>
  <si>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</si>
  <si>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</si>
  <si>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</si>
  <si>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</si>
  <si>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</si>
  <si>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</si>
  <si>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</si>
  <si>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</si>
  <si>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</si>
  <si>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</si>
  <si>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</si>
  <si>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</si>
  <si>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</si>
  <si>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</si>
  <si>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</si>
  <si>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</si>
  <si>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</si>
  <si>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</si>
  <si>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</si>
  <si>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</si>
  <si>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</si>
  <si>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</si>
  <si>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</si>
  <si>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</si>
  <si>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</si>
  <si>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</si>
  <si>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</si>
  <si>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</si>
  <si>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</si>
  <si>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</si>
  <si>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</si>
  <si>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</si>
  <si>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</si>
  <si>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</si>
  <si>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</si>
  <si>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</si>
  <si>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</si>
  <si>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</si>
  <si>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</si>
  <si>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</si>
  <si>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</si>
  <si>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</si>
  <si>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</si>
  <si>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</si>
  <si>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</si>
  <si>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</si>
  <si>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</si>
  <si>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</si>
  <si>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</si>
  <si>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</si>
  <si>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</si>
  <si>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</si>
  <si>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</si>
  <si>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</si>
  <si>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</si>
  <si>
    <t>Lanyard, or alligator clip test leads. 26-28" OAL w/clips</t>
  </si>
  <si>
    <t>Core Board V0.4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</si>
  <si>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</si>
  <si>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</si>
  <si>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</si>
  <si>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</si>
  <si>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</si>
  <si>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</si>
  <si>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</si>
  <si>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</si>
  <si>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</si>
  <si>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</si>
  <si>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</si>
  <si>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</si>
  <si>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</si>
  <si>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</si>
  <si>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</si>
  <si>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</si>
  <si>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</si>
  <si>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</si>
  <si>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</si>
  <si>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</si>
  <si>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</si>
  <si>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</si>
  <si>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</si>
  <si>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</si>
  <si>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</si>
  <si>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</si>
  <si>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</si>
  <si>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</si>
  <si>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</si>
  <si>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</si>
  <si>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</si>
  <si>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</si>
  <si>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</si>
  <si>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</si>
  <si>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</si>
  <si>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</si>
  <si>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</si>
  <si>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</si>
  <si>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</si>
  <si>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</si>
  <si>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</si>
  <si>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</si>
  <si>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</si>
  <si>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KIT INCLUDED - USER ASSEMBLED</t>
  </si>
  <si>
    <t>NOT INCLUDED - USER PURCHASED AND ASSEMBLED</t>
  </si>
  <si>
    <t>SJ1-16</t>
  </si>
  <si>
    <t>KIT INCLUDED - PRE-ASSEMBLED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</si>
  <si>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</si>
  <si>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</si>
  <si>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</si>
  <si>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</si>
  <si>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</si>
  <si>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</si>
  <si>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</si>
  <si>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</si>
  <si>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</si>
  <si>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Sparkfun PRT-13925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</si>
  <si>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</si>
  <si>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</si>
  <si>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</si>
  <si>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</si>
  <si>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</si>
  <si>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</si>
  <si>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Sparkfun Teensy 3.2 Stackable Header Kit, Standard Height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</si>
  <si>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</si>
  <si>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</si>
  <si>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</si>
  <si>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</si>
  <si>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</si>
  <si>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</si>
  <si>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OLED Centered Monochrome 64x128, I2C</t>
  </si>
  <si>
    <t>OLED Centered Color 64x128, SPI</t>
  </si>
  <si>
    <t>OLED Teensy View</t>
  </si>
  <si>
    <t>Itsy Bitsy Socket Kit, Short</t>
  </si>
  <si>
    <t>Two kits for Itsy Bitsy, with mods, for Teensy 3.2 Sockets</t>
  </si>
  <si>
    <t>-OR-</t>
  </si>
  <si>
    <t>Digi-Key 1528-2947-ND</t>
  </si>
  <si>
    <t>Adafruit 4174</t>
  </si>
  <si>
    <t>Cut to fit 14+14+5+5=38 (2 spares)</t>
  </si>
  <si>
    <r>
      <t xml:space="preserve">Digi-Key </t>
    </r>
    <r>
      <rPr>
        <sz val="12"/>
        <color theme="1"/>
        <rFont val="Calibri"/>
        <family val="2"/>
        <scheme val="minor"/>
      </rPr>
      <t>SAM10810-ND</t>
    </r>
  </si>
  <si>
    <t>Teensy 3.2 SMT Header, 2x7, Standard .230"</t>
  </si>
  <si>
    <t>Samtec TSM-107-01-T-DV</t>
  </si>
  <si>
    <t>Inventoried at Digi-Key, unlike the long ones that are Factory Stock</t>
  </si>
  <si>
    <t>Digi-Key 609-3269-ND</t>
  </si>
  <si>
    <t>Amphenol 68000-420HLF</t>
  </si>
  <si>
    <t>Teensy 3.2 Short TO Header, 1x20</t>
  </si>
  <si>
    <t>Digi-Key 1568-1231-ND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</si>
  <si>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</si>
  <si>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</si>
  <si>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</si>
  <si>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</si>
  <si>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</si>
  <si>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</si>
  <si>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</si>
  <si>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Instruction Manual</t>
  </si>
  <si>
    <t>ESD Bag for Logic Board</t>
  </si>
  <si>
    <t>ESD Bag for Teensy 3.2 and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</si>
</sst>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</cellStyleXfs>
  <cellXfs count="94">
    <xf numFmtId="0" fontId="0" fillId="0" borderId="0" xfId="0"/>
    <xf numFmtId="44" fontId="0" fillId="0" borderId="0" xfId="1" applyFont="1"/>
    <xf numFmtId="0" fontId="12" fillId="0" borderId="0" xfId="0" applyFont="1"/>
    <xf numFmtId="0" fontId="12" fillId="0" borderId="0" xfId="0" applyFont="1" applyAlignment="1">
      <alignment horizontal="right"/>
    </xf>
    <xf numFmtId="44" fontId="12" fillId="0" borderId="0" xfId="1" applyFont="1"/>
    <xf numFmtId="164" fontId="0" fillId="0" borderId="0" xfId="1" applyNumberFormat="1" applyFont="1"/>
    <xf numFmtId="0" fontId="12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2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3" fillId="2" borderId="0" xfId="1" applyFont="1" applyFill="1"/>
    <xf numFmtId="44" fontId="12" fillId="2" borderId="0" xfId="1" applyFont="1" applyFill="1"/>
    <xf numFmtId="44" fontId="0" fillId="0" borderId="0" xfId="1" applyFont="1" applyFill="1"/>
    <xf numFmtId="44" fontId="13" fillId="0" borderId="0" xfId="1" applyFont="1" applyFill="1"/>
    <xf numFmtId="44" fontId="12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1" fillId="0" borderId="0" xfId="0" applyFont="1"/>
    <xf numFmtId="0" fontId="10" fillId="0" borderId="0" xfId="2" applyAlignment="1">
      <alignment horizontal="left" vertical="top"/>
    </xf>
    <xf numFmtId="0" fontId="10" fillId="0" borderId="0" xfId="2" applyAlignment="1">
      <alignment horizontal="left" vertical="top" wrapText="1"/>
    </xf>
    <xf numFmtId="15" fontId="10" fillId="0" borderId="0" xfId="2" applyNumberFormat="1" applyAlignment="1">
      <alignment horizontal="left" vertical="top" wrapText="1"/>
    </xf>
    <xf numFmtId="0" fontId="10" fillId="4" borderId="0" xfId="2" applyFill="1" applyAlignment="1">
      <alignment horizontal="left" vertical="top" wrapText="1"/>
    </xf>
    <xf numFmtId="0" fontId="10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0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0" fillId="0" borderId="0" xfId="2" applyAlignment="1">
      <alignment horizontal="left"/>
    </xf>
    <xf numFmtId="0" fontId="10" fillId="0" borderId="0" xfId="2" applyAlignment="1">
      <alignment horizontal="left" wrapText="1"/>
    </xf>
    <xf numFmtId="0" fontId="10" fillId="0" borderId="0" xfId="2" applyAlignment="1">
      <alignment horizontal="center"/>
    </xf>
    <xf numFmtId="0" fontId="10" fillId="3" borderId="0" xfId="2" applyFill="1" applyAlignment="1">
      <alignment horizontal="left" vertical="top" wrapText="1"/>
    </xf>
    <xf numFmtId="0" fontId="10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0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14" fillId="0" borderId="0" xfId="2" applyFont="1" applyFill="1" applyAlignment="1">
      <alignment horizontal="left" vertical="top" wrapText="1"/>
    </xf>
    <xf numFmtId="0" fontId="14" fillId="0" borderId="0" xfId="2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 vertical="top" wrapText="1"/>
    </xf>
    <xf numFmtId="1" fontId="14" fillId="0" borderId="0" xfId="2" applyNumberFormat="1" applyFont="1" applyFill="1" applyAlignment="1">
      <alignment horizontal="left" vertical="top" wrapText="1"/>
    </xf>
    <xf numFmtId="44" fontId="15" fillId="0" borderId="0" xfId="3" applyFont="1" applyFill="1" applyAlignment="1">
      <alignment horizontal="left" vertical="top" wrapText="1"/>
    </xf>
    <xf numFmtId="165" fontId="15" fillId="0" borderId="0" xfId="3" applyNumberFormat="1" applyFont="1" applyFill="1" applyAlignment="1">
      <alignment horizontal="left" vertical="top" wrapText="1"/>
    </xf>
    <xf numFmtId="0" fontId="7" fillId="0" borderId="0" xfId="2" applyFont="1" applyAlignment="1">
      <alignment horizontal="left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10" fillId="2" borderId="0" xfId="2" applyFill="1" applyAlignment="1">
      <alignment horizontal="left" vertical="top" wrapText="1"/>
    </xf>
    <xf numFmtId="0" fontId="4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0" fontId="10" fillId="0" borderId="0" xfId="2" applyAlignment="1">
      <alignment horizontal="center" vertical="top" wrapText="1"/>
    </xf>
    <xf numFmtId="0" fontId="3" fillId="2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10" fillId="6" borderId="0" xfId="2" applyFill="1" applyAlignment="1">
      <alignment horizontal="left" vertical="top" wrapText="1"/>
    </xf>
    <xf numFmtId="0" fontId="3" fillId="6" borderId="0" xfId="2" applyFont="1" applyFill="1" applyAlignment="1">
      <alignment horizontal="left" vertical="top" wrapText="1"/>
    </xf>
    <xf numFmtId="1" fontId="10" fillId="6" borderId="0" xfId="2" applyNumberFormat="1" applyFill="1" applyAlignment="1">
      <alignment horizontal="left" vertical="top" wrapText="1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16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" fillId="0" borderId="0" xfId="2" applyFont="1" applyAlignment="1">
      <alignment horizontal="left"/>
    </xf>
    <xf numFmtId="0" fontId="2" fillId="3" borderId="0" xfId="2" applyFont="1" applyFill="1" applyAlignment="1">
      <alignment horizontal="left" vertical="top" wrapText="1"/>
    </xf>
    <xf numFmtId="0" fontId="10" fillId="0" borderId="0" xfId="2" applyAlignment="1">
      <alignment horizontal="center" vertical="top"/>
    </xf>
    <xf numFmtId="0" fontId="10" fillId="4" borderId="0" xfId="2" applyFill="1" applyAlignment="1">
      <alignment horizontal="left" vertical="top"/>
    </xf>
    <xf numFmtId="0" fontId="10" fillId="4" borderId="0" xfId="2" applyFill="1" applyAlignment="1">
      <alignment horizontal="center" vertical="top"/>
    </xf>
    <xf numFmtId="0" fontId="6" fillId="5" borderId="0" xfId="2" applyFont="1" applyFill="1" applyAlignment="1">
      <alignment horizontal="left" vertical="top"/>
    </xf>
    <xf numFmtId="0" fontId="10" fillId="5" borderId="0" xfId="2" applyFill="1" applyAlignment="1">
      <alignment horizontal="left" vertical="top"/>
    </xf>
    <xf numFmtId="0" fontId="10" fillId="3" borderId="0" xfId="2" applyFill="1" applyAlignment="1">
      <alignment horizontal="left" vertical="top"/>
    </xf>
    <xf numFmtId="0" fontId="10" fillId="3" borderId="0" xfId="2" applyFill="1" applyAlignment="1">
      <alignment horizontal="center" vertical="top"/>
    </xf>
    <xf numFmtId="0" fontId="2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left" vertical="top" wrapText="1"/>
    </xf>
    <xf numFmtId="0" fontId="7" fillId="0" borderId="0" xfId="2" applyFont="1" applyAlignment="1">
      <alignment horizontal="left" vertical="top"/>
    </xf>
    <xf numFmtId="0" fontId="10" fillId="2" borderId="0" xfId="2" applyFill="1" applyAlignment="1">
      <alignment horizontal="left" vertical="top"/>
    </xf>
    <xf numFmtId="0" fontId="2" fillId="2" borderId="0" xfId="2" applyFont="1" applyFill="1" applyAlignment="1">
      <alignment horizontal="left" vertical="top"/>
    </xf>
    <xf numFmtId="0" fontId="10" fillId="2" borderId="0" xfId="2" applyFill="1" applyAlignment="1">
      <alignment horizontal="center" vertical="top"/>
    </xf>
    <xf numFmtId="0" fontId="2" fillId="3" borderId="0" xfId="2" applyFont="1" applyFill="1" applyAlignment="1">
      <alignment horizontal="left" vertical="top"/>
    </xf>
    <xf numFmtId="0" fontId="2" fillId="3" borderId="0" xfId="2" quotePrefix="1" applyFont="1" applyFill="1" applyAlignment="1">
      <alignment horizontal="center" vertical="top"/>
    </xf>
    <xf numFmtId="0" fontId="8" fillId="0" borderId="0" xfId="2" applyFont="1" applyAlignment="1">
      <alignment horizontal="left" vertical="top"/>
    </xf>
    <xf numFmtId="0" fontId="10" fillId="0" borderId="0" xfId="2" applyAlignment="1">
      <alignment horizontal="center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Fill="1" applyAlignment="1">
      <alignment horizontal="left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37"/>
  <sheetViews>
    <sheetView topLeftCell="A13" zoomScale="125" workbookViewId="0">
      <selection activeCell="B22" sqref="B22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53" t="s">
        <v>440</v>
      </c>
    </row>
    <row r="3" spans="1:18" x14ac:dyDescent="0.15">
      <c r="A3" s="29">
        <v>44065</v>
      </c>
      <c r="B3" s="27" t="s">
        <v>173</v>
      </c>
      <c r="C3" s="27"/>
      <c r="P3" s="91" t="s">
        <v>174</v>
      </c>
      <c r="Q3" s="91"/>
      <c r="R3" s="91"/>
    </row>
    <row r="4" spans="1:18" ht="51" x14ac:dyDescent="0.15">
      <c r="A4" s="29"/>
      <c r="B4" s="27"/>
      <c r="C4" s="27"/>
      <c r="K4" s="61" t="s">
        <v>481</v>
      </c>
      <c r="L4" s="39" t="s">
        <v>176</v>
      </c>
      <c r="P4" s="31"/>
      <c r="Q4" s="31"/>
      <c r="R4" s="31"/>
    </row>
    <row r="5" spans="1:18" ht="34" x14ac:dyDescent="0.15">
      <c r="B5" s="39" t="s">
        <v>177</v>
      </c>
      <c r="C5" s="39"/>
      <c r="D5" s="39" t="s">
        <v>178</v>
      </c>
      <c r="E5" s="39"/>
      <c r="F5" s="39"/>
      <c r="G5" s="39"/>
      <c r="J5" s="54" t="s">
        <v>442</v>
      </c>
      <c r="K5" s="39" t="s">
        <v>181</v>
      </c>
      <c r="L5" s="39" t="s">
        <v>182</v>
      </c>
      <c r="M5" s="54" t="s">
        <v>443</v>
      </c>
      <c r="N5" s="28" t="s">
        <v>184</v>
      </c>
      <c r="P5" s="28" t="s">
        <v>185</v>
      </c>
      <c r="Q5" s="28" t="s">
        <v>186</v>
      </c>
      <c r="R5" s="28" t="s">
        <v>187</v>
      </c>
    </row>
    <row r="6" spans="1:18" ht="17" x14ac:dyDescent="0.15">
      <c r="A6" s="54" t="s">
        <v>444</v>
      </c>
      <c r="B6" s="39" t="s">
        <v>189</v>
      </c>
      <c r="C6" s="67" t="s">
        <v>3</v>
      </c>
      <c r="D6" s="39" t="s">
        <v>190</v>
      </c>
      <c r="E6" s="39" t="s">
        <v>148</v>
      </c>
      <c r="F6" s="28" t="s">
        <v>191</v>
      </c>
      <c r="G6" s="28" t="s">
        <v>248</v>
      </c>
      <c r="H6" s="28" t="s">
        <v>192</v>
      </c>
      <c r="I6" s="28" t="s">
        <v>193</v>
      </c>
      <c r="J6" s="54" t="s">
        <v>446</v>
      </c>
      <c r="K6" s="39" t="s">
        <v>195</v>
      </c>
      <c r="L6" s="39" t="s">
        <v>196</v>
      </c>
      <c r="M6" s="28" t="s">
        <v>197</v>
      </c>
      <c r="N6" s="28" t="s">
        <v>195</v>
      </c>
      <c r="P6" s="28" t="s">
        <v>198</v>
      </c>
      <c r="Q6" s="28" t="s">
        <v>199</v>
      </c>
      <c r="R6" s="28" t="s">
        <v>200</v>
      </c>
    </row>
    <row r="7" spans="1:18" s="39" customFormat="1" ht="24" x14ac:dyDescent="0.15">
      <c r="A7" s="68" t="s">
        <v>487</v>
      </c>
      <c r="R7" s="40"/>
    </row>
    <row r="8" spans="1:18" ht="17" x14ac:dyDescent="0.15">
      <c r="A8" s="28">
        <v>0</v>
      </c>
      <c r="B8" s="55" t="s">
        <v>142</v>
      </c>
      <c r="C8" s="66" t="s">
        <v>488</v>
      </c>
      <c r="D8" s="66" t="s">
        <v>483</v>
      </c>
      <c r="E8" s="55">
        <v>1</v>
      </c>
      <c r="F8" s="55" t="s">
        <v>201</v>
      </c>
      <c r="G8" s="55" t="s">
        <v>142</v>
      </c>
      <c r="H8" s="55" t="s">
        <v>221</v>
      </c>
      <c r="I8" s="55" t="s">
        <v>204</v>
      </c>
      <c r="J8" s="28">
        <v>0</v>
      </c>
      <c r="K8" s="55">
        <v>10</v>
      </c>
      <c r="M8" s="28">
        <f>L8-E8</f>
        <v>-1</v>
      </c>
      <c r="N8" s="28">
        <f>(4*E8)-M8</f>
        <v>5</v>
      </c>
      <c r="R8" s="32" t="e">
        <f>Q8/P8</f>
        <v>#DIV/0!</v>
      </c>
    </row>
    <row r="9" spans="1:18" ht="17" x14ac:dyDescent="0.15">
      <c r="A9" s="54">
        <v>1</v>
      </c>
      <c r="B9" s="58" t="s">
        <v>455</v>
      </c>
      <c r="C9" s="58" t="s">
        <v>489</v>
      </c>
      <c r="D9" s="56" t="s">
        <v>447</v>
      </c>
      <c r="E9" s="57">
        <v>4</v>
      </c>
      <c r="F9" s="55" t="s">
        <v>201</v>
      </c>
      <c r="G9" s="55" t="s">
        <v>202</v>
      </c>
      <c r="H9" s="56" t="s">
        <v>203</v>
      </c>
      <c r="I9" s="55" t="s">
        <v>204</v>
      </c>
      <c r="J9" s="28">
        <v>0</v>
      </c>
      <c r="K9" s="55">
        <f>IF(J9&gt;E9,0,E9-J9)</f>
        <v>4</v>
      </c>
      <c r="L9" s="39"/>
      <c r="M9" s="28">
        <f t="shared" ref="M9:M14" si="0">L9-E9</f>
        <v>-4</v>
      </c>
      <c r="N9" s="28">
        <f t="shared" ref="N9:N14" si="1">(4*E9)-M9</f>
        <v>20</v>
      </c>
      <c r="R9" s="32" t="e">
        <f t="shared" ref="R9:R10" si="2">Q9/P9</f>
        <v>#DIV/0!</v>
      </c>
    </row>
    <row r="10" spans="1:18" ht="17" x14ac:dyDescent="0.15">
      <c r="A10" s="28">
        <v>2</v>
      </c>
      <c r="B10" s="59" t="s">
        <v>445</v>
      </c>
      <c r="C10" s="59" t="s">
        <v>489</v>
      </c>
      <c r="D10" s="56" t="s">
        <v>447</v>
      </c>
      <c r="E10" s="55">
        <v>1</v>
      </c>
      <c r="F10" s="55" t="s">
        <v>201</v>
      </c>
      <c r="G10" s="56" t="s">
        <v>441</v>
      </c>
      <c r="H10" s="56" t="s">
        <v>471</v>
      </c>
      <c r="I10" s="55" t="s">
        <v>204</v>
      </c>
      <c r="J10" s="28">
        <v>0</v>
      </c>
      <c r="K10" s="55">
        <f>IF(J10&gt;E10,0,E10-J10)</f>
        <v>1</v>
      </c>
      <c r="L10" s="39"/>
      <c r="M10" s="28">
        <f t="shared" ref="M10" si="3">L10-E10</f>
        <v>-1</v>
      </c>
      <c r="N10" s="28">
        <f t="shared" ref="N10" si="4">(4*E10)-M10</f>
        <v>5</v>
      </c>
      <c r="R10" s="32" t="e">
        <f t="shared" si="2"/>
        <v>#DIV/0!</v>
      </c>
    </row>
    <row r="11" spans="1:18" ht="17" x14ac:dyDescent="0.15">
      <c r="A11" s="28">
        <v>9</v>
      </c>
      <c r="B11" s="56" t="s">
        <v>223</v>
      </c>
      <c r="C11" s="66" t="s">
        <v>490</v>
      </c>
      <c r="D11" s="55" t="s">
        <v>453</v>
      </c>
      <c r="E11" s="55">
        <v>1</v>
      </c>
      <c r="F11" s="55" t="s">
        <v>201</v>
      </c>
      <c r="G11" s="61" t="s">
        <v>226</v>
      </c>
      <c r="H11" s="55" t="s">
        <v>466</v>
      </c>
      <c r="I11" s="56" t="s">
        <v>204</v>
      </c>
      <c r="J11" s="28">
        <v>0</v>
      </c>
      <c r="K11" s="55">
        <f t="shared" ref="K11:K14" si="5">IF(J11&gt;E11,0,E11-J11)</f>
        <v>1</v>
      </c>
      <c r="M11" s="28">
        <f t="shared" si="0"/>
        <v>-1</v>
      </c>
      <c r="N11" s="28">
        <f t="shared" si="1"/>
        <v>5</v>
      </c>
      <c r="R11" s="32" t="e">
        <f t="shared" ref="R11:R14" si="6">Q11/P11</f>
        <v>#DIV/0!</v>
      </c>
    </row>
    <row r="12" spans="1:18" ht="17" x14ac:dyDescent="0.15">
      <c r="A12" s="28">
        <v>10</v>
      </c>
      <c r="B12" s="56" t="s">
        <v>364</v>
      </c>
      <c r="C12" s="66" t="s">
        <v>490</v>
      </c>
      <c r="D12" s="55" t="s">
        <v>453</v>
      </c>
      <c r="E12" s="55">
        <v>1</v>
      </c>
      <c r="F12" s="55" t="s">
        <v>201</v>
      </c>
      <c r="G12" s="55" t="s">
        <v>227</v>
      </c>
      <c r="H12" s="56" t="s">
        <v>467</v>
      </c>
      <c r="I12" s="56" t="s">
        <v>204</v>
      </c>
      <c r="J12" s="28">
        <v>0</v>
      </c>
      <c r="K12" s="55">
        <f t="shared" si="5"/>
        <v>1</v>
      </c>
      <c r="M12" s="28">
        <f t="shared" si="0"/>
        <v>-1</v>
      </c>
      <c r="N12" s="28">
        <f t="shared" si="1"/>
        <v>5</v>
      </c>
      <c r="R12" s="32" t="e">
        <f t="shared" si="6"/>
        <v>#DIV/0!</v>
      </c>
    </row>
    <row r="13" spans="1:18" ht="17" x14ac:dyDescent="0.15">
      <c r="A13" s="28">
        <v>11</v>
      </c>
      <c r="B13" s="56" t="s">
        <v>224</v>
      </c>
      <c r="C13" s="66" t="s">
        <v>490</v>
      </c>
      <c r="D13" s="55" t="s">
        <v>453</v>
      </c>
      <c r="E13" s="55">
        <v>1</v>
      </c>
      <c r="F13" s="55" t="s">
        <v>201</v>
      </c>
      <c r="G13" s="55" t="s">
        <v>229</v>
      </c>
      <c r="H13" s="56" t="s">
        <v>468</v>
      </c>
      <c r="I13" s="56" t="s">
        <v>204</v>
      </c>
      <c r="J13" s="28">
        <v>0</v>
      </c>
      <c r="K13" s="55">
        <f t="shared" si="5"/>
        <v>1</v>
      </c>
      <c r="M13" s="28">
        <f t="shared" si="0"/>
        <v>-1</v>
      </c>
      <c r="N13" s="28">
        <f t="shared" si="1"/>
        <v>5</v>
      </c>
      <c r="R13" s="32" t="e">
        <f t="shared" si="6"/>
        <v>#DIV/0!</v>
      </c>
    </row>
    <row r="14" spans="1:18" ht="17" x14ac:dyDescent="0.15">
      <c r="A14" s="28">
        <v>12</v>
      </c>
      <c r="B14" s="56" t="s">
        <v>372</v>
      </c>
      <c r="C14" s="66" t="s">
        <v>490</v>
      </c>
      <c r="D14" s="55" t="s">
        <v>453</v>
      </c>
      <c r="E14" s="55">
        <v>1</v>
      </c>
      <c r="F14" s="55" t="s">
        <v>201</v>
      </c>
      <c r="G14" s="55" t="s">
        <v>231</v>
      </c>
      <c r="H14" s="56" t="s">
        <v>469</v>
      </c>
      <c r="I14" s="56" t="s">
        <v>204</v>
      </c>
      <c r="J14" s="28">
        <v>0</v>
      </c>
      <c r="K14" s="55">
        <f t="shared" si="5"/>
        <v>1</v>
      </c>
      <c r="M14" s="28">
        <f t="shared" si="0"/>
        <v>-1</v>
      </c>
      <c r="N14" s="28">
        <f t="shared" si="1"/>
        <v>5</v>
      </c>
      <c r="R14" s="32" t="e">
        <f t="shared" si="6"/>
        <v>#DIV/0!</v>
      </c>
    </row>
    <row r="15" spans="1:18" ht="17" customHeight="1" x14ac:dyDescent="0.15">
      <c r="A15" s="28">
        <v>13</v>
      </c>
      <c r="B15" s="56" t="s">
        <v>225</v>
      </c>
      <c r="C15" s="66" t="s">
        <v>491</v>
      </c>
      <c r="D15" s="61" t="s">
        <v>474</v>
      </c>
      <c r="E15" s="55">
        <v>1</v>
      </c>
      <c r="F15" s="55" t="s">
        <v>201</v>
      </c>
      <c r="G15" s="61" t="s">
        <v>475</v>
      </c>
      <c r="H15" s="56" t="s">
        <v>470</v>
      </c>
      <c r="I15" s="56" t="s">
        <v>204</v>
      </c>
      <c r="J15" s="28">
        <v>0</v>
      </c>
      <c r="K15" s="55">
        <f>IF(J15&gt;E15,0,E15-J15)</f>
        <v>1</v>
      </c>
      <c r="M15" s="28">
        <f>L15-E15</f>
        <v>-1</v>
      </c>
      <c r="N15" s="28">
        <f>(4*E15)-M15</f>
        <v>5</v>
      </c>
      <c r="R15" s="32" t="e">
        <f>Q15/P15</f>
        <v>#DIV/0!</v>
      </c>
    </row>
    <row r="16" spans="1:18" s="39" customFormat="1" ht="17" customHeight="1" x14ac:dyDescent="0.15">
      <c r="B16" s="67" t="s">
        <v>509</v>
      </c>
      <c r="C16" s="67"/>
      <c r="D16" s="69"/>
      <c r="G16" s="69"/>
      <c r="H16" s="70"/>
      <c r="I16" s="70"/>
      <c r="R16" s="40"/>
    </row>
    <row r="17" spans="1:18" s="35" customFormat="1" x14ac:dyDescent="0.2">
      <c r="B17" s="52" t="s">
        <v>435</v>
      </c>
      <c r="C17" s="52"/>
      <c r="D17" s="36"/>
      <c r="F17" s="28"/>
      <c r="G17" s="36"/>
      <c r="H17" s="36"/>
      <c r="K17" s="35">
        <f>IF(J17&gt;E17,0,E17-J17)</f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52" t="s">
        <v>436</v>
      </c>
      <c r="C18" s="52"/>
      <c r="D18" s="36"/>
      <c r="F18" s="28"/>
      <c r="G18" s="36"/>
      <c r="H18" s="36"/>
      <c r="K18" s="35">
        <f>IF(J18&gt;E18,0,E18-J18)</f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52" t="s">
        <v>437</v>
      </c>
      <c r="C19" s="52"/>
      <c r="D19" s="36"/>
      <c r="F19" s="28"/>
      <c r="G19" s="36"/>
      <c r="H19" s="36"/>
      <c r="K19" s="35">
        <f>IF(J19&gt;E19,0,E19-J19)</f>
        <v>0</v>
      </c>
      <c r="L19" s="35">
        <f>J19+K19</f>
        <v>0</v>
      </c>
      <c r="M19" s="35">
        <f>L19-E19</f>
        <v>0</v>
      </c>
      <c r="N19" s="35">
        <f>(4*E19)-M19</f>
        <v>0</v>
      </c>
      <c r="P19" s="28"/>
      <c r="Q19" s="28"/>
      <c r="R19" s="28"/>
    </row>
    <row r="20" spans="1:18" s="35" customFormat="1" x14ac:dyDescent="0.2">
      <c r="B20" s="72" t="s">
        <v>506</v>
      </c>
      <c r="C20" s="52"/>
      <c r="D20" s="36"/>
      <c r="F20" s="28"/>
      <c r="G20" s="36"/>
      <c r="H20" s="36"/>
      <c r="P20" s="28"/>
      <c r="Q20" s="28"/>
      <c r="R20" s="28"/>
    </row>
    <row r="21" spans="1:18" s="35" customFormat="1" x14ac:dyDescent="0.2">
      <c r="B21" s="72" t="s">
        <v>507</v>
      </c>
      <c r="C21" s="52"/>
      <c r="D21" s="36"/>
      <c r="F21" s="28"/>
      <c r="G21" s="36"/>
      <c r="H21" s="36"/>
      <c r="P21" s="28"/>
      <c r="Q21" s="28"/>
      <c r="R21" s="28"/>
    </row>
    <row r="22" spans="1:18" s="35" customFormat="1" x14ac:dyDescent="0.2">
      <c r="B22" s="72"/>
      <c r="C22" s="52"/>
      <c r="D22" s="36"/>
      <c r="F22" s="28"/>
      <c r="G22" s="36"/>
      <c r="H22" s="36"/>
      <c r="P22" s="28"/>
      <c r="Q22" s="28"/>
      <c r="R22" s="28"/>
    </row>
    <row r="23" spans="1:18" s="39" customFormat="1" ht="24" x14ac:dyDescent="0.15">
      <c r="A23" s="68" t="s">
        <v>484</v>
      </c>
      <c r="R23" s="40"/>
    </row>
    <row r="24" spans="1:18" ht="17" x14ac:dyDescent="0.15">
      <c r="A24" s="54" t="s">
        <v>456</v>
      </c>
      <c r="B24" s="66" t="s">
        <v>486</v>
      </c>
      <c r="C24" s="66" t="s">
        <v>496</v>
      </c>
      <c r="D24" s="56" t="s">
        <v>457</v>
      </c>
      <c r="E24" s="55">
        <v>0</v>
      </c>
      <c r="F24" s="56" t="s">
        <v>459</v>
      </c>
      <c r="G24" s="56" t="s">
        <v>460</v>
      </c>
      <c r="H24" s="56" t="s">
        <v>458</v>
      </c>
      <c r="I24" s="56" t="s">
        <v>458</v>
      </c>
      <c r="J24" s="62" t="s">
        <v>459</v>
      </c>
      <c r="K24" s="64" t="s">
        <v>459</v>
      </c>
      <c r="L24" s="62"/>
      <c r="M24" s="62" t="s">
        <v>459</v>
      </c>
      <c r="N24" s="62" t="s">
        <v>459</v>
      </c>
      <c r="R24" s="32"/>
    </row>
    <row r="25" spans="1:18" ht="68" x14ac:dyDescent="0.15">
      <c r="A25" s="54" t="s">
        <v>448</v>
      </c>
      <c r="B25" s="55" t="s">
        <v>218</v>
      </c>
      <c r="C25" s="66" t="s">
        <v>492</v>
      </c>
      <c r="D25" s="61" t="s">
        <v>482</v>
      </c>
      <c r="E25" s="55">
        <v>2</v>
      </c>
      <c r="F25" s="55" t="s">
        <v>201</v>
      </c>
      <c r="G25" s="56" t="s">
        <v>219</v>
      </c>
      <c r="H25" s="56" t="s">
        <v>463</v>
      </c>
      <c r="I25" s="55" t="s">
        <v>204</v>
      </c>
      <c r="J25" s="28">
        <v>0</v>
      </c>
      <c r="K25" s="63">
        <f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ht="34" x14ac:dyDescent="0.15">
      <c r="A26" s="54" t="s">
        <v>449</v>
      </c>
      <c r="B26" s="55" t="s">
        <v>218</v>
      </c>
      <c r="C26" s="66" t="s">
        <v>493</v>
      </c>
      <c r="D26" s="56" t="s">
        <v>450</v>
      </c>
      <c r="E26" s="55">
        <v>4</v>
      </c>
      <c r="F26" s="55" t="s">
        <v>201</v>
      </c>
      <c r="G26" s="61" t="s">
        <v>465</v>
      </c>
      <c r="H26" s="56" t="s">
        <v>464</v>
      </c>
      <c r="I26" s="61" t="s">
        <v>204</v>
      </c>
      <c r="J26" s="28">
        <v>0</v>
      </c>
      <c r="K26" s="55">
        <f t="shared" ref="K26" si="7">IF(J26&gt;E26,0,E26-J26)</f>
        <v>4</v>
      </c>
      <c r="M26" s="28">
        <f t="shared" ref="M26" si="8">L26-E26</f>
        <v>-4</v>
      </c>
      <c r="N26" s="28">
        <f t="shared" ref="N26" si="9">(4*E26)-M26</f>
        <v>20</v>
      </c>
      <c r="R26" s="32"/>
    </row>
    <row r="27" spans="1:18" ht="34" x14ac:dyDescent="0.15">
      <c r="A27" s="62" t="s">
        <v>478</v>
      </c>
      <c r="B27" s="55" t="s">
        <v>218</v>
      </c>
      <c r="C27" s="66" t="s">
        <v>493</v>
      </c>
      <c r="D27" s="61" t="s">
        <v>476</v>
      </c>
      <c r="E27" s="55">
        <v>4</v>
      </c>
      <c r="F27" s="55" t="s">
        <v>201</v>
      </c>
      <c r="G27" s="56" t="s">
        <v>472</v>
      </c>
      <c r="H27" s="56" t="s">
        <v>473</v>
      </c>
      <c r="I27" s="56" t="s">
        <v>220</v>
      </c>
      <c r="J27" s="28">
        <v>0</v>
      </c>
      <c r="K27" s="55">
        <f>IF(J27&gt;E27,0,E27-J27)</f>
        <v>4</v>
      </c>
      <c r="M27" s="28">
        <f t="shared" ref="M27:M32" si="10">L27-E27</f>
        <v>-4</v>
      </c>
      <c r="N27" s="28">
        <f t="shared" ref="N27:N32" si="11">(4*E27)-M27</f>
        <v>20</v>
      </c>
      <c r="R27" s="32"/>
    </row>
    <row r="28" spans="1:18" ht="17" x14ac:dyDescent="0.15">
      <c r="A28" s="28">
        <v>15</v>
      </c>
      <c r="B28" s="55" t="s">
        <v>232</v>
      </c>
      <c r="C28" s="66" t="s">
        <v>494</v>
      </c>
      <c r="D28" s="61" t="s">
        <v>480</v>
      </c>
      <c r="E28" s="55">
        <v>1</v>
      </c>
      <c r="F28" s="55" t="s">
        <v>201</v>
      </c>
      <c r="G28" s="56" t="s">
        <v>233</v>
      </c>
      <c r="H28" s="56" t="s">
        <v>462</v>
      </c>
      <c r="I28" s="61" t="s">
        <v>204</v>
      </c>
      <c r="J28" s="28">
        <v>1</v>
      </c>
      <c r="K28" s="63">
        <f>IF(J28&gt;E28,0,E28-J28)</f>
        <v>0</v>
      </c>
      <c r="M28" s="28">
        <f t="shared" si="10"/>
        <v>-1</v>
      </c>
      <c r="N28" s="28">
        <f t="shared" si="11"/>
        <v>5</v>
      </c>
      <c r="R28" s="32" t="e">
        <f>Q28/P28</f>
        <v>#DIV/0!</v>
      </c>
    </row>
    <row r="29" spans="1:18" ht="85" x14ac:dyDescent="0.15">
      <c r="A29" s="28">
        <v>101</v>
      </c>
      <c r="B29" s="55" t="s">
        <v>205</v>
      </c>
      <c r="C29" s="55" t="s">
        <v>140</v>
      </c>
      <c r="D29" s="55" t="s">
        <v>140</v>
      </c>
      <c r="E29" s="55">
        <v>70</v>
      </c>
      <c r="F29" s="55" t="s">
        <v>201</v>
      </c>
      <c r="G29" s="55" t="s">
        <v>206</v>
      </c>
      <c r="H29" s="55" t="s">
        <v>207</v>
      </c>
      <c r="I29" s="55" t="s">
        <v>204</v>
      </c>
      <c r="J29" s="28">
        <v>860</v>
      </c>
      <c r="K29" s="63">
        <f>IF(J29&gt;E29,0,E29-J29)</f>
        <v>0</v>
      </c>
      <c r="L29" s="28">
        <f>J29+K29</f>
        <v>860</v>
      </c>
      <c r="M29" s="28">
        <f t="shared" si="10"/>
        <v>790</v>
      </c>
      <c r="N29" s="28">
        <f t="shared" si="11"/>
        <v>-510</v>
      </c>
      <c r="R29" s="32" t="e">
        <f>Q29/P29</f>
        <v>#DIV/0!</v>
      </c>
    </row>
    <row r="30" spans="1:18" ht="102" x14ac:dyDescent="0.15">
      <c r="A30" s="28">
        <v>102</v>
      </c>
      <c r="B30" s="55" t="s">
        <v>208</v>
      </c>
      <c r="C30" s="55" t="s">
        <v>209</v>
      </c>
      <c r="D30" s="55" t="s">
        <v>209</v>
      </c>
      <c r="E30" s="55">
        <v>0.8</v>
      </c>
      <c r="F30" s="55" t="s">
        <v>210</v>
      </c>
      <c r="G30" s="55" t="s">
        <v>211</v>
      </c>
      <c r="H30" s="55" t="s">
        <v>212</v>
      </c>
      <c r="I30" s="55" t="s">
        <v>204</v>
      </c>
      <c r="J30" s="28">
        <v>426.2</v>
      </c>
      <c r="K30" s="63">
        <f>IF(J30&gt;E30,0,E30-J30)</f>
        <v>0</v>
      </c>
      <c r="L30" s="28">
        <f>J30+K30</f>
        <v>426.2</v>
      </c>
      <c r="M30" s="28">
        <f t="shared" si="10"/>
        <v>425.4</v>
      </c>
      <c r="N30" s="28">
        <f t="shared" si="11"/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55" t="s">
        <v>208</v>
      </c>
      <c r="C31" s="55" t="s">
        <v>209</v>
      </c>
      <c r="D31" s="55" t="s">
        <v>209</v>
      </c>
      <c r="E31" s="55">
        <v>0.8</v>
      </c>
      <c r="F31" s="55" t="s">
        <v>210</v>
      </c>
      <c r="G31" s="55" t="s">
        <v>213</v>
      </c>
      <c r="H31" s="55" t="s">
        <v>214</v>
      </c>
      <c r="I31" s="55" t="s">
        <v>204</v>
      </c>
      <c r="J31" s="33">
        <v>100</v>
      </c>
      <c r="K31" s="65">
        <v>0</v>
      </c>
      <c r="L31" s="28">
        <f>J31+K31</f>
        <v>100</v>
      </c>
      <c r="M31" s="28">
        <f t="shared" si="10"/>
        <v>99.2</v>
      </c>
      <c r="N31" s="28">
        <f t="shared" si="11"/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55" t="s">
        <v>208</v>
      </c>
      <c r="C32" s="55" t="s">
        <v>215</v>
      </c>
      <c r="D32" s="55" t="s">
        <v>215</v>
      </c>
      <c r="E32" s="55">
        <v>0.75</v>
      </c>
      <c r="F32" s="55" t="s">
        <v>210</v>
      </c>
      <c r="G32" s="55" t="s">
        <v>216</v>
      </c>
      <c r="H32" s="55" t="s">
        <v>217</v>
      </c>
      <c r="I32" s="55" t="s">
        <v>204</v>
      </c>
      <c r="J32" s="33">
        <v>747</v>
      </c>
      <c r="K32" s="65">
        <v>0</v>
      </c>
      <c r="L32" s="33">
        <f>J32+K32</f>
        <v>747</v>
      </c>
      <c r="M32" s="33">
        <f t="shared" si="10"/>
        <v>746.25</v>
      </c>
      <c r="N32" s="33">
        <f t="shared" si="11"/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s="39" customFormat="1" ht="17" x14ac:dyDescent="0.15">
      <c r="B33" s="67" t="s">
        <v>167</v>
      </c>
      <c r="J33" s="41"/>
      <c r="K33" s="41"/>
      <c r="L33" s="41"/>
      <c r="M33" s="41"/>
      <c r="N33" s="41"/>
      <c r="Q33" s="42"/>
      <c r="R33" s="40"/>
    </row>
    <row r="34" spans="1:18" s="39" customFormat="1" ht="17" x14ac:dyDescent="0.15">
      <c r="B34" s="67" t="s">
        <v>510</v>
      </c>
      <c r="J34" s="41"/>
      <c r="K34" s="41"/>
      <c r="L34" s="41"/>
      <c r="M34" s="41"/>
      <c r="N34" s="41"/>
      <c r="Q34" s="42"/>
      <c r="R34" s="40"/>
    </row>
    <row r="35" spans="1:18" s="39" customFormat="1" ht="24" x14ac:dyDescent="0.15">
      <c r="A35" s="68" t="s">
        <v>485</v>
      </c>
      <c r="D35" s="69"/>
      <c r="G35" s="70"/>
      <c r="H35" s="70"/>
      <c r="I35" s="69"/>
      <c r="R35" s="40"/>
    </row>
    <row r="36" spans="1:18" ht="34" x14ac:dyDescent="0.15">
      <c r="A36" s="28">
        <v>14</v>
      </c>
      <c r="B36" s="56" t="s">
        <v>451</v>
      </c>
      <c r="C36" s="66" t="s">
        <v>495</v>
      </c>
      <c r="D36" s="61" t="s">
        <v>479</v>
      </c>
      <c r="E36" s="55">
        <v>2</v>
      </c>
      <c r="F36" s="55" t="s">
        <v>201</v>
      </c>
      <c r="G36" s="56" t="s">
        <v>452</v>
      </c>
      <c r="H36" s="56" t="s">
        <v>461</v>
      </c>
      <c r="I36" s="56" t="s">
        <v>220</v>
      </c>
      <c r="J36" s="28">
        <v>0</v>
      </c>
      <c r="K36" s="55">
        <f>IF(J36&gt;E36,0,E36-J36)</f>
        <v>2</v>
      </c>
      <c r="M36" s="28">
        <f>L36-E36</f>
        <v>-2</v>
      </c>
      <c r="N36" s="28">
        <f>(4*E36)-M36</f>
        <v>10</v>
      </c>
      <c r="R36" s="32" t="e">
        <f>Q36/P36</f>
        <v>#DIV/0!</v>
      </c>
    </row>
    <row r="37" spans="1:18" ht="34" x14ac:dyDescent="0.15">
      <c r="A37" s="54">
        <v>16</v>
      </c>
      <c r="B37" s="58" t="s">
        <v>454</v>
      </c>
      <c r="C37" s="66" t="s">
        <v>495</v>
      </c>
      <c r="D37" s="61" t="s">
        <v>477</v>
      </c>
      <c r="E37" s="57">
        <v>2</v>
      </c>
      <c r="F37" s="55" t="s">
        <v>201</v>
      </c>
      <c r="G37" s="55" t="s">
        <v>202</v>
      </c>
      <c r="H37" s="56" t="s">
        <v>203</v>
      </c>
      <c r="I37" s="56" t="s">
        <v>220</v>
      </c>
      <c r="J37" s="28">
        <v>0</v>
      </c>
      <c r="K37" s="55">
        <f>IF(J37&gt;E37,0,E37-J37)</f>
        <v>2</v>
      </c>
      <c r="L37" s="39"/>
      <c r="M37" s="28">
        <f t="shared" ref="M37" si="12">L37-E37</f>
        <v>-2</v>
      </c>
      <c r="N37" s="28">
        <f t="shared" ref="N37" si="13">(4*E37)-M37</f>
        <v>10</v>
      </c>
      <c r="R37" s="32" t="e">
        <f t="shared" ref="R37" si="14">Q37/P37</f>
        <v>#DIV/0!</v>
      </c>
    </row>
  </sheetData>
  <autoFilter ref="A6:N44" xr:uid="{00000000-0009-0000-0000-000000000000}">
    <sortState xmlns:xlrd2="http://schemas.microsoft.com/office/spreadsheetml/2017/richdata2" ref="A7:N44">
      <sortCondition ref="B6:B44"/>
    </sortState>
  </autoFilter>
  <mergeCells count="1">
    <mergeCell ref="P3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86"/>
  <sheetViews>
    <sheetView tabSelected="1" topLeftCell="A36" zoomScale="125" zoomScaleNormal="130" workbookViewId="0">
      <selection activeCell="B63" sqref="B63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27"/>
    <col min="6" max="6" width="5.83203125" style="28" customWidth="1"/>
    <col min="7" max="8" width="27" style="28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s="27" t="s">
        <v>234</v>
      </c>
      <c r="B1" s="27" t="s">
        <v>235</v>
      </c>
    </row>
    <row r="2" spans="1:31" x14ac:dyDescent="0.15">
      <c r="A2" s="27" t="s">
        <v>236</v>
      </c>
      <c r="B2" s="27" t="s">
        <v>237</v>
      </c>
    </row>
    <row r="3" spans="1:31" x14ac:dyDescent="0.15">
      <c r="A3" s="27" t="s">
        <v>238</v>
      </c>
      <c r="B3" s="27" t="s">
        <v>239</v>
      </c>
    </row>
    <row r="4" spans="1:31" x14ac:dyDescent="0.15">
      <c r="A4" s="27" t="s">
        <v>240</v>
      </c>
      <c r="B4" s="27" t="s">
        <v>241</v>
      </c>
    </row>
    <row r="5" spans="1:31" x14ac:dyDescent="0.15">
      <c r="A5" s="27" t="s">
        <v>242</v>
      </c>
      <c r="B5" s="27">
        <v>122</v>
      </c>
    </row>
    <row r="6" spans="1:31" x14ac:dyDescent="0.15">
      <c r="A6" s="27" t="s">
        <v>243</v>
      </c>
    </row>
    <row r="7" spans="1:31" x14ac:dyDescent="0.15">
      <c r="P7" s="91" t="s">
        <v>174</v>
      </c>
      <c r="Q7" s="91"/>
      <c r="R7" s="91"/>
    </row>
    <row r="8" spans="1:31" ht="17" x14ac:dyDescent="0.15">
      <c r="A8" s="27" t="s">
        <v>244</v>
      </c>
      <c r="J8" s="28"/>
      <c r="K8" s="30" t="s">
        <v>245</v>
      </c>
      <c r="L8" s="30" t="s">
        <v>176</v>
      </c>
      <c r="M8" s="28"/>
      <c r="N8" s="28"/>
      <c r="O8" s="28"/>
      <c r="P8" s="60"/>
      <c r="Q8" s="60"/>
      <c r="R8" s="60"/>
    </row>
    <row r="9" spans="1:31" ht="51" x14ac:dyDescent="0.15">
      <c r="B9" s="30" t="s">
        <v>177</v>
      </c>
      <c r="C9" s="30"/>
      <c r="D9" s="30" t="s">
        <v>178</v>
      </c>
      <c r="E9" s="30" t="s">
        <v>179</v>
      </c>
      <c r="G9" s="30" t="s">
        <v>179</v>
      </c>
      <c r="J9" s="28" t="s">
        <v>180</v>
      </c>
      <c r="K9" s="28" t="s">
        <v>181</v>
      </c>
      <c r="L9" s="28" t="s">
        <v>182</v>
      </c>
      <c r="M9" s="28" t="s">
        <v>183</v>
      </c>
      <c r="N9" s="28" t="s">
        <v>184</v>
      </c>
      <c r="O9" s="28"/>
      <c r="P9" s="28" t="s">
        <v>185</v>
      </c>
      <c r="Q9" s="28" t="s">
        <v>186</v>
      </c>
      <c r="R9" s="28" t="s">
        <v>187</v>
      </c>
    </row>
    <row r="10" spans="1:31" ht="17" x14ac:dyDescent="0.15">
      <c r="A10" s="27" t="s">
        <v>418</v>
      </c>
      <c r="B10" s="28" t="s">
        <v>189</v>
      </c>
      <c r="C10" s="71" t="s">
        <v>3</v>
      </c>
      <c r="D10" s="27" t="s">
        <v>246</v>
      </c>
      <c r="E10" s="74" t="s">
        <v>247</v>
      </c>
      <c r="F10" s="28" t="s">
        <v>191</v>
      </c>
      <c r="G10" s="27" t="s">
        <v>248</v>
      </c>
      <c r="H10" s="28" t="s">
        <v>192</v>
      </c>
      <c r="I10" s="27" t="s">
        <v>249</v>
      </c>
      <c r="J10" s="28" t="s">
        <v>194</v>
      </c>
      <c r="K10" s="28" t="s">
        <v>195</v>
      </c>
      <c r="L10" s="28" t="s">
        <v>196</v>
      </c>
      <c r="M10" s="28" t="s">
        <v>197</v>
      </c>
      <c r="N10" s="28" t="s">
        <v>195</v>
      </c>
      <c r="O10" s="28"/>
      <c r="P10" s="28" t="s">
        <v>198</v>
      </c>
      <c r="Q10" s="28" t="s">
        <v>199</v>
      </c>
      <c r="R10" s="28" t="s">
        <v>200</v>
      </c>
      <c r="S10" s="27" t="s">
        <v>250</v>
      </c>
      <c r="T10" s="27" t="s">
        <v>251</v>
      </c>
      <c r="U10" s="27" t="s">
        <v>252</v>
      </c>
      <c r="V10" s="27" t="s">
        <v>253</v>
      </c>
      <c r="W10" s="27" t="s">
        <v>254</v>
      </c>
      <c r="X10" s="27" t="s">
        <v>3</v>
      </c>
      <c r="Y10" s="27" t="s">
        <v>255</v>
      </c>
      <c r="Z10" s="27" t="s">
        <v>256</v>
      </c>
      <c r="AA10" s="27" t="s">
        <v>257</v>
      </c>
      <c r="AB10" s="27" t="s">
        <v>1</v>
      </c>
      <c r="AC10" s="27" t="s">
        <v>258</v>
      </c>
      <c r="AD10" s="27" t="s">
        <v>259</v>
      </c>
      <c r="AE10" s="27" t="s">
        <v>260</v>
      </c>
    </row>
    <row r="11" spans="1:31" ht="17" x14ac:dyDescent="0.15">
      <c r="A11" s="27">
        <v>1</v>
      </c>
      <c r="B11" s="30" t="s">
        <v>261</v>
      </c>
      <c r="C11" s="30"/>
      <c r="D11" s="27" t="s">
        <v>262</v>
      </c>
      <c r="E11" s="74">
        <v>2</v>
      </c>
      <c r="F11" s="28" t="s">
        <v>201</v>
      </c>
      <c r="G11" s="27" t="s">
        <v>263</v>
      </c>
      <c r="H11" s="27" t="s">
        <v>264</v>
      </c>
      <c r="I11" s="27" t="s">
        <v>204</v>
      </c>
      <c r="J11" s="28">
        <v>0</v>
      </c>
      <c r="K11" s="30">
        <f>IF(J11&gt;E11,0,E11-J11)</f>
        <v>2</v>
      </c>
      <c r="L11" s="28">
        <f t="shared" ref="L11:L17" si="0">J11+K11</f>
        <v>2</v>
      </c>
      <c r="M11" s="28">
        <f t="shared" ref="M11:M17" si="1">L11-E11</f>
        <v>0</v>
      </c>
      <c r="N11" s="28">
        <f t="shared" ref="N11:N17" si="2">(4*E11)-M11</f>
        <v>8</v>
      </c>
      <c r="O11" s="28"/>
      <c r="R11" s="32" t="e">
        <f t="shared" ref="R11:R28" si="3">Q11/P11</f>
        <v>#DIV/0!</v>
      </c>
      <c r="S11" s="27" t="s">
        <v>265</v>
      </c>
      <c r="T11" s="27" t="s">
        <v>266</v>
      </c>
    </row>
    <row r="12" spans="1:31" ht="17" x14ac:dyDescent="0.15">
      <c r="A12" s="27">
        <v>2</v>
      </c>
      <c r="B12" s="30" t="s">
        <v>267</v>
      </c>
      <c r="C12" s="30"/>
      <c r="D12" s="27" t="s">
        <v>268</v>
      </c>
      <c r="E12" s="74">
        <v>7</v>
      </c>
      <c r="F12" s="28" t="s">
        <v>201</v>
      </c>
      <c r="G12" s="27" t="s">
        <v>202</v>
      </c>
      <c r="H12" s="27" t="s">
        <v>203</v>
      </c>
      <c r="I12" s="27" t="s">
        <v>204</v>
      </c>
      <c r="J12" s="28">
        <v>0</v>
      </c>
      <c r="K12" s="30">
        <f>IF(J12&gt;E12,0,E12-J12)</f>
        <v>7</v>
      </c>
      <c r="L12" s="30">
        <f t="shared" si="0"/>
        <v>7</v>
      </c>
      <c r="M12" s="28">
        <f t="shared" si="1"/>
        <v>0</v>
      </c>
      <c r="N12" s="28">
        <f t="shared" si="2"/>
        <v>28</v>
      </c>
      <c r="O12" s="28"/>
      <c r="R12" s="32" t="e">
        <f t="shared" si="3"/>
        <v>#DIV/0!</v>
      </c>
      <c r="S12" s="27" t="s">
        <v>265</v>
      </c>
      <c r="T12" s="27" t="s">
        <v>266</v>
      </c>
    </row>
    <row r="13" spans="1:31" ht="17" x14ac:dyDescent="0.15">
      <c r="A13" s="27">
        <v>3</v>
      </c>
      <c r="B13" s="30" t="s">
        <v>269</v>
      </c>
      <c r="C13" s="30"/>
      <c r="D13" s="27" t="s">
        <v>268</v>
      </c>
      <c r="E13" s="74">
        <v>2</v>
      </c>
      <c r="F13" s="28" t="s">
        <v>201</v>
      </c>
      <c r="G13" s="27" t="s">
        <v>270</v>
      </c>
      <c r="H13" s="27" t="s">
        <v>271</v>
      </c>
      <c r="I13" s="27" t="s">
        <v>204</v>
      </c>
      <c r="J13" s="28">
        <v>0</v>
      </c>
      <c r="K13" s="30">
        <v>10</v>
      </c>
      <c r="L13" s="28">
        <f t="shared" si="0"/>
        <v>10</v>
      </c>
      <c r="M13" s="28">
        <f t="shared" si="1"/>
        <v>8</v>
      </c>
      <c r="N13" s="28">
        <f t="shared" si="2"/>
        <v>0</v>
      </c>
      <c r="O13" s="28"/>
      <c r="R13" s="32" t="e">
        <f t="shared" si="3"/>
        <v>#DIV/0!</v>
      </c>
      <c r="S13" s="27" t="s">
        <v>265</v>
      </c>
      <c r="T13" s="27" t="s">
        <v>266</v>
      </c>
    </row>
    <row r="14" spans="1:31" ht="17" x14ac:dyDescent="0.15">
      <c r="A14" s="27">
        <v>4</v>
      </c>
      <c r="B14" s="30" t="s">
        <v>272</v>
      </c>
      <c r="C14" s="30"/>
      <c r="D14" s="75" t="s">
        <v>273</v>
      </c>
      <c r="E14" s="76">
        <v>1</v>
      </c>
      <c r="F14" s="30" t="s">
        <v>201</v>
      </c>
      <c r="G14" s="77" t="s">
        <v>438</v>
      </c>
      <c r="H14" s="78" t="s">
        <v>274</v>
      </c>
      <c r="I14" s="27" t="s">
        <v>204</v>
      </c>
      <c r="J14" s="28">
        <v>1</v>
      </c>
      <c r="K14" s="28">
        <f>IF(J14&gt;E14,0,E14-J14)</f>
        <v>0</v>
      </c>
      <c r="L14" s="28">
        <f t="shared" si="0"/>
        <v>1</v>
      </c>
      <c r="M14" s="28">
        <f t="shared" si="1"/>
        <v>0</v>
      </c>
      <c r="N14" s="28">
        <f t="shared" si="2"/>
        <v>4</v>
      </c>
      <c r="O14" s="28"/>
      <c r="P14" s="28">
        <v>430</v>
      </c>
      <c r="R14" s="32">
        <f t="shared" si="3"/>
        <v>0</v>
      </c>
      <c r="S14" s="27" t="s">
        <v>275</v>
      </c>
      <c r="T14" s="27" t="s">
        <v>276</v>
      </c>
    </row>
    <row r="15" spans="1:31" ht="17" x14ac:dyDescent="0.15">
      <c r="A15" s="27">
        <v>5</v>
      </c>
      <c r="B15" s="30" t="s">
        <v>277</v>
      </c>
      <c r="C15" s="30"/>
      <c r="D15" s="27" t="s">
        <v>278</v>
      </c>
      <c r="E15" s="74">
        <v>6</v>
      </c>
      <c r="F15" s="28" t="s">
        <v>201</v>
      </c>
      <c r="G15" s="27" t="s">
        <v>279</v>
      </c>
      <c r="H15" s="27" t="s">
        <v>103</v>
      </c>
      <c r="I15" s="27" t="s">
        <v>204</v>
      </c>
      <c r="J15" s="27">
        <v>4</v>
      </c>
      <c r="K15" s="30">
        <f>IF(J15&gt;E15,0,E15-J15)</f>
        <v>2</v>
      </c>
      <c r="L15" s="28">
        <f t="shared" si="0"/>
        <v>6</v>
      </c>
      <c r="M15" s="28">
        <f t="shared" si="1"/>
        <v>0</v>
      </c>
      <c r="N15" s="28">
        <f t="shared" si="2"/>
        <v>24</v>
      </c>
      <c r="O15" s="28"/>
      <c r="P15" s="28">
        <v>100</v>
      </c>
      <c r="Q15" s="34"/>
      <c r="R15" s="32">
        <f t="shared" si="3"/>
        <v>0</v>
      </c>
      <c r="S15" s="27" t="s">
        <v>280</v>
      </c>
      <c r="T15" s="27" t="s">
        <v>281</v>
      </c>
    </row>
    <row r="16" spans="1:31" ht="17" x14ac:dyDescent="0.15">
      <c r="A16" s="27">
        <v>6</v>
      </c>
      <c r="B16" s="30" t="s">
        <v>282</v>
      </c>
      <c r="C16" s="30"/>
      <c r="D16" s="27" t="s">
        <v>278</v>
      </c>
      <c r="E16" s="74">
        <v>6</v>
      </c>
      <c r="F16" s="28" t="s">
        <v>201</v>
      </c>
      <c r="G16" s="27" t="s">
        <v>283</v>
      </c>
      <c r="H16" s="28" t="s">
        <v>109</v>
      </c>
      <c r="I16" s="27" t="s">
        <v>204</v>
      </c>
      <c r="J16" s="27">
        <v>4</v>
      </c>
      <c r="K16" s="30">
        <f>IF(J16&gt;E16,0,E16-J16)</f>
        <v>2</v>
      </c>
      <c r="L16" s="28">
        <f t="shared" si="0"/>
        <v>6</v>
      </c>
      <c r="M16" s="28">
        <f t="shared" si="1"/>
        <v>0</v>
      </c>
      <c r="N16" s="28">
        <f t="shared" si="2"/>
        <v>24</v>
      </c>
      <c r="O16" s="28"/>
      <c r="P16" s="28">
        <v>747</v>
      </c>
      <c r="Q16" s="34"/>
      <c r="R16" s="32">
        <f t="shared" si="3"/>
        <v>0</v>
      </c>
      <c r="S16" s="27" t="s">
        <v>284</v>
      </c>
      <c r="T16" s="27" t="s">
        <v>281</v>
      </c>
    </row>
    <row r="17" spans="1:31" ht="17" x14ac:dyDescent="0.15">
      <c r="A17" s="27">
        <v>7</v>
      </c>
      <c r="B17" s="30" t="s">
        <v>285</v>
      </c>
      <c r="C17" s="30"/>
      <c r="D17" s="75" t="s">
        <v>286</v>
      </c>
      <c r="E17" s="76">
        <v>1</v>
      </c>
      <c r="F17" s="30" t="s">
        <v>201</v>
      </c>
      <c r="G17" s="75" t="s">
        <v>287</v>
      </c>
      <c r="H17" s="27" t="s">
        <v>30</v>
      </c>
      <c r="I17" s="27" t="s">
        <v>204</v>
      </c>
      <c r="J17" s="27">
        <v>1</v>
      </c>
      <c r="K17" s="28">
        <f>IF(J17&gt;E17,0,E17-J17)</f>
        <v>0</v>
      </c>
      <c r="L17" s="28">
        <f t="shared" si="0"/>
        <v>1</v>
      </c>
      <c r="M17" s="28">
        <f t="shared" si="1"/>
        <v>0</v>
      </c>
      <c r="N17" s="28">
        <f t="shared" si="2"/>
        <v>4</v>
      </c>
      <c r="O17" s="28"/>
      <c r="R17" s="32" t="e">
        <f t="shared" si="3"/>
        <v>#DIV/0!</v>
      </c>
      <c r="S17" s="27" t="s">
        <v>288</v>
      </c>
      <c r="T17" s="27" t="s">
        <v>266</v>
      </c>
    </row>
    <row r="18" spans="1:31" x14ac:dyDescent="0.15">
      <c r="A18" s="27">
        <v>8</v>
      </c>
      <c r="B18" s="28"/>
      <c r="C18" s="28"/>
      <c r="D18" s="27"/>
      <c r="E18" s="74"/>
      <c r="G18" s="27"/>
      <c r="H18" s="27"/>
      <c r="K18" s="28"/>
      <c r="L18" s="28"/>
      <c r="M18" s="28"/>
      <c r="N18" s="28"/>
      <c r="O18" s="28"/>
      <c r="R18" s="32" t="e">
        <f t="shared" si="3"/>
        <v>#DIV/0!</v>
      </c>
      <c r="T18" s="27" t="s">
        <v>266</v>
      </c>
    </row>
    <row r="19" spans="1:31" x14ac:dyDescent="0.15">
      <c r="A19" s="27">
        <v>9</v>
      </c>
      <c r="B19" s="28"/>
      <c r="C19" s="28"/>
      <c r="D19" s="27"/>
      <c r="E19" s="74"/>
      <c r="G19" s="27"/>
      <c r="H19" s="27"/>
      <c r="K19" s="28"/>
      <c r="L19" s="28"/>
      <c r="M19" s="28"/>
      <c r="N19" s="28"/>
      <c r="O19" s="28"/>
      <c r="R19" s="32" t="e">
        <f t="shared" si="3"/>
        <v>#DIV/0!</v>
      </c>
      <c r="T19" s="27" t="s">
        <v>266</v>
      </c>
    </row>
    <row r="20" spans="1:31" ht="17" x14ac:dyDescent="0.15">
      <c r="A20" s="27">
        <v>10</v>
      </c>
      <c r="B20" s="30" t="s">
        <v>289</v>
      </c>
      <c r="C20" s="30"/>
      <c r="D20" s="75" t="s">
        <v>290</v>
      </c>
      <c r="E20" s="76">
        <v>1</v>
      </c>
      <c r="F20" s="30" t="s">
        <v>201</v>
      </c>
      <c r="G20" s="78" t="s">
        <v>291</v>
      </c>
      <c r="H20" s="78" t="s">
        <v>292</v>
      </c>
      <c r="I20" s="27" t="s">
        <v>204</v>
      </c>
      <c r="J20" s="27">
        <v>1</v>
      </c>
      <c r="K20" s="28">
        <f>IF(J20&gt;E20,0,E20-J20)</f>
        <v>0</v>
      </c>
      <c r="L20" s="28">
        <f>J20+K20</f>
        <v>1</v>
      </c>
      <c r="M20" s="28">
        <f>L20-E20</f>
        <v>0</v>
      </c>
      <c r="N20" s="28">
        <f>(4*E20)-M20</f>
        <v>4</v>
      </c>
      <c r="O20" s="28"/>
      <c r="R20" s="32" t="e">
        <f t="shared" si="3"/>
        <v>#DIV/0!</v>
      </c>
      <c r="S20" s="27" t="s">
        <v>293</v>
      </c>
      <c r="T20" s="27" t="s">
        <v>294</v>
      </c>
      <c r="X20" s="27" t="s">
        <v>295</v>
      </c>
      <c r="Z20" s="27">
        <v>8.8000000000000007</v>
      </c>
      <c r="AC20" s="27" t="s">
        <v>296</v>
      </c>
      <c r="AD20" s="27" t="s">
        <v>297</v>
      </c>
    </row>
    <row r="21" spans="1:31" ht="17" x14ac:dyDescent="0.15">
      <c r="A21" s="27">
        <v>11</v>
      </c>
      <c r="B21" s="38" t="s">
        <v>298</v>
      </c>
      <c r="C21" s="38"/>
      <c r="D21" s="79" t="s">
        <v>299</v>
      </c>
      <c r="E21" s="80">
        <v>1</v>
      </c>
      <c r="F21" s="38" t="s">
        <v>201</v>
      </c>
      <c r="G21" s="79" t="s">
        <v>300</v>
      </c>
      <c r="H21" s="79" t="s">
        <v>301</v>
      </c>
      <c r="I21" s="27" t="s">
        <v>220</v>
      </c>
      <c r="J21" s="27">
        <v>1</v>
      </c>
      <c r="K21" s="28">
        <f>IF(J21&gt;E21,0,E21-J21)</f>
        <v>0</v>
      </c>
      <c r="L21" s="28">
        <f>J21+K21</f>
        <v>1</v>
      </c>
      <c r="M21" s="28">
        <f>L21-E21</f>
        <v>0</v>
      </c>
      <c r="N21" s="28">
        <f>(4*E21)-M21</f>
        <v>4</v>
      </c>
      <c r="O21" s="28"/>
      <c r="R21" s="32" t="e">
        <f t="shared" si="3"/>
        <v>#DIV/0!</v>
      </c>
      <c r="S21" s="27" t="s">
        <v>302</v>
      </c>
      <c r="T21" s="27" t="s">
        <v>266</v>
      </c>
    </row>
    <row r="22" spans="1:31" ht="17" x14ac:dyDescent="0.15">
      <c r="A22" s="27">
        <v>12</v>
      </c>
      <c r="B22" s="30" t="s">
        <v>303</v>
      </c>
      <c r="C22" s="30"/>
      <c r="D22" s="27" t="s">
        <v>304</v>
      </c>
      <c r="E22" s="74">
        <v>4</v>
      </c>
      <c r="F22" s="28" t="s">
        <v>201</v>
      </c>
      <c r="G22" s="27" t="s">
        <v>305</v>
      </c>
      <c r="H22" s="27" t="s">
        <v>306</v>
      </c>
      <c r="I22" s="27" t="s">
        <v>220</v>
      </c>
      <c r="J22" s="27">
        <v>4</v>
      </c>
      <c r="K22" s="28">
        <f>IF(J22&gt;E22,0,E22-J22)</f>
        <v>0</v>
      </c>
      <c r="L22" s="28">
        <f>J22+K22</f>
        <v>4</v>
      </c>
      <c r="M22" s="28">
        <f>L22-E22</f>
        <v>0</v>
      </c>
      <c r="N22" s="28">
        <f>(4*E22)-M22</f>
        <v>16</v>
      </c>
      <c r="O22" s="28"/>
      <c r="R22" s="32" t="e">
        <f t="shared" si="3"/>
        <v>#DIV/0!</v>
      </c>
      <c r="S22" s="27" t="s">
        <v>307</v>
      </c>
      <c r="T22" s="27" t="s">
        <v>266</v>
      </c>
    </row>
    <row r="23" spans="1:31" ht="17" x14ac:dyDescent="0.15">
      <c r="A23" s="27">
        <v>13</v>
      </c>
      <c r="B23" s="30" t="s">
        <v>308</v>
      </c>
      <c r="C23" s="30"/>
      <c r="D23" s="27" t="s">
        <v>309</v>
      </c>
      <c r="E23" s="74">
        <v>1</v>
      </c>
      <c r="F23" s="28" t="s">
        <v>201</v>
      </c>
      <c r="G23" s="81" t="s">
        <v>310</v>
      </c>
      <c r="H23" s="71" t="s">
        <v>311</v>
      </c>
      <c r="I23" s="27" t="s">
        <v>220</v>
      </c>
      <c r="J23" s="27">
        <v>0</v>
      </c>
      <c r="K23" s="30">
        <f>IF(J23&gt;E23,0,E23-J23)</f>
        <v>1</v>
      </c>
      <c r="L23" s="30">
        <f>J23+K23</f>
        <v>1</v>
      </c>
      <c r="M23" s="28">
        <f>L23-E23</f>
        <v>0</v>
      </c>
      <c r="N23" s="28">
        <f>(4*E23)-M23</f>
        <v>4</v>
      </c>
      <c r="O23" s="28"/>
      <c r="R23" s="32" t="e">
        <f t="shared" si="3"/>
        <v>#DIV/0!</v>
      </c>
      <c r="S23" s="27" t="s">
        <v>312</v>
      </c>
      <c r="T23" s="27" t="s">
        <v>266</v>
      </c>
    </row>
    <row r="24" spans="1:31" ht="17" x14ac:dyDescent="0.15">
      <c r="A24" s="27">
        <v>14</v>
      </c>
      <c r="B24" s="28" t="s">
        <v>313</v>
      </c>
      <c r="C24" s="28"/>
      <c r="D24" s="27" t="s">
        <v>314</v>
      </c>
      <c r="E24" s="74">
        <v>2</v>
      </c>
      <c r="F24" s="28" t="s">
        <v>201</v>
      </c>
      <c r="G24" s="27" t="s">
        <v>315</v>
      </c>
      <c r="H24" s="27" t="s">
        <v>316</v>
      </c>
      <c r="I24" s="27" t="s">
        <v>204</v>
      </c>
      <c r="J24" s="27">
        <v>2</v>
      </c>
      <c r="K24" s="28">
        <f>IF(J24&gt;E24,0,E24-J24)</f>
        <v>0</v>
      </c>
      <c r="L24" s="28">
        <f>J24+K24</f>
        <v>2</v>
      </c>
      <c r="M24" s="28">
        <f>L24-E24</f>
        <v>0</v>
      </c>
      <c r="N24" s="28">
        <f>(4*E24)-M24</f>
        <v>8</v>
      </c>
      <c r="O24" s="28"/>
      <c r="R24" s="32" t="e">
        <f t="shared" si="3"/>
        <v>#DIV/0!</v>
      </c>
      <c r="S24" s="27" t="s">
        <v>317</v>
      </c>
      <c r="T24" s="27" t="s">
        <v>266</v>
      </c>
    </row>
    <row r="25" spans="1:31" x14ac:dyDescent="0.15">
      <c r="A25" s="27">
        <v>15</v>
      </c>
      <c r="B25" s="28"/>
      <c r="C25" s="28"/>
      <c r="D25" s="27"/>
      <c r="E25" s="74"/>
      <c r="G25" s="27"/>
      <c r="H25" s="27"/>
      <c r="K25" s="28"/>
      <c r="L25" s="28"/>
      <c r="M25" s="28"/>
      <c r="N25" s="28"/>
      <c r="O25" s="28"/>
      <c r="R25" s="32" t="e">
        <f t="shared" si="3"/>
        <v>#DIV/0!</v>
      </c>
    </row>
    <row r="26" spans="1:31" x14ac:dyDescent="0.15">
      <c r="A26" s="27">
        <v>16</v>
      </c>
      <c r="B26" s="28"/>
      <c r="C26" s="28"/>
      <c r="D26" s="27"/>
      <c r="E26" s="74"/>
      <c r="G26" s="27"/>
      <c r="H26" s="27"/>
      <c r="K26" s="28"/>
      <c r="L26" s="28"/>
      <c r="M26" s="28"/>
      <c r="N26" s="28"/>
      <c r="O26" s="28"/>
      <c r="R26" s="32" t="e">
        <f t="shared" si="3"/>
        <v>#DIV/0!</v>
      </c>
    </row>
    <row r="27" spans="1:31" x14ac:dyDescent="0.15">
      <c r="A27" s="27">
        <v>17</v>
      </c>
      <c r="B27" s="28"/>
      <c r="C27" s="28"/>
      <c r="D27" s="27"/>
      <c r="E27" s="74"/>
      <c r="G27" s="27"/>
      <c r="H27" s="27"/>
      <c r="K27" s="28"/>
      <c r="L27" s="28"/>
      <c r="M27" s="28"/>
      <c r="N27" s="28"/>
      <c r="O27" s="28"/>
      <c r="R27" s="32" t="e">
        <f t="shared" si="3"/>
        <v>#DIV/0!</v>
      </c>
    </row>
    <row r="28" spans="1:31" x14ac:dyDescent="0.15">
      <c r="A28" s="27">
        <v>18</v>
      </c>
      <c r="B28" s="28"/>
      <c r="C28" s="28"/>
      <c r="D28" s="27"/>
      <c r="E28" s="74"/>
      <c r="G28" s="27"/>
      <c r="H28" s="27"/>
      <c r="K28" s="28"/>
      <c r="L28" s="28"/>
      <c r="M28" s="28"/>
      <c r="N28" s="28"/>
      <c r="O28" s="28"/>
      <c r="R28" s="32" t="e">
        <f t="shared" si="3"/>
        <v>#DIV/0!</v>
      </c>
    </row>
    <row r="29" spans="1:31" x14ac:dyDescent="0.15">
      <c r="A29" s="27">
        <v>19</v>
      </c>
      <c r="B29" s="28"/>
      <c r="C29" s="28"/>
      <c r="D29" s="27"/>
      <c r="E29" s="74"/>
      <c r="G29" s="27"/>
      <c r="H29" s="27"/>
      <c r="K29" s="28"/>
      <c r="L29" s="28"/>
      <c r="M29" s="28"/>
      <c r="N29" s="28"/>
      <c r="O29" s="28"/>
    </row>
    <row r="30" spans="1:31" x14ac:dyDescent="0.15">
      <c r="A30" s="27">
        <v>20</v>
      </c>
      <c r="B30" s="28"/>
      <c r="C30" s="28"/>
      <c r="D30" s="27"/>
      <c r="E30" s="74"/>
      <c r="G30" s="27"/>
      <c r="H30" s="27"/>
      <c r="K30" s="28"/>
      <c r="L30" s="28"/>
      <c r="M30" s="28"/>
      <c r="N30" s="28"/>
      <c r="O30" s="28"/>
    </row>
    <row r="31" spans="1:31" ht="17" x14ac:dyDescent="0.15">
      <c r="A31" s="27">
        <v>21</v>
      </c>
      <c r="B31" s="30" t="s">
        <v>318</v>
      </c>
      <c r="C31" s="30"/>
      <c r="D31" s="75" t="s">
        <v>319</v>
      </c>
      <c r="E31" s="76">
        <v>1</v>
      </c>
      <c r="F31" s="30" t="s">
        <v>201</v>
      </c>
      <c r="G31" s="75" t="s">
        <v>320</v>
      </c>
      <c r="H31" s="27" t="s">
        <v>321</v>
      </c>
      <c r="I31" s="27" t="s">
        <v>204</v>
      </c>
      <c r="J31" s="27">
        <v>1</v>
      </c>
      <c r="K31" s="28">
        <f>IF(J31&gt;E31,0,E31-J31)</f>
        <v>0</v>
      </c>
      <c r="L31" s="28">
        <f t="shared" ref="L31:L55" si="4">J31+K31</f>
        <v>1</v>
      </c>
      <c r="M31" s="28">
        <f t="shared" ref="M31:M55" si="5">L31-E31</f>
        <v>0</v>
      </c>
      <c r="N31" s="28">
        <f t="shared" ref="N31:N55" si="6">(4*E31)-M31</f>
        <v>4</v>
      </c>
      <c r="O31" s="28"/>
      <c r="S31" s="27" t="s">
        <v>322</v>
      </c>
      <c r="T31" s="27" t="s">
        <v>323</v>
      </c>
    </row>
    <row r="32" spans="1:31" ht="17" x14ac:dyDescent="0.15">
      <c r="A32" s="27">
        <v>22</v>
      </c>
      <c r="B32" s="30" t="s">
        <v>324</v>
      </c>
      <c r="C32" s="30"/>
      <c r="D32" s="27" t="s">
        <v>319</v>
      </c>
      <c r="E32" s="74">
        <v>10</v>
      </c>
      <c r="F32" s="28" t="s">
        <v>201</v>
      </c>
      <c r="G32" s="27" t="s">
        <v>7</v>
      </c>
      <c r="H32" s="27" t="s">
        <v>5</v>
      </c>
      <c r="I32" s="27" t="s">
        <v>204</v>
      </c>
      <c r="J32" s="27">
        <v>2</v>
      </c>
      <c r="K32" s="30">
        <v>10</v>
      </c>
      <c r="L32" s="28">
        <f t="shared" si="4"/>
        <v>12</v>
      </c>
      <c r="M32" s="28">
        <f t="shared" si="5"/>
        <v>2</v>
      </c>
      <c r="N32" s="28">
        <f t="shared" si="6"/>
        <v>38</v>
      </c>
      <c r="O32" s="28"/>
      <c r="S32" s="27" t="s">
        <v>325</v>
      </c>
      <c r="T32" s="27" t="s">
        <v>326</v>
      </c>
      <c r="U32" s="27" t="s">
        <v>327</v>
      </c>
      <c r="V32" s="27" t="s">
        <v>326</v>
      </c>
      <c r="W32" s="27" t="s">
        <v>328</v>
      </c>
      <c r="X32" s="27" t="s">
        <v>8</v>
      </c>
      <c r="Y32" s="27" t="s">
        <v>329</v>
      </c>
      <c r="AA32" s="27" t="s">
        <v>7</v>
      </c>
      <c r="AB32" s="27" t="s">
        <v>330</v>
      </c>
      <c r="AE32" s="27" t="s">
        <v>331</v>
      </c>
    </row>
    <row r="33" spans="1:31" ht="34" x14ac:dyDescent="0.15">
      <c r="A33" s="27">
        <v>23</v>
      </c>
      <c r="B33" s="30" t="s">
        <v>332</v>
      </c>
      <c r="C33" s="30"/>
      <c r="D33" s="27" t="s">
        <v>319</v>
      </c>
      <c r="E33" s="74">
        <v>11</v>
      </c>
      <c r="F33" s="28" t="s">
        <v>201</v>
      </c>
      <c r="G33" s="27" t="s">
        <v>13</v>
      </c>
      <c r="H33" s="27" t="s">
        <v>12</v>
      </c>
      <c r="I33" s="27" t="s">
        <v>204</v>
      </c>
      <c r="J33" s="27">
        <v>2</v>
      </c>
      <c r="K33" s="30">
        <v>10</v>
      </c>
      <c r="L33" s="28">
        <f t="shared" si="4"/>
        <v>12</v>
      </c>
      <c r="M33" s="28">
        <f t="shared" si="5"/>
        <v>1</v>
      </c>
      <c r="N33" s="28">
        <f t="shared" si="6"/>
        <v>43</v>
      </c>
      <c r="O33" s="28"/>
      <c r="S33" s="27" t="s">
        <v>333</v>
      </c>
      <c r="T33" s="27" t="s">
        <v>334</v>
      </c>
      <c r="U33" s="27" t="s">
        <v>327</v>
      </c>
      <c r="V33" s="27" t="s">
        <v>334</v>
      </c>
      <c r="W33" s="27" t="s">
        <v>335</v>
      </c>
      <c r="X33" s="27" t="s">
        <v>14</v>
      </c>
      <c r="Y33" s="27" t="s">
        <v>329</v>
      </c>
      <c r="AA33" s="27" t="s">
        <v>13</v>
      </c>
      <c r="AB33" s="27" t="s">
        <v>330</v>
      </c>
      <c r="AE33" s="27" t="s">
        <v>331</v>
      </c>
    </row>
    <row r="34" spans="1:31" ht="17" x14ac:dyDescent="0.15">
      <c r="A34" s="27">
        <v>24</v>
      </c>
      <c r="B34" s="30" t="s">
        <v>336</v>
      </c>
      <c r="C34" s="30"/>
      <c r="D34" s="75" t="s">
        <v>337</v>
      </c>
      <c r="E34" s="76">
        <v>1</v>
      </c>
      <c r="F34" s="30" t="s">
        <v>201</v>
      </c>
      <c r="G34" s="75">
        <v>0.1</v>
      </c>
      <c r="H34" s="27"/>
      <c r="I34" s="27" t="s">
        <v>204</v>
      </c>
      <c r="J34" s="27">
        <v>1</v>
      </c>
      <c r="K34" s="28">
        <f>IF(J34&gt;E34,0,E34-J34)</f>
        <v>0</v>
      </c>
      <c r="L34" s="28">
        <f t="shared" si="4"/>
        <v>1</v>
      </c>
      <c r="M34" s="28">
        <f t="shared" si="5"/>
        <v>0</v>
      </c>
      <c r="N34" s="28">
        <f t="shared" si="6"/>
        <v>4</v>
      </c>
      <c r="O34" s="28"/>
      <c r="S34" s="27" t="s">
        <v>338</v>
      </c>
      <c r="T34" s="27" t="s">
        <v>266</v>
      </c>
    </row>
    <row r="35" spans="1:31" ht="17" x14ac:dyDescent="0.15">
      <c r="A35" s="27">
        <v>25</v>
      </c>
      <c r="B35" s="30" t="s">
        <v>339</v>
      </c>
      <c r="C35" s="30"/>
      <c r="D35" s="75" t="s">
        <v>337</v>
      </c>
      <c r="E35" s="76">
        <v>2</v>
      </c>
      <c r="F35" s="30" t="s">
        <v>201</v>
      </c>
      <c r="G35" s="75" t="s">
        <v>222</v>
      </c>
      <c r="H35" s="27" t="s">
        <v>97</v>
      </c>
      <c r="I35" s="27" t="s">
        <v>204</v>
      </c>
      <c r="J35" s="27">
        <v>0</v>
      </c>
      <c r="K35" s="30">
        <v>10</v>
      </c>
      <c r="L35" s="28">
        <f t="shared" si="4"/>
        <v>10</v>
      </c>
      <c r="M35" s="28">
        <f t="shared" si="5"/>
        <v>8</v>
      </c>
      <c r="N35" s="28">
        <f t="shared" si="6"/>
        <v>0</v>
      </c>
      <c r="O35" s="28"/>
      <c r="S35" s="27" t="s">
        <v>338</v>
      </c>
      <c r="T35" s="27" t="s">
        <v>266</v>
      </c>
    </row>
    <row r="36" spans="1:31" ht="17" x14ac:dyDescent="0.15">
      <c r="A36" s="27">
        <v>26</v>
      </c>
      <c r="B36" s="30" t="s">
        <v>340</v>
      </c>
      <c r="C36" s="30"/>
      <c r="D36" s="27" t="s">
        <v>337</v>
      </c>
      <c r="E36" s="74">
        <v>1</v>
      </c>
      <c r="F36" s="28" t="s">
        <v>201</v>
      </c>
      <c r="G36" s="27">
        <v>300</v>
      </c>
      <c r="H36" s="79" t="s">
        <v>341</v>
      </c>
      <c r="I36" s="27" t="s">
        <v>204</v>
      </c>
      <c r="J36" s="27">
        <v>0</v>
      </c>
      <c r="K36" s="38"/>
      <c r="L36" s="28">
        <f t="shared" si="4"/>
        <v>0</v>
      </c>
      <c r="M36" s="28">
        <f t="shared" si="5"/>
        <v>-1</v>
      </c>
      <c r="N36" s="28">
        <f t="shared" si="6"/>
        <v>5</v>
      </c>
      <c r="O36" s="28"/>
      <c r="S36" s="27" t="s">
        <v>338</v>
      </c>
      <c r="T36" s="27" t="s">
        <v>266</v>
      </c>
    </row>
    <row r="37" spans="1:31" ht="51" x14ac:dyDescent="0.15">
      <c r="A37" s="27">
        <v>27</v>
      </c>
      <c r="B37" s="30" t="s">
        <v>342</v>
      </c>
      <c r="C37" s="30"/>
      <c r="D37" s="27" t="s">
        <v>337</v>
      </c>
      <c r="E37" s="74">
        <v>21</v>
      </c>
      <c r="F37" s="28" t="s">
        <v>201</v>
      </c>
      <c r="G37" s="27">
        <v>470</v>
      </c>
      <c r="H37" s="27" t="s">
        <v>343</v>
      </c>
      <c r="I37" s="27" t="s">
        <v>204</v>
      </c>
      <c r="J37" s="27">
        <v>11</v>
      </c>
      <c r="K37" s="30">
        <v>20</v>
      </c>
      <c r="L37" s="28">
        <f t="shared" si="4"/>
        <v>31</v>
      </c>
      <c r="M37" s="28">
        <f t="shared" si="5"/>
        <v>10</v>
      </c>
      <c r="N37" s="28">
        <f t="shared" si="6"/>
        <v>74</v>
      </c>
      <c r="O37" s="28"/>
      <c r="S37" s="27" t="s">
        <v>338</v>
      </c>
      <c r="T37" s="27" t="s">
        <v>266</v>
      </c>
    </row>
    <row r="38" spans="1:31" ht="17" x14ac:dyDescent="0.15">
      <c r="A38" s="27">
        <v>28</v>
      </c>
      <c r="B38" s="30" t="s">
        <v>344</v>
      </c>
      <c r="C38" s="30"/>
      <c r="D38" s="27" t="s">
        <v>337</v>
      </c>
      <c r="E38" s="74">
        <v>6</v>
      </c>
      <c r="F38" s="28" t="s">
        <v>201</v>
      </c>
      <c r="G38" s="27" t="s">
        <v>345</v>
      </c>
      <c r="H38" s="27" t="s">
        <v>65</v>
      </c>
      <c r="I38" s="27" t="s">
        <v>204</v>
      </c>
      <c r="J38" s="27">
        <v>4</v>
      </c>
      <c r="K38" s="30">
        <v>10</v>
      </c>
      <c r="L38" s="28">
        <f t="shared" si="4"/>
        <v>14</v>
      </c>
      <c r="M38" s="28">
        <f t="shared" si="5"/>
        <v>8</v>
      </c>
      <c r="N38" s="28">
        <f t="shared" si="6"/>
        <v>16</v>
      </c>
      <c r="O38" s="28"/>
      <c r="S38" s="27" t="s">
        <v>338</v>
      </c>
      <c r="T38" s="27" t="s">
        <v>266</v>
      </c>
    </row>
    <row r="39" spans="1:31" ht="17" x14ac:dyDescent="0.15">
      <c r="A39" s="27">
        <v>29</v>
      </c>
      <c r="B39" s="30" t="s">
        <v>346</v>
      </c>
      <c r="C39" s="30"/>
      <c r="D39" s="27" t="s">
        <v>337</v>
      </c>
      <c r="E39" s="74">
        <v>3</v>
      </c>
      <c r="F39" s="28" t="s">
        <v>201</v>
      </c>
      <c r="G39" s="27" t="s">
        <v>347</v>
      </c>
      <c r="H39" s="27" t="s">
        <v>89</v>
      </c>
      <c r="I39" s="27" t="s">
        <v>204</v>
      </c>
      <c r="J39" s="27">
        <v>8</v>
      </c>
      <c r="K39" s="28">
        <f>IF(J39&gt;E39,0,E39-J39)</f>
        <v>0</v>
      </c>
      <c r="L39" s="28">
        <f t="shared" si="4"/>
        <v>8</v>
      </c>
      <c r="M39" s="28">
        <f t="shared" si="5"/>
        <v>5</v>
      </c>
      <c r="N39" s="28">
        <f t="shared" si="6"/>
        <v>7</v>
      </c>
      <c r="O39" s="28"/>
      <c r="S39" s="27" t="s">
        <v>338</v>
      </c>
      <c r="T39" s="27" t="s">
        <v>266</v>
      </c>
    </row>
    <row r="40" spans="1:31" ht="17" x14ac:dyDescent="0.15">
      <c r="A40" s="27">
        <v>30</v>
      </c>
      <c r="B40" s="30" t="s">
        <v>348</v>
      </c>
      <c r="C40" s="30"/>
      <c r="D40" s="27" t="s">
        <v>337</v>
      </c>
      <c r="E40" s="74">
        <v>2</v>
      </c>
      <c r="F40" s="28" t="s">
        <v>201</v>
      </c>
      <c r="G40" s="27" t="s">
        <v>349</v>
      </c>
      <c r="H40" s="27" t="s">
        <v>94</v>
      </c>
      <c r="I40" s="27" t="s">
        <v>204</v>
      </c>
      <c r="J40" s="27">
        <v>8</v>
      </c>
      <c r="K40" s="28">
        <f>IF(J40&gt;E40,0,E40-J40)</f>
        <v>0</v>
      </c>
      <c r="L40" s="28">
        <f t="shared" si="4"/>
        <v>8</v>
      </c>
      <c r="M40" s="28">
        <f t="shared" si="5"/>
        <v>6</v>
      </c>
      <c r="N40" s="28">
        <f t="shared" si="6"/>
        <v>2</v>
      </c>
      <c r="O40" s="28"/>
      <c r="S40" s="27" t="s">
        <v>338</v>
      </c>
      <c r="T40" s="27" t="s">
        <v>266</v>
      </c>
    </row>
    <row r="41" spans="1:31" ht="17" x14ac:dyDescent="0.15">
      <c r="A41" s="27">
        <v>31</v>
      </c>
      <c r="B41" s="30" t="s">
        <v>350</v>
      </c>
      <c r="C41" s="30"/>
      <c r="D41" s="27" t="s">
        <v>337</v>
      </c>
      <c r="E41" s="74">
        <v>2</v>
      </c>
      <c r="F41" s="28" t="s">
        <v>201</v>
      </c>
      <c r="G41" s="27">
        <v>11</v>
      </c>
      <c r="H41" s="27" t="s">
        <v>351</v>
      </c>
      <c r="I41" s="27" t="s">
        <v>204</v>
      </c>
      <c r="J41" s="27">
        <v>0</v>
      </c>
      <c r="K41" s="30">
        <v>10</v>
      </c>
      <c r="L41" s="28">
        <f t="shared" si="4"/>
        <v>10</v>
      </c>
      <c r="M41" s="28">
        <f t="shared" si="5"/>
        <v>8</v>
      </c>
      <c r="N41" s="28">
        <f t="shared" si="6"/>
        <v>0</v>
      </c>
      <c r="O41" s="28"/>
      <c r="S41" s="27" t="s">
        <v>338</v>
      </c>
      <c r="T41" s="27" t="s">
        <v>266</v>
      </c>
    </row>
    <row r="42" spans="1:31" ht="17" x14ac:dyDescent="0.15">
      <c r="A42" s="27">
        <v>32</v>
      </c>
      <c r="B42" s="30" t="s">
        <v>352</v>
      </c>
      <c r="C42" s="30"/>
      <c r="D42" s="27" t="s">
        <v>337</v>
      </c>
      <c r="E42" s="74">
        <v>6</v>
      </c>
      <c r="F42" s="28" t="s">
        <v>201</v>
      </c>
      <c r="G42" s="27" t="s">
        <v>353</v>
      </c>
      <c r="H42" s="27" t="s">
        <v>82</v>
      </c>
      <c r="I42" s="27" t="s">
        <v>204</v>
      </c>
      <c r="J42" s="27">
        <v>6</v>
      </c>
      <c r="K42" s="28">
        <f t="shared" ref="K42:K55" si="7">IF(J42&gt;E42,0,E42-J42)</f>
        <v>0</v>
      </c>
      <c r="L42" s="28">
        <f t="shared" si="4"/>
        <v>6</v>
      </c>
      <c r="M42" s="28">
        <f t="shared" si="5"/>
        <v>0</v>
      </c>
      <c r="N42" s="28">
        <f t="shared" si="6"/>
        <v>24</v>
      </c>
      <c r="O42" s="28"/>
      <c r="S42" s="27" t="s">
        <v>338</v>
      </c>
      <c r="T42" s="27" t="s">
        <v>266</v>
      </c>
    </row>
    <row r="43" spans="1:31" ht="17" x14ac:dyDescent="0.15">
      <c r="A43" s="27">
        <v>33</v>
      </c>
      <c r="B43" s="30" t="s">
        <v>354</v>
      </c>
      <c r="C43" s="30"/>
      <c r="D43" s="75" t="s">
        <v>355</v>
      </c>
      <c r="E43" s="76">
        <v>1</v>
      </c>
      <c r="F43" s="30" t="s">
        <v>201</v>
      </c>
      <c r="G43" s="75" t="s">
        <v>356</v>
      </c>
      <c r="H43" s="27" t="s">
        <v>357</v>
      </c>
      <c r="I43" s="27" t="s">
        <v>204</v>
      </c>
      <c r="J43" s="27">
        <v>1</v>
      </c>
      <c r="K43" s="28">
        <f t="shared" si="7"/>
        <v>0</v>
      </c>
      <c r="L43" s="28">
        <f t="shared" si="4"/>
        <v>1</v>
      </c>
      <c r="M43" s="28">
        <f t="shared" si="5"/>
        <v>0</v>
      </c>
      <c r="N43" s="28">
        <f t="shared" si="6"/>
        <v>4</v>
      </c>
      <c r="O43" s="28"/>
      <c r="S43" s="27" t="s">
        <v>358</v>
      </c>
      <c r="T43" s="27" t="s">
        <v>266</v>
      </c>
    </row>
    <row r="44" spans="1:31" ht="17" x14ac:dyDescent="0.15">
      <c r="A44" s="27">
        <v>34</v>
      </c>
      <c r="B44" s="30" t="s">
        <v>223</v>
      </c>
      <c r="C44" s="30"/>
      <c r="D44" s="75" t="s">
        <v>359</v>
      </c>
      <c r="E44" s="76">
        <v>1</v>
      </c>
      <c r="F44" s="30" t="s">
        <v>201</v>
      </c>
      <c r="G44" s="75" t="s">
        <v>360</v>
      </c>
      <c r="H44" s="27" t="s">
        <v>361</v>
      </c>
      <c r="I44" s="27" t="s">
        <v>204</v>
      </c>
      <c r="J44" s="27">
        <v>1</v>
      </c>
      <c r="K44" s="28">
        <f t="shared" si="7"/>
        <v>0</v>
      </c>
      <c r="L44" s="28">
        <f t="shared" si="4"/>
        <v>1</v>
      </c>
      <c r="M44" s="28">
        <f t="shared" si="5"/>
        <v>0</v>
      </c>
      <c r="N44" s="28">
        <f t="shared" si="6"/>
        <v>4</v>
      </c>
      <c r="O44" s="28"/>
      <c r="S44" s="27" t="s">
        <v>362</v>
      </c>
      <c r="T44" s="27" t="s">
        <v>363</v>
      </c>
    </row>
    <row r="45" spans="1:31" ht="17" x14ac:dyDescent="0.15">
      <c r="A45" s="27">
        <v>35</v>
      </c>
      <c r="B45" s="30" t="s">
        <v>364</v>
      </c>
      <c r="C45" s="30"/>
      <c r="D45" s="75" t="s">
        <v>365</v>
      </c>
      <c r="E45" s="76">
        <v>1</v>
      </c>
      <c r="F45" s="30" t="s">
        <v>201</v>
      </c>
      <c r="G45" s="75" t="s">
        <v>137</v>
      </c>
      <c r="H45" s="27"/>
      <c r="I45" s="27" t="s">
        <v>204</v>
      </c>
      <c r="J45" s="27">
        <v>1</v>
      </c>
      <c r="K45" s="28">
        <f t="shared" si="7"/>
        <v>0</v>
      </c>
      <c r="L45" s="28">
        <f t="shared" si="4"/>
        <v>1</v>
      </c>
      <c r="M45" s="28">
        <f t="shared" si="5"/>
        <v>0</v>
      </c>
      <c r="N45" s="28">
        <f t="shared" si="6"/>
        <v>4</v>
      </c>
      <c r="O45" s="28"/>
      <c r="S45" s="27" t="s">
        <v>366</v>
      </c>
    </row>
    <row r="46" spans="1:31" ht="17" x14ac:dyDescent="0.15">
      <c r="A46" s="27">
        <v>36</v>
      </c>
      <c r="B46" s="30" t="s">
        <v>224</v>
      </c>
      <c r="C46" s="30"/>
      <c r="D46" s="75" t="s">
        <v>367</v>
      </c>
      <c r="E46" s="76">
        <v>1</v>
      </c>
      <c r="F46" s="30" t="s">
        <v>201</v>
      </c>
      <c r="G46" s="75" t="s">
        <v>368</v>
      </c>
      <c r="H46" s="27" t="s">
        <v>369</v>
      </c>
      <c r="I46" s="27" t="s">
        <v>204</v>
      </c>
      <c r="J46" s="27">
        <v>0</v>
      </c>
      <c r="K46" s="30">
        <f t="shared" si="7"/>
        <v>1</v>
      </c>
      <c r="L46" s="28">
        <f t="shared" si="4"/>
        <v>1</v>
      </c>
      <c r="M46" s="28">
        <f t="shared" si="5"/>
        <v>0</v>
      </c>
      <c r="N46" s="28">
        <f t="shared" si="6"/>
        <v>4</v>
      </c>
      <c r="O46" s="28"/>
      <c r="S46" s="27" t="s">
        <v>370</v>
      </c>
      <c r="T46" s="27" t="s">
        <v>371</v>
      </c>
    </row>
    <row r="47" spans="1:31" ht="17" x14ac:dyDescent="0.15">
      <c r="A47" s="27">
        <v>37</v>
      </c>
      <c r="B47" s="30" t="s">
        <v>372</v>
      </c>
      <c r="C47" s="30"/>
      <c r="D47" s="27" t="s">
        <v>373</v>
      </c>
      <c r="E47" s="74">
        <v>1</v>
      </c>
      <c r="F47" s="28" t="s">
        <v>201</v>
      </c>
      <c r="G47" s="27" t="s">
        <v>374</v>
      </c>
      <c r="H47" s="27" t="s">
        <v>375</v>
      </c>
      <c r="I47" s="27" t="s">
        <v>204</v>
      </c>
      <c r="J47" s="27">
        <v>1</v>
      </c>
      <c r="K47" s="28">
        <f t="shared" si="7"/>
        <v>0</v>
      </c>
      <c r="L47" s="28">
        <f t="shared" si="4"/>
        <v>1</v>
      </c>
      <c r="M47" s="28">
        <f t="shared" si="5"/>
        <v>0</v>
      </c>
      <c r="N47" s="28">
        <f t="shared" si="6"/>
        <v>4</v>
      </c>
      <c r="O47" s="28"/>
      <c r="S47" s="27" t="s">
        <v>376</v>
      </c>
      <c r="T47" s="27" t="s">
        <v>377</v>
      </c>
    </row>
    <row r="48" spans="1:31" ht="17" x14ac:dyDescent="0.15">
      <c r="A48" s="27">
        <v>38</v>
      </c>
      <c r="B48" s="30" t="s">
        <v>378</v>
      </c>
      <c r="C48" s="30"/>
      <c r="D48" s="27" t="s">
        <v>379</v>
      </c>
      <c r="E48" s="74">
        <v>2</v>
      </c>
      <c r="F48" s="28" t="s">
        <v>201</v>
      </c>
      <c r="G48" s="27" t="s">
        <v>380</v>
      </c>
      <c r="H48" s="27" t="s">
        <v>381</v>
      </c>
      <c r="I48" s="27" t="s">
        <v>204</v>
      </c>
      <c r="J48" s="27">
        <v>2</v>
      </c>
      <c r="K48" s="28">
        <f t="shared" si="7"/>
        <v>0</v>
      </c>
      <c r="L48" s="28">
        <f t="shared" si="4"/>
        <v>2</v>
      </c>
      <c r="M48" s="28">
        <f t="shared" si="5"/>
        <v>0</v>
      </c>
      <c r="N48" s="28">
        <f t="shared" si="6"/>
        <v>8</v>
      </c>
      <c r="O48" s="28"/>
      <c r="S48" s="27" t="s">
        <v>382</v>
      </c>
      <c r="T48" s="27" t="s">
        <v>383</v>
      </c>
    </row>
    <row r="49" spans="1:20" ht="17" x14ac:dyDescent="0.15">
      <c r="A49" s="27">
        <v>39</v>
      </c>
      <c r="B49" s="30" t="s">
        <v>228</v>
      </c>
      <c r="C49" s="30"/>
      <c r="D49" s="27" t="s">
        <v>384</v>
      </c>
      <c r="E49" s="74">
        <v>1</v>
      </c>
      <c r="F49" s="28" t="s">
        <v>201</v>
      </c>
      <c r="G49" s="27" t="s">
        <v>385</v>
      </c>
      <c r="H49" s="27" t="s">
        <v>17</v>
      </c>
      <c r="I49" s="27" t="s">
        <v>204</v>
      </c>
      <c r="J49" s="27">
        <v>1</v>
      </c>
      <c r="K49" s="28">
        <f t="shared" si="7"/>
        <v>0</v>
      </c>
      <c r="L49" s="28">
        <f t="shared" si="4"/>
        <v>1</v>
      </c>
      <c r="M49" s="28">
        <f t="shared" si="5"/>
        <v>0</v>
      </c>
      <c r="N49" s="28">
        <f t="shared" si="6"/>
        <v>4</v>
      </c>
      <c r="O49" s="28"/>
      <c r="S49" s="27" t="s">
        <v>386</v>
      </c>
      <c r="T49" s="27" t="s">
        <v>387</v>
      </c>
    </row>
    <row r="50" spans="1:20" ht="17" x14ac:dyDescent="0.15">
      <c r="A50" s="27">
        <v>40</v>
      </c>
      <c r="B50" s="30" t="s">
        <v>230</v>
      </c>
      <c r="C50" s="30"/>
      <c r="D50" s="27" t="s">
        <v>388</v>
      </c>
      <c r="E50" s="74">
        <v>1</v>
      </c>
      <c r="F50" s="28" t="s">
        <v>201</v>
      </c>
      <c r="G50" s="27" t="s">
        <v>389</v>
      </c>
      <c r="H50" s="27" t="s">
        <v>390</v>
      </c>
      <c r="I50" s="27" t="s">
        <v>204</v>
      </c>
      <c r="J50" s="27">
        <v>1</v>
      </c>
      <c r="K50" s="28">
        <f t="shared" si="7"/>
        <v>0</v>
      </c>
      <c r="L50" s="28">
        <f t="shared" si="4"/>
        <v>1</v>
      </c>
      <c r="M50" s="28">
        <f t="shared" si="5"/>
        <v>0</v>
      </c>
      <c r="N50" s="28">
        <f t="shared" si="6"/>
        <v>4</v>
      </c>
      <c r="O50" s="28"/>
      <c r="S50" s="27" t="s">
        <v>391</v>
      </c>
      <c r="T50" s="27" t="s">
        <v>392</v>
      </c>
    </row>
    <row r="51" spans="1:20" ht="17" x14ac:dyDescent="0.15">
      <c r="A51" s="27">
        <v>41</v>
      </c>
      <c r="B51" s="30" t="s">
        <v>232</v>
      </c>
      <c r="C51" s="30"/>
      <c r="D51" s="75" t="s">
        <v>393</v>
      </c>
      <c r="E51" s="76">
        <v>1</v>
      </c>
      <c r="F51" s="30" t="s">
        <v>201</v>
      </c>
      <c r="G51" s="75" t="s">
        <v>394</v>
      </c>
      <c r="H51" s="28" t="s">
        <v>395</v>
      </c>
      <c r="I51" s="27" t="s">
        <v>220</v>
      </c>
      <c r="J51" s="27">
        <v>1</v>
      </c>
      <c r="K51" s="28">
        <f t="shared" si="7"/>
        <v>0</v>
      </c>
      <c r="L51" s="28">
        <f t="shared" si="4"/>
        <v>1</v>
      </c>
      <c r="M51" s="28">
        <f t="shared" si="5"/>
        <v>0</v>
      </c>
      <c r="N51" s="28">
        <f t="shared" si="6"/>
        <v>4</v>
      </c>
      <c r="O51" s="28"/>
      <c r="S51" s="27" t="s">
        <v>396</v>
      </c>
      <c r="T51" s="27" t="s">
        <v>266</v>
      </c>
    </row>
    <row r="52" spans="1:20" ht="17" x14ac:dyDescent="0.15">
      <c r="A52" s="27">
        <v>42</v>
      </c>
      <c r="B52" s="30" t="s">
        <v>397</v>
      </c>
      <c r="C52" s="30"/>
      <c r="D52" s="27" t="s">
        <v>398</v>
      </c>
      <c r="E52" s="74">
        <v>1</v>
      </c>
      <c r="F52" s="28" t="s">
        <v>201</v>
      </c>
      <c r="G52" s="27" t="s">
        <v>399</v>
      </c>
      <c r="H52" s="27" t="s">
        <v>400</v>
      </c>
      <c r="I52" s="27" t="s">
        <v>220</v>
      </c>
      <c r="J52" s="27">
        <v>1</v>
      </c>
      <c r="K52" s="28">
        <f t="shared" si="7"/>
        <v>0</v>
      </c>
      <c r="L52" s="28">
        <f t="shared" si="4"/>
        <v>1</v>
      </c>
      <c r="M52" s="28">
        <f t="shared" si="5"/>
        <v>0</v>
      </c>
      <c r="N52" s="28">
        <f t="shared" si="6"/>
        <v>4</v>
      </c>
      <c r="O52" s="28"/>
      <c r="S52" s="27" t="s">
        <v>401</v>
      </c>
      <c r="T52" s="27" t="s">
        <v>266</v>
      </c>
    </row>
    <row r="53" spans="1:20" ht="17" x14ac:dyDescent="0.15">
      <c r="A53" s="27">
        <v>43</v>
      </c>
      <c r="B53" s="30" t="s">
        <v>402</v>
      </c>
      <c r="C53" s="30"/>
      <c r="D53" s="75" t="s">
        <v>403</v>
      </c>
      <c r="E53" s="76">
        <v>1</v>
      </c>
      <c r="F53" s="30" t="s">
        <v>201</v>
      </c>
      <c r="G53" s="75" t="s">
        <v>404</v>
      </c>
      <c r="H53" s="27"/>
      <c r="I53" s="27" t="s">
        <v>220</v>
      </c>
      <c r="J53" s="27">
        <v>1</v>
      </c>
      <c r="K53" s="28">
        <f t="shared" si="7"/>
        <v>0</v>
      </c>
      <c r="L53" s="28">
        <f t="shared" si="4"/>
        <v>1</v>
      </c>
      <c r="M53" s="28">
        <f t="shared" si="5"/>
        <v>0</v>
      </c>
      <c r="N53" s="28">
        <f t="shared" si="6"/>
        <v>4</v>
      </c>
      <c r="O53" s="28"/>
      <c r="S53" s="27" t="s">
        <v>405</v>
      </c>
    </row>
    <row r="54" spans="1:20" ht="17" x14ac:dyDescent="0.15">
      <c r="A54" s="27">
        <v>102</v>
      </c>
      <c r="B54" s="28" t="s">
        <v>261</v>
      </c>
      <c r="C54" s="28"/>
      <c r="D54" s="27" t="s">
        <v>262</v>
      </c>
      <c r="E54" s="74">
        <v>2</v>
      </c>
      <c r="F54" s="28" t="s">
        <v>201</v>
      </c>
      <c r="G54" s="27" t="s">
        <v>408</v>
      </c>
      <c r="H54" s="28" t="s">
        <v>409</v>
      </c>
      <c r="I54" s="27" t="s">
        <v>220</v>
      </c>
      <c r="J54" s="27">
        <v>0</v>
      </c>
      <c r="K54" s="30">
        <f t="shared" si="7"/>
        <v>2</v>
      </c>
      <c r="L54" s="28">
        <f t="shared" si="4"/>
        <v>2</v>
      </c>
      <c r="M54" s="28">
        <f t="shared" si="5"/>
        <v>0</v>
      </c>
      <c r="N54" s="28">
        <f t="shared" si="6"/>
        <v>8</v>
      </c>
      <c r="O54" s="28"/>
    </row>
    <row r="55" spans="1:20" ht="17" x14ac:dyDescent="0.15">
      <c r="A55" s="27">
        <v>105</v>
      </c>
      <c r="B55" s="75" t="s">
        <v>142</v>
      </c>
      <c r="C55" s="75"/>
      <c r="D55" s="30"/>
      <c r="E55" s="76">
        <v>1</v>
      </c>
      <c r="F55" s="30" t="s">
        <v>201</v>
      </c>
      <c r="H55" s="28" t="s">
        <v>414</v>
      </c>
      <c r="I55" s="27" t="s">
        <v>204</v>
      </c>
      <c r="J55" s="27">
        <v>5</v>
      </c>
      <c r="K55" s="27">
        <f t="shared" si="7"/>
        <v>0</v>
      </c>
      <c r="L55" s="27">
        <f t="shared" si="4"/>
        <v>5</v>
      </c>
      <c r="M55" s="27">
        <f t="shared" si="5"/>
        <v>4</v>
      </c>
      <c r="N55" s="27">
        <f t="shared" si="6"/>
        <v>0</v>
      </c>
    </row>
    <row r="56" spans="1:20" ht="17" x14ac:dyDescent="0.15">
      <c r="A56" s="27">
        <v>106</v>
      </c>
      <c r="B56" s="82" t="s">
        <v>415</v>
      </c>
      <c r="C56" s="82"/>
      <c r="D56" s="83" t="s">
        <v>439</v>
      </c>
      <c r="E56" s="74">
        <v>1</v>
      </c>
      <c r="F56" s="28" t="s">
        <v>201</v>
      </c>
    </row>
    <row r="57" spans="1:20" s="39" customFormat="1" ht="24" x14ac:dyDescent="0.15">
      <c r="A57" s="68" t="s">
        <v>487</v>
      </c>
      <c r="R57" s="40"/>
    </row>
    <row r="58" spans="1:20" x14ac:dyDescent="0.15">
      <c r="A58" s="27">
        <v>107</v>
      </c>
      <c r="B58" s="84" t="s">
        <v>435</v>
      </c>
      <c r="C58" s="84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20" x14ac:dyDescent="0.15">
      <c r="A59" s="27">
        <v>108</v>
      </c>
      <c r="B59" s="84" t="s">
        <v>436</v>
      </c>
      <c r="C59" s="84"/>
      <c r="K59" s="27">
        <f>IF(J59&gt;E59,0,E59-J59)</f>
        <v>0</v>
      </c>
      <c r="L59" s="27">
        <f>J59+K59</f>
        <v>0</v>
      </c>
      <c r="M59" s="27">
        <f>L59-E59</f>
        <v>0</v>
      </c>
      <c r="N59" s="27">
        <f>(4*E59)-M59</f>
        <v>0</v>
      </c>
    </row>
    <row r="60" spans="1:20" x14ac:dyDescent="0.15">
      <c r="A60" s="27">
        <v>109</v>
      </c>
      <c r="B60" s="84" t="s">
        <v>437</v>
      </c>
      <c r="C60" s="84"/>
      <c r="K60" s="27">
        <f>IF(J60&gt;E60,0,E60-J60)</f>
        <v>0</v>
      </c>
      <c r="L60" s="27">
        <f>J60+K60</f>
        <v>0</v>
      </c>
      <c r="M60" s="27">
        <f>L60-E60</f>
        <v>0</v>
      </c>
      <c r="N60" s="27">
        <f>(4*E60)-M60</f>
        <v>0</v>
      </c>
    </row>
    <row r="61" spans="1:20" x14ac:dyDescent="0.15">
      <c r="B61" s="92" t="s">
        <v>536</v>
      </c>
      <c r="C61" s="84"/>
    </row>
    <row r="62" spans="1:20" x14ac:dyDescent="0.15">
      <c r="B62" s="92" t="s">
        <v>537</v>
      </c>
      <c r="C62" s="84"/>
    </row>
    <row r="63" spans="1:20" x14ac:dyDescent="0.15">
      <c r="B63" s="92" t="s">
        <v>531</v>
      </c>
      <c r="C63" s="84"/>
    </row>
    <row r="64" spans="1:20" x14ac:dyDescent="0.15">
      <c r="B64" s="92" t="s">
        <v>530</v>
      </c>
      <c r="C64" s="84"/>
    </row>
    <row r="65" spans="1:20" x14ac:dyDescent="0.15">
      <c r="B65" s="92" t="s">
        <v>529</v>
      </c>
      <c r="C65" s="84"/>
    </row>
    <row r="66" spans="1:20" x14ac:dyDescent="0.15">
      <c r="B66" s="92" t="s">
        <v>532</v>
      </c>
      <c r="C66" s="84"/>
    </row>
    <row r="67" spans="1:20" s="39" customFormat="1" ht="24" x14ac:dyDescent="0.15">
      <c r="A67" s="68" t="s">
        <v>484</v>
      </c>
      <c r="R67" s="40"/>
    </row>
    <row r="68" spans="1:20" s="85" customFormat="1" ht="17" x14ac:dyDescent="0.15">
      <c r="B68" s="55"/>
      <c r="C68" s="86" t="s">
        <v>508</v>
      </c>
      <c r="E68" s="87">
        <v>1</v>
      </c>
      <c r="F68" s="66" t="s">
        <v>201</v>
      </c>
      <c r="G68" s="86" t="s">
        <v>528</v>
      </c>
      <c r="H68" s="86" t="s">
        <v>527</v>
      </c>
      <c r="K68" s="55"/>
      <c r="L68" s="55"/>
      <c r="M68" s="55"/>
      <c r="N68" s="55"/>
      <c r="O68" s="55"/>
      <c r="P68" s="55">
        <v>21.88</v>
      </c>
      <c r="Q68" s="55">
        <v>21.88</v>
      </c>
      <c r="R68" s="55">
        <v>21.88</v>
      </c>
      <c r="S68" s="85" t="s">
        <v>317</v>
      </c>
      <c r="T68" s="85" t="s">
        <v>266</v>
      </c>
    </row>
    <row r="69" spans="1:20" s="85" customFormat="1" ht="17" x14ac:dyDescent="0.15">
      <c r="B69" s="55"/>
      <c r="C69" s="86" t="s">
        <v>526</v>
      </c>
      <c r="D69" s="86" t="s">
        <v>519</v>
      </c>
      <c r="E69" s="87">
        <v>2</v>
      </c>
      <c r="F69" s="66" t="s">
        <v>201</v>
      </c>
      <c r="G69" s="86" t="s">
        <v>525</v>
      </c>
      <c r="H69" s="86" t="s">
        <v>524</v>
      </c>
      <c r="K69" s="55"/>
      <c r="L69" s="55"/>
      <c r="M69" s="55"/>
      <c r="N69" s="55"/>
      <c r="O69" s="55"/>
      <c r="P69" s="55"/>
      <c r="Q69" s="55"/>
      <c r="R69" s="55"/>
    </row>
    <row r="70" spans="1:20" s="85" customFormat="1" ht="17" x14ac:dyDescent="0.15">
      <c r="B70" s="55"/>
      <c r="C70" s="86" t="s">
        <v>521</v>
      </c>
      <c r="D70" s="86" t="s">
        <v>523</v>
      </c>
      <c r="E70" s="87">
        <v>1</v>
      </c>
      <c r="F70" s="66" t="s">
        <v>201</v>
      </c>
      <c r="G70" s="86" t="s">
        <v>522</v>
      </c>
      <c r="H70" s="86" t="s">
        <v>520</v>
      </c>
      <c r="K70" s="55"/>
      <c r="L70" s="55"/>
      <c r="M70" s="55"/>
      <c r="N70" s="55"/>
      <c r="O70" s="55"/>
      <c r="P70" s="55"/>
      <c r="Q70" s="55"/>
      <c r="R70" s="55"/>
    </row>
    <row r="71" spans="1:20" x14ac:dyDescent="0.15">
      <c r="B71" s="28"/>
      <c r="D71" s="27"/>
      <c r="E71" s="74"/>
      <c r="G71" s="27"/>
      <c r="H71" s="27"/>
      <c r="K71" s="28"/>
      <c r="L71" s="28"/>
      <c r="M71" s="28"/>
      <c r="N71" s="28"/>
      <c r="O71" s="28"/>
    </row>
    <row r="72" spans="1:20" s="39" customFormat="1" ht="24" x14ac:dyDescent="0.15">
      <c r="A72" s="68" t="s">
        <v>485</v>
      </c>
      <c r="D72" s="69"/>
      <c r="G72" s="70"/>
      <c r="H72" s="70"/>
      <c r="I72" s="69"/>
      <c r="R72" s="40"/>
    </row>
    <row r="73" spans="1:20" ht="17" x14ac:dyDescent="0.15">
      <c r="A73" s="27">
        <v>103</v>
      </c>
      <c r="B73" s="28" t="s">
        <v>410</v>
      </c>
      <c r="D73" s="27" t="s">
        <v>314</v>
      </c>
      <c r="E73" s="74">
        <v>2</v>
      </c>
      <c r="F73" s="28" t="s">
        <v>201</v>
      </c>
      <c r="G73" s="27" t="s">
        <v>315</v>
      </c>
      <c r="H73" s="27" t="s">
        <v>316</v>
      </c>
      <c r="I73" s="27" t="s">
        <v>204</v>
      </c>
      <c r="J73" s="27">
        <v>2</v>
      </c>
      <c r="K73" s="28">
        <f>IF(J73&gt;E73,0,E73-J73)</f>
        <v>0</v>
      </c>
      <c r="L73" s="28">
        <f>J73+K73</f>
        <v>2</v>
      </c>
      <c r="M73" s="28">
        <f>L73-E73</f>
        <v>0</v>
      </c>
      <c r="N73" s="28">
        <f>(4*E73)-M73</f>
        <v>8</v>
      </c>
      <c r="O73" s="28"/>
      <c r="S73" s="27" t="s">
        <v>317</v>
      </c>
      <c r="T73" s="27" t="s">
        <v>266</v>
      </c>
    </row>
    <row r="74" spans="1:20" ht="17" x14ac:dyDescent="0.15">
      <c r="A74" s="27">
        <v>104</v>
      </c>
      <c r="B74" s="27" t="s">
        <v>410</v>
      </c>
      <c r="D74" s="28" t="s">
        <v>411</v>
      </c>
      <c r="E74" s="74">
        <v>1</v>
      </c>
      <c r="F74" s="28" t="s">
        <v>201</v>
      </c>
      <c r="G74" s="28" t="s">
        <v>412</v>
      </c>
      <c r="H74" s="28" t="s">
        <v>413</v>
      </c>
      <c r="I74" s="27" t="s">
        <v>204</v>
      </c>
      <c r="J74" s="27">
        <v>1</v>
      </c>
      <c r="K74" s="27">
        <f>IF(J74&gt;E74,0,E74-J74)</f>
        <v>0</v>
      </c>
      <c r="L74" s="27">
        <f>J74+K74</f>
        <v>1</v>
      </c>
      <c r="M74" s="27">
        <f>L74-E74</f>
        <v>0</v>
      </c>
      <c r="N74" s="27">
        <f>(4*E74)-M74</f>
        <v>4</v>
      </c>
    </row>
    <row r="75" spans="1:20" x14ac:dyDescent="0.15">
      <c r="E75" s="74"/>
    </row>
    <row r="76" spans="1:20" ht="17" x14ac:dyDescent="0.15">
      <c r="C76" s="88" t="s">
        <v>505</v>
      </c>
      <c r="D76" s="73" t="s">
        <v>502</v>
      </c>
      <c r="E76" s="80">
        <v>2</v>
      </c>
      <c r="F76" s="73" t="s">
        <v>201</v>
      </c>
    </row>
    <row r="77" spans="1:20" ht="17" x14ac:dyDescent="0.15">
      <c r="C77" s="88" t="s">
        <v>505</v>
      </c>
      <c r="D77" s="73" t="s">
        <v>503</v>
      </c>
      <c r="E77" s="80">
        <v>1</v>
      </c>
      <c r="F77" s="73" t="s">
        <v>201</v>
      </c>
    </row>
    <row r="78" spans="1:20" ht="17" x14ac:dyDescent="0.15">
      <c r="C78" s="88" t="s">
        <v>505</v>
      </c>
      <c r="D78" s="73" t="s">
        <v>500</v>
      </c>
      <c r="E78" s="80">
        <v>1</v>
      </c>
      <c r="F78" s="73" t="s">
        <v>201</v>
      </c>
    </row>
    <row r="79" spans="1:20" ht="17" x14ac:dyDescent="0.15">
      <c r="C79" s="88" t="s">
        <v>505</v>
      </c>
      <c r="D79" s="73" t="s">
        <v>501</v>
      </c>
      <c r="E79" s="80">
        <v>1</v>
      </c>
      <c r="F79" s="73" t="s">
        <v>201</v>
      </c>
    </row>
    <row r="80" spans="1:20" x14ac:dyDescent="0.15">
      <c r="C80" s="89" t="s">
        <v>516</v>
      </c>
      <c r="D80" s="73"/>
      <c r="E80" s="80"/>
      <c r="F80" s="73"/>
    </row>
    <row r="81" spans="1:18" s="85" customFormat="1" ht="17" x14ac:dyDescent="0.15">
      <c r="C81" s="88" t="s">
        <v>514</v>
      </c>
      <c r="D81" s="73" t="s">
        <v>515</v>
      </c>
      <c r="E81" s="80">
        <v>2</v>
      </c>
      <c r="F81" s="73" t="s">
        <v>201</v>
      </c>
      <c r="G81" s="66" t="s">
        <v>518</v>
      </c>
      <c r="H81" s="66" t="s">
        <v>517</v>
      </c>
      <c r="P81" s="55"/>
      <c r="Q81" s="55"/>
      <c r="R81" s="55"/>
    </row>
    <row r="82" spans="1:18" s="85" customFormat="1" ht="85" x14ac:dyDescent="0.15">
      <c r="C82" s="66" t="s">
        <v>504</v>
      </c>
      <c r="D82" s="66" t="s">
        <v>498</v>
      </c>
      <c r="E82" s="87"/>
      <c r="F82" s="55"/>
      <c r="G82" s="55" t="s">
        <v>497</v>
      </c>
      <c r="H82" s="66" t="s">
        <v>499</v>
      </c>
      <c r="P82" s="55"/>
      <c r="Q82" s="55"/>
      <c r="R82" s="55"/>
    </row>
    <row r="83" spans="1:18" x14ac:dyDescent="0.15">
      <c r="A83" s="27">
        <v>101</v>
      </c>
      <c r="B83" s="90" t="s">
        <v>430</v>
      </c>
      <c r="C83" s="90"/>
      <c r="E83" s="74">
        <v>1</v>
      </c>
      <c r="G83" s="27" t="s">
        <v>406</v>
      </c>
      <c r="H83" s="27" t="s">
        <v>407</v>
      </c>
      <c r="I83" s="27" t="s">
        <v>220</v>
      </c>
      <c r="J83" s="27">
        <v>0</v>
      </c>
      <c r="K83" s="30">
        <f>IF(J83&gt;E83,0,E83-J83)</f>
        <v>1</v>
      </c>
      <c r="L83" s="28">
        <f>J83+K83</f>
        <v>1</v>
      </c>
      <c r="M83" s="28">
        <f>L83-E83</f>
        <v>0</v>
      </c>
      <c r="N83" s="28">
        <f>(4*E83)-M83</f>
        <v>4</v>
      </c>
      <c r="O83" s="28"/>
    </row>
    <row r="84" spans="1:18" x14ac:dyDescent="0.15">
      <c r="C84" s="81" t="s">
        <v>511</v>
      </c>
    </row>
    <row r="85" spans="1:18" x14ac:dyDescent="0.15">
      <c r="C85" s="81" t="s">
        <v>512</v>
      </c>
    </row>
    <row r="86" spans="1:18" x14ac:dyDescent="0.15">
      <c r="C86" s="81" t="s">
        <v>513</v>
      </c>
    </row>
  </sheetData>
  <mergeCells count="1">
    <mergeCell ref="P7:R7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R30"/>
  <sheetViews>
    <sheetView zoomScale="125" workbookViewId="0">
      <selection activeCell="D22" sqref="D22"/>
    </sheetView>
  </sheetViews>
  <sheetFormatPr baseColWidth="10" defaultRowHeight="16" x14ac:dyDescent="0.15"/>
  <cols>
    <col min="1" max="1" width="10.83203125" style="28"/>
    <col min="2" max="3" width="17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27" t="s">
        <v>172</v>
      </c>
    </row>
    <row r="3" spans="1:18" x14ac:dyDescent="0.15">
      <c r="A3" s="29">
        <v>43970</v>
      </c>
      <c r="B3" s="27" t="s">
        <v>173</v>
      </c>
      <c r="C3" s="27"/>
      <c r="P3" s="91" t="s">
        <v>174</v>
      </c>
      <c r="Q3" s="91"/>
      <c r="R3" s="91"/>
    </row>
    <row r="4" spans="1:18" ht="17" x14ac:dyDescent="0.15">
      <c r="A4" s="29"/>
      <c r="B4" s="27"/>
      <c r="C4" s="27"/>
      <c r="K4" s="30" t="s">
        <v>175</v>
      </c>
      <c r="L4" s="30" t="s">
        <v>176</v>
      </c>
      <c r="P4" s="31"/>
      <c r="Q4" s="31"/>
      <c r="R4" s="31"/>
    </row>
    <row r="5" spans="1:18" ht="34" x14ac:dyDescent="0.15">
      <c r="B5" s="30" t="s">
        <v>177</v>
      </c>
      <c r="C5" s="30"/>
      <c r="D5" s="30" t="s">
        <v>178</v>
      </c>
      <c r="E5" s="30" t="s">
        <v>179</v>
      </c>
      <c r="G5" s="30" t="s">
        <v>179</v>
      </c>
      <c r="J5" s="28" t="s">
        <v>180</v>
      </c>
      <c r="K5" s="39" t="s">
        <v>181</v>
      </c>
      <c r="L5" s="39" t="s">
        <v>182</v>
      </c>
      <c r="M5" s="28" t="s">
        <v>183</v>
      </c>
      <c r="N5" s="28" t="s">
        <v>184</v>
      </c>
      <c r="P5" s="28" t="s">
        <v>185</v>
      </c>
      <c r="Q5" s="28" t="s">
        <v>186</v>
      </c>
      <c r="R5" s="28" t="s">
        <v>187</v>
      </c>
    </row>
    <row r="6" spans="1:18" ht="17" x14ac:dyDescent="0.15">
      <c r="A6" s="28" t="s">
        <v>188</v>
      </c>
      <c r="B6" s="28" t="s">
        <v>189</v>
      </c>
      <c r="C6" s="71" t="s">
        <v>3</v>
      </c>
      <c r="D6" s="28" t="s">
        <v>190</v>
      </c>
      <c r="E6" s="28" t="s">
        <v>148</v>
      </c>
      <c r="F6" s="28" t="s">
        <v>191</v>
      </c>
      <c r="G6" s="28" t="s">
        <v>248</v>
      </c>
      <c r="H6" s="28" t="s">
        <v>192</v>
      </c>
      <c r="I6" s="28" t="s">
        <v>193</v>
      </c>
      <c r="J6" s="28" t="s">
        <v>194</v>
      </c>
      <c r="K6" s="39" t="s">
        <v>195</v>
      </c>
      <c r="L6" s="39" t="s">
        <v>196</v>
      </c>
      <c r="M6" s="28" t="s">
        <v>197</v>
      </c>
      <c r="N6" s="28" t="s">
        <v>195</v>
      </c>
      <c r="P6" s="28" t="s">
        <v>198</v>
      </c>
      <c r="Q6" s="28" t="s">
        <v>199</v>
      </c>
      <c r="R6" s="28" t="s">
        <v>200</v>
      </c>
    </row>
    <row r="7" spans="1:18" s="35" customFormat="1" ht="17" x14ac:dyDescent="0.2">
      <c r="A7" s="35">
        <v>301</v>
      </c>
      <c r="B7" s="35" t="s">
        <v>415</v>
      </c>
      <c r="D7" s="36" t="s">
        <v>416</v>
      </c>
      <c r="E7" s="37">
        <v>1</v>
      </c>
      <c r="F7" s="28" t="s">
        <v>201</v>
      </c>
      <c r="G7" s="36"/>
      <c r="H7" s="36" t="s">
        <v>417</v>
      </c>
      <c r="I7" s="35" t="s">
        <v>204</v>
      </c>
      <c r="J7" s="35">
        <v>1</v>
      </c>
      <c r="K7" s="35">
        <f>IF(J7&gt;E7,0,E7-J7)</f>
        <v>0</v>
      </c>
      <c r="L7" s="35">
        <f>J7+K7</f>
        <v>1</v>
      </c>
      <c r="M7" s="35">
        <f>L7-E7</f>
        <v>0</v>
      </c>
      <c r="N7" s="35">
        <f>(4*E7)-M7</f>
        <v>4</v>
      </c>
      <c r="P7" s="28"/>
      <c r="Q7" s="28"/>
      <c r="R7" s="28"/>
    </row>
    <row r="8" spans="1:18" s="39" customFormat="1" ht="17" x14ac:dyDescent="0.2">
      <c r="A8" s="39">
        <v>302</v>
      </c>
      <c r="B8" s="35" t="s">
        <v>415</v>
      </c>
      <c r="C8" s="35"/>
      <c r="D8" s="43" t="s">
        <v>419</v>
      </c>
      <c r="E8" s="37">
        <v>1</v>
      </c>
      <c r="F8" s="28" t="s">
        <v>201</v>
      </c>
      <c r="I8" s="35" t="s">
        <v>204</v>
      </c>
      <c r="R8" s="40"/>
    </row>
    <row r="9" spans="1:18" s="39" customFormat="1" ht="17" x14ac:dyDescent="0.2">
      <c r="A9" s="35">
        <v>303</v>
      </c>
      <c r="B9" s="35" t="s">
        <v>415</v>
      </c>
      <c r="C9" s="35"/>
      <c r="D9" s="43" t="s">
        <v>420</v>
      </c>
      <c r="E9" s="37">
        <v>1</v>
      </c>
      <c r="F9" s="28" t="s">
        <v>201</v>
      </c>
      <c r="I9" s="35" t="s">
        <v>204</v>
      </c>
      <c r="R9" s="40"/>
    </row>
    <row r="10" spans="1:18" s="45" customFormat="1" ht="17" x14ac:dyDescent="0.2">
      <c r="A10" s="45">
        <v>304</v>
      </c>
      <c r="B10" s="46" t="s">
        <v>415</v>
      </c>
      <c r="C10" s="46"/>
      <c r="D10" s="45" t="s">
        <v>421</v>
      </c>
      <c r="E10" s="47">
        <v>1</v>
      </c>
      <c r="F10" s="48" t="s">
        <v>201</v>
      </c>
      <c r="I10" s="46" t="s">
        <v>204</v>
      </c>
      <c r="R10" s="51"/>
    </row>
    <row r="11" spans="1:18" s="39" customFormat="1" ht="17" x14ac:dyDescent="0.2">
      <c r="A11" s="35">
        <v>305</v>
      </c>
      <c r="B11" s="35" t="s">
        <v>415</v>
      </c>
      <c r="C11" s="35"/>
      <c r="D11" s="43" t="s">
        <v>422</v>
      </c>
      <c r="E11" s="37">
        <v>1</v>
      </c>
      <c r="F11" s="28" t="s">
        <v>201</v>
      </c>
      <c r="I11" s="35" t="s">
        <v>204</v>
      </c>
      <c r="J11" s="41"/>
      <c r="K11" s="41"/>
      <c r="Q11" s="42"/>
      <c r="R11" s="40"/>
    </row>
    <row r="12" spans="1:18" s="45" customFormat="1" ht="17" x14ac:dyDescent="0.2">
      <c r="A12" s="45">
        <v>306</v>
      </c>
      <c r="B12" s="46" t="s">
        <v>415</v>
      </c>
      <c r="C12" s="46"/>
      <c r="D12" s="45" t="s">
        <v>424</v>
      </c>
      <c r="E12" s="47">
        <v>1</v>
      </c>
      <c r="F12" s="48" t="s">
        <v>201</v>
      </c>
      <c r="I12" s="46" t="s">
        <v>204</v>
      </c>
      <c r="J12" s="49"/>
      <c r="K12" s="49"/>
      <c r="Q12" s="50"/>
      <c r="R12" s="51"/>
    </row>
    <row r="13" spans="1:18" s="45" customFormat="1" ht="17" x14ac:dyDescent="0.2">
      <c r="A13" s="46">
        <v>307</v>
      </c>
      <c r="B13" s="46" t="s">
        <v>415</v>
      </c>
      <c r="C13" s="46"/>
      <c r="D13" s="45" t="s">
        <v>425</v>
      </c>
      <c r="E13" s="47">
        <v>1</v>
      </c>
      <c r="F13" s="48" t="s">
        <v>201</v>
      </c>
      <c r="I13" s="46" t="s">
        <v>204</v>
      </c>
      <c r="R13" s="51"/>
    </row>
    <row r="14" spans="1:18" s="39" customFormat="1" ht="17" x14ac:dyDescent="0.2">
      <c r="A14" s="39">
        <v>308</v>
      </c>
      <c r="B14" s="35" t="s">
        <v>415</v>
      </c>
      <c r="C14" s="35"/>
      <c r="D14" s="43" t="s">
        <v>423</v>
      </c>
      <c r="E14" s="37">
        <v>1</v>
      </c>
      <c r="F14" s="28" t="s">
        <v>201</v>
      </c>
      <c r="H14" s="43" t="s">
        <v>428</v>
      </c>
      <c r="I14" s="35" t="s">
        <v>204</v>
      </c>
      <c r="J14" s="39">
        <v>4</v>
      </c>
      <c r="K14" s="39">
        <v>0</v>
      </c>
      <c r="L14" s="35">
        <f>J14+K14</f>
        <v>4</v>
      </c>
      <c r="M14" s="35">
        <f>L14-E14</f>
        <v>3</v>
      </c>
      <c r="N14" s="35">
        <f>(4*E14)-M14</f>
        <v>1</v>
      </c>
      <c r="R14" s="40"/>
    </row>
    <row r="15" spans="1:18" s="39" customFormat="1" ht="17" x14ac:dyDescent="0.2">
      <c r="A15" s="35">
        <v>309</v>
      </c>
      <c r="B15" s="35" t="s">
        <v>415</v>
      </c>
      <c r="C15" s="35"/>
      <c r="D15" s="43" t="s">
        <v>426</v>
      </c>
      <c r="E15" s="37">
        <v>1</v>
      </c>
      <c r="F15" s="28" t="s">
        <v>201</v>
      </c>
      <c r="G15" s="44" t="s">
        <v>431</v>
      </c>
      <c r="I15" s="35" t="s">
        <v>204</v>
      </c>
      <c r="R15" s="40"/>
    </row>
    <row r="16" spans="1:18" s="39" customFormat="1" ht="17" x14ac:dyDescent="0.2">
      <c r="A16" s="39">
        <v>310</v>
      </c>
      <c r="B16" s="35" t="s">
        <v>415</v>
      </c>
      <c r="C16" s="35"/>
      <c r="D16" s="43" t="s">
        <v>427</v>
      </c>
      <c r="E16" s="37">
        <v>1</v>
      </c>
      <c r="F16" s="28" t="s">
        <v>201</v>
      </c>
      <c r="G16" s="44" t="s">
        <v>431</v>
      </c>
      <c r="I16" s="35" t="s">
        <v>204</v>
      </c>
      <c r="R16" s="40"/>
    </row>
    <row r="17" spans="1:18" s="39" customFormat="1" ht="17" x14ac:dyDescent="0.2">
      <c r="A17" s="39">
        <v>311</v>
      </c>
      <c r="B17" s="35" t="s">
        <v>415</v>
      </c>
      <c r="C17" s="35"/>
      <c r="D17" s="44" t="s">
        <v>429</v>
      </c>
      <c r="G17" s="44" t="s">
        <v>432</v>
      </c>
      <c r="I17" s="44" t="s">
        <v>204</v>
      </c>
      <c r="R17" s="40"/>
    </row>
    <row r="18" spans="1:18" s="39" customFormat="1" ht="17" x14ac:dyDescent="0.2">
      <c r="A18" s="39">
        <v>312</v>
      </c>
      <c r="B18" s="35" t="s">
        <v>415</v>
      </c>
      <c r="C18" s="35"/>
      <c r="D18" s="44" t="s">
        <v>433</v>
      </c>
      <c r="E18" s="37">
        <v>1</v>
      </c>
      <c r="F18" s="44" t="s">
        <v>201</v>
      </c>
      <c r="G18" s="44" t="s">
        <v>434</v>
      </c>
      <c r="I18" s="44" t="s">
        <v>204</v>
      </c>
      <c r="R18" s="40"/>
    </row>
    <row r="19" spans="1:18" s="39" customFormat="1" ht="17" x14ac:dyDescent="0.15">
      <c r="D19" s="93" t="s">
        <v>533</v>
      </c>
      <c r="R19" s="40"/>
    </row>
    <row r="20" spans="1:18" s="39" customFormat="1" ht="17" x14ac:dyDescent="0.15">
      <c r="D20" s="93" t="s">
        <v>534</v>
      </c>
      <c r="R20" s="40"/>
    </row>
    <row r="21" spans="1:18" s="39" customFormat="1" ht="17" x14ac:dyDescent="0.15">
      <c r="D21" s="93" t="s">
        <v>535</v>
      </c>
      <c r="R21" s="40"/>
    </row>
    <row r="22" spans="1:18" s="39" customFormat="1" x14ac:dyDescent="0.15">
      <c r="R22" s="40"/>
    </row>
    <row r="23" spans="1:18" s="39" customFormat="1" x14ac:dyDescent="0.15">
      <c r="R23" s="40"/>
    </row>
    <row r="24" spans="1:18" s="39" customFormat="1" x14ac:dyDescent="0.15"/>
    <row r="25" spans="1:18" s="39" customFormat="1" x14ac:dyDescent="0.15"/>
    <row r="26" spans="1:18" s="39" customFormat="1" x14ac:dyDescent="0.15"/>
    <row r="27" spans="1:18" s="39" customFormat="1" x14ac:dyDescent="0.15"/>
    <row r="28" spans="1:18" s="39" customFormat="1" x14ac:dyDescent="0.15"/>
    <row r="29" spans="1:18" s="39" customFormat="1" x14ac:dyDescent="0.15"/>
    <row r="30" spans="1:18" s="39" customFormat="1" x14ac:dyDescent="0.15"/>
  </sheetData>
  <autoFilter ref="A6:N30" xr:uid="{00000000-0009-0000-0000-000000000000}">
    <sortState xmlns:xlrd2="http://schemas.microsoft.com/office/spreadsheetml/2017/richdata2" ref="A7:N30">
      <sortCondition ref="B6:B30"/>
    </sortState>
  </autoFilter>
  <mergeCells count="1">
    <mergeCell ref="P3:R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V0.4</vt:lpstr>
      <vt:lpstr>Logic Board V0.3</vt:lpstr>
      <vt:lpstr>Everything Else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2020-08-26T21:38:11Z</dcterms:modified>
</cp:coreProperties>
</file>