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ownloads/"/>
    </mc:Choice>
  </mc:AlternateContent>
  <xr:revisionPtr revIDLastSave="0" documentId="13_ncr:4000b_{29AB9678-51A6-5D45-878B-F87285AFB60B}" xr6:coauthVersionLast="45" xr6:coauthVersionMax="45" xr10:uidLastSave="{00000000-0000-0000-0000-000000000000}"/>
  <bookViews>
    <workbookView xWindow="360" yWindow="460" windowWidth="29340" windowHeight="18780"/>
  </bookViews>
  <sheets>
    <sheet name="Corrected qty m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2" i="1" l="1"/>
  <c r="P41" i="1"/>
  <c r="P40" i="1"/>
  <c r="P39" i="1"/>
  <c r="P38" i="1"/>
  <c r="P37" i="1"/>
  <c r="P36" i="1"/>
  <c r="P35" i="1"/>
  <c r="P34" i="1"/>
  <c r="P33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M42" i="1"/>
  <c r="M41" i="1"/>
  <c r="M40" i="1"/>
  <c r="M39" i="1"/>
  <c r="M38" i="1"/>
  <c r="M43" i="1"/>
  <c r="L7" i="1"/>
  <c r="M37" i="1"/>
  <c r="M36" i="1"/>
  <c r="M35" i="1"/>
  <c r="M34" i="1"/>
  <c r="M3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J42" i="1"/>
  <c r="J41" i="1"/>
  <c r="J40" i="1"/>
  <c r="J39" i="1"/>
  <c r="J38" i="1"/>
  <c r="J37" i="1"/>
  <c r="J36" i="1"/>
  <c r="J35" i="1"/>
  <c r="J34" i="1"/>
  <c r="J33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G34" i="1"/>
  <c r="G35" i="1"/>
  <c r="G36" i="1"/>
  <c r="G37" i="1"/>
  <c r="G39" i="1"/>
  <c r="G40" i="1"/>
  <c r="G41" i="1"/>
  <c r="G42" i="1"/>
  <c r="G33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1" i="1"/>
  <c r="F41" i="1"/>
  <c r="F40" i="1"/>
  <c r="O41" i="1"/>
  <c r="L41" i="1"/>
  <c r="I41" i="1"/>
  <c r="I40" i="1"/>
  <c r="L40" i="1"/>
  <c r="O40" i="1"/>
  <c r="G43" i="1"/>
  <c r="F7" i="1"/>
  <c r="P43" i="1"/>
  <c r="O7" i="1"/>
  <c r="J43" i="1"/>
  <c r="I7" i="1"/>
</calcChain>
</file>

<file path=xl/sharedStrings.xml><?xml version="1.0" encoding="utf-8"?>
<sst xmlns="http://schemas.openxmlformats.org/spreadsheetml/2006/main" count="208" uniqueCount="160">
  <si>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</si>
  <si>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</si>
  <si>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</si>
  <si>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</si>
  <si>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</si>
  <si>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</si>
  <si>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</si>
  <si>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</si>
  <si>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</si>
  <si>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</si>
  <si>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</si>
  <si>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</si>
  <si>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</si>
  <si>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</si>
  <si>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</si>
  <si>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</si>
  <si>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</si>
  <si>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</si>
  <si>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</si>
  <si>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</si>
  <si>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</si>
  <si>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</si>
  <si>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</si>
  <si>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</si>
  <si>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</si>
  <si>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</si>
  <si>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</si>
  <si>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</si>
  <si>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</si>
  <si>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</si>
  <si>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</si>
  <si>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</si>
  <si>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</si>
  <si>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</si>
  <si>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</si>
  <si>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</si>
  <si>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</si>
  <si>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</si>
  <si>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</si>
  <si>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</si>
  <si>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</si>
  <si>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</si>
  <si>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</si>
  <si>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</si>
  <si>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</si>
  <si>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</si>
  <si>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</si>
  <si>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</si>
  <si>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</si>
  <si>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</si>
  <si>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</si>
  <si>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</si>
  <si>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</si>
  <si>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</si>
  <si>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</si>
  <si>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</si>
  <si>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</si>
  <si>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</si>
  <si>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</si>
  <si>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</si>
  <si>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</si>
  <si>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</si>
  <si>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</si>
  <si>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</si>
  <si>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</si>
  <si>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</si>
  <si>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</si>
  <si>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</si>
  <si>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</si>
  <si>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</si>
  <si>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</si>
  <si>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</si>
  <si>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</si>
  <si>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</si>
  <si>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</si>
  <si>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</si>
  <si>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</si>
  <si>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</si>
  <si>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</si>
  <si>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</si>
  <si>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</si>
  <si>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</si>
  <si>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</si>
  <si>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</si>
  <si>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</si>
  <si>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</si>
  <si>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</si>
  <si>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</si>
  <si>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</si>
  <si>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</si>
  <si>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</si>
  <si>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</si>
  <si>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</si>
  <si>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</si>
  <si>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</si>
  <si>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</si>
  <si>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</si>
  <si>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</si>
  <si>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</si>
  <si>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</si>
  <si>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</si>
  <si>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</si>
  <si>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</si>
  <si>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</si>
  <si>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</si>
  <si>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</si>
  <si>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</si>
  <si>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</si>
  <si>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</si>
  <si>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</si>
  <si>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</si>
  <si>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</si>
  <si>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</si>
  <si>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</si>
  <si>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</si>
  <si>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</si>
  <si>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</si>
  <si>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</si>
  <si>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</si>
  <si>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</si>
  <si>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</si>
  <si>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</si>
  <si>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</si>
  <si>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</si>
  <si>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</si>
  <si>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</si>
  <si>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</si>
  <si>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</si>
  <si>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</si>
  <si>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</si>
  <si>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</si>
  <si>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</si>
  <si>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</si>
  <si>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</si>
  <si>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</si>
  <si>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</si>
  <si>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Component Count:</t>
  </si>
  <si>
    <t>Generator:</t>
  </si>
  <si>
    <t>Eeschema (5.1.2-1)-1</t>
  </si>
  <si>
    <t>Tool:</t>
  </si>
  <si>
    <t>Saturday, August 10, 2019 at 07:24:35 PM</t>
  </si>
  <si>
    <t>Date:</t>
  </si>
  <si>
    <t>/Interactive Core Memory Badge v0.1/Interactive Core Memory Badge v0.1.sch</t>
  </si>
  <si>
    <t>Source:</t>
  </si>
  <si>
    <t>Other components</t>
  </si>
  <si>
    <t>Micro_LiPo_Charger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</si>
  <si>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</si>
  <si>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</si>
  <si>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</si>
  <si>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</si>
  <si>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</si>
  <si>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</si>
  <si>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</si>
  <si>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</si>
  <si>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</si>
  <si>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</si>
  <si>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</si>
  <si>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Chassis (3D printed)</t>
  </si>
  <si>
    <t>kicad.app/Contents/SharedSupport/plugins/bom_csv_grouped_by_value.py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</si>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</sst>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44" fontId="2" fillId="0" borderId="0" xfId="1" applyFont="1"/>
    <xf numFmtId="166" fontId="0" fillId="0" borderId="0" xfId="1" applyNumberFormat="1" applyFont="1"/>
    <xf numFmtId="0" fontId="2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2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3" fillId="2" borderId="0" xfId="1" applyFont="1" applyFill="1"/>
    <xf numFmtId="44" fontId="2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="120" zoomScaleNormal="120" workbookViewId="0">
      <selection activeCell="P38" sqref="P38"/>
    </sheetView>
  </sheetViews>
  <sheetFormatPr baseColWidth="10" defaultColWidth="8.83203125" defaultRowHeight="12.75" customHeight="1" x14ac:dyDescent="0.15"/>
  <cols>
    <col min="1" max="1" width="22.5" bestFit="1" customWidth="1"/>
    <col min="2" max="3" width="8.83203125" customWidth="1"/>
    <col min="4" max="4" width="35.83203125" bestFit="1" customWidth="1"/>
    <col min="5" max="5" width="8.83203125" customWidth="1"/>
    <col min="6" max="6" width="8.6640625" style="1" bestFit="1" customWidth="1"/>
    <col min="7" max="7" width="10.1640625" style="1" bestFit="1" customWidth="1"/>
    <col min="8" max="8" width="8.83203125" customWidth="1"/>
    <col min="9" max="9" width="8.6640625" style="1" bestFit="1" customWidth="1"/>
    <col min="10" max="10" width="10.1640625" style="1" bestFit="1" customWidth="1"/>
    <col min="11" max="11" width="8.83203125" customWidth="1"/>
    <col min="12" max="12" width="8.83203125" style="1" customWidth="1"/>
    <col min="13" max="13" width="10.1640625" style="1" bestFit="1" customWidth="1"/>
    <col min="14" max="14" width="8.83203125" customWidth="1"/>
    <col min="15" max="15" width="8.83203125" style="1" customWidth="1"/>
    <col min="16" max="16" width="11.1640625" style="1" bestFit="1" customWidth="1"/>
  </cols>
  <sheetData>
    <row r="1" spans="1:16" ht="12.75" customHeight="1" x14ac:dyDescent="0.15">
      <c r="A1" t="s">
        <v>143</v>
      </c>
      <c r="B1" t="s">
        <v>142</v>
      </c>
    </row>
    <row r="2" spans="1:16" ht="12.75" customHeight="1" x14ac:dyDescent="0.15">
      <c r="A2" t="s">
        <v>141</v>
      </c>
      <c r="B2" t="s">
        <v>140</v>
      </c>
    </row>
    <row r="3" spans="1:16" ht="12.75" customHeight="1" x14ac:dyDescent="0.15">
      <c r="A3" t="s">
        <v>139</v>
      </c>
      <c r="B3" t="s">
        <v>138</v>
      </c>
    </row>
    <row r="4" spans="1:16" ht="12.75" customHeight="1" x14ac:dyDescent="0.15">
      <c r="A4" t="s">
        <v>137</v>
      </c>
      <c r="B4" t="s">
        <v>158</v>
      </c>
    </row>
    <row r="5" spans="1:16" ht="12.75" customHeight="1" x14ac:dyDescent="0.15">
      <c r="A5" t="s">
        <v>136</v>
      </c>
      <c r="B5">
        <v>88</v>
      </c>
    </row>
    <row r="6" spans="1:16" ht="12.75" customHeight="1" thickBot="1" x14ac:dyDescent="0.2"/>
    <row r="7" spans="1:16" ht="12.75" customHeight="1" x14ac:dyDescent="0.15">
      <c r="D7" s="6" t="s">
        <v>152</v>
      </c>
      <c r="E7" s="7"/>
      <c r="F7" s="8">
        <f>G43/E8</f>
        <v>67.326366666666658</v>
      </c>
      <c r="G7" s="8"/>
      <c r="H7" s="7"/>
      <c r="I7" s="8">
        <f>J43/H8</f>
        <v>65.76636666666667</v>
      </c>
      <c r="J7" s="8"/>
      <c r="K7" s="7"/>
      <c r="L7" s="8">
        <f>M43/K8</f>
        <v>45.03938666666668</v>
      </c>
      <c r="M7" s="8"/>
      <c r="N7" s="7"/>
      <c r="O7" s="8">
        <f>P43/N8</f>
        <v>36.878156666666669</v>
      </c>
      <c r="P7" s="9"/>
    </row>
    <row r="8" spans="1:16" ht="12.75" customHeight="1" thickBot="1" x14ac:dyDescent="0.2">
      <c r="D8" s="10" t="s">
        <v>150</v>
      </c>
      <c r="E8" s="11">
        <v>1</v>
      </c>
      <c r="F8" s="12"/>
      <c r="G8" s="12"/>
      <c r="H8" s="11">
        <v>10</v>
      </c>
      <c r="I8" s="12"/>
      <c r="J8" s="12"/>
      <c r="K8" s="11">
        <v>100</v>
      </c>
      <c r="L8" s="12"/>
      <c r="M8" s="12"/>
      <c r="N8" s="11">
        <v>1000</v>
      </c>
      <c r="O8" s="12"/>
      <c r="P8" s="13"/>
    </row>
    <row r="9" spans="1:16" ht="12.75" customHeight="1" x14ac:dyDescent="0.15">
      <c r="A9" t="s">
        <v>135</v>
      </c>
      <c r="G9" s="4" t="s">
        <v>134</v>
      </c>
      <c r="J9" s="4" t="s">
        <v>134</v>
      </c>
      <c r="M9" s="4" t="s">
        <v>134</v>
      </c>
      <c r="P9" s="4" t="s">
        <v>134</v>
      </c>
    </row>
    <row r="10" spans="1:16" ht="13" x14ac:dyDescent="0.15">
      <c r="A10" t="s">
        <v>0</v>
      </c>
      <c r="B10" t="s">
        <v>1</v>
      </c>
      <c r="C10" t="s">
        <v>2</v>
      </c>
      <c r="D10" t="s">
        <v>3</v>
      </c>
      <c r="E10" t="s">
        <v>159</v>
      </c>
      <c r="F10" s="1" t="s">
        <v>4</v>
      </c>
      <c r="H10" t="s">
        <v>159</v>
      </c>
      <c r="I10" s="1" t="s">
        <v>4</v>
      </c>
      <c r="K10" t="s">
        <v>159</v>
      </c>
      <c r="L10" s="1" t="s">
        <v>4</v>
      </c>
      <c r="N10" t="s">
        <v>159</v>
      </c>
      <c r="O10" s="1" t="s">
        <v>4</v>
      </c>
    </row>
    <row r="11" spans="1:16" ht="13" x14ac:dyDescent="0.15">
      <c r="A11" t="s">
        <v>5</v>
      </c>
      <c r="B11" t="s">
        <v>6</v>
      </c>
      <c r="C11" t="s">
        <v>7</v>
      </c>
      <c r="D11" t="s">
        <v>8</v>
      </c>
      <c r="E11">
        <v>10</v>
      </c>
      <c r="F11" s="1" t="s">
        <v>9</v>
      </c>
      <c r="G11" s="1">
        <f>E$8*E11*F11</f>
        <v>0.73499999999999999</v>
      </c>
      <c r="H11">
        <v>10</v>
      </c>
      <c r="I11" s="1" t="s">
        <v>9</v>
      </c>
      <c r="J11" s="1">
        <f>H$8*H11*I11</f>
        <v>7.35</v>
      </c>
      <c r="K11">
        <v>10</v>
      </c>
      <c r="L11" s="1" t="s">
        <v>10</v>
      </c>
      <c r="M11" s="1">
        <f>K$8*K11*L11</f>
        <v>30.84</v>
      </c>
      <c r="N11">
        <v>10</v>
      </c>
      <c r="O11" s="1" t="s">
        <v>10</v>
      </c>
      <c r="P11" s="1">
        <f>N$8*N11*O11</f>
        <v>308.39999999999998</v>
      </c>
    </row>
    <row r="12" spans="1:16" ht="13" x14ac:dyDescent="0.15">
      <c r="A12" t="s">
        <v>12</v>
      </c>
      <c r="B12" t="s">
        <v>6</v>
      </c>
      <c r="C12" t="s">
        <v>13</v>
      </c>
      <c r="D12" t="s">
        <v>14</v>
      </c>
      <c r="E12">
        <v>11</v>
      </c>
      <c r="F12" s="1" t="s">
        <v>15</v>
      </c>
      <c r="G12" s="1">
        <f t="shared" ref="G12:G42" si="0">E$8*E12*F12</f>
        <v>0.79969999999999997</v>
      </c>
      <c r="H12">
        <v>11</v>
      </c>
      <c r="I12" s="1" t="s">
        <v>15</v>
      </c>
      <c r="J12" s="1">
        <f t="shared" ref="J12:J42" si="1">H$8*H12*I12</f>
        <v>7.9969999999999999</v>
      </c>
      <c r="K12">
        <v>11</v>
      </c>
      <c r="L12" s="1" t="s">
        <v>16</v>
      </c>
      <c r="M12" s="1">
        <f t="shared" ref="M12:M42" si="2">K$8*K12*L12</f>
        <v>33.539000000000001</v>
      </c>
      <c r="N12">
        <v>11</v>
      </c>
      <c r="O12" s="1" t="s">
        <v>16</v>
      </c>
      <c r="P12" s="1">
        <f t="shared" ref="P12:P42" si="3">N$8*N12*O12</f>
        <v>335.39</v>
      </c>
    </row>
    <row r="13" spans="1:16" ht="13" x14ac:dyDescent="0.15">
      <c r="A13" t="s">
        <v>17</v>
      </c>
      <c r="B13" t="s">
        <v>18</v>
      </c>
      <c r="C13" t="s">
        <v>19</v>
      </c>
      <c r="D13" t="s">
        <v>20</v>
      </c>
      <c r="E13">
        <v>1</v>
      </c>
      <c r="F13" s="1" t="s">
        <v>21</v>
      </c>
      <c r="G13" s="1">
        <f t="shared" si="0"/>
        <v>0.28100000000000003</v>
      </c>
      <c r="H13">
        <v>1</v>
      </c>
      <c r="I13" s="1" t="s">
        <v>21</v>
      </c>
      <c r="J13" s="1">
        <f t="shared" si="1"/>
        <v>2.8100000000000005</v>
      </c>
      <c r="K13">
        <v>1</v>
      </c>
      <c r="L13" s="1" t="s">
        <v>22</v>
      </c>
      <c r="M13" s="1">
        <f t="shared" si="2"/>
        <v>17.53</v>
      </c>
      <c r="N13">
        <v>1</v>
      </c>
      <c r="O13" s="1" t="s">
        <v>23</v>
      </c>
      <c r="P13" s="1">
        <f t="shared" si="3"/>
        <v>92.28</v>
      </c>
    </row>
    <row r="14" spans="1:16" ht="13" x14ac:dyDescent="0.15">
      <c r="A14" t="s">
        <v>24</v>
      </c>
      <c r="B14" t="s">
        <v>25</v>
      </c>
      <c r="C14" t="s">
        <v>26</v>
      </c>
      <c r="D14" t="s">
        <v>27</v>
      </c>
      <c r="E14">
        <v>1</v>
      </c>
      <c r="F14" s="1" t="s">
        <v>28</v>
      </c>
      <c r="G14" s="1">
        <f t="shared" si="0"/>
        <v>0.46300000000000002</v>
      </c>
      <c r="H14">
        <v>1</v>
      </c>
      <c r="I14" s="1" t="s">
        <v>28</v>
      </c>
      <c r="J14" s="1">
        <f t="shared" si="1"/>
        <v>4.63</v>
      </c>
      <c r="K14">
        <v>1</v>
      </c>
      <c r="L14" s="1" t="s">
        <v>29</v>
      </c>
      <c r="M14" s="1">
        <f t="shared" si="2"/>
        <v>38.58</v>
      </c>
      <c r="N14">
        <v>1</v>
      </c>
      <c r="O14" s="1" t="s">
        <v>11</v>
      </c>
      <c r="P14" s="1">
        <f t="shared" si="3"/>
        <v>0</v>
      </c>
    </row>
    <row r="15" spans="1:16" ht="13" x14ac:dyDescent="0.15">
      <c r="A15" t="s">
        <v>30</v>
      </c>
      <c r="B15" t="s">
        <v>31</v>
      </c>
      <c r="C15" t="s">
        <v>32</v>
      </c>
      <c r="D15" t="s">
        <v>33</v>
      </c>
      <c r="E15">
        <v>1</v>
      </c>
      <c r="F15" s="1" t="s">
        <v>34</v>
      </c>
      <c r="G15" s="1">
        <f t="shared" si="0"/>
        <v>0.30399999999999999</v>
      </c>
      <c r="H15">
        <v>1</v>
      </c>
      <c r="I15" s="1" t="s">
        <v>34</v>
      </c>
      <c r="J15" s="1">
        <f t="shared" si="1"/>
        <v>3.04</v>
      </c>
      <c r="K15">
        <v>1</v>
      </c>
      <c r="L15" s="1" t="s">
        <v>35</v>
      </c>
      <c r="M15" s="1">
        <f t="shared" si="2"/>
        <v>25.27</v>
      </c>
      <c r="N15">
        <v>1</v>
      </c>
      <c r="O15" s="1" t="s">
        <v>36</v>
      </c>
      <c r="P15" s="1">
        <f t="shared" si="3"/>
        <v>177.84</v>
      </c>
    </row>
    <row r="16" spans="1:16" ht="13" x14ac:dyDescent="0.15">
      <c r="A16" t="s">
        <v>37</v>
      </c>
      <c r="B16" t="s">
        <v>38</v>
      </c>
      <c r="C16" t="s">
        <v>39</v>
      </c>
      <c r="D16" t="s">
        <v>40</v>
      </c>
      <c r="E16">
        <v>1</v>
      </c>
      <c r="F16" s="14" t="s">
        <v>41</v>
      </c>
      <c r="G16" s="1">
        <f t="shared" si="0"/>
        <v>1.0189999999999999</v>
      </c>
      <c r="H16">
        <v>1</v>
      </c>
      <c r="I16" s="1" t="s">
        <v>41</v>
      </c>
      <c r="J16" s="1">
        <f t="shared" si="1"/>
        <v>10.19</v>
      </c>
      <c r="K16">
        <v>1</v>
      </c>
      <c r="L16" s="1" t="s">
        <v>42</v>
      </c>
      <c r="M16" s="1">
        <f t="shared" si="2"/>
        <v>68.97</v>
      </c>
      <c r="N16">
        <v>1</v>
      </c>
      <c r="O16" s="1" t="s">
        <v>43</v>
      </c>
      <c r="P16" s="1">
        <f t="shared" si="3"/>
        <v>517.28</v>
      </c>
    </row>
    <row r="17" spans="1:16" ht="13" x14ac:dyDescent="0.15">
      <c r="A17" t="s">
        <v>44</v>
      </c>
      <c r="B17" t="s">
        <v>45</v>
      </c>
      <c r="C17" t="s">
        <v>46</v>
      </c>
      <c r="D17" t="s">
        <v>47</v>
      </c>
      <c r="E17">
        <v>1</v>
      </c>
      <c r="F17" s="1" t="s">
        <v>48</v>
      </c>
      <c r="G17" s="1">
        <f t="shared" si="0"/>
        <v>0.56100000000000005</v>
      </c>
      <c r="H17">
        <v>1</v>
      </c>
      <c r="I17" s="1" t="s">
        <v>48</v>
      </c>
      <c r="J17" s="1">
        <f t="shared" si="1"/>
        <v>5.61</v>
      </c>
      <c r="K17">
        <v>1</v>
      </c>
      <c r="L17" s="1" t="s">
        <v>49</v>
      </c>
      <c r="M17" s="1">
        <f t="shared" si="2"/>
        <v>38.450000000000003</v>
      </c>
      <c r="N17">
        <v>1</v>
      </c>
      <c r="O17" s="1" t="s">
        <v>50</v>
      </c>
      <c r="P17" s="1">
        <f t="shared" si="3"/>
        <v>304.38</v>
      </c>
    </row>
    <row r="18" spans="1:16" ht="13" x14ac:dyDescent="0.15">
      <c r="A18" t="s">
        <v>51</v>
      </c>
      <c r="B18" t="s">
        <v>52</v>
      </c>
      <c r="C18" t="s">
        <v>53</v>
      </c>
      <c r="D18" t="s">
        <v>54</v>
      </c>
      <c r="E18">
        <v>1</v>
      </c>
      <c r="F18" s="14" t="s">
        <v>55</v>
      </c>
      <c r="G18" s="1">
        <f t="shared" si="0"/>
        <v>1.87</v>
      </c>
      <c r="H18">
        <v>1</v>
      </c>
      <c r="I18" s="1" t="s">
        <v>55</v>
      </c>
      <c r="J18" s="1">
        <f t="shared" si="1"/>
        <v>18.700000000000003</v>
      </c>
      <c r="K18">
        <v>1</v>
      </c>
      <c r="L18" s="1" t="s">
        <v>56</v>
      </c>
      <c r="M18" s="1">
        <f t="shared" si="2"/>
        <v>142.79999999999998</v>
      </c>
      <c r="N18">
        <v>1</v>
      </c>
      <c r="O18" s="1" t="s">
        <v>57</v>
      </c>
      <c r="P18" s="1">
        <f t="shared" si="3"/>
        <v>952</v>
      </c>
    </row>
    <row r="19" spans="1:16" ht="13" x14ac:dyDescent="0.15">
      <c r="A19" t="s">
        <v>58</v>
      </c>
      <c r="B19" t="s">
        <v>59</v>
      </c>
      <c r="C19" t="s">
        <v>60</v>
      </c>
      <c r="D19" t="s">
        <v>61</v>
      </c>
      <c r="E19">
        <v>0</v>
      </c>
      <c r="F19" s="14" t="s">
        <v>62</v>
      </c>
      <c r="G19" s="1">
        <f t="shared" si="0"/>
        <v>0</v>
      </c>
      <c r="H19">
        <v>0</v>
      </c>
      <c r="I19" s="1" t="s">
        <v>62</v>
      </c>
      <c r="J19" s="1">
        <f t="shared" si="1"/>
        <v>0</v>
      </c>
      <c r="K19">
        <v>0</v>
      </c>
      <c r="L19" s="1" t="s">
        <v>63</v>
      </c>
      <c r="M19" s="1">
        <f t="shared" si="2"/>
        <v>0</v>
      </c>
      <c r="N19">
        <v>0</v>
      </c>
      <c r="O19" s="1" t="s">
        <v>64</v>
      </c>
      <c r="P19" s="1">
        <f t="shared" si="3"/>
        <v>0</v>
      </c>
    </row>
    <row r="20" spans="1:16" ht="13" x14ac:dyDescent="0.15">
      <c r="A20" t="s">
        <v>65</v>
      </c>
      <c r="B20" t="s">
        <v>66</v>
      </c>
      <c r="C20" t="s">
        <v>67</v>
      </c>
      <c r="D20" t="s">
        <v>68</v>
      </c>
      <c r="E20">
        <v>6</v>
      </c>
      <c r="F20" s="1" t="s">
        <v>69</v>
      </c>
      <c r="G20" s="1">
        <f t="shared" si="0"/>
        <v>0.14939999999999998</v>
      </c>
      <c r="H20">
        <v>6</v>
      </c>
      <c r="I20" s="1" t="s">
        <v>69</v>
      </c>
      <c r="J20" s="1">
        <f t="shared" si="1"/>
        <v>1.494</v>
      </c>
      <c r="K20">
        <v>6</v>
      </c>
      <c r="L20" s="1" t="s">
        <v>70</v>
      </c>
      <c r="M20" s="1">
        <f t="shared" si="2"/>
        <v>6.72</v>
      </c>
      <c r="N20">
        <v>6</v>
      </c>
      <c r="O20" s="1" t="s">
        <v>11</v>
      </c>
      <c r="P20" s="1">
        <f t="shared" si="3"/>
        <v>0</v>
      </c>
    </row>
    <row r="21" spans="1:16" ht="13" x14ac:dyDescent="0.15">
      <c r="A21" t="s">
        <v>71</v>
      </c>
      <c r="B21" t="s">
        <v>72</v>
      </c>
      <c r="C21" t="s">
        <v>73</v>
      </c>
      <c r="D21" t="s">
        <v>74</v>
      </c>
      <c r="E21">
        <v>2</v>
      </c>
      <c r="F21" s="1" t="s">
        <v>75</v>
      </c>
      <c r="G21" s="1">
        <f t="shared" si="0"/>
        <v>4.2000000000000003E-2</v>
      </c>
      <c r="H21">
        <v>2</v>
      </c>
      <c r="I21" s="1" t="s">
        <v>75</v>
      </c>
      <c r="J21" s="1">
        <f t="shared" si="1"/>
        <v>0.42000000000000004</v>
      </c>
      <c r="K21">
        <v>2</v>
      </c>
      <c r="L21" s="1" t="s">
        <v>76</v>
      </c>
      <c r="M21" s="1">
        <f t="shared" si="2"/>
        <v>1.8859999999999999</v>
      </c>
      <c r="N21">
        <v>2</v>
      </c>
      <c r="O21" s="1" t="s">
        <v>11</v>
      </c>
      <c r="P21" s="1">
        <f t="shared" si="3"/>
        <v>0</v>
      </c>
    </row>
    <row r="22" spans="1:16" ht="13" x14ac:dyDescent="0.15">
      <c r="A22" t="s">
        <v>77</v>
      </c>
      <c r="B22" t="s">
        <v>72</v>
      </c>
      <c r="C22" t="s">
        <v>78</v>
      </c>
      <c r="D22" t="s">
        <v>79</v>
      </c>
      <c r="E22">
        <v>21</v>
      </c>
      <c r="F22" s="1" t="s">
        <v>80</v>
      </c>
      <c r="G22" s="1">
        <f t="shared" si="0"/>
        <v>0.43259999999999998</v>
      </c>
      <c r="H22">
        <v>21</v>
      </c>
      <c r="I22" s="1" t="s">
        <v>80</v>
      </c>
      <c r="J22" s="1">
        <f t="shared" si="1"/>
        <v>4.3259999999999996</v>
      </c>
      <c r="K22">
        <v>21</v>
      </c>
      <c r="L22" s="1" t="s">
        <v>81</v>
      </c>
      <c r="M22" s="1">
        <f t="shared" si="2"/>
        <v>19.467000000000002</v>
      </c>
      <c r="N22">
        <v>21</v>
      </c>
      <c r="O22" s="1" t="s">
        <v>81</v>
      </c>
      <c r="P22" s="1">
        <f t="shared" si="3"/>
        <v>194.67000000000002</v>
      </c>
    </row>
    <row r="23" spans="1:16" ht="13" x14ac:dyDescent="0.15">
      <c r="A23" t="s">
        <v>82</v>
      </c>
      <c r="B23" t="s">
        <v>83</v>
      </c>
      <c r="C23" t="s">
        <v>84</v>
      </c>
      <c r="D23" t="s">
        <v>85</v>
      </c>
      <c r="E23">
        <v>3</v>
      </c>
      <c r="F23" s="1" t="s">
        <v>86</v>
      </c>
      <c r="G23" s="1">
        <f t="shared" si="0"/>
        <v>0.21599999999999997</v>
      </c>
      <c r="H23">
        <v>3</v>
      </c>
      <c r="I23" s="1" t="s">
        <v>86</v>
      </c>
      <c r="J23" s="1">
        <f t="shared" si="1"/>
        <v>2.1599999999999997</v>
      </c>
      <c r="K23">
        <v>3</v>
      </c>
      <c r="L23" s="1" t="s">
        <v>87</v>
      </c>
      <c r="M23" s="1">
        <f t="shared" si="2"/>
        <v>8.31</v>
      </c>
      <c r="N23">
        <v>3</v>
      </c>
      <c r="O23" s="1" t="s">
        <v>88</v>
      </c>
      <c r="P23" s="1">
        <f t="shared" si="3"/>
        <v>36.6</v>
      </c>
    </row>
    <row r="24" spans="1:16" ht="13" x14ac:dyDescent="0.15">
      <c r="A24" t="s">
        <v>89</v>
      </c>
      <c r="B24" t="s">
        <v>72</v>
      </c>
      <c r="C24" t="s">
        <v>90</v>
      </c>
      <c r="D24" t="s">
        <v>91</v>
      </c>
      <c r="E24">
        <v>3</v>
      </c>
      <c r="F24" s="1" t="s">
        <v>92</v>
      </c>
      <c r="G24" s="1">
        <f t="shared" si="0"/>
        <v>0.156</v>
      </c>
      <c r="H24">
        <v>3</v>
      </c>
      <c r="I24" s="1" t="s">
        <v>92</v>
      </c>
      <c r="J24" s="1">
        <f t="shared" si="1"/>
        <v>1.5599999999999998</v>
      </c>
      <c r="K24">
        <v>3</v>
      </c>
      <c r="L24" s="1" t="s">
        <v>75</v>
      </c>
      <c r="M24" s="1">
        <f t="shared" si="2"/>
        <v>6.3000000000000007</v>
      </c>
      <c r="N24">
        <v>3</v>
      </c>
      <c r="O24" s="1" t="s">
        <v>93</v>
      </c>
      <c r="P24" s="1">
        <f t="shared" si="3"/>
        <v>24.569999999999997</v>
      </c>
    </row>
    <row r="25" spans="1:16" ht="13" x14ac:dyDescent="0.15">
      <c r="A25" t="s">
        <v>94</v>
      </c>
      <c r="B25" t="s">
        <v>72</v>
      </c>
      <c r="C25" t="s">
        <v>95</v>
      </c>
      <c r="D25" t="s">
        <v>96</v>
      </c>
      <c r="E25">
        <v>2</v>
      </c>
      <c r="F25" s="1" t="s">
        <v>92</v>
      </c>
      <c r="G25" s="1">
        <f t="shared" si="0"/>
        <v>0.104</v>
      </c>
      <c r="H25">
        <v>2</v>
      </c>
      <c r="I25" s="1" t="s">
        <v>92</v>
      </c>
      <c r="J25" s="1">
        <f t="shared" si="1"/>
        <v>1.04</v>
      </c>
      <c r="K25">
        <v>2</v>
      </c>
      <c r="L25" s="1" t="s">
        <v>75</v>
      </c>
      <c r="M25" s="1">
        <f t="shared" si="2"/>
        <v>4.2</v>
      </c>
      <c r="N25">
        <v>2</v>
      </c>
      <c r="O25" s="1" t="s">
        <v>76</v>
      </c>
      <c r="P25" s="1">
        <f t="shared" si="3"/>
        <v>18.86</v>
      </c>
    </row>
    <row r="26" spans="1:16" ht="13" x14ac:dyDescent="0.15">
      <c r="A26" t="s">
        <v>97</v>
      </c>
      <c r="B26" t="s">
        <v>98</v>
      </c>
      <c r="C26" t="s">
        <v>99</v>
      </c>
      <c r="D26" t="s">
        <v>100</v>
      </c>
      <c r="E26">
        <v>5</v>
      </c>
      <c r="F26" s="1" t="s">
        <v>101</v>
      </c>
      <c r="G26" s="1">
        <f t="shared" si="0"/>
        <v>0.21000000000000002</v>
      </c>
      <c r="H26">
        <v>5</v>
      </c>
      <c r="I26" s="1" t="s">
        <v>101</v>
      </c>
      <c r="J26" s="1">
        <f t="shared" si="1"/>
        <v>2.1</v>
      </c>
      <c r="K26">
        <v>5</v>
      </c>
      <c r="L26" s="1" t="s">
        <v>102</v>
      </c>
      <c r="M26" s="1">
        <f t="shared" si="2"/>
        <v>8.5</v>
      </c>
      <c r="N26">
        <v>5</v>
      </c>
      <c r="O26" s="1" t="s">
        <v>11</v>
      </c>
      <c r="P26" s="1">
        <f t="shared" si="3"/>
        <v>0</v>
      </c>
    </row>
    <row r="27" spans="1:16" ht="13" x14ac:dyDescent="0.15">
      <c r="A27" t="s">
        <v>103</v>
      </c>
      <c r="B27" t="s">
        <v>104</v>
      </c>
      <c r="C27" t="s">
        <v>105</v>
      </c>
      <c r="D27" t="s">
        <v>106</v>
      </c>
      <c r="E27">
        <v>6</v>
      </c>
      <c r="F27" s="14" t="s">
        <v>107</v>
      </c>
      <c r="G27" s="1">
        <f t="shared" si="0"/>
        <v>1.3260000000000001</v>
      </c>
      <c r="H27">
        <v>6</v>
      </c>
      <c r="I27" s="1" t="s">
        <v>107</v>
      </c>
      <c r="J27" s="1">
        <f t="shared" si="1"/>
        <v>13.26</v>
      </c>
      <c r="K27">
        <v>6</v>
      </c>
      <c r="L27" s="1" t="s">
        <v>108</v>
      </c>
      <c r="M27" s="1">
        <f t="shared" si="2"/>
        <v>46.355999999999995</v>
      </c>
      <c r="N27">
        <v>6</v>
      </c>
      <c r="O27" s="1" t="s">
        <v>11</v>
      </c>
      <c r="P27" s="1">
        <f t="shared" si="3"/>
        <v>0</v>
      </c>
    </row>
    <row r="28" spans="1:16" ht="13" x14ac:dyDescent="0.15">
      <c r="A28" t="s">
        <v>109</v>
      </c>
      <c r="B28" t="s">
        <v>104</v>
      </c>
      <c r="C28" t="s">
        <v>110</v>
      </c>
      <c r="D28" t="s">
        <v>106</v>
      </c>
      <c r="E28">
        <v>6</v>
      </c>
      <c r="F28" s="14" t="s">
        <v>111</v>
      </c>
      <c r="G28" s="1">
        <f t="shared" si="0"/>
        <v>1.1640000000000001</v>
      </c>
      <c r="H28">
        <v>6</v>
      </c>
      <c r="I28" s="1" t="s">
        <v>111</v>
      </c>
      <c r="J28" s="1">
        <f t="shared" si="1"/>
        <v>11.64</v>
      </c>
      <c r="K28">
        <v>6</v>
      </c>
      <c r="L28" s="1" t="s">
        <v>112</v>
      </c>
      <c r="M28" s="1">
        <f t="shared" si="2"/>
        <v>40.572000000000003</v>
      </c>
      <c r="N28">
        <v>6</v>
      </c>
      <c r="O28" s="1" t="s">
        <v>11</v>
      </c>
      <c r="P28" s="1">
        <f t="shared" si="3"/>
        <v>0</v>
      </c>
    </row>
    <row r="29" spans="1:16" ht="13" x14ac:dyDescent="0.15">
      <c r="A29" t="s">
        <v>113</v>
      </c>
      <c r="B29" t="s">
        <v>114</v>
      </c>
      <c r="C29" t="s">
        <v>115</v>
      </c>
      <c r="D29" t="s">
        <v>116</v>
      </c>
      <c r="E29">
        <v>1</v>
      </c>
      <c r="F29" s="14" t="s">
        <v>117</v>
      </c>
      <c r="G29" s="1">
        <f t="shared" si="0"/>
        <v>0.44800000000000001</v>
      </c>
      <c r="H29">
        <v>1</v>
      </c>
      <c r="I29" s="1" t="s">
        <v>117</v>
      </c>
      <c r="J29" s="1">
        <f t="shared" si="1"/>
        <v>4.4800000000000004</v>
      </c>
      <c r="K29">
        <v>1</v>
      </c>
      <c r="L29" s="1" t="s">
        <v>118</v>
      </c>
      <c r="M29" s="1">
        <f t="shared" si="2"/>
        <v>18.82</v>
      </c>
      <c r="N29">
        <v>1</v>
      </c>
      <c r="O29" s="1" t="s">
        <v>119</v>
      </c>
      <c r="P29" s="1">
        <f t="shared" si="3"/>
        <v>103.84</v>
      </c>
    </row>
    <row r="30" spans="1:16" ht="13" x14ac:dyDescent="0.15">
      <c r="A30" t="s">
        <v>120</v>
      </c>
      <c r="B30" t="s">
        <v>121</v>
      </c>
      <c r="C30" t="s">
        <v>122</v>
      </c>
      <c r="D30" t="s">
        <v>123</v>
      </c>
      <c r="E30">
        <v>0</v>
      </c>
      <c r="F30" s="1" t="s">
        <v>124</v>
      </c>
      <c r="G30" s="1">
        <f t="shared" si="0"/>
        <v>0</v>
      </c>
      <c r="H30">
        <v>0</v>
      </c>
      <c r="I30" s="1" t="s">
        <v>124</v>
      </c>
      <c r="J30" s="1">
        <f t="shared" si="1"/>
        <v>0</v>
      </c>
      <c r="K30">
        <v>0</v>
      </c>
      <c r="L30" s="1" t="s">
        <v>125</v>
      </c>
      <c r="M30" s="1">
        <f t="shared" si="2"/>
        <v>0</v>
      </c>
      <c r="N30">
        <v>0</v>
      </c>
      <c r="O30" s="1" t="s">
        <v>126</v>
      </c>
      <c r="P30" s="1">
        <f t="shared" si="3"/>
        <v>0</v>
      </c>
    </row>
    <row r="31" spans="1:16" ht="13" x14ac:dyDescent="0.15">
      <c r="A31" t="s">
        <v>127</v>
      </c>
      <c r="B31" t="s">
        <v>128</v>
      </c>
      <c r="C31" t="s">
        <v>129</v>
      </c>
      <c r="D31" t="s">
        <v>130</v>
      </c>
      <c r="E31">
        <v>1</v>
      </c>
      <c r="F31" s="14" t="s">
        <v>131</v>
      </c>
      <c r="G31" s="1">
        <f t="shared" si="0"/>
        <v>0.83399999999999996</v>
      </c>
      <c r="H31">
        <v>1</v>
      </c>
      <c r="I31" s="1" t="s">
        <v>131</v>
      </c>
      <c r="J31" s="1">
        <f t="shared" si="1"/>
        <v>8.34</v>
      </c>
      <c r="K31">
        <v>1</v>
      </c>
      <c r="L31" s="1" t="s">
        <v>132</v>
      </c>
      <c r="M31" s="1">
        <f t="shared" si="2"/>
        <v>71.91</v>
      </c>
      <c r="N31">
        <v>1</v>
      </c>
      <c r="O31" s="1" t="s">
        <v>133</v>
      </c>
      <c r="P31" s="1">
        <f t="shared" si="3"/>
        <v>588.38</v>
      </c>
    </row>
    <row r="32" spans="1:16" ht="12.75" customHeight="1" x14ac:dyDescent="0.15">
      <c r="A32" s="2" t="s">
        <v>144</v>
      </c>
    </row>
    <row r="33" spans="1:16" ht="12.75" customHeight="1" x14ac:dyDescent="0.15">
      <c r="A33" s="2"/>
      <c r="D33" s="2" t="s">
        <v>155</v>
      </c>
      <c r="E33">
        <v>1</v>
      </c>
      <c r="F33" s="1">
        <v>0.05</v>
      </c>
      <c r="G33" s="1">
        <f t="shared" si="0"/>
        <v>0.05</v>
      </c>
      <c r="H33">
        <v>1</v>
      </c>
      <c r="I33" s="1">
        <v>0.05</v>
      </c>
      <c r="J33" s="1">
        <f t="shared" si="1"/>
        <v>0.5</v>
      </c>
      <c r="K33">
        <v>1</v>
      </c>
      <c r="L33" s="1">
        <v>0.05</v>
      </c>
      <c r="M33" s="1">
        <f t="shared" si="2"/>
        <v>5</v>
      </c>
      <c r="N33">
        <v>1</v>
      </c>
      <c r="O33" s="1">
        <v>0.05</v>
      </c>
      <c r="P33" s="1">
        <f t="shared" si="3"/>
        <v>50</v>
      </c>
    </row>
    <row r="34" spans="1:16" ht="12.75" customHeight="1" x14ac:dyDescent="0.15">
      <c r="A34" s="2"/>
      <c r="D34" s="2" t="s">
        <v>156</v>
      </c>
      <c r="E34">
        <v>1</v>
      </c>
      <c r="F34" s="14">
        <v>1</v>
      </c>
      <c r="G34" s="1">
        <f t="shared" si="0"/>
        <v>1</v>
      </c>
      <c r="H34">
        <v>1</v>
      </c>
      <c r="I34" s="1">
        <v>0.75</v>
      </c>
      <c r="J34" s="1">
        <f t="shared" si="1"/>
        <v>7.5</v>
      </c>
      <c r="K34">
        <v>1</v>
      </c>
      <c r="L34" s="1">
        <v>0.5</v>
      </c>
      <c r="M34" s="1">
        <f t="shared" si="2"/>
        <v>50</v>
      </c>
      <c r="N34">
        <v>1</v>
      </c>
      <c r="O34" s="1">
        <v>0.25</v>
      </c>
      <c r="P34" s="1">
        <f t="shared" si="3"/>
        <v>250</v>
      </c>
    </row>
    <row r="35" spans="1:16" ht="12.75" customHeight="1" x14ac:dyDescent="0.15">
      <c r="A35" s="2"/>
      <c r="D35" s="2" t="s">
        <v>157</v>
      </c>
      <c r="E35">
        <v>1</v>
      </c>
      <c r="F35" s="15">
        <v>2</v>
      </c>
      <c r="G35" s="1">
        <f t="shared" si="0"/>
        <v>2</v>
      </c>
      <c r="H35">
        <v>1</v>
      </c>
      <c r="I35" s="4">
        <v>1.75</v>
      </c>
      <c r="J35" s="1">
        <f t="shared" si="1"/>
        <v>17.5</v>
      </c>
      <c r="K35">
        <v>1</v>
      </c>
      <c r="L35" s="1">
        <v>1.25</v>
      </c>
      <c r="M35" s="1">
        <f t="shared" si="2"/>
        <v>125</v>
      </c>
      <c r="N35">
        <v>1</v>
      </c>
      <c r="O35" s="1">
        <v>1</v>
      </c>
      <c r="P35" s="1">
        <f t="shared" si="3"/>
        <v>1000</v>
      </c>
    </row>
    <row r="36" spans="1:16" ht="12.75" customHeight="1" x14ac:dyDescent="0.15">
      <c r="D36" t="s">
        <v>145</v>
      </c>
      <c r="E36">
        <v>1</v>
      </c>
      <c r="F36" s="14">
        <v>6.95</v>
      </c>
      <c r="G36" s="1">
        <f t="shared" si="0"/>
        <v>6.95</v>
      </c>
      <c r="H36">
        <v>1</v>
      </c>
      <c r="I36" s="1">
        <v>6.95</v>
      </c>
      <c r="J36" s="1">
        <f t="shared" si="1"/>
        <v>69.5</v>
      </c>
      <c r="K36">
        <v>1</v>
      </c>
      <c r="L36" s="1">
        <v>5.56</v>
      </c>
      <c r="M36" s="1">
        <f t="shared" si="2"/>
        <v>556</v>
      </c>
      <c r="N36">
        <v>1</v>
      </c>
      <c r="O36" s="1">
        <v>4</v>
      </c>
      <c r="P36" s="1">
        <f t="shared" si="3"/>
        <v>4000</v>
      </c>
    </row>
    <row r="37" spans="1:16" ht="12.75" customHeight="1" x14ac:dyDescent="0.15">
      <c r="D37" t="s">
        <v>146</v>
      </c>
      <c r="E37">
        <v>1</v>
      </c>
      <c r="F37" s="15">
        <v>11.65</v>
      </c>
      <c r="G37" s="1">
        <f t="shared" si="0"/>
        <v>11.65</v>
      </c>
      <c r="H37">
        <v>1</v>
      </c>
      <c r="I37" s="4">
        <v>11.65</v>
      </c>
      <c r="J37" s="1">
        <f t="shared" si="1"/>
        <v>116.5</v>
      </c>
      <c r="K37">
        <v>1</v>
      </c>
      <c r="L37" s="1">
        <v>10</v>
      </c>
      <c r="M37" s="1">
        <f t="shared" si="2"/>
        <v>1000</v>
      </c>
      <c r="N37">
        <v>1</v>
      </c>
      <c r="O37" s="1">
        <v>8</v>
      </c>
      <c r="P37" s="1">
        <f t="shared" si="3"/>
        <v>8000</v>
      </c>
    </row>
    <row r="38" spans="1:16" ht="12.75" customHeight="1" x14ac:dyDescent="0.15">
      <c r="D38" t="s">
        <v>147</v>
      </c>
      <c r="E38">
        <v>1</v>
      </c>
      <c r="F38" s="14">
        <v>26.14</v>
      </c>
      <c r="G38" s="1">
        <v>27.2</v>
      </c>
      <c r="H38">
        <v>1</v>
      </c>
      <c r="I38" s="1">
        <v>26.14</v>
      </c>
      <c r="J38" s="1">
        <f t="shared" si="1"/>
        <v>261.39999999999998</v>
      </c>
      <c r="K38">
        <v>1</v>
      </c>
      <c r="L38" s="1">
        <v>16</v>
      </c>
      <c r="M38" s="1">
        <f t="shared" si="2"/>
        <v>1600</v>
      </c>
      <c r="N38">
        <v>1</v>
      </c>
      <c r="O38" s="1">
        <v>16</v>
      </c>
      <c r="P38" s="1">
        <f t="shared" si="3"/>
        <v>16000</v>
      </c>
    </row>
    <row r="39" spans="1:16" ht="12.75" customHeight="1" x14ac:dyDescent="0.15">
      <c r="D39" t="s">
        <v>148</v>
      </c>
      <c r="E39">
        <v>1</v>
      </c>
      <c r="F39" s="14">
        <v>5</v>
      </c>
      <c r="G39" s="1">
        <f t="shared" si="0"/>
        <v>5</v>
      </c>
      <c r="H39">
        <v>1</v>
      </c>
      <c r="I39" s="1">
        <v>5</v>
      </c>
      <c r="J39" s="1">
        <f t="shared" si="1"/>
        <v>50</v>
      </c>
      <c r="K39">
        <v>1</v>
      </c>
      <c r="L39" s="1">
        <v>4</v>
      </c>
      <c r="M39" s="1">
        <f t="shared" si="2"/>
        <v>400</v>
      </c>
      <c r="N39">
        <v>1</v>
      </c>
      <c r="O39" s="1">
        <v>3</v>
      </c>
      <c r="P39" s="1">
        <f t="shared" si="3"/>
        <v>3000</v>
      </c>
    </row>
    <row r="40" spans="1:16" ht="12.75" customHeight="1" x14ac:dyDescent="0.15">
      <c r="D40" t="s">
        <v>149</v>
      </c>
      <c r="E40">
        <v>64</v>
      </c>
      <c r="F40" s="1">
        <f>5/1000</f>
        <v>5.0000000000000001E-3</v>
      </c>
      <c r="G40" s="1">
        <f t="shared" si="0"/>
        <v>0.32</v>
      </c>
      <c r="H40">
        <v>64</v>
      </c>
      <c r="I40" s="1">
        <f>5/1000</f>
        <v>5.0000000000000001E-3</v>
      </c>
      <c r="J40" s="1">
        <f t="shared" si="1"/>
        <v>3.2</v>
      </c>
      <c r="K40">
        <v>64</v>
      </c>
      <c r="L40" s="1">
        <f>5.43/1000</f>
        <v>5.4299999999999999E-3</v>
      </c>
      <c r="M40" s="1">
        <f t="shared" si="2"/>
        <v>34.752000000000002</v>
      </c>
      <c r="N40">
        <v>64</v>
      </c>
      <c r="O40" s="5">
        <f>175/100000</f>
        <v>1.75E-3</v>
      </c>
      <c r="P40" s="1">
        <f t="shared" si="3"/>
        <v>112</v>
      </c>
    </row>
    <row r="41" spans="1:16" ht="12.75" customHeight="1" x14ac:dyDescent="0.15">
      <c r="D41" s="2" t="s">
        <v>153</v>
      </c>
      <c r="E41">
        <v>70</v>
      </c>
      <c r="F41" s="5">
        <f>10/(1400*12)</f>
        <v>5.9523809523809529E-4</v>
      </c>
      <c r="G41" s="1">
        <f t="shared" si="0"/>
        <v>4.1666666666666671E-2</v>
      </c>
      <c r="H41">
        <v>70</v>
      </c>
      <c r="I41" s="5">
        <f>10/(1400*12)</f>
        <v>5.9523809523809529E-4</v>
      </c>
      <c r="J41" s="1">
        <f t="shared" si="1"/>
        <v>0.41666666666666669</v>
      </c>
      <c r="K41">
        <v>70</v>
      </c>
      <c r="L41" s="5">
        <f>10/(1400*12)</f>
        <v>5.9523809523809529E-4</v>
      </c>
      <c r="M41" s="1">
        <f t="shared" si="2"/>
        <v>4.166666666666667</v>
      </c>
      <c r="N41">
        <v>70</v>
      </c>
      <c r="O41" s="5">
        <f>10/(1400*12)</f>
        <v>5.9523809523809529E-4</v>
      </c>
      <c r="P41" s="1">
        <f t="shared" si="3"/>
        <v>41.666666666666671</v>
      </c>
    </row>
    <row r="42" spans="1:16" ht="12.75" customHeight="1" x14ac:dyDescent="0.15">
      <c r="D42" s="2" t="s">
        <v>151</v>
      </c>
      <c r="E42">
        <v>1</v>
      </c>
      <c r="F42" s="1">
        <v>2</v>
      </c>
      <c r="G42" s="1">
        <f t="shared" si="0"/>
        <v>2</v>
      </c>
      <c r="H42">
        <v>1</v>
      </c>
      <c r="I42" s="1">
        <v>2</v>
      </c>
      <c r="J42" s="1">
        <f t="shared" si="1"/>
        <v>20</v>
      </c>
      <c r="K42">
        <v>1</v>
      </c>
      <c r="L42" s="1">
        <v>1</v>
      </c>
      <c r="M42" s="1">
        <f t="shared" si="2"/>
        <v>100</v>
      </c>
      <c r="N42">
        <v>1</v>
      </c>
      <c r="O42" s="1">
        <v>0.77</v>
      </c>
      <c r="P42" s="1">
        <f t="shared" si="3"/>
        <v>770</v>
      </c>
    </row>
    <row r="43" spans="1:16" ht="12.75" customHeight="1" x14ac:dyDescent="0.15">
      <c r="D43" s="3" t="s">
        <v>154</v>
      </c>
      <c r="G43" s="1">
        <f>SUM(G11:G42)</f>
        <v>67.326366666666658</v>
      </c>
      <c r="J43" s="1">
        <f>SUM(J11:J42)</f>
        <v>657.6636666666667</v>
      </c>
      <c r="M43" s="1">
        <f>SUM(M11:M42)</f>
        <v>4503.9386666666678</v>
      </c>
      <c r="P43" s="1">
        <f>SUM(P11:P42)</f>
        <v>36878.156666666669</v>
      </c>
    </row>
  </sheetData>
  <pageMargins left="0.75" right="0.75" top="1" bottom="1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Corrected qty math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2020-03-17T19:22:22Z</dcterms:created>
  <dcterms:modified xsi:type="dcterms:W3CDTF">2020-03-17T19:22:23Z</dcterms:modified>
</cp:coreProperties>
</file>