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ЭтаКнига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606f9aeabb6f96c/Рабочий стол/FD/МП/"/>
    </mc:Choice>
  </mc:AlternateContent>
  <xr:revisionPtr revIDLastSave="14" documentId="8_{63FC5983-96D4-4F76-962E-6F5DCEC0B95D}" xr6:coauthVersionLast="37" xr6:coauthVersionMax="47" xr10:uidLastSave="{41FB443E-4D85-41B6-97A9-FD636BD723AA}"/>
  <bookViews>
    <workbookView xWindow="-108" yWindow="-108" windowWidth="23256" windowHeight="12576" xr2:uid="{00000000-000D-0000-FFFF-FFFF00000000}"/>
  </bookViews>
  <sheets>
    <sheet name="mediaplan без СК" sheetId="34" r:id="rId1"/>
    <sheet name="Brief_MEDIA" sheetId="32" r:id="rId2"/>
    <sheet name="Материалы для старта" sheetId="33" r:id="rId3"/>
  </sheets>
  <externalReferences>
    <externalReference r:id="rId4"/>
    <externalReference r:id="rId5"/>
  </externalReferences>
  <definedNames>
    <definedName name="__xlfn.BAHTTEXT" hidden="1">#NAME?</definedName>
    <definedName name="HTML_CodePage" hidden="1">1251</definedName>
    <definedName name="HTML_Control" localSheetId="1" hidden="1">{"'Лист1'!$A$1:$H$45"}</definedName>
    <definedName name="HTML_Control" localSheetId="0" hidden="1">{"'Лист1'!$A$1:$H$45"}</definedName>
    <definedName name="HTML_Control" localSheetId="2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V_F0" localSheetId="0" hidden="1">[1]XLR_NoRangeSheet!$B$6</definedName>
    <definedName name="V_F0" localSheetId="2" hidden="1">[1]XLR_NoRangeSheet!$B$6</definedName>
    <definedName name="V_F0" hidden="1">[1]XLR_NoRangeSheet!$B$6</definedName>
    <definedName name="V_F1" localSheetId="0" hidden="1">[1]XLR_NoRangeSheet!$C$6</definedName>
    <definedName name="V_F1" localSheetId="2" hidden="1">[1]XLR_NoRangeSheet!$C$6</definedName>
    <definedName name="V_F1" hidden="1">[1]XLR_NoRangeSheet!$C$6</definedName>
    <definedName name="V_F10" localSheetId="0" hidden="1">[1]XLR_NoRangeSheet!$L$6</definedName>
    <definedName name="V_F10" localSheetId="2" hidden="1">[1]XLR_NoRangeSheet!$L$6</definedName>
    <definedName name="V_F10" hidden="1">[1]XLR_NoRangeSheet!$L$6</definedName>
    <definedName name="V_F11" localSheetId="0" hidden="1">[1]XLR_NoRangeSheet!$M$6</definedName>
    <definedName name="V_F11" localSheetId="2" hidden="1">[1]XLR_NoRangeSheet!$M$6</definedName>
    <definedName name="V_F11" hidden="1">[1]XLR_NoRangeSheet!$M$6</definedName>
    <definedName name="V_F12" localSheetId="0" hidden="1">[1]XLR_NoRangeSheet!$N$6</definedName>
    <definedName name="V_F12" localSheetId="2" hidden="1">[1]XLR_NoRangeSheet!$N$6</definedName>
    <definedName name="V_F12" hidden="1">[1]XLR_NoRangeSheet!$N$6</definedName>
    <definedName name="V_F13" localSheetId="0" hidden="1">[1]XLR_NoRangeSheet!$O$6</definedName>
    <definedName name="V_F13" localSheetId="2" hidden="1">[1]XLR_NoRangeSheet!$O$6</definedName>
    <definedName name="V_F13" hidden="1">[1]XLR_NoRangeSheet!$O$6</definedName>
    <definedName name="V_F14" localSheetId="0" hidden="1">[2]XLR_NoRangeSheet!$P$6</definedName>
    <definedName name="V_F14" localSheetId="2" hidden="1">[2]XLR_NoRangeSheet!$P$6</definedName>
    <definedName name="V_F14" hidden="1">[2]XLR_NoRangeSheet!$P$6</definedName>
    <definedName name="V_F15" localSheetId="0" hidden="1">[2]XLR_NoRangeSheet!$Q$6</definedName>
    <definedName name="V_F15" localSheetId="2" hidden="1">[2]XLR_NoRangeSheet!$Q$6</definedName>
    <definedName name="V_F15" hidden="1">[2]XLR_NoRangeSheet!$Q$6</definedName>
    <definedName name="V_F2" localSheetId="0" hidden="1">[1]XLR_NoRangeSheet!$D$6</definedName>
    <definedName name="V_F2" localSheetId="2" hidden="1">[1]XLR_NoRangeSheet!$D$6</definedName>
    <definedName name="V_F2" hidden="1">[1]XLR_NoRangeSheet!$D$6</definedName>
    <definedName name="V_F3" localSheetId="0" hidden="1">[1]XLR_NoRangeSheet!$E$6</definedName>
    <definedName name="V_F3" localSheetId="2" hidden="1">[1]XLR_NoRangeSheet!$E$6</definedName>
    <definedName name="V_F3" hidden="1">[1]XLR_NoRangeSheet!$E$6</definedName>
    <definedName name="V_F4" localSheetId="0" hidden="1">[1]XLR_NoRangeSheet!$F$6</definedName>
    <definedName name="V_F4" localSheetId="2" hidden="1">[1]XLR_NoRangeSheet!$F$6</definedName>
    <definedName name="V_F4" hidden="1">[1]XLR_NoRangeSheet!$F$6</definedName>
    <definedName name="V_F5" localSheetId="0" hidden="1">[1]XLR_NoRangeSheet!$G$6</definedName>
    <definedName name="V_F5" localSheetId="2" hidden="1">[1]XLR_NoRangeSheet!$G$6</definedName>
    <definedName name="V_F5" hidden="1">[1]XLR_NoRangeSheet!$G$6</definedName>
    <definedName name="V_F6" localSheetId="0" hidden="1">[1]XLR_NoRangeSheet!$H$6</definedName>
    <definedName name="V_F6" localSheetId="2" hidden="1">[1]XLR_NoRangeSheet!$H$6</definedName>
    <definedName name="V_F6" hidden="1">[1]XLR_NoRangeSheet!$H$6</definedName>
    <definedName name="V_F7" localSheetId="0" hidden="1">[1]XLR_NoRangeSheet!$I$6</definedName>
    <definedName name="V_F7" localSheetId="2" hidden="1">[1]XLR_NoRangeSheet!$I$6</definedName>
    <definedName name="V_F7" hidden="1">[1]XLR_NoRangeSheet!$I$6</definedName>
    <definedName name="V_F8" localSheetId="0" hidden="1">[1]XLR_NoRangeSheet!$J$6</definedName>
    <definedName name="V_F8" localSheetId="2" hidden="1">[1]XLR_NoRangeSheet!$J$6</definedName>
    <definedName name="V_F8" hidden="1">[1]XLR_NoRangeSheet!$J$6</definedName>
    <definedName name="V_F9" localSheetId="0" hidden="1">[1]XLR_NoRangeSheet!$K$6</definedName>
    <definedName name="V_F9" localSheetId="2" hidden="1">[1]XLR_NoRangeSheet!$K$6</definedName>
    <definedName name="V_F9" hidden="1">[1]XLR_NoRangeSheet!$K$6</definedName>
    <definedName name="нтв" localSheetId="1" hidden="1">{"'Лист1'!$A$1:$H$45"}</definedName>
    <definedName name="нтв" localSheetId="0" hidden="1">{"'Лист1'!$A$1:$H$45"}</definedName>
    <definedName name="нтв" localSheetId="2" hidden="1">{"'Лист1'!$A$1:$H$45"}</definedName>
    <definedName name="нтв" hidden="1">{"'Лист1'!$A$1:$H$45"}</definedName>
    <definedName name="я" localSheetId="1" hidden="1">{"'Лист1'!$A$1:$H$45"}</definedName>
    <definedName name="я" localSheetId="0" hidden="1">{"'Лист1'!$A$1:$H$45"}</definedName>
    <definedName name="я" localSheetId="2" hidden="1">{"'Лист1'!$A$1:$H$45"}</definedName>
    <definedName name="я" hidden="1">{"'Лист1'!$A$1:$H$45"}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34" l="1"/>
  <c r="G14" i="34"/>
  <c r="Y11" i="34"/>
  <c r="X11" i="34"/>
  <c r="W12" i="34"/>
  <c r="X12" i="34" s="1"/>
  <c r="Y12" i="34" s="1"/>
  <c r="W11" i="34"/>
  <c r="Y15" i="34" l="1"/>
  <c r="X15" i="34"/>
  <c r="E15" i="34" l="1"/>
  <c r="R12" i="34" l="1"/>
  <c r="P12" i="34" s="1"/>
  <c r="R11" i="34"/>
  <c r="P11" i="34" s="1"/>
  <c r="V12" i="34" l="1"/>
  <c r="T15" i="34"/>
  <c r="F11" i="34"/>
  <c r="Q12" i="34"/>
  <c r="D6" i="34"/>
  <c r="J12" i="34" l="1"/>
  <c r="J11" i="34"/>
  <c r="Q11" i="34"/>
  <c r="V11" i="34"/>
  <c r="L12" i="34" l="1"/>
  <c r="J15" i="34"/>
  <c r="J18" i="34"/>
  <c r="E20" i="34" s="1"/>
  <c r="E21" i="34" s="1"/>
  <c r="E22" i="34" s="1"/>
  <c r="O11" i="34"/>
  <c r="N11" i="34" s="1"/>
  <c r="Q15" i="34"/>
  <c r="V15" i="34"/>
  <c r="M12" i="34"/>
  <c r="W15" i="34"/>
  <c r="L11" i="34"/>
  <c r="M11" i="34"/>
  <c r="M15" i="34" l="1"/>
  <c r="L15" i="34"/>
</calcChain>
</file>

<file path=xl/sharedStrings.xml><?xml version="1.0" encoding="utf-8"?>
<sst xmlns="http://schemas.openxmlformats.org/spreadsheetml/2006/main" count="118" uniqueCount="107">
  <si>
    <t>/</t>
  </si>
  <si>
    <t>total price list
 cost net</t>
  </si>
  <si>
    <t>Ресурс</t>
  </si>
  <si>
    <t xml:space="preserve">Позиция на сайте </t>
  </si>
  <si>
    <t>Кол-во показов</t>
  </si>
  <si>
    <t>Итоговая стоимость (прайс)</t>
  </si>
  <si>
    <t>Стоимость 1000 показов</t>
  </si>
  <si>
    <t>Стоимость по прайсу
 (за 1 ед)</t>
  </si>
  <si>
    <t>Total/ Всего:</t>
  </si>
  <si>
    <r>
      <rPr>
        <b/>
        <sz val="10"/>
        <color rgb="FFDA811A"/>
        <rFont val="Calibri"/>
        <family val="2"/>
        <charset val="204"/>
        <scheme val="minor"/>
      </rPr>
      <t>Brand</t>
    </r>
    <r>
      <rPr>
        <b/>
        <sz val="10"/>
        <rFont val="Calibri"/>
        <family val="2"/>
        <charset val="204"/>
        <scheme val="minor"/>
      </rPr>
      <t>/Бренд:</t>
    </r>
  </si>
  <si>
    <r>
      <rPr>
        <b/>
        <sz val="10"/>
        <color rgb="FFDA811A"/>
        <rFont val="Calibri"/>
        <family val="2"/>
        <charset val="204"/>
        <scheme val="minor"/>
      </rPr>
      <t>Campaign</t>
    </r>
    <r>
      <rPr>
        <b/>
        <sz val="10"/>
        <rFont val="Calibri"/>
        <family val="2"/>
        <charset val="204"/>
        <scheme val="minor"/>
      </rPr>
      <t>/Кампания:</t>
    </r>
  </si>
  <si>
    <r>
      <rPr>
        <b/>
        <sz val="10"/>
        <color rgb="FFDA811A"/>
        <rFont val="Calibri"/>
        <family val="2"/>
        <charset val="204"/>
        <scheme val="minor"/>
      </rPr>
      <t>Period</t>
    </r>
    <r>
      <rPr>
        <b/>
        <sz val="10"/>
        <rFont val="Calibri"/>
        <family val="2"/>
        <charset val="204"/>
        <scheme val="minor"/>
      </rPr>
      <t>/Период:</t>
    </r>
  </si>
  <si>
    <r>
      <rPr>
        <b/>
        <sz val="10"/>
        <color rgb="FFDA811A"/>
        <rFont val="Calibri"/>
        <family val="2"/>
        <charset val="204"/>
        <scheme val="minor"/>
      </rPr>
      <t>Date</t>
    </r>
    <r>
      <rPr>
        <b/>
        <sz val="10"/>
        <rFont val="Calibri"/>
        <family val="2"/>
        <charset val="204"/>
        <scheme val="minor"/>
      </rPr>
      <t>/Дата:</t>
    </r>
  </si>
  <si>
    <r>
      <rPr>
        <sz val="10"/>
        <color rgb="FFDA811A"/>
        <rFont val="Arial"/>
        <family val="2"/>
        <charset val="204"/>
      </rPr>
      <t>rus</t>
    </r>
    <r>
      <rPr>
        <sz val="10"/>
        <rFont val="Arial"/>
        <family val="2"/>
      </rPr>
      <t xml:space="preserve"> / рус</t>
    </r>
  </si>
  <si>
    <r>
      <rPr>
        <b/>
        <sz val="10"/>
        <color rgb="FFDA811A"/>
        <rFont val="Calibri"/>
        <family val="2"/>
        <charset val="204"/>
        <scheme val="minor"/>
      </rPr>
      <t>Placement cost</t>
    </r>
    <r>
      <rPr>
        <b/>
        <sz val="10"/>
        <rFont val="Calibri"/>
        <family val="2"/>
        <charset val="204"/>
        <scheme val="minor"/>
      </rPr>
      <t>/Стоимость размещения:</t>
    </r>
  </si>
  <si>
    <r>
      <rPr>
        <b/>
        <sz val="10"/>
        <color rgb="FFDA811A"/>
        <rFont val="Calibri"/>
        <family val="2"/>
        <charset val="204"/>
        <scheme val="minor"/>
      </rPr>
      <t>Media cost Net</t>
    </r>
    <r>
      <rPr>
        <b/>
        <sz val="10"/>
        <color rgb="FF9B0000"/>
        <rFont val="Calibri"/>
        <family val="2"/>
        <charset val="204"/>
        <scheme val="minor"/>
      </rPr>
      <t xml:space="preserve"> </t>
    </r>
    <r>
      <rPr>
        <b/>
        <sz val="10"/>
        <rFont val="Calibri"/>
        <family val="2"/>
        <charset val="204"/>
        <scheme val="minor"/>
      </rPr>
      <t>/ Стоимость размещения (без НДС)</t>
    </r>
  </si>
  <si>
    <r>
      <rPr>
        <b/>
        <sz val="12"/>
        <color rgb="FFDA811A"/>
        <rFont val="Calibri"/>
        <family val="2"/>
        <charset val="204"/>
        <scheme val="minor"/>
      </rPr>
      <t xml:space="preserve">Total cost Gross </t>
    </r>
    <r>
      <rPr>
        <b/>
        <sz val="12"/>
        <rFont val="Calibri"/>
        <family val="2"/>
        <charset val="204"/>
        <scheme val="minor"/>
      </rPr>
      <t>/ Итого (с НДС)</t>
    </r>
  </si>
  <si>
    <r>
      <rPr>
        <b/>
        <sz val="10"/>
        <color rgb="FFDA811A"/>
        <rFont val="Calibri"/>
        <family val="2"/>
        <charset val="204"/>
        <scheme val="minor"/>
      </rPr>
      <t>Client</t>
    </r>
    <r>
      <rPr>
        <b/>
        <sz val="10"/>
        <rFont val="Calibri"/>
        <family val="2"/>
        <charset val="204"/>
        <scheme val="minor"/>
      </rPr>
      <t xml:space="preserve">/Клиент: </t>
    </r>
  </si>
  <si>
    <t>format</t>
  </si>
  <si>
    <t xml:space="preserve">Targeting by purchase </t>
  </si>
  <si>
    <r>
      <rPr>
        <b/>
        <sz val="10"/>
        <color rgb="FFDA811A"/>
        <rFont val="Calibri"/>
        <family val="2"/>
        <charset val="204"/>
        <scheme val="minor"/>
      </rPr>
      <t>VAT</t>
    </r>
    <r>
      <rPr>
        <b/>
        <sz val="10"/>
        <rFont val="Calibri"/>
        <family val="2"/>
        <charset val="204"/>
        <scheme val="minor"/>
      </rPr>
      <t>/НДС (20%)</t>
    </r>
  </si>
  <si>
    <t>Clicks</t>
  </si>
  <si>
    <t>CTR</t>
  </si>
  <si>
    <t>Forecast</t>
  </si>
  <si>
    <t>Impressions</t>
  </si>
  <si>
    <t>CPM</t>
  </si>
  <si>
    <t>1 month</t>
  </si>
  <si>
    <t>quantity of units</t>
  </si>
  <si>
    <t>SOV,%</t>
  </si>
  <si>
    <t>Платформа First Data</t>
  </si>
  <si>
    <t>ЧЕК-ЛИСТ МАТЕРИАЛОВ ДЛЯ ЗАПУСКА КАМПАНИИ</t>
  </si>
  <si>
    <t>Заведение размещения:</t>
  </si>
  <si>
    <t>Перечень необходимых материалов для успешной реализации проекта</t>
  </si>
  <si>
    <t>Бронь</t>
  </si>
  <si>
    <t>Корректные визуальные материалы для площадок (согласно ТТ First Data) ***</t>
  </si>
  <si>
    <t>при запуске FMCG кампаний/ Интернет-магазины (дистанционная продажа)/ акции  – на баненрах ВСЕГДА должна быть юридическая информация / условия акций</t>
  </si>
  <si>
    <t>Корректные тексты и заголовки для визуальных материалов***</t>
  </si>
  <si>
    <t>Информация по установке пикселей на сайт клиента (если возможно, при неободимости)</t>
  </si>
  <si>
    <t>Ссылки на посадочную (пиксели, если необходимо)*</t>
  </si>
  <si>
    <t>Доступ в Google Analytics на почту google@firstdata.io / Яндекс Метрику на почту firstdata30@yandex.ru</t>
  </si>
  <si>
    <t>Доступ в группы клиента (если запуск от его групп)**</t>
  </si>
  <si>
    <t>Четкий список параметров, по которым необходима отчетность по кампании от First Data</t>
  </si>
  <si>
    <t>Конечные KPI  размещения (конкретные бенчмарки), по которым будет оцениваться эффективность размещения</t>
  </si>
  <si>
    <t>Документы на продукт, если это фарма (список документов в соответствующей вкладке)</t>
  </si>
  <si>
    <t>Дополнительные комментарии</t>
  </si>
  <si>
    <t>Category</t>
  </si>
  <si>
    <t>quantity of 
units</t>
  </si>
  <si>
    <t>Period</t>
  </si>
  <si>
    <t>price list cost 
(cost per unit) net  *</t>
  </si>
  <si>
    <t xml:space="preserve">CPM          </t>
  </si>
  <si>
    <t>СРС</t>
  </si>
  <si>
    <t>reach forecast (UU)</t>
  </si>
  <si>
    <t>Frequency total till</t>
  </si>
  <si>
    <t>VTR,%</t>
  </si>
  <si>
    <t>n/a</t>
  </si>
  <si>
    <t>CPV</t>
  </si>
  <si>
    <t>Number of views</t>
  </si>
  <si>
    <t>Медиаплан не может быть подготовлен без заполненных брифа по media</t>
  </si>
  <si>
    <t>Бриф для подготовки медиаплана</t>
  </si>
  <si>
    <t>Клиент / бренд</t>
  </si>
  <si>
    <t>Укажите наименование бренда планируемого размещения</t>
  </si>
  <si>
    <t>Планируемый период кампании</t>
  </si>
  <si>
    <t>Укажите даты размещения</t>
  </si>
  <si>
    <t>Бюджет</t>
  </si>
  <si>
    <t>Укажите вилку бюджета размещения</t>
  </si>
  <si>
    <t>Цель размещения</t>
  </si>
  <si>
    <t>Укажите конечные digital цели размещения</t>
  </si>
  <si>
    <t>ГЕО</t>
  </si>
  <si>
    <t>Укажите ГЕО проведения рекламной кампании</t>
  </si>
  <si>
    <t xml:space="preserve">Единица закупки трафика и ее стоимость </t>
  </si>
  <si>
    <t>Укажите наименование единицы закупки трафика и проходную стоимость для участия в размещении</t>
  </si>
  <si>
    <t>Информация о продукте / услуге</t>
  </si>
  <si>
    <t>Укажите существующие описания, изображения, видео, географию продаж / распространения</t>
  </si>
  <si>
    <t>Ссылка на сайт</t>
  </si>
  <si>
    <t>Укажите ссылку на продукт / посадочную страницу</t>
  </si>
  <si>
    <t>УТП продукта/услуги</t>
  </si>
  <si>
    <t>Укажите отличительные признаки, конкурентные преимущества, наличие акций в период РК – все, что может как-то выделить ваш продукт/услугу среди прочих</t>
  </si>
  <si>
    <t>Точное описание целевой аудитории продукта</t>
  </si>
  <si>
    <t>Укажите инсайты ЦА, что потребляют/покупают, образ жизни, соц.дем профиль</t>
  </si>
  <si>
    <t>Таргетинги</t>
  </si>
  <si>
    <t>Укажите желаемые таргетинги</t>
  </si>
  <si>
    <t>Ключевой KPI кампании</t>
  </si>
  <si>
    <t>Укажите бенчмарки, по которым будет замеряться эффективность размещения</t>
  </si>
  <si>
    <t>Примеры креативов, которые использует бренд в РК или актуальные креативы для РК</t>
  </si>
  <si>
    <t>Пришлите примеры креативов / коммуникации для планируемого размещения</t>
  </si>
  <si>
    <t>Используемые системы аналитики</t>
  </si>
  <si>
    <t>Установлен ли на сайте счётчик веб-аналитики Яндекс Метрика и Google Analytics? Есть ли возможность дать нам доступ/гостевой доступ к нему?
(ТОЛЬКО при наличии доступов к аналитике мы можем комититься под KPI постклик)</t>
  </si>
  <si>
    <t>Доступы</t>
  </si>
  <si>
    <t>Укажите к каким системам аналитики можете предоставить доступы</t>
  </si>
  <si>
    <t>Сроки подготовки предложения</t>
  </si>
  <si>
    <t>Укажите дату, когда необходимо получить предложение / расчет</t>
  </si>
  <si>
    <t>Saleslift forecast, % *</t>
  </si>
  <si>
    <t>* Saleslift forecast, % = (Кол-во продаж в тестовой группе - Кол-во продаж в контрольной группе) / Кол-во продаж в контрольной группе</t>
  </si>
  <si>
    <t>Видео до 20сек.</t>
  </si>
  <si>
    <t>Баннеры</t>
  </si>
  <si>
    <r>
      <t xml:space="preserve">1. Прогноз и оптимизация по post-view возможны при условии предоставления гостевых доступов Google Analytics / Yandex Metrika
2. Прогноз и оптимизация по post-click / last-click конверсиям возможны при условии установки пикселей площадок First Data на сайт и предоставлении гостевых доступов  веб-аналитики  (Google Analytics, Google Analytics и др.) 
3. При оптимизации кампании по CPA / CPL / CPO объем показов не является фиксированной величиной.
4. Частота всегда является прогнозной величиной
</t>
    </r>
    <r>
      <rPr>
        <b/>
        <sz val="10"/>
        <color rgb="FFFF0000"/>
        <rFont val="Calibri"/>
        <family val="2"/>
      </rPr>
      <t xml:space="preserve">
5. Любые изменения в медиаплане должны согласовываться с First Data, иначе есть риски не принятия брони</t>
    </r>
    <r>
      <rPr>
        <sz val="10"/>
        <rFont val="Calibri"/>
        <family val="2"/>
        <charset val="204"/>
      </rPr>
      <t xml:space="preserve">
</t>
    </r>
  </si>
  <si>
    <t>Универсальные Баннеры</t>
  </si>
  <si>
    <t xml:space="preserve">Игроник </t>
  </si>
  <si>
    <t>Ингосстрах</t>
  </si>
  <si>
    <t>3 months</t>
  </si>
  <si>
    <r>
      <t xml:space="preserve">ГЕО: </t>
    </r>
    <r>
      <rPr>
        <sz val="10"/>
        <color theme="1"/>
        <rFont val="Arial"/>
        <family val="2"/>
        <charset val="204"/>
      </rPr>
      <t>РФ</t>
    </r>
    <r>
      <rPr>
        <b/>
        <sz val="10"/>
        <color theme="1"/>
        <rFont val="Arial"/>
        <family val="2"/>
        <charset val="204"/>
      </rPr>
      <t xml:space="preserve">
ЦА: </t>
    </r>
    <r>
      <rPr>
        <sz val="10"/>
        <color theme="1"/>
        <rFont val="Arial"/>
        <family val="2"/>
        <charset val="204"/>
      </rPr>
      <t xml:space="preserve">МЖ. Доход ВС. 
Покупатели полисов КАСКО за 10-12 месяцев до старта рк. Владельцы авто на основании данных о покупках: автозапчастей, посещений автоателье, автосервисов, оплаты штрафов за эвакуацию.
Покупатели услуг дизайнера интерьера, строительных компаний; товаров для строительства и ремонта: окна, двери, плитка, сантехника, напольные покрытия, краски,  обои тд. Покупатели товаров для загородного дома: камины, барбекю, мангалы, газон, беседки, мебель уличная, газонокосилки и тд. </t>
    </r>
    <r>
      <rPr>
        <b/>
        <sz val="10"/>
        <color theme="1"/>
        <rFont val="Arial"/>
        <family val="2"/>
        <charset val="204"/>
      </rPr>
      <t xml:space="preserve">
Источники: </t>
    </r>
    <r>
      <rPr>
        <sz val="10"/>
        <color theme="1"/>
        <rFont val="Arial"/>
        <family val="2"/>
        <charset val="204"/>
      </rPr>
      <t>ОФД</t>
    </r>
    <r>
      <rPr>
        <b/>
        <sz val="10"/>
        <color theme="1"/>
        <rFont val="Arial"/>
        <family val="2"/>
        <charset val="204"/>
      </rPr>
      <t xml:space="preserve">
</t>
    </r>
  </si>
  <si>
    <t>2 month</t>
  </si>
  <si>
    <t>3 month</t>
  </si>
  <si>
    <t>Brand Lift (исследование эффективности рекламы на площадке ВКР)**</t>
  </si>
  <si>
    <t xml:space="preserve">1 вопрос в мес. </t>
  </si>
  <si>
    <t>**проводим бонусом при рекламном бюджете на охватную рекламу от 900тыс.руб.в мес. до НДС. (к оплате нам)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</si>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</sst>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_-;\-* #,##0_-;_-* &quot;-&quot;_-;_-@_-"/>
    <numFmt numFmtId="165" formatCode="_-* #,##0.00\ _р_._-;\-* #,##0.00\ _р_._-;_-* &quot;-&quot;??\ _р_._-;_-@_-"/>
    <numFmt numFmtId="166" formatCode="_(&quot;$&quot;* #,##0.00_);_(&quot;$&quot;* \(#,##0.00\);_(&quot;$&quot;* &quot;-&quot;??_);_(@_)"/>
    <numFmt numFmtId="167" formatCode="[$$-409]#,##0"/>
    <numFmt numFmtId="168" formatCode="d/m/yy"/>
    <numFmt numFmtId="169" formatCode="[$$-409]#,##0.00"/>
    <numFmt numFmtId="170" formatCode="#,##0.00&quot;р.&quot;"/>
    <numFmt numFmtId="171" formatCode="#,##0.00[$р.-419];\-#,##0.00[$р.-419]"/>
    <numFmt numFmtId="172" formatCode="_([$€-2]\ * #,##0.00_);_([$€-2]\ * \(#,##0.00\);_([$€-2]\ * &quot;-&quot;??_);_(@_)"/>
    <numFmt numFmtId="173" formatCode="_-* #,##0.00[$€]_-;\-* #,##0.00[$€]_-;_-* &quot;-&quot;??[$€]_-;_-@_-"/>
    <numFmt numFmtId="174" formatCode="#,##0&quot;$&quot;;[Red]\-#,##0&quot;$&quot;"/>
    <numFmt numFmtId="175" formatCode="General_)"/>
    <numFmt numFmtId="176" formatCode="_-* #,##0\ _F_-;\-* #,##0\ _F_-;_-* &quot;-&quot;\ _F_-;_-@_-"/>
    <numFmt numFmtId="177" formatCode="_-* #,##0.00\ _F_-;\-* #,##0.00\ _F_-;_-* &quot;-&quot;??\ _F_-;_-@_-"/>
    <numFmt numFmtId="178" formatCode="_-* #,##0\ &quot;F&quot;_-;\-* #,##0\ &quot;F&quot;_-;_-* &quot;-&quot;\ &quot;F&quot;_-;_-@_-"/>
    <numFmt numFmtId="179" formatCode="#,##0.00\ &quot;kr&quot;;[Red]\-#,##0.00\ &quot;kr&quot;"/>
    <numFmt numFmtId="180" formatCode="#,##0.0"/>
    <numFmt numFmtId="181" formatCode="_-* #,##0.00[$р.-419]_-;\-* #,##0.00[$р.-419]_-;_-* &quot;-&quot;??[$р.-419]_-;_-@_-"/>
    <numFmt numFmtId="182" formatCode="#,##0\ _₽"/>
    <numFmt numFmtId="183" formatCode="#,##0.00\ &quot;₽&quot;"/>
  </numFmts>
  <fonts count="88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name val="Pragmatica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b/>
      <sz val="8"/>
      <name val="TypeTimes"/>
    </font>
    <font>
      <sz val="10"/>
      <name val="Pragmatica"/>
    </font>
    <font>
      <sz val="10"/>
      <name val="NewtonCTT"/>
    </font>
    <font>
      <sz val="8"/>
      <name val="Helv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0"/>
      <color indexed="10"/>
      <name val="Calibri"/>
      <family val="2"/>
      <charset val="204"/>
      <scheme val="minor"/>
    </font>
    <font>
      <b/>
      <i/>
      <u/>
      <sz val="10"/>
      <color indexed="1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indexed="48"/>
      <name val="Calibri"/>
      <family val="2"/>
      <charset val="204"/>
      <scheme val="minor"/>
    </font>
    <font>
      <b/>
      <u/>
      <sz val="10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9B0000"/>
      <name val="Calibri"/>
      <family val="2"/>
      <charset val="204"/>
      <scheme val="minor"/>
    </font>
    <font>
      <b/>
      <sz val="10"/>
      <color rgb="FFDA811A"/>
      <name val="Calibri"/>
      <family val="2"/>
      <charset val="204"/>
      <scheme val="minor"/>
    </font>
    <font>
      <sz val="10"/>
      <color rgb="FF5E2C1B"/>
      <name val="Calibri"/>
      <family val="2"/>
      <charset val="204"/>
      <scheme val="minor"/>
    </font>
    <font>
      <sz val="10"/>
      <color rgb="FFDA811A"/>
      <name val="Arial"/>
      <family val="2"/>
      <charset val="204"/>
    </font>
    <font>
      <b/>
      <sz val="12"/>
      <color rgb="FFDA811A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rgb="FFC0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0"/>
      <name val="Calibri"/>
      <family val="2"/>
      <charset val="204"/>
    </font>
    <font>
      <sz val="10"/>
      <name val="Arial"/>
      <family val="2"/>
    </font>
    <font>
      <sz val="10"/>
      <color rgb="FF522005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2"/>
      <color rgb="FF222222"/>
      <name val="Arial"/>
      <family val="2"/>
      <charset val="204"/>
    </font>
    <font>
      <b/>
      <sz val="14"/>
      <color rgb="FFC00000"/>
      <name val="Calibri"/>
      <family val="2"/>
      <charset val="204"/>
      <scheme val="minor"/>
    </font>
    <font>
      <sz val="12"/>
      <color rgb="FF22222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</font>
    <font>
      <sz val="12"/>
      <color theme="1"/>
      <name val="Arial"/>
      <family val="2"/>
    </font>
    <font>
      <b/>
      <sz val="22"/>
      <color theme="1"/>
      <name val="Arial"/>
      <family val="2"/>
    </font>
    <font>
      <b/>
      <sz val="22"/>
      <color rgb="FFFF0000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6"/>
      <color rgb="FF333333"/>
      <name val="Segoe UI"/>
      <family val="2"/>
      <charset val="204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  <bgColor indexed="64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8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41">
    <xf numFmtId="0" fontId="0" fillId="0" borderId="0"/>
    <xf numFmtId="0" fontId="8" fillId="0" borderId="0"/>
    <xf numFmtId="0" fontId="8" fillId="0" borderId="0"/>
    <xf numFmtId="0" fontId="12" fillId="0" borderId="0"/>
    <xf numFmtId="0" fontId="13" fillId="0" borderId="0"/>
    <xf numFmtId="0" fontId="14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166" fontId="7" fillId="0" borderId="0" applyFont="0" applyFill="0" applyBorder="0" applyAlignment="0" applyProtection="0"/>
    <xf numFmtId="14" fontId="13" fillId="0" borderId="0" applyFont="0" applyFill="0" applyBorder="0" applyProtection="0"/>
    <xf numFmtId="4" fontId="13" fillId="0" borderId="0" applyFont="0" applyFill="0" applyBorder="0" applyAlignment="0" applyProtection="0"/>
    <xf numFmtId="173" fontId="11" fillId="0" borderId="0" applyFont="0" applyFill="0" applyBorder="0" applyAlignment="0" applyProtection="0"/>
    <xf numFmtId="38" fontId="15" fillId="16" borderId="0" applyNumberFormat="0" applyBorder="0" applyAlignment="0" applyProtection="0"/>
    <xf numFmtId="10" fontId="15" fillId="16" borderId="1" applyNumberFormat="0" applyBorder="0" applyAlignment="0" applyProtection="0"/>
    <xf numFmtId="174" fontId="16" fillId="0" borderId="0"/>
    <xf numFmtId="3" fontId="8" fillId="0" borderId="0">
      <alignment horizontal="center"/>
    </xf>
    <xf numFmtId="3" fontId="11" fillId="0" borderId="0">
      <alignment horizontal="center"/>
    </xf>
    <xf numFmtId="0" fontId="44" fillId="0" borderId="0"/>
    <xf numFmtId="0" fontId="5" fillId="0" borderId="0"/>
    <xf numFmtId="3" fontId="5" fillId="0" borderId="0">
      <alignment horizontal="center"/>
    </xf>
    <xf numFmtId="10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0" applyNumberFormat="0" applyBorder="0" applyProtection="0">
      <alignment horizontal="center"/>
    </xf>
    <xf numFmtId="0" fontId="19" fillId="0" borderId="0"/>
    <xf numFmtId="0" fontId="13" fillId="0" borderId="0"/>
    <xf numFmtId="3" fontId="5" fillId="0" borderId="0">
      <alignment horizontal="center"/>
    </xf>
    <xf numFmtId="175" fontId="20" fillId="0" borderId="1"/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21" fontId="13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8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167" fontId="6" fillId="22" borderId="1">
      <alignment horizontal="center" vertical="center"/>
    </xf>
    <xf numFmtId="0" fontId="30" fillId="7" borderId="2" applyNumberFormat="0" applyAlignment="0" applyProtection="0"/>
    <xf numFmtId="0" fontId="31" fillId="23" borderId="3" applyNumberFormat="0" applyAlignment="0" applyProtection="0"/>
    <xf numFmtId="0" fontId="22" fillId="24" borderId="0"/>
    <xf numFmtId="0" fontId="32" fillId="23" borderId="2" applyNumberFormat="0" applyAlignment="0" applyProtection="0"/>
    <xf numFmtId="169" fontId="5" fillId="0" borderId="1">
      <alignment vertical="center"/>
    </xf>
    <xf numFmtId="0" fontId="23" fillId="22" borderId="0">
      <alignment vertical="center"/>
    </xf>
    <xf numFmtId="0" fontId="24" fillId="0" borderId="0">
      <alignment horizontal="center" vertical="center"/>
    </xf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23" fillId="22" borderId="0">
      <alignment vertical="center"/>
    </xf>
    <xf numFmtId="3" fontId="9" fillId="0" borderId="0">
      <alignment vertical="center"/>
    </xf>
    <xf numFmtId="0" fontId="35" fillId="0" borderId="6" applyNumberFormat="0" applyFill="0" applyAlignment="0" applyProtection="0"/>
    <xf numFmtId="0" fontId="36" fillId="25" borderId="7" applyNumberFormat="0" applyAlignment="0" applyProtection="0"/>
    <xf numFmtId="0" fontId="10" fillId="0" borderId="0">
      <alignment vertical="center"/>
    </xf>
    <xf numFmtId="0" fontId="37" fillId="0" borderId="0" applyNumberFormat="0" applyFill="0" applyBorder="0" applyAlignment="0" applyProtection="0"/>
    <xf numFmtId="0" fontId="38" fillId="26" borderId="0" applyNumberFormat="0" applyBorder="0" applyAlignment="0" applyProtection="0"/>
    <xf numFmtId="0" fontId="39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5" fillId="27" borderId="8" applyNumberFormat="0" applyFont="0" applyAlignment="0" applyProtection="0"/>
    <xf numFmtId="180" fontId="5" fillId="0" borderId="1">
      <alignment vertical="center"/>
    </xf>
    <xf numFmtId="0" fontId="41" fillId="0" borderId="9" applyNumberFormat="0" applyFill="0" applyAlignment="0" applyProtection="0"/>
    <xf numFmtId="3" fontId="5" fillId="0" borderId="1">
      <alignment vertical="center"/>
    </xf>
    <xf numFmtId="10" fontId="5" fillId="0" borderId="1">
      <alignment vertical="center"/>
    </xf>
    <xf numFmtId="0" fontId="42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3" fontId="26" fillId="0" borderId="1" applyFont="0" applyFill="0" applyBorder="0" applyAlignment="0" applyProtection="0">
      <alignment horizontal="center" vertical="center"/>
      <protection locked="0"/>
    </xf>
    <xf numFmtId="165" fontId="16" fillId="0" borderId="0" applyFont="0" applyFill="0" applyBorder="0" applyAlignment="0" applyProtection="0"/>
    <xf numFmtId="0" fontId="27" fillId="0" borderId="1">
      <alignment horizontal="centerContinuous" vertical="center" wrapText="1"/>
    </xf>
    <xf numFmtId="0" fontId="43" fillId="4" borderId="0" applyNumberFormat="0" applyBorder="0" applyAlignment="0" applyProtection="0"/>
    <xf numFmtId="0" fontId="5" fillId="28" borderId="0" applyAlignment="0">
      <alignment vertical="center"/>
    </xf>
    <xf numFmtId="3" fontId="6" fillId="22" borderId="1">
      <alignment horizontal="center" vertical="center"/>
    </xf>
    <xf numFmtId="3" fontId="4" fillId="0" borderId="0">
      <alignment horizontal="center"/>
    </xf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3" fontId="4" fillId="0" borderId="0">
      <alignment horizontal="center"/>
    </xf>
    <xf numFmtId="3" fontId="4" fillId="0" borderId="0">
      <alignment horizontal="center"/>
    </xf>
    <xf numFmtId="0" fontId="4" fillId="0" borderId="0"/>
    <xf numFmtId="10" fontId="4" fillId="0" borderId="0" applyFont="0" applyFill="0" applyBorder="0" applyAlignment="0" applyProtection="0"/>
    <xf numFmtId="3" fontId="4" fillId="0" borderId="0">
      <alignment horizontal="center"/>
    </xf>
    <xf numFmtId="169" fontId="4" fillId="0" borderId="1">
      <alignment vertical="center"/>
    </xf>
    <xf numFmtId="0" fontId="4" fillId="27" borderId="8" applyNumberFormat="0" applyFont="0" applyAlignment="0" applyProtection="0"/>
    <xf numFmtId="180" fontId="4" fillId="0" borderId="1">
      <alignment vertical="center"/>
    </xf>
    <xf numFmtId="3" fontId="4" fillId="0" borderId="1">
      <alignment vertical="center"/>
    </xf>
    <xf numFmtId="10" fontId="4" fillId="0" borderId="1">
      <alignment vertical="center"/>
    </xf>
    <xf numFmtId="0" fontId="4" fillId="28" borderId="0" applyAlignment="0">
      <alignment vertical="center"/>
    </xf>
    <xf numFmtId="0" fontId="3" fillId="0" borderId="0"/>
    <xf numFmtId="0" fontId="44" fillId="0" borderId="0"/>
    <xf numFmtId="0" fontId="2" fillId="0" borderId="0"/>
    <xf numFmtId="0" fontId="2" fillId="0" borderId="0"/>
    <xf numFmtId="3" fontId="4" fillId="0" borderId="0">
      <alignment horizontal="center"/>
    </xf>
    <xf numFmtId="166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71" fillId="0" borderId="0" applyNumberFormat="0" applyFill="0" applyBorder="0" applyAlignment="0" applyProtection="0"/>
    <xf numFmtId="3" fontId="4" fillId="0" borderId="0">
      <alignment horizontal="center"/>
    </xf>
    <xf numFmtId="0" fontId="1" fillId="0" borderId="0"/>
    <xf numFmtId="9" fontId="4" fillId="0" borderId="0" applyFont="0" applyFill="0" applyBorder="0" applyAlignment="0" applyProtection="0"/>
  </cellStyleXfs>
  <cellXfs count="188">
    <xf numFmtId="0" fontId="0" fillId="0" borderId="0" xfId="0"/>
    <xf numFmtId="0" fontId="50" fillId="29" borderId="0" xfId="90" applyNumberFormat="1" applyFont="1" applyFill="1" applyAlignment="1">
      <alignment horizontal="center" vertical="center" wrapText="1"/>
    </xf>
    <xf numFmtId="0" fontId="67" fillId="32" borderId="0" xfId="134" applyFill="1"/>
    <xf numFmtId="0" fontId="45" fillId="32" borderId="0" xfId="90" applyNumberFormat="1" applyFont="1" applyFill="1">
      <alignment horizontal="center"/>
    </xf>
    <xf numFmtId="0" fontId="45" fillId="32" borderId="0" xfId="95" applyNumberFormat="1" applyFont="1" applyFill="1" applyAlignment="1"/>
    <xf numFmtId="0" fontId="47" fillId="32" borderId="0" xfId="90" applyNumberFormat="1" applyFont="1" applyFill="1" applyAlignment="1">
      <alignment horizontal="center" vertical="center"/>
    </xf>
    <xf numFmtId="168" fontId="47" fillId="32" borderId="0" xfId="90" applyNumberFormat="1" applyFont="1" applyFill="1" applyAlignment="1">
      <alignment horizontal="center" vertical="center"/>
    </xf>
    <xf numFmtId="167" fontId="48" fillId="32" borderId="0" xfId="90" applyNumberFormat="1" applyFont="1" applyFill="1" applyAlignment="1">
      <alignment horizontal="center" vertical="center"/>
    </xf>
    <xf numFmtId="0" fontId="48" fillId="32" borderId="0" xfId="90" applyNumberFormat="1" applyFont="1" applyFill="1" applyAlignment="1">
      <alignment horizontal="center" vertical="center"/>
    </xf>
    <xf numFmtId="0" fontId="45" fillId="32" borderId="0" xfId="90" applyNumberFormat="1" applyFont="1" applyFill="1" applyAlignment="1">
      <alignment horizontal="center" vertical="center"/>
    </xf>
    <xf numFmtId="0" fontId="49" fillId="30" borderId="0" xfId="138" applyNumberFormat="1" applyFont="1" applyFill="1" applyAlignment="1">
      <alignment horizontal="center" vertical="center" wrapText="1"/>
    </xf>
    <xf numFmtId="0" fontId="4" fillId="32" borderId="0" xfId="134" applyFont="1" applyFill="1" applyAlignment="1">
      <alignment horizontal="center" textRotation="90"/>
    </xf>
    <xf numFmtId="0" fontId="49" fillId="35" borderId="16" xfId="138" applyNumberFormat="1" applyFont="1" applyFill="1" applyBorder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textRotation="90" wrapText="1"/>
    </xf>
    <xf numFmtId="0" fontId="53" fillId="29" borderId="0" xfId="90" applyNumberFormat="1" applyFont="1" applyFill="1" applyAlignment="1">
      <alignment horizontal="center" vertical="center" wrapText="1"/>
    </xf>
    <xf numFmtId="3" fontId="51" fillId="29" borderId="0" xfId="90" applyFont="1" applyFill="1" applyAlignment="1">
      <alignment horizontal="center" vertical="center" wrapText="1"/>
    </xf>
    <xf numFmtId="3" fontId="54" fillId="29" borderId="0" xfId="90" applyFont="1" applyFill="1" applyAlignment="1">
      <alignment horizontal="center" vertical="center" textRotation="90" wrapText="1"/>
    </xf>
    <xf numFmtId="171" fontId="45" fillId="29" borderId="0" xfId="111" applyNumberFormat="1" applyFont="1" applyFill="1" applyBorder="1" applyAlignment="1" applyProtection="1">
      <alignment horizontal="center" vertical="center" wrapText="1"/>
    </xf>
    <xf numFmtId="167" fontId="45" fillId="29" borderId="0" xfId="90" applyNumberFormat="1" applyFont="1" applyFill="1" applyAlignment="1">
      <alignment horizontal="center" vertical="center" wrapText="1"/>
    </xf>
    <xf numFmtId="3" fontId="45" fillId="29" borderId="0" xfId="90" applyFont="1" applyFill="1" applyAlignment="1">
      <alignment horizontal="center" vertical="center" wrapText="1"/>
    </xf>
    <xf numFmtId="170" fontId="45" fillId="29" borderId="0" xfId="90" applyNumberFormat="1" applyFont="1" applyFill="1" applyAlignment="1">
      <alignment horizontal="center" vertical="center"/>
    </xf>
    <xf numFmtId="0" fontId="71" fillId="32" borderId="15" xfId="137" applyNumberFormat="1" applyFill="1" applyBorder="1" applyAlignment="1">
      <alignment horizontal="center" vertical="center" wrapText="1"/>
    </xf>
    <xf numFmtId="0" fontId="49" fillId="35" borderId="0" xfId="90" applyNumberFormat="1" applyFont="1" applyFill="1" applyAlignment="1">
      <alignment horizontal="center" vertical="center" wrapText="1"/>
    </xf>
    <xf numFmtId="170" fontId="49" fillId="35" borderId="0" xfId="90" applyNumberFormat="1" applyFont="1" applyFill="1" applyAlignment="1">
      <alignment horizontal="center" vertical="center" wrapText="1"/>
    </xf>
    <xf numFmtId="10" fontId="49" fillId="35" borderId="0" xfId="135" applyNumberFormat="1" applyFont="1" applyFill="1" applyBorder="1" applyAlignment="1" applyProtection="1">
      <alignment horizontal="center" vertical="center" wrapText="1"/>
    </xf>
    <xf numFmtId="0" fontId="63" fillId="16" borderId="0" xfId="90" applyNumberFormat="1" applyFont="1" applyFill="1" applyAlignment="1">
      <alignment horizontal="center" vertical="center" wrapText="1"/>
    </xf>
    <xf numFmtId="0" fontId="78" fillId="16" borderId="0" xfId="90" applyNumberFormat="1" applyFont="1" applyFill="1" applyAlignment="1">
      <alignment horizontal="center" vertical="center" wrapText="1"/>
    </xf>
    <xf numFmtId="0" fontId="50" fillId="16" borderId="0" xfId="90" applyNumberFormat="1" applyFont="1" applyFill="1" applyAlignment="1">
      <alignment horizontal="center" vertical="center" wrapText="1"/>
    </xf>
    <xf numFmtId="3" fontId="45" fillId="16" borderId="0" xfId="90" applyFont="1" applyFill="1" applyAlignment="1">
      <alignment horizontal="center" vertical="center" wrapText="1"/>
    </xf>
    <xf numFmtId="3" fontId="50" fillId="16" borderId="0" xfId="90" applyFont="1" applyFill="1" applyAlignment="1">
      <alignment horizontal="center" vertical="center" wrapText="1"/>
    </xf>
    <xf numFmtId="169" fontId="50" fillId="16" borderId="0" xfId="90" applyNumberFormat="1" applyFont="1" applyFill="1" applyAlignment="1">
      <alignment horizontal="center" vertical="center" wrapText="1"/>
    </xf>
    <xf numFmtId="0" fontId="52" fillId="16" borderId="0" xfId="90" applyNumberFormat="1" applyFont="1" applyFill="1" applyAlignment="1">
      <alignment horizontal="left"/>
    </xf>
    <xf numFmtId="0" fontId="45" fillId="16" borderId="0" xfId="90" applyNumberFormat="1" applyFont="1" applyFill="1">
      <alignment horizontal="center"/>
    </xf>
    <xf numFmtId="182" fontId="63" fillId="16" borderId="0" xfId="90" applyNumberFormat="1" applyFont="1" applyFill="1">
      <alignment horizontal="center"/>
    </xf>
    <xf numFmtId="0" fontId="45" fillId="16" borderId="0" xfId="90" applyNumberFormat="1" applyFont="1" applyFill="1" applyAlignment="1">
      <alignment horizontal="center" vertical="center"/>
    </xf>
    <xf numFmtId="167" fontId="45" fillId="16" borderId="0" xfId="90" applyNumberFormat="1" applyFont="1" applyFill="1" applyAlignment="1">
      <alignment horizontal="center" vertical="center"/>
    </xf>
    <xf numFmtId="44" fontId="45" fillId="16" borderId="0" xfId="136" applyFont="1" applyFill="1" applyBorder="1" applyAlignment="1" applyProtection="1">
      <alignment horizontal="center" vertical="center"/>
    </xf>
    <xf numFmtId="172" fontId="50" fillId="16" borderId="0" xfId="90" applyNumberFormat="1" applyFont="1" applyFill="1" applyAlignment="1">
      <alignment horizontal="center" vertical="center"/>
    </xf>
    <xf numFmtId="3" fontId="50" fillId="34" borderId="13" xfId="134" applyNumberFormat="1" applyFont="1" applyFill="1" applyBorder="1" applyAlignment="1">
      <alignment horizontal="right"/>
    </xf>
    <xf numFmtId="3" fontId="50" fillId="34" borderId="0" xfId="134" applyNumberFormat="1" applyFont="1" applyFill="1" applyAlignment="1">
      <alignment horizontal="right"/>
    </xf>
    <xf numFmtId="3" fontId="46" fillId="34" borderId="11" xfId="134" applyNumberFormat="1" applyFont="1" applyFill="1" applyBorder="1" applyAlignment="1">
      <alignment horizontal="right"/>
    </xf>
    <xf numFmtId="3" fontId="46" fillId="34" borderId="10" xfId="134" applyNumberFormat="1" applyFont="1" applyFill="1" applyBorder="1" applyAlignment="1">
      <alignment horizontal="right"/>
    </xf>
    <xf numFmtId="183" fontId="60" fillId="16" borderId="0" xfId="90" applyNumberFormat="1" applyFont="1" applyFill="1" applyAlignment="1">
      <alignment horizontal="center" vertical="center"/>
    </xf>
    <xf numFmtId="0" fontId="61" fillId="32" borderId="0" xfId="134" applyFont="1" applyFill="1"/>
    <xf numFmtId="0" fontId="67" fillId="0" borderId="0" xfId="134"/>
    <xf numFmtId="0" fontId="80" fillId="0" borderId="0" xfId="107" applyFont="1" applyAlignment="1">
      <alignment vertical="center" wrapText="1"/>
    </xf>
    <xf numFmtId="0" fontId="80" fillId="0" borderId="0" xfId="107" applyFont="1" applyAlignment="1">
      <alignment vertical="center"/>
    </xf>
    <xf numFmtId="0" fontId="80" fillId="32" borderId="0" xfId="107" applyFont="1" applyFill="1" applyAlignment="1">
      <alignment vertical="center"/>
    </xf>
    <xf numFmtId="0" fontId="84" fillId="33" borderId="41" xfId="107" applyFont="1" applyFill="1" applyBorder="1" applyAlignment="1">
      <alignment vertical="center" wrapText="1"/>
    </xf>
    <xf numFmtId="0" fontId="80" fillId="0" borderId="41" xfId="107" applyFont="1" applyBorder="1" applyAlignment="1">
      <alignment vertical="center" wrapText="1"/>
    </xf>
    <xf numFmtId="0" fontId="80" fillId="32" borderId="41" xfId="107" applyFont="1" applyFill="1" applyBorder="1" applyAlignment="1">
      <alignment vertical="center"/>
    </xf>
    <xf numFmtId="0" fontId="84" fillId="33" borderId="41" xfId="107" applyFont="1" applyFill="1" applyBorder="1" applyAlignment="1">
      <alignment horizontal="left" vertical="center" wrapText="1"/>
    </xf>
    <xf numFmtId="0" fontId="80" fillId="0" borderId="41" xfId="107" applyFont="1" applyBorder="1" applyAlignment="1">
      <alignment horizontal="left" vertical="center" wrapText="1"/>
    </xf>
    <xf numFmtId="0" fontId="80" fillId="32" borderId="41" xfId="107" applyFont="1" applyFill="1" applyBorder="1" applyAlignment="1">
      <alignment vertical="center" wrapText="1"/>
    </xf>
    <xf numFmtId="0" fontId="1" fillId="32" borderId="0" xfId="139" applyFill="1"/>
    <xf numFmtId="0" fontId="76" fillId="0" borderId="24" xfId="139" applyFont="1" applyBorder="1" applyAlignment="1">
      <alignment horizontal="center" vertical="center" wrapText="1"/>
    </xf>
    <xf numFmtId="0" fontId="1" fillId="0" borderId="24" xfId="139" applyBorder="1"/>
    <xf numFmtId="0" fontId="77" fillId="42" borderId="24" xfId="139" applyFont="1" applyFill="1" applyBorder="1" applyAlignment="1">
      <alignment vertical="center" wrapText="1"/>
    </xf>
    <xf numFmtId="0" fontId="76" fillId="0" borderId="24" xfId="139" applyFont="1" applyBorder="1" applyAlignment="1">
      <alignment vertical="center" wrapText="1"/>
    </xf>
    <xf numFmtId="0" fontId="76" fillId="32" borderId="0" xfId="139" applyFont="1" applyFill="1" applyAlignment="1">
      <alignment vertical="center" wrapText="1"/>
    </xf>
    <xf numFmtId="0" fontId="1" fillId="0" borderId="0" xfId="139"/>
    <xf numFmtId="0" fontId="71" fillId="32" borderId="42" xfId="137" applyNumberFormat="1" applyFill="1" applyBorder="1" applyAlignment="1">
      <alignment horizontal="center" vertical="center" wrapText="1"/>
    </xf>
    <xf numFmtId="0" fontId="49" fillId="31" borderId="0" xfId="138" applyNumberFormat="1" applyFont="1" applyFill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wrapText="1"/>
    </xf>
    <xf numFmtId="3" fontId="68" fillId="40" borderId="21" xfId="90" applyFont="1" applyFill="1" applyBorder="1" applyAlignment="1">
      <alignment horizontal="center" vertical="center" wrapText="1"/>
    </xf>
    <xf numFmtId="10" fontId="57" fillId="40" borderId="21" xfId="135" applyNumberFormat="1" applyFont="1" applyFill="1" applyBorder="1" applyAlignment="1" applyProtection="1">
      <alignment horizontal="center" vertical="center" wrapText="1"/>
    </xf>
    <xf numFmtId="3" fontId="54" fillId="16" borderId="21" xfId="90" applyFont="1" applyFill="1" applyBorder="1" applyAlignment="1">
      <alignment horizontal="center" vertical="center" wrapText="1"/>
    </xf>
    <xf numFmtId="3" fontId="49" fillId="35" borderId="0" xfId="90" applyFont="1" applyFill="1" applyAlignment="1">
      <alignment horizontal="center" vertical="center" wrapText="1"/>
    </xf>
    <xf numFmtId="0" fontId="50" fillId="32" borderId="44" xfId="95" applyNumberFormat="1" applyFont="1" applyFill="1" applyBorder="1" applyAlignment="1" applyProtection="1">
      <alignment horizontal="right"/>
    </xf>
    <xf numFmtId="0" fontId="50" fillId="32" borderId="13" xfId="95" applyNumberFormat="1" applyFont="1" applyFill="1" applyBorder="1" applyAlignment="1" applyProtection="1">
      <alignment horizontal="right"/>
    </xf>
    <xf numFmtId="0" fontId="50" fillId="32" borderId="11" xfId="95" applyNumberFormat="1" applyFont="1" applyFill="1" applyBorder="1" applyAlignment="1" applyProtection="1">
      <alignment horizontal="right"/>
    </xf>
    <xf numFmtId="0" fontId="47" fillId="32" borderId="0" xfId="90" applyNumberFormat="1" applyFont="1" applyFill="1" applyBorder="1" applyAlignment="1">
      <alignment horizontal="center" vertical="center"/>
    </xf>
    <xf numFmtId="3" fontId="57" fillId="40" borderId="21" xfId="90" applyNumberFormat="1" applyFont="1" applyFill="1" applyBorder="1" applyAlignment="1">
      <alignment horizontal="center" vertical="center" wrapText="1"/>
    </xf>
    <xf numFmtId="9" fontId="57" fillId="40" borderId="21" xfId="135" applyFont="1" applyFill="1" applyBorder="1" applyAlignment="1">
      <alignment horizontal="center" vertical="center" wrapText="1"/>
    </xf>
    <xf numFmtId="0" fontId="50" fillId="33" borderId="25" xfId="95" applyNumberFormat="1" applyFont="1" applyFill="1" applyBorder="1" applyAlignment="1"/>
    <xf numFmtId="0" fontId="50" fillId="33" borderId="26" xfId="95" applyNumberFormat="1" applyFont="1" applyFill="1" applyBorder="1" applyAlignment="1"/>
    <xf numFmtId="0" fontId="45" fillId="33" borderId="26" xfId="90" applyNumberFormat="1" applyFont="1" applyFill="1" applyBorder="1" applyAlignment="1">
      <alignment horizontal="center" vertical="center"/>
    </xf>
    <xf numFmtId="170" fontId="45" fillId="33" borderId="27" xfId="90" applyNumberFormat="1" applyFont="1" applyFill="1" applyBorder="1" applyAlignment="1">
      <alignment horizontal="center" vertical="center"/>
    </xf>
    <xf numFmtId="3" fontId="50" fillId="34" borderId="44" xfId="134" applyNumberFormat="1" applyFont="1" applyFill="1" applyBorder="1" applyAlignment="1">
      <alignment horizontal="right"/>
    </xf>
    <xf numFmtId="3" fontId="50" fillId="34" borderId="46" xfId="134" applyNumberFormat="1" applyFont="1" applyFill="1" applyBorder="1" applyAlignment="1">
      <alignment horizontal="right"/>
    </xf>
    <xf numFmtId="14" fontId="45" fillId="32" borderId="10" xfId="95" applyNumberFormat="1" applyFont="1" applyFill="1" applyBorder="1" applyAlignment="1" applyProtection="1">
      <alignment horizontal="left"/>
    </xf>
    <xf numFmtId="0" fontId="67" fillId="32" borderId="12" xfId="134" applyFill="1" applyBorder="1"/>
    <xf numFmtId="171" fontId="45" fillId="16" borderId="20" xfId="111" applyNumberFormat="1" applyFont="1" applyFill="1" applyBorder="1" applyAlignment="1" applyProtection="1">
      <alignment horizontal="center" vertical="center" wrapText="1"/>
    </xf>
    <xf numFmtId="3" fontId="45" fillId="16" borderId="35" xfId="90" applyFont="1" applyFill="1" applyBorder="1" applyAlignment="1">
      <alignment horizontal="center" vertical="center" wrapText="1"/>
    </xf>
    <xf numFmtId="170" fontId="57" fillId="40" borderId="21" xfId="90" applyNumberFormat="1" applyFont="1" applyFill="1" applyBorder="1" applyAlignment="1">
      <alignment horizontal="center" vertical="center" wrapText="1"/>
    </xf>
    <xf numFmtId="171" fontId="62" fillId="16" borderId="48" xfId="111" applyNumberFormat="1" applyFont="1" applyFill="1" applyBorder="1" applyAlignment="1" applyProtection="1">
      <alignment horizontal="center" vertical="center" wrapText="1"/>
    </xf>
    <xf numFmtId="170" fontId="45" fillId="16" borderId="49" xfId="90" applyNumberFormat="1" applyFont="1" applyFill="1" applyBorder="1" applyAlignment="1">
      <alignment horizontal="center" vertical="center"/>
    </xf>
    <xf numFmtId="170" fontId="45" fillId="16" borderId="21" xfId="90" applyNumberFormat="1" applyFont="1" applyFill="1" applyBorder="1" applyAlignment="1">
      <alignment horizontal="center" vertical="center"/>
    </xf>
    <xf numFmtId="171" fontId="62" fillId="16" borderId="21" xfId="111" applyNumberFormat="1" applyFont="1" applyFill="1" applyBorder="1" applyAlignment="1" applyProtection="1">
      <alignment horizontal="center" vertical="center" wrapText="1"/>
    </xf>
    <xf numFmtId="171" fontId="45" fillId="16" borderId="51" xfId="111" applyNumberFormat="1" applyFont="1" applyFill="1" applyBorder="1" applyAlignment="1" applyProtection="1">
      <alignment horizontal="center" vertical="center" wrapText="1"/>
    </xf>
    <xf numFmtId="3" fontId="45" fillId="16" borderId="51" xfId="90" applyFont="1" applyFill="1" applyBorder="1" applyAlignment="1">
      <alignment horizontal="center" vertical="center" wrapText="1"/>
    </xf>
    <xf numFmtId="3" fontId="49" fillId="35" borderId="0" xfId="90" applyFont="1" applyFill="1" applyAlignment="1">
      <alignment horizontal="center" vertical="center" wrapText="1"/>
    </xf>
    <xf numFmtId="0" fontId="87" fillId="0" borderId="0" xfId="0" applyFont="1"/>
    <xf numFmtId="3" fontId="50" fillId="32" borderId="0" xfId="110" applyFont="1" applyFill="1" applyAlignment="1">
      <alignment horizontal="center" vertical="center" wrapText="1"/>
    </xf>
    <xf numFmtId="3" fontId="70" fillId="39" borderId="0" xfId="90" applyFont="1" applyFill="1" applyBorder="1" applyAlignment="1">
      <alignment horizontal="center" vertical="center" textRotation="90" wrapText="1"/>
    </xf>
    <xf numFmtId="0" fontId="49" fillId="31" borderId="0" xfId="138" applyNumberFormat="1" applyFont="1" applyFill="1" applyAlignment="1">
      <alignment horizontal="center" vertical="center" wrapText="1"/>
    </xf>
    <xf numFmtId="3" fontId="68" fillId="40" borderId="21" xfId="90" applyFont="1" applyFill="1" applyBorder="1" applyAlignment="1">
      <alignment horizontal="center" vertical="center" wrapText="1"/>
    </xf>
    <xf numFmtId="10" fontId="57" fillId="40" borderId="21" xfId="135" applyNumberFormat="1" applyFont="1" applyFill="1" applyBorder="1" applyAlignment="1" applyProtection="1">
      <alignment horizontal="center" vertical="center" wrapText="1"/>
    </xf>
    <xf numFmtId="170" fontId="45" fillId="16" borderId="36" xfId="90" applyNumberFormat="1" applyFont="1" applyFill="1" applyBorder="1" applyAlignment="1">
      <alignment horizontal="center" vertical="center"/>
    </xf>
    <xf numFmtId="170" fontId="57" fillId="40" borderId="21" xfId="90" applyNumberFormat="1" applyFont="1" applyFill="1" applyBorder="1" applyAlignment="1">
      <alignment horizontal="center" vertical="center" wrapText="1"/>
    </xf>
    <xf numFmtId="0" fontId="86" fillId="0" borderId="17" xfId="0" applyFont="1" applyBorder="1" applyAlignment="1">
      <alignment horizontal="left" vertical="center" wrapText="1"/>
    </xf>
    <xf numFmtId="3" fontId="54" fillId="16" borderId="21" xfId="90" applyFont="1" applyFill="1" applyBorder="1" applyAlignment="1">
      <alignment horizontal="center" vertical="center" wrapText="1"/>
    </xf>
    <xf numFmtId="171" fontId="62" fillId="16" borderId="22" xfId="111" applyNumberFormat="1" applyFont="1" applyFill="1" applyBorder="1" applyAlignment="1" applyProtection="1">
      <alignment horizontal="center" vertical="center" wrapText="1"/>
    </xf>
    <xf numFmtId="171" fontId="45" fillId="16" borderId="20" xfId="111" applyNumberFormat="1" applyFont="1" applyFill="1" applyBorder="1" applyAlignment="1" applyProtection="1">
      <alignment horizontal="center" vertical="center" wrapText="1"/>
    </xf>
    <xf numFmtId="3" fontId="45" fillId="16" borderId="35" xfId="90" applyFont="1" applyFill="1" applyBorder="1" applyAlignment="1">
      <alignment horizontal="center" vertical="center" wrapText="1"/>
    </xf>
    <xf numFmtId="0" fontId="45" fillId="29" borderId="0" xfId="90" applyNumberFormat="1" applyFont="1" applyFill="1" applyAlignment="1">
      <alignment horizontal="center" vertical="center"/>
    </xf>
    <xf numFmtId="171" fontId="62" fillId="16" borderId="18" xfId="111" applyNumberFormat="1" applyFont="1" applyFill="1" applyBorder="1" applyAlignment="1" applyProtection="1">
      <alignment horizontal="center" vertical="center" wrapText="1"/>
    </xf>
    <xf numFmtId="171" fontId="45" fillId="16" borderId="34" xfId="111" applyNumberFormat="1" applyFont="1" applyFill="1" applyBorder="1" applyAlignment="1" applyProtection="1">
      <alignment horizontal="center" vertical="center" wrapText="1"/>
    </xf>
    <xf numFmtId="3" fontId="45" fillId="16" borderId="37" xfId="90" applyFont="1" applyFill="1" applyBorder="1" applyAlignment="1">
      <alignment horizontal="center" vertical="center" wrapText="1"/>
    </xf>
    <xf numFmtId="170" fontId="45" fillId="16" borderId="0" xfId="90" applyNumberFormat="1" applyFont="1" applyFill="1" applyBorder="1" applyAlignment="1">
      <alignment horizontal="center" vertical="center"/>
    </xf>
    <xf numFmtId="9" fontId="57" fillId="40" borderId="21" xfId="135" applyFont="1" applyFill="1" applyBorder="1" applyAlignment="1">
      <alignment horizontal="center" vertical="center" wrapText="1"/>
    </xf>
    <xf numFmtId="181" fontId="50" fillId="34" borderId="10" xfId="134" applyNumberFormat="1" applyFont="1" applyFill="1" applyBorder="1" applyAlignment="1">
      <alignment horizontal="right"/>
    </xf>
    <xf numFmtId="181" fontId="50" fillId="34" borderId="12" xfId="134" applyNumberFormat="1" applyFont="1" applyFill="1" applyBorder="1" applyAlignment="1">
      <alignment horizontal="right"/>
    </xf>
    <xf numFmtId="0" fontId="72" fillId="37" borderId="46" xfId="0" applyFont="1" applyFill="1" applyBorder="1" applyAlignment="1">
      <alignment horizontal="left"/>
    </xf>
    <xf numFmtId="0" fontId="72" fillId="37" borderId="45" xfId="0" applyFont="1" applyFill="1" applyBorder="1" applyAlignment="1">
      <alignment horizontal="left"/>
    </xf>
    <xf numFmtId="0" fontId="66" fillId="37" borderId="0" xfId="0" applyFont="1" applyFill="1" applyBorder="1" applyAlignment="1">
      <alignment horizontal="left"/>
    </xf>
    <xf numFmtId="0" fontId="66" fillId="37" borderId="14" xfId="0" applyFont="1" applyFill="1" applyBorder="1" applyAlignment="1">
      <alignment horizontal="left"/>
    </xf>
    <xf numFmtId="17" fontId="66" fillId="38" borderId="0" xfId="0" applyNumberFormat="1" applyFont="1" applyFill="1" applyBorder="1" applyAlignment="1">
      <alignment horizontal="left"/>
    </xf>
    <xf numFmtId="0" fontId="66" fillId="38" borderId="14" xfId="0" applyFont="1" applyFill="1" applyBorder="1" applyAlignment="1">
      <alignment horizontal="left"/>
    </xf>
    <xf numFmtId="3" fontId="70" fillId="39" borderId="49" xfId="90" applyFont="1" applyFill="1" applyBorder="1" applyAlignment="1">
      <alignment horizontal="center" vertical="center" textRotation="90" wrapText="1"/>
    </xf>
    <xf numFmtId="3" fontId="70" fillId="39" borderId="0" xfId="90" applyFont="1" applyFill="1" applyBorder="1" applyAlignment="1">
      <alignment horizontal="center" vertical="center" textRotation="90" wrapText="1"/>
    </xf>
    <xf numFmtId="3" fontId="54" fillId="16" borderId="21" xfId="90" applyFont="1" applyFill="1" applyBorder="1" applyAlignment="1">
      <alignment horizontal="right" vertical="center" wrapText="1"/>
    </xf>
    <xf numFmtId="9" fontId="57" fillId="40" borderId="20" xfId="135" applyFont="1" applyFill="1" applyBorder="1" applyAlignment="1">
      <alignment horizontal="center" vertical="center" wrapText="1"/>
    </xf>
    <xf numFmtId="9" fontId="57" fillId="40" borderId="49" xfId="135" applyFont="1" applyFill="1" applyBorder="1" applyAlignment="1">
      <alignment horizontal="center" vertical="center" wrapText="1"/>
    </xf>
    <xf numFmtId="9" fontId="57" fillId="40" borderId="52" xfId="135" applyFont="1" applyFill="1" applyBorder="1" applyAlignment="1">
      <alignment horizontal="center" vertical="center" wrapText="1"/>
    </xf>
    <xf numFmtId="0" fontId="45" fillId="32" borderId="25" xfId="90" applyNumberFormat="1" applyFont="1" applyFill="1" applyBorder="1" applyAlignment="1">
      <alignment horizontal="center" vertical="center"/>
    </xf>
    <xf numFmtId="0" fontId="45" fillId="32" borderId="26" xfId="90" applyNumberFormat="1" applyFont="1" applyFill="1" applyBorder="1" applyAlignment="1">
      <alignment horizontal="center" vertical="center"/>
    </xf>
    <xf numFmtId="0" fontId="45" fillId="32" borderId="27" xfId="90" applyNumberFormat="1" applyFont="1" applyFill="1" applyBorder="1" applyAlignment="1">
      <alignment horizontal="center" vertical="center"/>
    </xf>
    <xf numFmtId="0" fontId="49" fillId="31" borderId="0" xfId="138" applyNumberFormat="1" applyFont="1" applyFill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wrapText="1"/>
    </xf>
    <xf numFmtId="0" fontId="66" fillId="44" borderId="28" xfId="134" applyFont="1" applyFill="1" applyBorder="1" applyAlignment="1">
      <alignment horizontal="left" vertical="center" wrapText="1"/>
    </xf>
    <xf numFmtId="0" fontId="66" fillId="44" borderId="29" xfId="134" applyFont="1" applyFill="1" applyBorder="1" applyAlignment="1">
      <alignment horizontal="left" vertical="center" wrapText="1"/>
    </xf>
    <xf numFmtId="0" fontId="66" fillId="44" borderId="30" xfId="134" applyFont="1" applyFill="1" applyBorder="1" applyAlignment="1">
      <alignment horizontal="left" vertical="center" wrapText="1"/>
    </xf>
    <xf numFmtId="0" fontId="66" fillId="44" borderId="38" xfId="134" applyFont="1" applyFill="1" applyBorder="1" applyAlignment="1">
      <alignment horizontal="left" vertical="center" wrapText="1"/>
    </xf>
    <xf numFmtId="0" fontId="66" fillId="44" borderId="0" xfId="134" applyFont="1" applyFill="1" applyAlignment="1">
      <alignment horizontal="left" vertical="center" wrapText="1"/>
    </xf>
    <xf numFmtId="0" fontId="66" fillId="44" borderId="39" xfId="134" applyFont="1" applyFill="1" applyBorder="1" applyAlignment="1">
      <alignment horizontal="left" vertical="center" wrapText="1"/>
    </xf>
    <xf numFmtId="0" fontId="66" fillId="44" borderId="31" xfId="134" applyFont="1" applyFill="1" applyBorder="1" applyAlignment="1">
      <alignment horizontal="left" vertical="center" wrapText="1"/>
    </xf>
    <xf numFmtId="0" fontId="66" fillId="44" borderId="32" xfId="134" applyFont="1" applyFill="1" applyBorder="1" applyAlignment="1">
      <alignment horizontal="left" vertical="center" wrapText="1"/>
    </xf>
    <xf numFmtId="0" fontId="66" fillId="44" borderId="33" xfId="134" applyFont="1" applyFill="1" applyBorder="1" applyAlignment="1">
      <alignment horizontal="left" vertical="center" wrapText="1"/>
    </xf>
    <xf numFmtId="3" fontId="50" fillId="32" borderId="0" xfId="110" applyFont="1" applyFill="1" applyAlignment="1">
      <alignment horizontal="center" vertical="center" wrapText="1"/>
    </xf>
    <xf numFmtId="9" fontId="57" fillId="40" borderId="19" xfId="135" applyFont="1" applyFill="1" applyBorder="1" applyAlignment="1">
      <alignment horizontal="center" vertical="center" wrapText="1"/>
    </xf>
    <xf numFmtId="9" fontId="57" fillId="40" borderId="23" xfId="135" applyFont="1" applyFill="1" applyBorder="1" applyAlignment="1">
      <alignment horizontal="center" vertical="center" wrapText="1"/>
    </xf>
    <xf numFmtId="3" fontId="49" fillId="35" borderId="0" xfId="90" applyFont="1" applyFill="1" applyAlignment="1">
      <alignment horizontal="center" vertical="center" wrapText="1"/>
    </xf>
    <xf numFmtId="3" fontId="60" fillId="16" borderId="0" xfId="90" applyFont="1" applyFill="1" applyAlignment="1">
      <alignment horizontal="left" vertical="center" wrapText="1"/>
    </xf>
    <xf numFmtId="181" fontId="50" fillId="34" borderId="46" xfId="134" applyNumberFormat="1" applyFont="1" applyFill="1" applyBorder="1" applyAlignment="1">
      <alignment horizontal="right"/>
    </xf>
    <xf numFmtId="181" fontId="50" fillId="34" borderId="45" xfId="134" applyNumberFormat="1" applyFont="1" applyFill="1" applyBorder="1" applyAlignment="1">
      <alignment horizontal="right"/>
    </xf>
    <xf numFmtId="181" fontId="50" fillId="34" borderId="0" xfId="134" applyNumberFormat="1" applyFont="1" applyFill="1" applyAlignment="1">
      <alignment horizontal="right"/>
    </xf>
    <xf numFmtId="181" fontId="50" fillId="34" borderId="14" xfId="134" applyNumberFormat="1" applyFont="1" applyFill="1" applyBorder="1" applyAlignment="1">
      <alignment horizontal="right"/>
    </xf>
    <xf numFmtId="0" fontId="81" fillId="0" borderId="0" xfId="107" applyFont="1" applyAlignment="1">
      <alignment horizontal="center" vertical="center"/>
    </xf>
    <xf numFmtId="0" fontId="82" fillId="32" borderId="40" xfId="107" applyFont="1" applyFill="1" applyBorder="1" applyAlignment="1">
      <alignment horizontal="center" vertical="center"/>
    </xf>
    <xf numFmtId="0" fontId="83" fillId="29" borderId="41" xfId="107" applyFont="1" applyFill="1" applyBorder="1" applyAlignment="1">
      <alignment horizontal="center" vertical="center"/>
    </xf>
    <xf numFmtId="0" fontId="76" fillId="0" borderId="25" xfId="139" applyFont="1" applyBorder="1" applyAlignment="1">
      <alignment horizontal="left" vertical="center" wrapText="1"/>
    </xf>
    <xf numFmtId="0" fontId="76" fillId="0" borderId="26" xfId="139" applyFont="1" applyBorder="1" applyAlignment="1">
      <alignment horizontal="left" vertical="center" wrapText="1"/>
    </xf>
    <xf numFmtId="0" fontId="76" fillId="0" borderId="27" xfId="139" applyFont="1" applyBorder="1" applyAlignment="1">
      <alignment horizontal="left" vertical="center" wrapText="1"/>
    </xf>
    <xf numFmtId="0" fontId="76" fillId="32" borderId="25" xfId="139" applyFont="1" applyFill="1" applyBorder="1" applyAlignment="1">
      <alignment horizontal="left" vertical="center" wrapText="1"/>
    </xf>
    <xf numFmtId="0" fontId="76" fillId="32" borderId="26" xfId="139" applyFont="1" applyFill="1" applyBorder="1" applyAlignment="1">
      <alignment horizontal="left" vertical="center" wrapText="1"/>
    </xf>
    <xf numFmtId="0" fontId="76" fillId="32" borderId="27" xfId="139" applyFont="1" applyFill="1" applyBorder="1" applyAlignment="1">
      <alignment horizontal="left" vertical="center" wrapText="1"/>
    </xf>
    <xf numFmtId="0" fontId="1" fillId="0" borderId="24" xfId="139" applyBorder="1" applyAlignment="1">
      <alignment horizontal="center"/>
    </xf>
    <xf numFmtId="0" fontId="73" fillId="0" borderId="24" xfId="139" applyFont="1" applyBorder="1" applyAlignment="1">
      <alignment horizontal="center" vertical="center"/>
    </xf>
    <xf numFmtId="0" fontId="1" fillId="41" borderId="24" xfId="139" applyFill="1" applyBorder="1" applyAlignment="1">
      <alignment horizontal="center"/>
    </xf>
    <xf numFmtId="0" fontId="74" fillId="0" borderId="24" xfId="139" applyFont="1" applyBorder="1" applyAlignment="1">
      <alignment horizontal="left"/>
    </xf>
    <xf numFmtId="0" fontId="75" fillId="41" borderId="25" xfId="139" applyFont="1" applyFill="1" applyBorder="1" applyAlignment="1">
      <alignment horizontal="center"/>
    </xf>
    <xf numFmtId="0" fontId="75" fillId="41" borderId="26" xfId="139" applyFont="1" applyFill="1" applyBorder="1" applyAlignment="1">
      <alignment horizontal="center"/>
    </xf>
    <xf numFmtId="0" fontId="75" fillId="41" borderId="27" xfId="139" applyFont="1" applyFill="1" applyBorder="1" applyAlignment="1">
      <alignment horizontal="center"/>
    </xf>
    <xf numFmtId="0" fontId="71" fillId="0" borderId="25" xfId="137" applyBorder="1" applyAlignment="1">
      <alignment horizontal="left" vertical="center" wrapText="1"/>
    </xf>
    <xf numFmtId="0" fontId="71" fillId="0" borderId="26" xfId="137" applyBorder="1" applyAlignment="1">
      <alignment horizontal="left" vertical="center" wrapText="1"/>
    </xf>
    <xf numFmtId="0" fontId="71" fillId="0" borderId="27" xfId="137" applyBorder="1" applyAlignment="1">
      <alignment horizontal="left" vertical="center" wrapText="1"/>
    </xf>
    <xf numFmtId="0" fontId="45" fillId="29" borderId="53" xfId="90" applyNumberFormat="1" applyFont="1" applyFill="1" applyBorder="1" applyAlignment="1">
      <alignment horizontal="center" vertical="center" wrapText="1"/>
    </xf>
    <xf numFmtId="0" fontId="45" fillId="29" borderId="47" xfId="90" applyNumberFormat="1" applyFont="1" applyFill="1" applyBorder="1" applyAlignment="1">
      <alignment horizontal="center" vertical="center" wrapText="1"/>
    </xf>
    <xf numFmtId="0" fontId="45" fillId="29" borderId="54" xfId="90" applyNumberFormat="1" applyFont="1" applyFill="1" applyBorder="1" applyAlignment="1">
      <alignment horizontal="center" vertical="center" wrapText="1"/>
    </xf>
    <xf numFmtId="3" fontId="68" fillId="40" borderId="55" xfId="90" applyFont="1" applyFill="1" applyBorder="1" applyAlignment="1">
      <alignment horizontal="center" vertical="center" wrapText="1"/>
    </xf>
    <xf numFmtId="3" fontId="68" fillId="40" borderId="55" xfId="90" applyFont="1" applyFill="1" applyBorder="1" applyAlignment="1">
      <alignment horizontal="center" vertical="center" wrapText="1"/>
    </xf>
    <xf numFmtId="0" fontId="49" fillId="36" borderId="56" xfId="138" applyNumberFormat="1" applyFont="1" applyFill="1" applyBorder="1" applyAlignment="1">
      <alignment horizontal="center" vertical="center" wrapText="1"/>
    </xf>
    <xf numFmtId="0" fontId="49" fillId="36" borderId="57" xfId="138" applyNumberFormat="1" applyFont="1" applyFill="1" applyBorder="1" applyAlignment="1">
      <alignment horizontal="center" vertical="center" wrapText="1"/>
    </xf>
    <xf numFmtId="0" fontId="49" fillId="36" borderId="58" xfId="138" applyNumberFormat="1" applyFont="1" applyFill="1" applyBorder="1" applyAlignment="1">
      <alignment horizontal="center" vertical="center" wrapText="1"/>
    </xf>
    <xf numFmtId="3" fontId="49" fillId="35" borderId="60" xfId="90" applyFont="1" applyFill="1" applyBorder="1" applyAlignment="1">
      <alignment horizontal="center" vertical="center" wrapText="1"/>
    </xf>
    <xf numFmtId="3" fontId="49" fillId="35" borderId="61" xfId="90" applyFont="1" applyFill="1" applyBorder="1" applyAlignment="1">
      <alignment horizontal="center" vertical="center" wrapText="1"/>
    </xf>
    <xf numFmtId="3" fontId="49" fillId="35" borderId="62" xfId="90" applyFont="1" applyFill="1" applyBorder="1" applyAlignment="1">
      <alignment horizontal="center" vertical="center" wrapText="1"/>
    </xf>
    <xf numFmtId="3" fontId="68" fillId="43" borderId="59" xfId="90" applyFont="1" applyFill="1" applyBorder="1" applyAlignment="1">
      <alignment horizontal="center" vertical="center" wrapText="1"/>
    </xf>
    <xf numFmtId="3" fontId="68" fillId="43" borderId="21" xfId="90" applyFont="1" applyFill="1" applyBorder="1" applyAlignment="1">
      <alignment horizontal="center" vertical="center" wrapText="1"/>
    </xf>
    <xf numFmtId="3" fontId="68" fillId="43" borderId="43" xfId="90" applyFont="1" applyFill="1" applyBorder="1" applyAlignment="1">
      <alignment horizontal="center" vertical="center" wrapText="1"/>
    </xf>
    <xf numFmtId="3" fontId="68" fillId="43" borderId="21" xfId="90" applyFont="1" applyFill="1" applyBorder="1" applyAlignment="1">
      <alignment horizontal="center" vertical="center" wrapText="1"/>
    </xf>
    <xf numFmtId="3" fontId="68" fillId="43" borderId="43" xfId="90" applyFont="1" applyFill="1" applyBorder="1" applyAlignment="1">
      <alignment horizontal="center" vertical="center" wrapText="1"/>
    </xf>
    <xf numFmtId="3" fontId="54" fillId="16" borderId="50" xfId="90" applyFont="1" applyFill="1" applyBorder="1" applyAlignment="1">
      <alignment horizontal="right" vertical="center" wrapText="1"/>
    </xf>
    <xf numFmtId="0" fontId="60" fillId="16" borderId="0" xfId="90" applyNumberFormat="1" applyFont="1" applyFill="1" applyAlignment="1">
      <alignment horizontal="left"/>
    </xf>
    <xf numFmtId="0" fontId="86" fillId="0" borderId="63" xfId="0" applyFont="1" applyBorder="1" applyAlignment="1">
      <alignment horizontal="left" vertical="center" wrapText="1"/>
    </xf>
    <xf numFmtId="3" fontId="68" fillId="43" borderId="64" xfId="90" applyFont="1" applyFill="1" applyBorder="1" applyAlignment="1">
      <alignment horizontal="center" vertical="center" wrapText="1"/>
    </xf>
    <xf numFmtId="3" fontId="68" fillId="43" borderId="65" xfId="90" applyFont="1" applyFill="1" applyBorder="1" applyAlignment="1">
      <alignment horizontal="center" vertical="center" wrapText="1"/>
    </xf>
  </cellXfs>
  <cellStyles count="141">
    <cellStyle name="_x0012_" xfId="1" xr:uid="{00000000-0005-0000-0000-000000000000}"/>
    <cellStyle name="_x0012_ 2" xfId="92" xr:uid="{00000000-0005-0000-0000-000001000000}"/>
    <cellStyle name="_x0012_? ИЂA?_x000e_?2?V?z?ћ?В?ж?_x000a__x0001_._x0001_R_x0001_v_x0001_љ_x0001_ѕ_x0001_в_x0001__x0006__x0002_*_x0002_????#?_x0010_?_x0001_?p_x0012_p_x0012_p_x0012_????????????????????????????????????????????????????????????????_x0018_" xfId="2" xr:uid="{00000000-0005-0000-0000-000004000000}"/>
    <cellStyle name="_x0012_? ИЂA?_x000e_?2?V?z?ћ?В?ж?_x000a__x0001_._x0001_R_x0001_v_x0001_љ_x0001_ѕ_x0001_в_x0001__x0006__x0002_*_x0002_????#?_x0010_?_x0001_?p_x0012_p_x0012_p_x0012_????????????????????????????????????????????????????????????????_x0018_ 2" xfId="93" xr:uid="{00000000-0005-0000-0000-000005000000}"/>
    <cellStyle name="_sneki viral 10-07-2007" xfId="3" xr:uid="{00000000-0005-0000-0000-000003000000}"/>
    <cellStyle name="_Ответ от Баинга" xfId="4" xr:uid="{00000000-0005-0000-0000-000002000000}"/>
    <cellStyle name="2.Жирный" xfId="5" xr:uid="{00000000-0005-0000-0000-000006000000}"/>
    <cellStyle name="20% - Акцент1" xfId="6" xr:uid="{00000000-0005-0000-0000-000007000000}"/>
    <cellStyle name="20% - Акцент2" xfId="7" xr:uid="{00000000-0005-0000-0000-000008000000}"/>
    <cellStyle name="20% - Акцент3" xfId="8" xr:uid="{00000000-0005-0000-0000-000009000000}"/>
    <cellStyle name="20% - Акцент4" xfId="9" xr:uid="{00000000-0005-0000-0000-00000A000000}"/>
    <cellStyle name="20% - Акцент5" xfId="10" xr:uid="{00000000-0005-0000-0000-00000B000000}"/>
    <cellStyle name="20% - Акцент6" xfId="11" xr:uid="{00000000-0005-0000-0000-00000C000000}"/>
    <cellStyle name="40% - Акцент1" xfId="12" xr:uid="{00000000-0005-0000-0000-00000D000000}"/>
    <cellStyle name="40% - Акцент2" xfId="13" xr:uid="{00000000-0005-0000-0000-00000E000000}"/>
    <cellStyle name="40% - Акцент3" xfId="14" xr:uid="{00000000-0005-0000-0000-00000F000000}"/>
    <cellStyle name="40% - Акцент4" xfId="15" xr:uid="{00000000-0005-0000-0000-000010000000}"/>
    <cellStyle name="40% - Акцент5" xfId="16" xr:uid="{00000000-0005-0000-0000-000011000000}"/>
    <cellStyle name="40% - Акцент6" xfId="17" xr:uid="{00000000-0005-0000-0000-000012000000}"/>
    <cellStyle name="60% - Акцент1" xfId="18" xr:uid="{00000000-0005-0000-0000-000013000000}"/>
    <cellStyle name="60% - Акцент2" xfId="19" xr:uid="{00000000-0005-0000-0000-000014000000}"/>
    <cellStyle name="60% - Акцент3" xfId="20" xr:uid="{00000000-0005-0000-0000-000015000000}"/>
    <cellStyle name="60% - Акцент4" xfId="21" xr:uid="{00000000-0005-0000-0000-000016000000}"/>
    <cellStyle name="60% - Акцент5" xfId="22" xr:uid="{00000000-0005-0000-0000-000017000000}"/>
    <cellStyle name="60% - Акцент6" xfId="23" xr:uid="{00000000-0005-0000-0000-000018000000}"/>
    <cellStyle name="Currency_Mercedes E-Class Premium Sport Edition Mediaplan 10-12-2007 ver2" xfId="24" xr:uid="{00000000-0005-0000-0000-00005E000000}"/>
    <cellStyle name="Currency_Mercedes E-Class Premium Sport Edition Mediaplan 10-12-2007 ver2 2" xfId="111" xr:uid="{00000000-0005-0000-0000-00005F000000}"/>
    <cellStyle name="Datum" xfId="25" xr:uid="{00000000-0005-0000-0000-000060000000}"/>
    <cellStyle name="Dezimal_Pst_98 Arbeitsmappe" xfId="26" xr:uid="{00000000-0005-0000-0000-000061000000}"/>
    <cellStyle name="Euro" xfId="27" xr:uid="{00000000-0005-0000-0000-000062000000}"/>
    <cellStyle name="Euro 2" xfId="94" xr:uid="{00000000-0005-0000-0000-000063000000}"/>
    <cellStyle name="Grey" xfId="28" xr:uid="{00000000-0005-0000-0000-000064000000}"/>
    <cellStyle name="Input [yellow]" xfId="29" xr:uid="{00000000-0005-0000-0000-000065000000}"/>
    <cellStyle name="Normal - Style1" xfId="30" xr:uid="{00000000-0005-0000-0000-000066000000}"/>
    <cellStyle name="Normal 2" xfId="31" xr:uid="{00000000-0005-0000-0000-000067000000}"/>
    <cellStyle name="Normal 2 2" xfId="95" xr:uid="{00000000-0005-0000-0000-000068000000}"/>
    <cellStyle name="Normal 3" xfId="32" xr:uid="{00000000-0005-0000-0000-000069000000}"/>
    <cellStyle name="Normal 3 2" xfId="96" xr:uid="{00000000-0005-0000-0000-00006A000000}"/>
    <cellStyle name="Normal 4" xfId="33" xr:uid="{00000000-0005-0000-0000-00006B000000}"/>
    <cellStyle name="Normal 5" xfId="34" xr:uid="{00000000-0005-0000-0000-00006C000000}"/>
    <cellStyle name="Normal 5 2" xfId="97" xr:uid="{00000000-0005-0000-0000-00006D000000}"/>
    <cellStyle name="Normal_MB_A-B-C- Internet 20 02 08" xfId="35" xr:uid="{00000000-0005-0000-0000-00006E000000}"/>
    <cellStyle name="Normal_Mercedes E-Class Premium Sport Edition Mediaplan 10-12-2007 ver2 2" xfId="90" xr:uid="{00000000-0005-0000-0000-000070000000}"/>
    <cellStyle name="Normal_Rehau preliminaty plan 29-10-2007 2" xfId="138" xr:uid="{93A81D44-EB96-6F4A-A832-73D16724784C}"/>
    <cellStyle name="Normal_RZD 04-07-2007 2" xfId="110" xr:uid="{00000000-0005-0000-0000-000073000000}"/>
    <cellStyle name="Percent [2]" xfId="36" xr:uid="{00000000-0005-0000-0000-000074000000}"/>
    <cellStyle name="Percent [2] 2" xfId="98" xr:uid="{00000000-0005-0000-0000-000075000000}"/>
    <cellStyle name="Percent 2" xfId="130" xr:uid="{CB8E5532-A098-874A-90A0-16AC66D59288}"/>
    <cellStyle name="Rubrik" xfId="37" xr:uid="{00000000-0005-0000-0000-000076000000}"/>
    <cellStyle name="skugga" xfId="38" xr:uid="{00000000-0005-0000-0000-000077000000}"/>
    <cellStyle name="Standaard_9410CORA" xfId="39" xr:uid="{00000000-0005-0000-0000-000078000000}"/>
    <cellStyle name="Standard_Gammon" xfId="40" xr:uid="{00000000-0005-0000-0000-000079000000}"/>
    <cellStyle name="Style 1" xfId="41" xr:uid="{00000000-0005-0000-0000-00007A000000}"/>
    <cellStyle name="Style 1 2" xfId="99" xr:uid="{00000000-0005-0000-0000-00007B000000}"/>
    <cellStyle name="Table" xfId="42" xr:uid="{00000000-0005-0000-0000-00007C000000}"/>
    <cellStyle name="Talmed2decimaler" xfId="43" xr:uid="{00000000-0005-0000-0000-00007D000000}"/>
    <cellStyle name="Talutandecimaler" xfId="44" xr:uid="{00000000-0005-0000-0000-00007E000000}"/>
    <cellStyle name="Tid" xfId="45" xr:uid="{00000000-0005-0000-0000-00007F000000}"/>
    <cellStyle name="Tusental (0)_Bok1 Diagram 10" xfId="46" xr:uid="{00000000-0005-0000-0000-000080000000}"/>
    <cellStyle name="Tusental_Bok1 Diagram 10" xfId="47" xr:uid="{00000000-0005-0000-0000-000081000000}"/>
    <cellStyle name="Underrubrik" xfId="48" xr:uid="{00000000-0005-0000-0000-000082000000}"/>
    <cellStyle name="Valuta (0)_Bok1 Diagram 10" xfId="49" xr:uid="{00000000-0005-0000-0000-000083000000}"/>
    <cellStyle name="Valuta_BLAD" xfId="50" xr:uid="{00000000-0005-0000-0000-000084000000}"/>
    <cellStyle name="Акцент1" xfId="51" xr:uid="{00000000-0005-0000-0000-000019000000}"/>
    <cellStyle name="Акцент2" xfId="52" xr:uid="{00000000-0005-0000-0000-00001A000000}"/>
    <cellStyle name="Акцент3" xfId="53" xr:uid="{00000000-0005-0000-0000-00001B000000}"/>
    <cellStyle name="Акцент4" xfId="54" xr:uid="{00000000-0005-0000-0000-00001C000000}"/>
    <cellStyle name="Акцент5" xfId="55" xr:uid="{00000000-0005-0000-0000-00001D000000}"/>
    <cellStyle name="Акцент6" xfId="56" xr:uid="{00000000-0005-0000-0000-00001E000000}"/>
    <cellStyle name="Бюджет" xfId="57" xr:uid="{00000000-0005-0000-0000-00001F000000}"/>
    <cellStyle name="Ввод " xfId="58" xr:uid="{00000000-0005-0000-0000-000020000000}"/>
    <cellStyle name="Вывод" xfId="59" xr:uid="{00000000-0005-0000-0000-000021000000}"/>
    <cellStyle name="Выворотка" xfId="60" xr:uid="{00000000-0005-0000-0000-000022000000}"/>
    <cellStyle name="Вычисление" xfId="61" xr:uid="{00000000-0005-0000-0000-000023000000}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7" builtinId="8"/>
    <cellStyle name="Денежный 2" xfId="136" xr:uid="{1242E998-EB19-F34C-B4FB-87671FB6ACED}"/>
    <cellStyle name="Деньги" xfId="62" xr:uid="{00000000-0005-0000-0000-00002C000000}"/>
    <cellStyle name="Деньги 2" xfId="100" xr:uid="{00000000-0005-0000-0000-00002D000000}"/>
    <cellStyle name="Заголовок" xfId="63" xr:uid="{00000000-0005-0000-0000-00002E000000}"/>
    <cellStyle name="Заголовок 1" xfId="64" xr:uid="{00000000-0005-0000-0000-00002F000000}"/>
    <cellStyle name="Заголовок 2" xfId="65" xr:uid="{00000000-0005-0000-0000-000030000000}"/>
    <cellStyle name="Заголовок 3" xfId="66" xr:uid="{00000000-0005-0000-0000-000031000000}"/>
    <cellStyle name="Заголовок 4" xfId="67" xr:uid="{00000000-0005-0000-0000-000032000000}"/>
    <cellStyle name="Заголовок_Deposit_Radio_Европа+Русское" xfId="68" xr:uid="{00000000-0005-0000-0000-000033000000}"/>
    <cellStyle name="Значение" xfId="69" xr:uid="{00000000-0005-0000-0000-000034000000}"/>
    <cellStyle name="Итог" xfId="70" xr:uid="{00000000-0005-0000-0000-000035000000}"/>
    <cellStyle name="Контрольная ячейка" xfId="71" xr:uid="{00000000-0005-0000-0000-000036000000}"/>
    <cellStyle name="Критерий" xfId="72" xr:uid="{00000000-0005-0000-0000-000037000000}"/>
    <cellStyle name="Название" xfId="73" xr:uid="{00000000-0005-0000-0000-000038000000}"/>
    <cellStyle name="Нейтральный" xfId="74" xr:uid="{00000000-0005-0000-0000-000039000000}"/>
    <cellStyle name="Обычный" xfId="0" builtinId="0"/>
    <cellStyle name="Обычный 2" xfId="91" xr:uid="{00000000-0005-0000-0000-00003B000000}"/>
    <cellStyle name="Обычный 2 2" xfId="108" xr:uid="{00000000-0005-0000-0000-00003C000000}"/>
    <cellStyle name="Обычный 2 2 2" xfId="139" xr:uid="{E4A74229-0FC5-49FA-B8B0-FA8DAF30BFD0}"/>
    <cellStyle name="Обычный 3" xfId="106" xr:uid="{00000000-0005-0000-0000-00003D000000}"/>
    <cellStyle name="Обычный 3 2" xfId="109" xr:uid="{00000000-0005-0000-0000-00003E000000}"/>
    <cellStyle name="Обычный 4" xfId="107" xr:uid="{00000000-0005-0000-0000-00003F000000}"/>
    <cellStyle name="Обычный 5" xfId="131" xr:uid="{6418670C-3BFA-3249-A3F6-CA8F631C03E4}"/>
    <cellStyle name="Обычный 6" xfId="134" xr:uid="{9A55C8FE-715D-6143-A142-F4C61156B08D}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Плохой" xfId="75" xr:uid="{00000000-0005-0000-0000-000048000000}"/>
    <cellStyle name="Пояснение" xfId="76" xr:uid="{00000000-0005-0000-0000-000049000000}"/>
    <cellStyle name="Примечание" xfId="77" xr:uid="{00000000-0005-0000-0000-00004A000000}"/>
    <cellStyle name="Примечание 2" xfId="101" xr:uid="{00000000-0005-0000-0000-00004B000000}"/>
    <cellStyle name="Процентный 2" xfId="132" xr:uid="{48BCC810-5833-CA4F-9A71-EE8FE6A3A80F}"/>
    <cellStyle name="Процентный 3" xfId="135" xr:uid="{E8FD9382-222B-D84C-853E-122FF39895C8}"/>
    <cellStyle name="Процентный 4" xfId="140" xr:uid="{FF52A5F1-F51B-4B7D-89AA-5EB5A89E3778}"/>
    <cellStyle name="Процентный 6" xfId="113" xr:uid="{00000000-0005-0000-0000-00004C000000}"/>
    <cellStyle name="Процентный 8" xfId="112" xr:uid="{00000000-0005-0000-0000-00004D000000}"/>
    <cellStyle name="Рейтинг" xfId="78" xr:uid="{00000000-0005-0000-0000-00004E000000}"/>
    <cellStyle name="Рейтинг 2" xfId="102" xr:uid="{00000000-0005-0000-0000-00004F000000}"/>
    <cellStyle name="Связанная ячейка" xfId="79" xr:uid="{00000000-0005-0000-0000-000050000000}"/>
    <cellStyle name="Сетка" xfId="80" xr:uid="{00000000-0005-0000-0000-000051000000}"/>
    <cellStyle name="Сетка 2" xfId="103" xr:uid="{00000000-0005-0000-0000-000052000000}"/>
    <cellStyle name="Скидка" xfId="81" xr:uid="{00000000-0005-0000-0000-000053000000}"/>
    <cellStyle name="Скидка 2" xfId="104" xr:uid="{00000000-0005-0000-0000-000054000000}"/>
    <cellStyle name="Текст предупреждения" xfId="82" xr:uid="{00000000-0005-0000-0000-000055000000}"/>
    <cellStyle name="Тысячи [0]_krka" xfId="83" xr:uid="{00000000-0005-0000-0000-000056000000}"/>
    <cellStyle name="Тысячи(0)" xfId="84" xr:uid="{00000000-0005-0000-0000-000058000000}"/>
    <cellStyle name="Тысячи_laroux" xfId="85" xr:uid="{00000000-0005-0000-0000-000057000000}"/>
    <cellStyle name="Упаковка" xfId="86" xr:uid="{00000000-0005-0000-0000-000059000000}"/>
    <cellStyle name="Финансовый 2" xfId="133" xr:uid="{5E4FF18B-F13F-344E-AEEF-B05E12408F30}"/>
    <cellStyle name="Хороший" xfId="87" xr:uid="{00000000-0005-0000-0000-00005A000000}"/>
    <cellStyle name="Черта" xfId="88" xr:uid="{00000000-0005-0000-0000-00005B000000}"/>
    <cellStyle name="Черта 2" xfId="105" xr:uid="{00000000-0005-0000-0000-00005C000000}"/>
    <cellStyle name="Шапка" xfId="89" xr:uid="{00000000-0005-0000-0000-00005D000000}"/>
  </cellStyles>
  <dxfs count="0"/>
  <tableStyles count="0" defaultTableStyle="TableStyleMedium9" defaultPivotStyle="PivotStyleLight16"/>
  <colors>
    <mruColors>
      <color rgb="FF522005"/>
      <color rgb="FF9B0000"/>
      <color rgb="FF5E2C1B"/>
      <color rgb="FFED370F"/>
      <color rgb="FFDA811A"/>
      <color rgb="FFED9B0F"/>
      <color rgb="FFEE9B00"/>
      <color rgb="FF960000"/>
      <color rgb="FFFF0000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193040</xdr:colOff>
      <xdr:row>0</xdr:row>
      <xdr:rowOff>0</xdr:rowOff>
    </xdr:from>
    <xdr:to>
      <xdr:col>1</xdr:col>
      <xdr:colOff>1889760</xdr:colOff>
      <xdr:row>6</xdr:row>
      <xdr:rowOff>123640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10DD89-B208-4D11-A95D-6F280F38B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80" y="0"/>
          <a:ext cx="1696720" cy="117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3358445</xdr:colOff>
      <xdr:row>0</xdr:row>
      <xdr:rowOff>0</xdr:rowOff>
    </xdr:from>
    <xdr:to>
      <xdr:col>2</xdr:col>
      <xdr:colOff>682031</xdr:colOff>
      <xdr:row>3</xdr:row>
      <xdr:rowOff>153811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4AC6F82-9375-4EF9-A6A8-BB7CBB9D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3545" y="0"/>
          <a:ext cx="3023346" cy="2866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57151</xdr:rowOff>
    </xdr:from>
    <xdr:to>
      <xdr:col>4</xdr:col>
      <xdr:colOff>9525</xdr:colOff>
      <xdr:row>7</xdr:row>
      <xdr:rowOff>161397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AAFB0FD-EA8D-4DFE-8A9D-E3E614767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7151"/>
          <a:ext cx="1979295" cy="138440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57151</xdr:rowOff>
    </xdr:from>
    <xdr:to>
      <xdr:col>4</xdr:col>
      <xdr:colOff>9525</xdr:colOff>
      <xdr:row>7</xdr:row>
      <xdr:rowOff>161397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A740FAF-6200-49F2-8D26-5DC69AAB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7151"/>
          <a:ext cx="1979295" cy="1384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/Downloads/first%20data/&#1052;&#1077;&#1076;&#1080;&#1072;%20&#1087;&#1083;&#1072;&#1085;&#1099;/chart4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/Desktop/First%20data/&#1052;&#1077;&#1076;&#1080;&#1072;%20&#1087;&#1083;&#1072;&#1085;&#1099;/chart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  <sheetName val="Campaign Accumulated  R and F"/>
      <sheetName val="XLRpt_TempSheet"/>
      <sheetName val="CAMPAIGN AVERAGE F"/>
      <sheetName val="ORT"/>
      <sheetName val=" Total"/>
      <sheetName val="TV summary by month"/>
      <sheetName val="Прайс"/>
      <sheetName val="PRINT"/>
      <sheetName val="Data USA Cdn$"/>
      <sheetName val="Data USA US$"/>
      <sheetName val="OWNPROD LAT"/>
      <sheetName val="Сводная"/>
      <sheetName val="Интернет"/>
      <sheetName val="Main"/>
      <sheetName val="Splits"/>
      <sheetName val="##"/>
      <sheetName val="Equipment"/>
      <sheetName val="TIME_SLOT,PLAN_CHANNEL_TRAIL"/>
      <sheetName val="L свод"/>
      <sheetName val="Auris"/>
      <sheetName val="Change"/>
      <sheetName val="Лист2"/>
      <sheetName val="Расчет по Регионам"/>
      <sheetName val="Расчет"/>
      <sheetName val="Сезонка"/>
      <sheetName val="Gazete teaser"/>
      <sheetName val="Клипы (2)"/>
      <sheetName val="Campaign_Accumulated__R_and_F"/>
      <sheetName val="CAMPAIGN_AVERAGE_F"/>
      <sheetName val="TV_summary_by_month"/>
      <sheetName val="_Total"/>
      <sheetName val="ITALIANS"/>
      <sheetName val="Outdoor St-Peter June"/>
      <sheetName val="TAB MOD"/>
      <sheetName val="tv spot list"/>
      <sheetName val="PARAME"/>
      <sheetName val="EVOPRIX"/>
      <sheetName val="TAB REG"/>
      <sheetName val="G2TempSheet"/>
      <sheetName val="MediaMix"/>
      <sheetName val="STS"/>
      <sheetName val="REN TV"/>
      <sheetName val="RTR"/>
      <sheetName val="chart41"/>
      <sheetName val="STS(Jun,1)"/>
      <sheetName val="TV management"/>
      <sheetName val="novy 2"/>
      <sheetName val="ثرسنل (2"/>
      <sheetName val="Campaign_Accumulated__R_and_F1"/>
      <sheetName val="CAMPAIGN_AVERAGE_F1"/>
      <sheetName val="_Total1"/>
      <sheetName val="TV_summary_by_month1"/>
      <sheetName val="Data_USA_Cdn$"/>
      <sheetName val="Data_USA_US$"/>
      <sheetName val="OWNPROD_LAT"/>
      <sheetName val="L_свод"/>
      <sheetName val="Расчет_по_Регионам"/>
      <sheetName val="Gazete_teaser"/>
      <sheetName val="Клипы_(2)"/>
      <sheetName val="Outdoor_St-Peter_June"/>
      <sheetName val="TAB_MOD"/>
      <sheetName val="tv_spot_list"/>
      <sheetName val="TAB_REG"/>
      <sheetName val="REN_TV"/>
      <sheetName val="TV_management"/>
      <sheetName val="novy_2"/>
      <sheetName val="ثرسنل_(2"/>
      <sheetName val="Campaign_Accumulated__R_and_F2"/>
      <sheetName val="CAMPAIGN_AVERAGE_F2"/>
      <sheetName val="_Total2"/>
      <sheetName val="TV_summary_by_month2"/>
      <sheetName val="Data_USA_Cdn$1"/>
      <sheetName val="Data_USA_US$1"/>
      <sheetName val="OWNPROD_LAT1"/>
      <sheetName val="L_свод1"/>
      <sheetName val="Расчет_по_Регионам1"/>
      <sheetName val="Gazete_teaser1"/>
      <sheetName val="Клипы_(2)1"/>
      <sheetName val="Outdoor_St-Peter_June1"/>
      <sheetName val="TAB_MOD1"/>
      <sheetName val="tv_spot_list1"/>
      <sheetName val="TAB_REG1"/>
      <sheetName val="REN_TV1"/>
      <sheetName val="TV_management1"/>
      <sheetName val="novy_21"/>
      <sheetName val="ثرسنل_(21"/>
      <sheetName val="1+1"/>
      <sheetName val="7_channel"/>
      <sheetName val="Prm"/>
      <sheetName val="MediaPlan"/>
      <sheetName val="Auto ru"/>
      <sheetName val="Drive"/>
      <sheetName val="МИНИМАЛЬНАЯ опция"/>
      <sheetName val="Media. Октябрь"/>
      <sheetName val="Таргетинг по аудиториям"/>
      <sheetName val="Соц.сети"/>
      <sheetName val="Programmatic"/>
      <sheetName val="Скриншоты_контекст"/>
      <sheetName val="Пример объявлений Бренд кампани"/>
      <sheetName val="DBM"/>
      <sheetName val="Ключевые запросы"/>
      <sheetName val="3"/>
      <sheetName val="2_3"/>
      <sheetName val="2_4"/>
      <sheetName val="2_5"/>
      <sheetName val="TNS"/>
      <sheetName val="data"/>
      <sheetName val="dis"/>
      <sheetName val="Media Plan UAH"/>
      <sheetName val="North "/>
      <sheetName val="Suporte"/>
      <sheetName val="HMAMB"/>
      <sheetName val="Media-plan primary"/>
      <sheetName val="Брянск"/>
      <sheetName val="Taxes"/>
      <sheetName val="North"/>
      <sheetName val="Hoja1"/>
      <sheetName val="GRP"/>
      <sheetName val="Расчет и прогнозы"/>
      <sheetName val="budget data"/>
      <sheetName val="Справочники"/>
      <sheetName val="NTV"/>
      <sheetName val="RenTV"/>
      <sheetName val="TV6"/>
      <sheetName val="options"/>
      <sheetName val="Rate"/>
      <sheetName val="Tabelle1"/>
      <sheetName val="mcССClassic"/>
      <sheetName val="Procedural Controls - AP"/>
      <sheetName val="studia"/>
      <sheetName val="Category&amp;CTR&amp;TA"/>
      <sheetName val="Конструктор недели"/>
      <sheetName val="Clasify"/>
      <sheetName val="Sheet8"/>
      <sheetName val="Date 2"/>
      <sheetName val="Forecast"/>
      <sheetName val="Sum"/>
      <sheetName val="Campaign_Accumulated__R_and_F3"/>
      <sheetName val="CAMPAIGN_AVERAGE_F3"/>
      <sheetName val="TV_summary_by_month3"/>
      <sheetName val="_Total3"/>
      <sheetName val="OWNPROD_LAT2"/>
      <sheetName val="Data_USA_Cdn$2"/>
      <sheetName val="Data_USA_US$2"/>
      <sheetName val="L_свод2"/>
      <sheetName val="Gazete_teaser2"/>
      <sheetName val="Расчет_по_Регионам2"/>
      <sheetName val="Клипы_(2)2"/>
      <sheetName val="Outdoor_St-Peter_June2"/>
      <sheetName val="tv_spot_list2"/>
      <sheetName val="TAB_MOD2"/>
      <sheetName val="REN_TV2"/>
      <sheetName val="TAB_REG2"/>
      <sheetName val="novy_22"/>
      <sheetName val="ثرسنل_(22"/>
      <sheetName val="TV_management2"/>
      <sheetName val="Media_Plan_UAH"/>
      <sheetName val="North_"/>
      <sheetName val="Auto_ru"/>
      <sheetName val="МИНИМАЛЬНАЯ_опция"/>
      <sheetName val="Media__Октябрь"/>
      <sheetName val="Таргетинг_по_аудиториям"/>
      <sheetName val="Соц_сети"/>
      <sheetName val="Пример_объявлений_Бренд_кампани"/>
      <sheetName val="Ключевые_запросы"/>
      <sheetName val="Расчет_и_прогнозы"/>
      <sheetName val="Media-plan_primary"/>
      <sheetName val="PG"/>
      <sheetName val="SAD"/>
      <sheetName val="CCS"/>
      <sheetName val="Name Check"/>
      <sheetName val="FRECEFECBAILEYS"/>
      <sheetName val="BAŞV"/>
      <sheetName val="Project Summary"/>
      <sheetName val="Please wait..."/>
      <sheetName val="TRANSGOOGLE"/>
      <sheetName val="Sheet1"/>
      <sheetName val="List"/>
      <sheetName val="CPP"/>
      <sheetName val="ExchRates"/>
      <sheetName val="Programmatic Video"/>
      <sheetName val="TA data Nielsen UA"/>
      <sheetName val="Нац ТВ 2019_13.08"/>
      <sheetName val="СПОНС"/>
      <sheetName val="Лист1"/>
      <sheetName val="регионы"/>
      <sheetName val="v7.6"/>
      <sheetName val="тайминг v7.5"/>
      <sheetName val="Year 3"/>
      <sheetName val="Check"/>
      <sheetName val="PY 2002"/>
      <sheetName val="SUMMARI"/>
      <sheetName val="04"/>
      <sheetName val="BRZ_F"/>
      <sheetName val="Setup"/>
      <sheetName val="Mercado"/>
      <sheetName val="Admin"/>
      <sheetName val="COMP_C3"/>
      <sheetName val="Campaign_Accumulated__R_and_F4"/>
      <sheetName val="CAMPAIGN_AVERAGE_F4"/>
      <sheetName val="_Total4"/>
      <sheetName val="TV_summary_by_month4"/>
      <sheetName val="OWNPROD_LAT3"/>
      <sheetName val="Data_USA_Cdn$3"/>
      <sheetName val="Data_USA_US$3"/>
      <sheetName val="L_свод3"/>
      <sheetName val="Gazete_teaser3"/>
      <sheetName val="Клипы_(2)3"/>
      <sheetName val="Расчет_по_Регионам3"/>
      <sheetName val="Outdoor_St-Peter_June3"/>
      <sheetName val="tv_spot_list3"/>
      <sheetName val="TAB_MOD3"/>
      <sheetName val="REN_TV3"/>
      <sheetName val="TAB_REG3"/>
      <sheetName val="TV_management3"/>
      <sheetName val="novy_23"/>
      <sheetName val="ثرسنل_(23"/>
      <sheetName val="Auto_ru1"/>
      <sheetName val="МИНИМАЛЬНАЯ_опция1"/>
      <sheetName val="Media__Октябрь1"/>
      <sheetName val="Таргетинг_по_аудиториям1"/>
      <sheetName val="Соц_сети1"/>
      <sheetName val="Пример_объявлений_Бренд_кампан1"/>
      <sheetName val="Ключевые_запросы1"/>
      <sheetName val="Media_Plan_UAH1"/>
      <sheetName val="North_1"/>
      <sheetName val="Media-plan_primary1"/>
      <sheetName val="Расчет_и_прогнозы1"/>
      <sheetName val="budget_data"/>
      <sheetName val="Procedural_Controls_-_AP"/>
      <sheetName val="Конструктор_недели"/>
      <sheetName val="Date_2"/>
      <sheetName val="Name_Check"/>
      <sheetName val="Нац_ТВ_2019_13_08"/>
      <sheetName val="Programmatic_Video"/>
      <sheetName val="TA_data_Nielsen_UA"/>
      <sheetName val="Project_Summary"/>
      <sheetName val="Please_wait___"/>
      <sheetName val="v7_6"/>
      <sheetName val="тайминг_v7_5"/>
      <sheetName val="Basis"/>
      <sheetName val="b2bcontext"/>
      <sheetName val="Parametros"/>
      <sheetName val="CPE - MUESTREOS NUEVOS 2020"/>
      <sheetName val="Col mes"/>
      <sheetName val="Col FY"/>
      <sheetName val="Maximos Col 2020"/>
      <sheetName val="Input Gasto Campañal"/>
      <sheetName val="Input Gasto Mensual"/>
      <sheetName val="MAIL PPTO - SEPT 24"/>
      <sheetName val="Per mes"/>
      <sheetName val="Ecu mes"/>
      <sheetName val="Valores"/>
      <sheetName val="Per FY"/>
      <sheetName val="Ecu FY"/>
      <sheetName val="Ecu"/>
      <sheetName val="Template"/>
      <sheetName val="Total"/>
      <sheetName val="19.02-25.02"/>
      <sheetName val="26.02-04.03"/>
      <sheetName val="05.03-11.03"/>
      <sheetName val="12.03-18.03"/>
      <sheetName val="19.03-25.03"/>
      <sheetName val="Report PPC"/>
      <sheetName val="MP_Branding"/>
      <sheetName val="Библиотека"/>
      <sheetName val="Consolidated"/>
      <sheetName val="Help"/>
      <sheetName val="общий"/>
      <sheetName val="habillage pour boucle"/>
    </sheetNames>
    <sheetDataSet>
      <sheetData sheetId="0" refreshError="1">
        <row r="2">
          <cell r="B2" t="str">
            <v>R100+</v>
          </cell>
        </row>
        <row r="6">
          <cell r="B6">
            <v>30</v>
          </cell>
          <cell r="C6">
            <v>1.8025654037991035E-6</v>
          </cell>
          <cell r="D6">
            <v>5.7923241449295989E-5</v>
          </cell>
          <cell r="E6">
            <v>1.2274158693529225E-3</v>
          </cell>
          <cell r="F6">
            <v>1.736268910660697E-2</v>
          </cell>
          <cell r="G6">
            <v>0.16489212462349959</v>
          </cell>
          <cell r="H6">
            <v>1.0596624759780147</v>
          </cell>
          <cell r="I6">
            <v>4.6625411703472492</v>
          </cell>
          <cell r="J6">
            <v>14.301120768028573</v>
          </cell>
          <cell r="K6">
            <v>31.442515201748918</v>
          </cell>
          <cell r="L6">
            <v>41.672723455420112</v>
          </cell>
          <cell r="M6">
            <v>51.714652451634208</v>
          </cell>
          <cell r="N6">
            <v>60.591897756525796</v>
          </cell>
          <cell r="O6">
            <v>66.406380450952156</v>
          </cell>
        </row>
      </sheetData>
      <sheetData sheetId="1" refreshError="1"/>
      <sheetData sheetId="2">
        <row r="2">
          <cell r="B2" t="str">
            <v>R100+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7" refreshError="1"/>
      <sheetData sheetId="88" refreshError="1"/>
      <sheetData sheetId="89" refreshError="1"/>
      <sheetData sheetId="90">
        <row r="6">
          <cell r="B6" t="str">
            <v>Client</v>
          </cell>
        </row>
      </sheetData>
      <sheetData sheetId="9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0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0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>
        <row r="6">
          <cell r="B6">
            <v>0</v>
          </cell>
        </row>
      </sheetData>
      <sheetData sheetId="139">
        <row r="6">
          <cell r="B6">
            <v>0</v>
          </cell>
        </row>
      </sheetData>
      <sheetData sheetId="140">
        <row r="6">
          <cell r="B6">
            <v>0</v>
          </cell>
        </row>
      </sheetData>
      <sheetData sheetId="141">
        <row r="6">
          <cell r="B6">
            <v>0</v>
          </cell>
        </row>
      </sheetData>
      <sheetData sheetId="142">
        <row r="6">
          <cell r="B6">
            <v>0</v>
          </cell>
        </row>
      </sheetData>
      <sheetData sheetId="143">
        <row r="6">
          <cell r="B6">
            <v>0</v>
          </cell>
        </row>
      </sheetData>
      <sheetData sheetId="144">
        <row r="6">
          <cell r="B6">
            <v>0</v>
          </cell>
        </row>
      </sheetData>
      <sheetData sheetId="145">
        <row r="6">
          <cell r="B6">
            <v>0</v>
          </cell>
        </row>
      </sheetData>
      <sheetData sheetId="146">
        <row r="6">
          <cell r="B6">
            <v>0</v>
          </cell>
        </row>
      </sheetData>
      <sheetData sheetId="147">
        <row r="6">
          <cell r="B6">
            <v>0</v>
          </cell>
        </row>
      </sheetData>
      <sheetData sheetId="148">
        <row r="6">
          <cell r="B6">
            <v>0</v>
          </cell>
        </row>
      </sheetData>
      <sheetData sheetId="149">
        <row r="6">
          <cell r="B6">
            <v>0</v>
          </cell>
        </row>
      </sheetData>
      <sheetData sheetId="150">
        <row r="6">
          <cell r="B6">
            <v>0</v>
          </cell>
        </row>
      </sheetData>
      <sheetData sheetId="151">
        <row r="6">
          <cell r="B6">
            <v>0</v>
          </cell>
        </row>
      </sheetData>
      <sheetData sheetId="152">
        <row r="6">
          <cell r="B6">
            <v>0</v>
          </cell>
        </row>
      </sheetData>
      <sheetData sheetId="153">
        <row r="6">
          <cell r="B6">
            <v>0</v>
          </cell>
        </row>
      </sheetData>
      <sheetData sheetId="154">
        <row r="6">
          <cell r="B6">
            <v>0</v>
          </cell>
        </row>
      </sheetData>
      <sheetData sheetId="155">
        <row r="6">
          <cell r="B6">
            <v>0</v>
          </cell>
        </row>
      </sheetData>
      <sheetData sheetId="156">
        <row r="6">
          <cell r="B6">
            <v>0</v>
          </cell>
        </row>
      </sheetData>
      <sheetData sheetId="157">
        <row r="6">
          <cell r="B6">
            <v>0</v>
          </cell>
        </row>
      </sheetData>
      <sheetData sheetId="158">
        <row r="6">
          <cell r="B6">
            <v>0</v>
          </cell>
        </row>
      </sheetData>
      <sheetData sheetId="159">
        <row r="6">
          <cell r="B6">
            <v>0</v>
          </cell>
        </row>
      </sheetData>
      <sheetData sheetId="160">
        <row r="6">
          <cell r="B6" t="str">
            <v>Client</v>
          </cell>
        </row>
      </sheetData>
      <sheetData sheetId="161">
        <row r="6">
          <cell r="B6" t="str">
            <v>Агентское вознаграждение</v>
          </cell>
        </row>
      </sheetData>
      <sheetData sheetId="162">
        <row r="6">
          <cell r="B6">
            <v>0</v>
          </cell>
        </row>
      </sheetData>
      <sheetData sheetId="163">
        <row r="6">
          <cell r="B6">
            <v>0</v>
          </cell>
        </row>
      </sheetData>
      <sheetData sheetId="164">
        <row r="6">
          <cell r="B6">
            <v>0</v>
          </cell>
        </row>
      </sheetData>
      <sheetData sheetId="165">
        <row r="6">
          <cell r="B6">
            <v>0</v>
          </cell>
        </row>
      </sheetData>
      <sheetData sheetId="166">
        <row r="6">
          <cell r="B6">
            <v>0</v>
          </cell>
        </row>
      </sheetData>
      <sheetData sheetId="167">
        <row r="6">
          <cell r="B6">
            <v>0</v>
          </cell>
        </row>
      </sheetData>
      <sheetData sheetId="168" refreshError="1"/>
      <sheetData sheetId="169" refreshError="1"/>
      <sheetData sheetId="170" refreshError="1"/>
      <sheetData sheetId="171" refreshError="1"/>
      <sheetData sheetId="172">
        <row r="6">
          <cell r="B6">
            <v>0</v>
          </cell>
        </row>
      </sheetData>
      <sheetData sheetId="173">
        <row r="6">
          <cell r="B6">
            <v>0</v>
          </cell>
        </row>
      </sheetData>
      <sheetData sheetId="174">
        <row r="6">
          <cell r="B6">
            <v>0</v>
          </cell>
        </row>
      </sheetData>
      <sheetData sheetId="175">
        <row r="6">
          <cell r="B6">
            <v>0</v>
          </cell>
        </row>
      </sheetData>
      <sheetData sheetId="176">
        <row r="6">
          <cell r="B6">
            <v>0</v>
          </cell>
        </row>
      </sheetData>
      <sheetData sheetId="177">
        <row r="6">
          <cell r="B6">
            <v>0</v>
          </cell>
        </row>
      </sheetData>
      <sheetData sheetId="178">
        <row r="6">
          <cell r="B6">
            <v>0</v>
          </cell>
        </row>
      </sheetData>
      <sheetData sheetId="179">
        <row r="6">
          <cell r="B6">
            <v>0</v>
          </cell>
        </row>
      </sheetData>
      <sheetData sheetId="180">
        <row r="6">
          <cell r="B6">
            <v>0</v>
          </cell>
        </row>
      </sheetData>
      <sheetData sheetId="181">
        <row r="6">
          <cell r="B6">
            <v>0</v>
          </cell>
        </row>
      </sheetData>
      <sheetData sheetId="18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83">
        <row r="6">
          <cell r="B6">
            <v>0</v>
          </cell>
        </row>
      </sheetData>
      <sheetData sheetId="184">
        <row r="6">
          <cell r="B6">
            <v>0</v>
          </cell>
        </row>
      </sheetData>
      <sheetData sheetId="185">
        <row r="6">
          <cell r="B6">
            <v>0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>
        <row r="6">
          <cell r="B6">
            <v>0</v>
          </cell>
        </row>
      </sheetData>
      <sheetData sheetId="200">
        <row r="6">
          <cell r="B6">
            <v>0</v>
          </cell>
        </row>
      </sheetData>
      <sheetData sheetId="201">
        <row r="6">
          <cell r="B6">
            <v>0</v>
          </cell>
        </row>
      </sheetData>
      <sheetData sheetId="202">
        <row r="6">
          <cell r="B6">
            <v>0</v>
          </cell>
        </row>
      </sheetData>
      <sheetData sheetId="203">
        <row r="6">
          <cell r="B6">
            <v>0</v>
          </cell>
        </row>
      </sheetData>
      <sheetData sheetId="204">
        <row r="6">
          <cell r="B6">
            <v>0</v>
          </cell>
        </row>
      </sheetData>
      <sheetData sheetId="205">
        <row r="6">
          <cell r="B6">
            <v>0</v>
          </cell>
        </row>
      </sheetData>
      <sheetData sheetId="206">
        <row r="6">
          <cell r="B6">
            <v>0</v>
          </cell>
        </row>
      </sheetData>
      <sheetData sheetId="207">
        <row r="6">
          <cell r="B6">
            <v>0</v>
          </cell>
        </row>
      </sheetData>
      <sheetData sheetId="208">
        <row r="6">
          <cell r="B6">
            <v>0</v>
          </cell>
        </row>
      </sheetData>
      <sheetData sheetId="209">
        <row r="6">
          <cell r="B6">
            <v>0</v>
          </cell>
        </row>
      </sheetData>
      <sheetData sheetId="210">
        <row r="6">
          <cell r="B6">
            <v>0</v>
          </cell>
        </row>
      </sheetData>
      <sheetData sheetId="211">
        <row r="6">
          <cell r="B6">
            <v>0</v>
          </cell>
        </row>
      </sheetData>
      <sheetData sheetId="212">
        <row r="6">
          <cell r="B6">
            <v>0</v>
          </cell>
        </row>
      </sheetData>
      <sheetData sheetId="213">
        <row r="6">
          <cell r="B6">
            <v>0</v>
          </cell>
        </row>
      </sheetData>
      <sheetData sheetId="214">
        <row r="6">
          <cell r="B6">
            <v>0</v>
          </cell>
        </row>
      </sheetData>
      <sheetData sheetId="215">
        <row r="6">
          <cell r="B6">
            <v>0</v>
          </cell>
        </row>
      </sheetData>
      <sheetData sheetId="216">
        <row r="6">
          <cell r="B6">
            <v>0</v>
          </cell>
        </row>
      </sheetData>
      <sheetData sheetId="217">
        <row r="6">
          <cell r="B6">
            <v>0</v>
          </cell>
        </row>
      </sheetData>
      <sheetData sheetId="218">
        <row r="6">
          <cell r="B6">
            <v>0</v>
          </cell>
        </row>
      </sheetData>
      <sheetData sheetId="219">
        <row r="6">
          <cell r="B6">
            <v>0</v>
          </cell>
        </row>
      </sheetData>
      <sheetData sheetId="220">
        <row r="6">
          <cell r="B6">
            <v>0</v>
          </cell>
        </row>
      </sheetData>
      <sheetData sheetId="221">
        <row r="6">
          <cell r="B6">
            <v>0</v>
          </cell>
        </row>
      </sheetData>
      <sheetData sheetId="222">
        <row r="6">
          <cell r="B6">
            <v>0</v>
          </cell>
        </row>
      </sheetData>
      <sheetData sheetId="223">
        <row r="6">
          <cell r="B6">
            <v>0</v>
          </cell>
        </row>
      </sheetData>
      <sheetData sheetId="224">
        <row r="6">
          <cell r="B6">
            <v>0</v>
          </cell>
        </row>
      </sheetData>
      <sheetData sheetId="225">
        <row r="6">
          <cell r="B6">
            <v>0</v>
          </cell>
        </row>
      </sheetData>
      <sheetData sheetId="226">
        <row r="6">
          <cell r="B6">
            <v>0</v>
          </cell>
        </row>
      </sheetData>
      <sheetData sheetId="227">
        <row r="6">
          <cell r="B6">
            <v>0</v>
          </cell>
        </row>
      </sheetData>
      <sheetData sheetId="228">
        <row r="6">
          <cell r="B6">
            <v>0</v>
          </cell>
        </row>
      </sheetData>
      <sheetData sheetId="229">
        <row r="6">
          <cell r="B6">
            <v>0</v>
          </cell>
        </row>
      </sheetData>
      <sheetData sheetId="230">
        <row r="6">
          <cell r="B6">
            <v>0</v>
          </cell>
        </row>
      </sheetData>
      <sheetData sheetId="231">
        <row r="6">
          <cell r="B6">
            <v>0</v>
          </cell>
        </row>
      </sheetData>
      <sheetData sheetId="232">
        <row r="6">
          <cell r="B6">
            <v>0</v>
          </cell>
        </row>
      </sheetData>
      <sheetData sheetId="233">
        <row r="6">
          <cell r="B6">
            <v>0</v>
          </cell>
        </row>
      </sheetData>
      <sheetData sheetId="234">
        <row r="6">
          <cell r="B6">
            <v>0</v>
          </cell>
        </row>
      </sheetData>
      <sheetData sheetId="235">
        <row r="6">
          <cell r="B6">
            <v>0</v>
          </cell>
        </row>
      </sheetData>
      <sheetData sheetId="236">
        <row r="6">
          <cell r="B6">
            <v>0</v>
          </cell>
        </row>
      </sheetData>
      <sheetData sheetId="237">
        <row r="6">
          <cell r="B6">
            <v>0</v>
          </cell>
        </row>
      </sheetData>
      <sheetData sheetId="238">
        <row r="6">
          <cell r="B6">
            <v>0</v>
          </cell>
        </row>
      </sheetData>
      <sheetData sheetId="239">
        <row r="6">
          <cell r="B6">
            <v>0</v>
          </cell>
        </row>
      </sheetData>
      <sheetData sheetId="240">
        <row r="6">
          <cell r="B6">
            <v>0</v>
          </cell>
        </row>
      </sheetData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>
        <row r="6">
          <cell r="B6" t="str">
            <v>Client</v>
          </cell>
        </row>
      </sheetData>
      <sheetData sheetId="257">
        <row r="6">
          <cell r="B6" t="str">
            <v>Client</v>
          </cell>
        </row>
      </sheetData>
      <sheetData sheetId="258">
        <row r="6">
          <cell r="B6" t="str">
            <v>Client</v>
          </cell>
        </row>
      </sheetData>
      <sheetData sheetId="259">
        <row r="6">
          <cell r="B6" t="str">
            <v>Client</v>
          </cell>
        </row>
      </sheetData>
      <sheetData sheetId="260">
        <row r="6">
          <cell r="B6" t="str">
            <v>Client</v>
          </cell>
        </row>
      </sheetData>
      <sheetData sheetId="261">
        <row r="6">
          <cell r="B6" t="str">
            <v>Client</v>
          </cell>
        </row>
      </sheetData>
      <sheetData sheetId="262">
        <row r="6">
          <cell r="B6">
            <v>0</v>
          </cell>
        </row>
      </sheetData>
      <sheetData sheetId="263">
        <row r="6">
          <cell r="B6" t="str">
            <v>Client</v>
          </cell>
        </row>
      </sheetData>
      <sheetData sheetId="264">
        <row r="6">
          <cell r="B6" t="str">
            <v>Client</v>
          </cell>
        </row>
      </sheetData>
      <sheetData sheetId="265">
        <row r="6">
          <cell r="B6">
            <v>0</v>
          </cell>
        </row>
      </sheetData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  <sheetName val="DAILY  ACCUMULATED R AND F"/>
      <sheetName val="XLRpt_TempSheet"/>
      <sheetName val="ITALIANS"/>
      <sheetName val="R CURVES_Иркутск"/>
      <sheetName val="CAMPAIGN RESULTS"/>
      <sheetName val="CAMPAIGN AVERAGE F"/>
      <sheetName val="Basis"/>
      <sheetName val="PRINT"/>
      <sheetName val="Splits"/>
      <sheetName val="ORT"/>
      <sheetName val="schsts"/>
      <sheetName val="TV summary by month"/>
      <sheetName val="OWNPROD LAT"/>
      <sheetName val="СТС_GRP_1.9"/>
      <sheetName val="##"/>
      <sheetName val="TV spot_supplier"/>
      <sheetName val=" Total"/>
      <sheetName val="Change"/>
      <sheetName val="validation"/>
      <sheetName val="Ind. Eco. 2003"/>
      <sheetName val="PARAME"/>
      <sheetName val="Клипы (2)"/>
      <sheetName val="Предлож_СПб"/>
      <sheetName val="Gazete teaser"/>
      <sheetName val="Европа Плюс Москва "/>
      <sheetName val="Лист2"/>
      <sheetName val="DAILY__ACCUMULATED_R_AND_F"/>
      <sheetName val="TV_summary_by_month"/>
      <sheetName val="R_CURVES_Иркутск"/>
      <sheetName val="CAMPAIGN_RESULTS"/>
      <sheetName val="CAMPAIGN_AVERAGE_F"/>
      <sheetName val="OWNPROD_LAT"/>
      <sheetName val="TV_spot_supplier"/>
      <sheetName val="СТС_GRP_1_9"/>
      <sheetName val="_Total"/>
      <sheetName val="Print-forms"/>
      <sheetName val="Data USA Cdn$"/>
      <sheetName val="Data USA US$"/>
      <sheetName val="Media Plan UAH"/>
      <sheetName val="Конструктор недели"/>
      <sheetName val="Clasify"/>
      <sheetName val="Справочники"/>
      <sheetName val="options"/>
      <sheetName val="DAILY__ACCUMULATED_R_AND_F1"/>
      <sheetName val="TV_summary_by_month1"/>
      <sheetName val="R_CURVES_Иркутск1"/>
      <sheetName val="CAMPAIGN_RESULTS1"/>
      <sheetName val="CAMPAIGN_AVERAGE_F1"/>
      <sheetName val="OWNPROD_LAT1"/>
      <sheetName val="СТС_GRP_1_91"/>
      <sheetName val="TV_spot_supplier1"/>
      <sheetName val="_Total1"/>
      <sheetName val="Клипы_(2)"/>
      <sheetName val="Gazete_teaser"/>
      <sheetName val="Европа_Плюс_Москва_"/>
      <sheetName val="Ind__Eco__2003"/>
      <sheetName val="Data_USA_Cdn$"/>
      <sheetName val="Data_USA_US$"/>
      <sheetName val="Media_Plan_UAH"/>
      <sheetName val="Media Citroen JAN"/>
      <sheetName val="Сентябрь"/>
      <sheetName val="Нац ТВ 2019_13.08"/>
      <sheetName val="СПОНС"/>
      <sheetName val="Лист1"/>
      <sheetName val="Лист8"/>
      <sheetName val="DAILY__ACCUMULATED_R_AND_F2"/>
      <sheetName val="R_CURVES_Иркутск2"/>
      <sheetName val="CAMPAIGN_RESULTS2"/>
      <sheetName val="CAMPAIGN_AVERAGE_F2"/>
      <sheetName val="TV_summary_by_month2"/>
      <sheetName val="OWNPROD_LAT2"/>
      <sheetName val="СТС_GRP_1_92"/>
      <sheetName val="TV_spot_supplier2"/>
      <sheetName val="_Total2"/>
      <sheetName val="Клипы_(2)1"/>
      <sheetName val="Gazete_teaser1"/>
      <sheetName val="Европа_Плюс_Москва_1"/>
      <sheetName val="Ind__Eco__20031"/>
      <sheetName val="Data_USA_Cdn$1"/>
      <sheetName val="Data_USA_US$1"/>
      <sheetName val="Media_Plan_UAH1"/>
      <sheetName val="Конструктор_недели"/>
      <sheetName val="Media_Citroen_JAN"/>
      <sheetName val="Нац_ТВ_2019_13_08"/>
      <sheetName val="Sheet1"/>
      <sheetName val="Work Sheet"/>
      <sheetName val="Date 2"/>
      <sheetName val="tv"/>
    </sheetNames>
    <sheetDataSet>
      <sheetData sheetId="0" refreshError="1">
        <row r="2">
          <cell r="B2" t="str">
            <v>15+</v>
          </cell>
        </row>
        <row r="6">
          <cell r="P6">
            <v>3.4260695147395688</v>
          </cell>
          <cell r="Q6">
            <v>5.8957968982452389</v>
          </cell>
        </row>
      </sheetData>
      <sheetData sheetId="1" refreshError="1"/>
      <sheetData sheetId="2">
        <row r="2">
          <cell r="B2" t="str">
            <v>15+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6">
          <cell r="P6">
            <v>8</v>
          </cell>
        </row>
      </sheetData>
      <sheetData sheetId="45">
        <row r="6">
          <cell r="P6">
            <v>8</v>
          </cell>
        </row>
      </sheetData>
      <sheetData sheetId="46">
        <row r="6">
          <cell r="P6">
            <v>8</v>
          </cell>
        </row>
      </sheetData>
      <sheetData sheetId="47">
        <row r="6">
          <cell r="P6">
            <v>8</v>
          </cell>
        </row>
      </sheetData>
      <sheetData sheetId="48">
        <row r="6">
          <cell r="P6">
            <v>8</v>
          </cell>
        </row>
      </sheetData>
      <sheetData sheetId="49">
        <row r="6">
          <cell r="P6">
            <v>8</v>
          </cell>
        </row>
      </sheetData>
      <sheetData sheetId="50">
        <row r="6">
          <cell r="P6">
            <v>8</v>
          </cell>
        </row>
      </sheetData>
      <sheetData sheetId="51">
        <row r="6">
          <cell r="P6">
            <v>8</v>
          </cell>
        </row>
      </sheetData>
      <sheetData sheetId="52">
        <row r="6">
          <cell r="P6">
            <v>8</v>
          </cell>
        </row>
      </sheetData>
      <sheetData sheetId="53">
        <row r="6">
          <cell r="P6">
            <v>8</v>
          </cell>
        </row>
      </sheetData>
      <sheetData sheetId="54">
        <row r="6">
          <cell r="P6">
            <v>8</v>
          </cell>
        </row>
      </sheetData>
      <sheetData sheetId="55">
        <row r="6">
          <cell r="P6">
            <v>8</v>
          </cell>
        </row>
      </sheetData>
      <sheetData sheetId="56">
        <row r="6">
          <cell r="P6">
            <v>8</v>
          </cell>
        </row>
      </sheetData>
      <sheetData sheetId="57">
        <row r="6">
          <cell r="P6">
            <v>8</v>
          </cell>
        </row>
      </sheetData>
      <sheetData sheetId="58">
        <row r="6">
          <cell r="P6">
            <v>8</v>
          </cell>
        </row>
      </sheetData>
      <sheetData sheetId="59">
        <row r="6">
          <cell r="P6">
            <v>8</v>
          </cell>
        </row>
      </sheetData>
      <sheetData sheetId="60" refreshError="1"/>
      <sheetData sheetId="61" refreshError="1"/>
      <sheetData sheetId="62">
        <row r="6">
          <cell r="P6">
            <v>8</v>
          </cell>
        </row>
      </sheetData>
      <sheetData sheetId="63">
        <row r="6">
          <cell r="P6">
            <v>8</v>
          </cell>
        </row>
      </sheetData>
      <sheetData sheetId="64"/>
      <sheetData sheetId="65" refreshError="1"/>
      <sheetData sheetId="66"/>
      <sheetData sheetId="67">
        <row r="6">
          <cell r="P6">
            <v>8</v>
          </cell>
        </row>
      </sheetData>
      <sheetData sheetId="68"/>
      <sheetData sheetId="69">
        <row r="6">
          <cell r="P6">
            <v>8</v>
          </cell>
        </row>
      </sheetData>
      <sheetData sheetId="70"/>
      <sheetData sheetId="71">
        <row r="6">
          <cell r="P6">
            <v>8</v>
          </cell>
        </row>
      </sheetData>
      <sheetData sheetId="72"/>
      <sheetData sheetId="73"/>
      <sheetData sheetId="74">
        <row r="6">
          <cell r="P6">
            <v>8</v>
          </cell>
        </row>
      </sheetData>
      <sheetData sheetId="75"/>
      <sheetData sheetId="76">
        <row r="6">
          <cell r="P6">
            <v>8</v>
          </cell>
        </row>
      </sheetData>
      <sheetData sheetId="77">
        <row r="6">
          <cell r="P6">
            <v>8</v>
          </cell>
        </row>
      </sheetData>
      <sheetData sheetId="78">
        <row r="6">
          <cell r="P6">
            <v>8</v>
          </cell>
        </row>
      </sheetData>
      <sheetData sheetId="79">
        <row r="6">
          <cell r="P6">
            <v>8</v>
          </cell>
        </row>
      </sheetData>
      <sheetData sheetId="80">
        <row r="6">
          <cell r="P6">
            <v>8</v>
          </cell>
        </row>
      </sheetData>
      <sheetData sheetId="81">
        <row r="6">
          <cell r="P6">
            <v>8</v>
          </cell>
        </row>
      </sheetData>
      <sheetData sheetId="82">
        <row r="6">
          <cell r="P6">
            <v>8</v>
          </cell>
        </row>
      </sheetData>
      <sheetData sheetId="83">
        <row r="6">
          <cell r="P6">
            <v>8</v>
          </cell>
        </row>
      </sheetData>
      <sheetData sheetId="84">
        <row r="6">
          <cell r="P6">
            <v>8</v>
          </cell>
        </row>
      </sheetData>
      <sheetData sheetId="85">
        <row r="6">
          <cell r="P6">
            <v>8</v>
          </cell>
        </row>
      </sheetData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TVqSIVMQ9QDE4S-zqPHqrxHhvYyTrupWDzW1LyUMXe8/edit?pli=1" TargetMode="External"/><Relationship Id="rId2" Type="http://schemas.openxmlformats.org/officeDocument/2006/relationships/hyperlink" Target="https://docs.google.com/spreadsheets/d/1TVqSIVMQ9QDE4S-zqPHqrxHhvYyTrupWDzW1LyUMXe8/edit?pli=1" TargetMode="External"/><Relationship Id="rId1" Type="http://schemas.openxmlformats.org/officeDocument/2006/relationships/hyperlink" Target="https://docs.google.com/spreadsheets/d/1TVqSIVMQ9QDE4S-zqPHqrxHhvYyTrupWDzW1LyUMXe8/edit?pli=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spreadsheets/d/1TVqSIVMQ9QDE4S-zqPHqrxHhvYyTrupWDzW1LyUMXe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A791-E26B-46A4-8E66-0E941E0B6D8F}">
  <sheetPr>
    <tabColor rgb="FFFFC000"/>
  </sheetPr>
  <dimension ref="A1:AB102"/>
  <sheetViews>
    <sheetView tabSelected="1" topLeftCell="B1" zoomScale="60" zoomScaleNormal="60" zoomScalePageLayoutView="125" workbookViewId="0">
      <pane xSplit="1" ySplit="9" topLeftCell="C10" activePane="bottomRight" state="frozen"/>
      <selection activeCell="B1" sqref="B1"/>
      <selection pane="topRight" activeCell="C1" sqref="C1"/>
      <selection pane="bottomLeft" activeCell="B11" sqref="B11"/>
      <selection pane="bottomRight" activeCell="C11" sqref="C11:C13"/>
    </sheetView>
  </sheetViews>
  <sheetFormatPr defaultColWidth="8.77734375" defaultRowHeight="13.2" outlineLevelRow="1"/>
  <cols>
    <col min="1" max="1" width="2.44140625" style="44" customWidth="1"/>
    <col min="2" max="2" width="37.6640625" style="44" customWidth="1"/>
    <col min="3" max="3" width="68.44140625" style="44" customWidth="1"/>
    <col min="4" max="4" width="29.6640625" style="44" customWidth="1"/>
    <col min="5" max="5" width="15.109375" style="44" customWidth="1"/>
    <col min="6" max="6" width="5" style="44" customWidth="1"/>
    <col min="7" max="7" width="14.6640625" style="44" customWidth="1"/>
    <col min="8" max="8" width="1.6640625" style="44" customWidth="1"/>
    <col min="9" max="9" width="18.109375" style="44" customWidth="1"/>
    <col min="10" max="11" width="18" style="44" customWidth="1"/>
    <col min="12" max="15" width="12.44140625" style="44" customWidth="1"/>
    <col min="16" max="18" width="13.33203125" style="44" bestFit="1" customWidth="1"/>
    <col min="19" max="22" width="12.44140625" style="44" customWidth="1"/>
    <col min="23" max="25" width="17.6640625" style="44" customWidth="1"/>
    <col min="26" max="28" width="8.77734375" style="2"/>
    <col min="29" max="16384" width="8.77734375" style="44"/>
  </cols>
  <sheetData>
    <row r="1" spans="1:25" s="2" customFormat="1" ht="13.8"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2" customFormat="1" ht="13.8">
      <c r="B2" s="3"/>
      <c r="C2" s="68" t="s">
        <v>17</v>
      </c>
      <c r="D2" s="113" t="s">
        <v>97</v>
      </c>
      <c r="E2" s="11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2" customFormat="1" ht="13.8">
      <c r="B3" s="3"/>
      <c r="C3" s="69" t="s">
        <v>9</v>
      </c>
      <c r="D3" s="115" t="s">
        <v>98</v>
      </c>
      <c r="E3" s="1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2" customFormat="1" ht="13.8">
      <c r="B4" s="3"/>
      <c r="C4" s="69" t="s">
        <v>10</v>
      </c>
      <c r="D4" s="115" t="s">
        <v>25</v>
      </c>
      <c r="E4" s="1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s="2" customFormat="1" ht="13.8">
      <c r="B5" s="3"/>
      <c r="C5" s="69" t="s">
        <v>11</v>
      </c>
      <c r="D5" s="117" t="s">
        <v>99</v>
      </c>
      <c r="E5" s="11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s="2" customFormat="1" ht="13.8">
      <c r="B6" s="4"/>
      <c r="C6" s="70" t="s">
        <v>12</v>
      </c>
      <c r="D6" s="80">
        <f ca="1">TODAY()</f>
        <v>45532</v>
      </c>
      <c r="E6" s="8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2" customFormat="1" ht="14.4" thickBot="1">
      <c r="B7" s="5"/>
      <c r="C7" s="6"/>
      <c r="D7" s="6"/>
      <c r="E7" s="5"/>
      <c r="F7" s="71"/>
      <c r="G7" s="5"/>
      <c r="H7" s="5"/>
      <c r="I7" s="7"/>
      <c r="J7" s="8"/>
      <c r="K7" s="8"/>
      <c r="L7" s="9"/>
      <c r="M7" s="125" t="s">
        <v>23</v>
      </c>
      <c r="N7" s="126"/>
      <c r="O7" s="126"/>
      <c r="P7" s="126"/>
      <c r="Q7" s="126"/>
      <c r="R7" s="126"/>
      <c r="S7" s="126"/>
      <c r="T7" s="126"/>
      <c r="U7" s="126"/>
      <c r="V7" s="127"/>
      <c r="W7" s="9"/>
      <c r="X7" s="9"/>
      <c r="Y7" s="9"/>
    </row>
    <row r="8" spans="1:25" ht="38.25" hidden="1" customHeight="1" outlineLevel="1">
      <c r="A8" s="2"/>
      <c r="B8" s="10" t="s">
        <v>2</v>
      </c>
      <c r="C8" s="62" t="s">
        <v>3</v>
      </c>
      <c r="D8" s="62"/>
      <c r="E8" s="62" t="s">
        <v>4</v>
      </c>
      <c r="F8" s="62"/>
      <c r="G8" s="128" t="s">
        <v>7</v>
      </c>
      <c r="H8" s="128"/>
      <c r="I8" s="128"/>
      <c r="J8" s="62" t="s">
        <v>5</v>
      </c>
      <c r="K8" s="62"/>
      <c r="L8" s="62" t="s">
        <v>6</v>
      </c>
      <c r="M8" s="62"/>
      <c r="N8" s="62"/>
      <c r="O8" s="62"/>
      <c r="P8" s="62"/>
      <c r="Q8" s="62"/>
      <c r="R8" s="62"/>
      <c r="S8" s="62"/>
      <c r="T8" s="62"/>
      <c r="U8" s="62"/>
      <c r="V8" s="62"/>
      <c r="W8" s="62" t="s">
        <v>6</v>
      </c>
      <c r="X8" s="95" t="s">
        <v>6</v>
      </c>
      <c r="Y8" s="95" t="s">
        <v>6</v>
      </c>
    </row>
    <row r="9" spans="1:25" ht="62.25" customHeight="1" collapsed="1">
      <c r="A9" s="11" t="s">
        <v>13</v>
      </c>
      <c r="B9" s="12" t="s">
        <v>45</v>
      </c>
      <c r="C9" s="63" t="s">
        <v>19</v>
      </c>
      <c r="D9" s="63" t="s">
        <v>18</v>
      </c>
      <c r="E9" s="63" t="s">
        <v>46</v>
      </c>
      <c r="F9" s="13" t="s">
        <v>47</v>
      </c>
      <c r="G9" s="129" t="s">
        <v>48</v>
      </c>
      <c r="H9" s="129"/>
      <c r="I9" s="129"/>
      <c r="J9" s="63" t="s">
        <v>1</v>
      </c>
      <c r="K9" s="63" t="s">
        <v>91</v>
      </c>
      <c r="L9" s="63" t="s">
        <v>49</v>
      </c>
      <c r="M9" s="63" t="s">
        <v>50</v>
      </c>
      <c r="N9" s="63" t="s">
        <v>55</v>
      </c>
      <c r="O9" s="63" t="s">
        <v>56</v>
      </c>
      <c r="P9" s="63" t="s">
        <v>28</v>
      </c>
      <c r="Q9" s="63" t="s">
        <v>24</v>
      </c>
      <c r="R9" s="63" t="s">
        <v>51</v>
      </c>
      <c r="S9" s="63" t="s">
        <v>52</v>
      </c>
      <c r="T9" s="63" t="s">
        <v>22</v>
      </c>
      <c r="U9" s="63" t="s">
        <v>53</v>
      </c>
      <c r="V9" s="63" t="s">
        <v>21</v>
      </c>
      <c r="W9" s="172" t="s">
        <v>26</v>
      </c>
      <c r="X9" s="173" t="s">
        <v>101</v>
      </c>
      <c r="Y9" s="174" t="s">
        <v>102</v>
      </c>
    </row>
    <row r="10" spans="1:25" s="2" customFormat="1" ht="19.95" customHeight="1">
      <c r="B10" s="14"/>
      <c r="C10" s="1"/>
      <c r="D10" s="1"/>
      <c r="E10" s="15"/>
      <c r="F10" s="16"/>
      <c r="G10" s="17"/>
      <c r="H10" s="18"/>
      <c r="I10" s="19"/>
      <c r="J10" s="20"/>
      <c r="K10" s="20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67" t="s">
        <v>27</v>
      </c>
      <c r="X10" s="168"/>
      <c r="Y10" s="169"/>
    </row>
    <row r="11" spans="1:25" s="2" customFormat="1" ht="60" customHeight="1">
      <c r="B11" s="139" t="s">
        <v>29</v>
      </c>
      <c r="C11" s="100" t="s">
        <v>100</v>
      </c>
      <c r="D11" s="21" t="s">
        <v>93</v>
      </c>
      <c r="E11" s="66">
        <v>15550000</v>
      </c>
      <c r="F11" s="119" t="str">
        <f>D5</f>
        <v>3 months</v>
      </c>
      <c r="G11" s="85">
        <v>175</v>
      </c>
      <c r="H11" s="82" t="s">
        <v>0</v>
      </c>
      <c r="I11" s="83" t="s">
        <v>25</v>
      </c>
      <c r="J11" s="86">
        <f>G11*E11/1000</f>
        <v>2721250</v>
      </c>
      <c r="K11" s="140">
        <v>0.15</v>
      </c>
      <c r="L11" s="84">
        <f>J11/E11*1000</f>
        <v>175</v>
      </c>
      <c r="M11" s="84">
        <f>J11/V11</f>
        <v>87.5</v>
      </c>
      <c r="N11" s="84">
        <f>J11/O11</f>
        <v>0.58333333333333337</v>
      </c>
      <c r="O11" s="72">
        <f>Q11*AVERAGE(U11:U11)</f>
        <v>4665000</v>
      </c>
      <c r="P11" s="73">
        <f>R11/4050273</f>
        <v>0.76784947582545671</v>
      </c>
      <c r="Q11" s="64">
        <f>E11</f>
        <v>15550000</v>
      </c>
      <c r="R11" s="64">
        <f>E11/S11</f>
        <v>3110000</v>
      </c>
      <c r="S11" s="64">
        <v>5</v>
      </c>
      <c r="T11" s="65">
        <v>2E-3</v>
      </c>
      <c r="U11" s="65">
        <v>0.3</v>
      </c>
      <c r="V11" s="170">
        <f>E11*T11</f>
        <v>31100</v>
      </c>
      <c r="W11" s="178">
        <f>E11/3</f>
        <v>5183333.333333333</v>
      </c>
      <c r="X11" s="179">
        <f>W11</f>
        <v>5183333.333333333</v>
      </c>
      <c r="Y11" s="180">
        <f>X11</f>
        <v>5183333.333333333</v>
      </c>
    </row>
    <row r="12" spans="1:25" s="2" customFormat="1" ht="60" customHeight="1">
      <c r="B12" s="139"/>
      <c r="C12" s="100"/>
      <c r="D12" s="21" t="s">
        <v>94</v>
      </c>
      <c r="E12" s="101">
        <v>20000000</v>
      </c>
      <c r="F12" s="120"/>
      <c r="G12" s="102">
        <v>130</v>
      </c>
      <c r="H12" s="103" t="s">
        <v>0</v>
      </c>
      <c r="I12" s="104" t="s">
        <v>25</v>
      </c>
      <c r="J12" s="98">
        <f>G12*E12/1000</f>
        <v>2600000</v>
      </c>
      <c r="K12" s="141"/>
      <c r="L12" s="99">
        <f>J12/E12*1000</f>
        <v>130</v>
      </c>
      <c r="M12" s="99">
        <f>J12/V12</f>
        <v>65</v>
      </c>
      <c r="N12" s="99" t="s">
        <v>54</v>
      </c>
      <c r="O12" s="99" t="s">
        <v>54</v>
      </c>
      <c r="P12" s="110">
        <f>R12/4050273</f>
        <v>0.98758775025782208</v>
      </c>
      <c r="Q12" s="96">
        <f>E12</f>
        <v>20000000</v>
      </c>
      <c r="R12" s="96">
        <f>E12/S12</f>
        <v>4000000</v>
      </c>
      <c r="S12" s="96">
        <v>5</v>
      </c>
      <c r="T12" s="97">
        <v>2E-3</v>
      </c>
      <c r="U12" s="97" t="s">
        <v>54</v>
      </c>
      <c r="V12" s="171">
        <f>E12*T12</f>
        <v>40000</v>
      </c>
      <c r="W12" s="186">
        <f>E12/3</f>
        <v>6666666.666666667</v>
      </c>
      <c r="X12" s="181">
        <f>W12</f>
        <v>6666666.666666667</v>
      </c>
      <c r="Y12" s="182">
        <f>X12</f>
        <v>6666666.666666667</v>
      </c>
    </row>
    <row r="13" spans="1:25" s="2" customFormat="1" ht="60" customHeight="1">
      <c r="B13" s="139"/>
      <c r="C13" s="185"/>
      <c r="D13" s="61" t="s">
        <v>96</v>
      </c>
      <c r="E13" s="101"/>
      <c r="F13" s="120"/>
      <c r="G13" s="106"/>
      <c r="H13" s="107"/>
      <c r="I13" s="108"/>
      <c r="J13" s="109"/>
      <c r="K13" s="141"/>
      <c r="L13" s="99"/>
      <c r="M13" s="99"/>
      <c r="N13" s="99"/>
      <c r="O13" s="99"/>
      <c r="P13" s="110"/>
      <c r="Q13" s="96"/>
      <c r="R13" s="96"/>
      <c r="S13" s="96"/>
      <c r="T13" s="97"/>
      <c r="U13" s="97"/>
      <c r="V13" s="171"/>
      <c r="W13" s="187"/>
      <c r="X13" s="181"/>
      <c r="Y13" s="182"/>
    </row>
    <row r="14" spans="1:25" s="2" customFormat="1" ht="13.8">
      <c r="B14" s="93"/>
      <c r="C14" s="183" t="s">
        <v>103</v>
      </c>
      <c r="D14" s="121"/>
      <c r="E14" s="121"/>
      <c r="F14" s="94"/>
      <c r="G14" s="88">
        <f>200000*3</f>
        <v>600000</v>
      </c>
      <c r="H14" s="89" t="s">
        <v>0</v>
      </c>
      <c r="I14" s="90" t="s">
        <v>104</v>
      </c>
      <c r="J14" s="87">
        <f>G14*0</f>
        <v>0</v>
      </c>
      <c r="K14" s="122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4"/>
      <c r="W14" s="178" t="s">
        <v>106</v>
      </c>
      <c r="X14" s="179" t="s">
        <v>106</v>
      </c>
      <c r="Y14" s="180" t="s">
        <v>106</v>
      </c>
    </row>
    <row r="15" spans="1:25" s="2" customFormat="1" ht="39" customHeight="1" thickBot="1">
      <c r="B15" s="22" t="s">
        <v>8</v>
      </c>
      <c r="C15" s="22"/>
      <c r="D15" s="22"/>
      <c r="E15" s="67">
        <f>SUM(E10:E13)</f>
        <v>35550000</v>
      </c>
      <c r="F15" s="67"/>
      <c r="G15" s="142"/>
      <c r="H15" s="142"/>
      <c r="I15" s="142"/>
      <c r="J15" s="23">
        <f>SUM(J10:J13)</f>
        <v>5321250</v>
      </c>
      <c r="K15" s="23"/>
      <c r="L15" s="23">
        <f>J15/Q15*1000</f>
        <v>149.68354430379745</v>
      </c>
      <c r="M15" s="23">
        <f>J15/V15</f>
        <v>74.841772151898738</v>
      </c>
      <c r="N15" s="23"/>
      <c r="O15" s="23"/>
      <c r="P15" s="23"/>
      <c r="Q15" s="91">
        <f>SUM(Q10:Q13)</f>
        <v>35550000</v>
      </c>
      <c r="R15" s="67"/>
      <c r="S15" s="23"/>
      <c r="T15" s="24">
        <f>AVERAGE(T11:T13)</f>
        <v>2E-3</v>
      </c>
      <c r="U15" s="24"/>
      <c r="V15" s="67">
        <f>SUM(V10:V13)</f>
        <v>71100</v>
      </c>
      <c r="W15" s="175">
        <f>SUM(W11:W13)</f>
        <v>11850000</v>
      </c>
      <c r="X15" s="176">
        <f>SUM(X11:X13)</f>
        <v>11850000</v>
      </c>
      <c r="Y15" s="177">
        <f>SUM(Y11:Y13)</f>
        <v>11850000</v>
      </c>
    </row>
    <row r="16" spans="1:25" s="2" customFormat="1" ht="38.4" customHeight="1">
      <c r="B16" s="25"/>
      <c r="C16" s="26"/>
      <c r="D16" s="27"/>
      <c r="E16" s="27"/>
      <c r="F16" s="27"/>
      <c r="G16" s="28"/>
      <c r="H16" s="29"/>
      <c r="I16" s="29"/>
      <c r="J16" s="29"/>
      <c r="K16" s="143" t="s">
        <v>92</v>
      </c>
      <c r="L16" s="143"/>
      <c r="M16" s="143"/>
      <c r="N16" s="143"/>
      <c r="O16" s="143"/>
      <c r="P16" s="143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2" customFormat="1" ht="15" customHeight="1">
      <c r="B17" s="31"/>
      <c r="C17" s="92"/>
      <c r="D17" s="32"/>
      <c r="E17" s="33"/>
      <c r="F17" s="33"/>
      <c r="G17" s="29"/>
      <c r="H17" s="32"/>
      <c r="I17" s="32"/>
      <c r="J17" s="32"/>
      <c r="K17" s="184" t="s">
        <v>105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2:25" s="2" customFormat="1" ht="19.05" customHeight="1">
      <c r="B18" s="31"/>
      <c r="C18" s="74" t="s">
        <v>14</v>
      </c>
      <c r="D18" s="75"/>
      <c r="E18" s="76"/>
      <c r="F18" s="76"/>
      <c r="G18" s="76"/>
      <c r="H18" s="76"/>
      <c r="I18" s="76"/>
      <c r="J18" s="77">
        <f>J15</f>
        <v>5321250</v>
      </c>
      <c r="K18" s="32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2:25" s="2" customFormat="1" ht="13.8">
      <c r="B19" s="31"/>
      <c r="C19" s="34"/>
      <c r="D19" s="34"/>
      <c r="E19" s="34"/>
      <c r="F19" s="34"/>
      <c r="G19" s="34"/>
      <c r="H19" s="34"/>
      <c r="I19" s="35"/>
      <c r="J19" s="36"/>
      <c r="K19" s="36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2:25" s="2" customFormat="1" ht="13.8">
      <c r="B20" s="31"/>
      <c r="C20" s="78" t="s">
        <v>15</v>
      </c>
      <c r="D20" s="79"/>
      <c r="E20" s="144">
        <f>J18</f>
        <v>5321250</v>
      </c>
      <c r="F20" s="145"/>
      <c r="G20" s="34"/>
      <c r="H20" s="32"/>
      <c r="I20" s="32"/>
      <c r="J20" s="32"/>
      <c r="K20" s="32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2:25" s="2" customFormat="1" ht="13.8">
      <c r="B21" s="34"/>
      <c r="C21" s="38" t="s">
        <v>20</v>
      </c>
      <c r="D21" s="39"/>
      <c r="E21" s="146">
        <f>E20*0.2</f>
        <v>1064250</v>
      </c>
      <c r="F21" s="147"/>
      <c r="G21" s="34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2:25" s="2" customFormat="1" ht="15.6">
      <c r="B22" s="34"/>
      <c r="C22" s="40" t="s">
        <v>16</v>
      </c>
      <c r="D22" s="41"/>
      <c r="E22" s="111">
        <f>E20+E21</f>
        <v>6385500</v>
      </c>
      <c r="F22" s="112"/>
      <c r="G22" s="42"/>
      <c r="H22" s="34"/>
      <c r="I22" s="34"/>
      <c r="J22" s="34"/>
      <c r="K22" s="34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2:25" s="43" customFormat="1" ht="13.2" customHeight="1">
      <c r="C23" s="130" t="s">
        <v>95</v>
      </c>
      <c r="D23" s="131"/>
      <c r="E23" s="131"/>
      <c r="F23" s="132"/>
    </row>
    <row r="24" spans="2:25" s="43" customFormat="1" ht="13.2" customHeight="1">
      <c r="C24" s="133"/>
      <c r="D24" s="134"/>
      <c r="E24" s="134"/>
      <c r="F24" s="135"/>
    </row>
    <row r="25" spans="2:25" s="43" customFormat="1" ht="13.2" customHeight="1">
      <c r="C25" s="133"/>
      <c r="D25" s="134"/>
      <c r="E25" s="134"/>
      <c r="F25" s="135"/>
    </row>
    <row r="26" spans="2:25" s="43" customFormat="1" ht="13.2" customHeight="1">
      <c r="C26" s="133"/>
      <c r="D26" s="134"/>
      <c r="E26" s="134"/>
      <c r="F26" s="135"/>
    </row>
    <row r="27" spans="2:25" s="43" customFormat="1" ht="13.2" customHeight="1">
      <c r="C27" s="133"/>
      <c r="D27" s="134"/>
      <c r="E27" s="134"/>
      <c r="F27" s="135"/>
    </row>
    <row r="28" spans="2:25" s="43" customFormat="1" ht="13.2" customHeight="1">
      <c r="C28" s="133"/>
      <c r="D28" s="134"/>
      <c r="E28" s="134"/>
      <c r="F28" s="135"/>
    </row>
    <row r="29" spans="2:25" s="43" customFormat="1" ht="13.2" customHeight="1">
      <c r="C29" s="133"/>
      <c r="D29" s="134"/>
      <c r="E29" s="134"/>
      <c r="F29" s="135"/>
    </row>
    <row r="30" spans="2:25" s="43" customFormat="1" ht="13.2" customHeight="1">
      <c r="C30" s="133"/>
      <c r="D30" s="134"/>
      <c r="E30" s="134"/>
      <c r="F30" s="135"/>
    </row>
    <row r="31" spans="2:25" s="43" customFormat="1" ht="13.2" customHeight="1">
      <c r="C31" s="133"/>
      <c r="D31" s="134"/>
      <c r="E31" s="134"/>
      <c r="F31" s="135"/>
    </row>
    <row r="32" spans="2:25" s="43" customFormat="1" ht="13.2" customHeight="1">
      <c r="C32" s="133"/>
      <c r="D32" s="134"/>
      <c r="E32" s="134"/>
      <c r="F32" s="135"/>
    </row>
    <row r="33" spans="3:6" s="43" customFormat="1" ht="13.2" customHeight="1">
      <c r="C33" s="133"/>
      <c r="D33" s="134"/>
      <c r="E33" s="134"/>
      <c r="F33" s="135"/>
    </row>
    <row r="34" spans="3:6" s="43" customFormat="1" ht="13.2" customHeight="1">
      <c r="C34" s="133"/>
      <c r="D34" s="134"/>
      <c r="E34" s="134"/>
      <c r="F34" s="135"/>
    </row>
    <row r="35" spans="3:6" s="43" customFormat="1" ht="13.2" customHeight="1">
      <c r="C35" s="133"/>
      <c r="D35" s="134"/>
      <c r="E35" s="134"/>
      <c r="F35" s="135"/>
    </row>
    <row r="36" spans="3:6" s="43" customFormat="1" ht="13.2" customHeight="1">
      <c r="C36" s="136"/>
      <c r="D36" s="137"/>
      <c r="E36" s="137"/>
      <c r="F36" s="138"/>
    </row>
    <row r="37" spans="3:6" s="43" customFormat="1"/>
    <row r="38" spans="3:6" s="43" customFormat="1"/>
    <row r="39" spans="3:6" s="43" customFormat="1"/>
    <row r="40" spans="3:6" s="43" customFormat="1"/>
    <row r="41" spans="3:6" s="43" customFormat="1"/>
    <row r="42" spans="3:6" s="43" customFormat="1"/>
    <row r="43" spans="3:6" s="43" customFormat="1"/>
    <row r="44" spans="3:6" s="43" customFormat="1"/>
    <row r="45" spans="3:6" s="43" customFormat="1"/>
    <row r="46" spans="3:6" s="43" customFormat="1"/>
    <row r="47" spans="3:6" s="43" customFormat="1"/>
    <row r="48" spans="3:6" s="43" customFormat="1"/>
    <row r="49" s="43" customFormat="1"/>
    <row r="50" s="43" customFormat="1"/>
    <row r="51" s="43" customFormat="1"/>
    <row r="52" s="43" customFormat="1"/>
    <row r="53" s="43" customFormat="1"/>
    <row r="54" s="43" customFormat="1"/>
    <row r="55" s="43" customFormat="1"/>
    <row r="56" s="43" customFormat="1"/>
    <row r="57" s="43" customFormat="1"/>
    <row r="58" s="43" customFormat="1"/>
    <row r="59" s="43" customFormat="1"/>
    <row r="60" s="43" customFormat="1"/>
    <row r="61" s="43" customFormat="1"/>
    <row r="62" s="43" customFormat="1"/>
    <row r="63" s="43" customFormat="1"/>
    <row r="64" s="43" customFormat="1"/>
    <row r="65" s="43" customFormat="1"/>
    <row r="66" s="43" customFormat="1"/>
    <row r="67" s="43" customFormat="1"/>
    <row r="68" s="43" customFormat="1"/>
    <row r="69" s="43" customFormat="1"/>
    <row r="70" s="43" customFormat="1"/>
    <row r="71" s="43" customFormat="1"/>
    <row r="72" s="43" customFormat="1"/>
    <row r="73" s="43" customFormat="1"/>
    <row r="74" s="43" customFormat="1"/>
    <row r="75" s="43" customFormat="1"/>
    <row r="76" s="43" customFormat="1"/>
    <row r="77" s="43" customFormat="1"/>
    <row r="78" s="43" customFormat="1"/>
    <row r="79" s="43" customFormat="1"/>
    <row r="80" s="43" customFormat="1"/>
    <row r="81" s="43" customFormat="1"/>
    <row r="82" s="43" customFormat="1"/>
    <row r="83" s="43" customFormat="1"/>
    <row r="84" s="43" customFormat="1"/>
    <row r="85" s="43" customFormat="1"/>
    <row r="86" s="43" customFormat="1"/>
    <row r="87" s="43" customFormat="1"/>
    <row r="88" s="43" customFormat="1"/>
    <row r="89" s="43" customFormat="1"/>
    <row r="90" s="43" customFormat="1"/>
    <row r="91" s="43" customFormat="1"/>
    <row r="92" s="43" customFormat="1"/>
    <row r="93" s="43" customFormat="1"/>
    <row r="94" s="43" customFormat="1"/>
    <row r="95" s="43" customFormat="1"/>
    <row r="96" s="43" customFormat="1"/>
    <row r="97" spans="1:25" s="43" customFormat="1"/>
    <row r="98" spans="1:25" s="43" customFormat="1"/>
    <row r="99" spans="1:25" s="43" customFormat="1"/>
    <row r="100" spans="1:25" s="43" customFormat="1"/>
    <row r="101" spans="1:25" s="2" customFormat="1">
      <c r="A101" s="4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</row>
    <row r="102" spans="1:25" s="2" customForma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</sheetData>
  <mergeCells count="40">
    <mergeCell ref="X12:X13"/>
    <mergeCell ref="Y12:Y13"/>
    <mergeCell ref="W10:Y10"/>
    <mergeCell ref="C14:E14"/>
    <mergeCell ref="K14:V14"/>
    <mergeCell ref="C23:F36"/>
    <mergeCell ref="B11:B13"/>
    <mergeCell ref="K11:K13"/>
    <mergeCell ref="G15:I15"/>
    <mergeCell ref="K16:P16"/>
    <mergeCell ref="E20:F20"/>
    <mergeCell ref="E21:F21"/>
    <mergeCell ref="E22:F22"/>
    <mergeCell ref="U12:U13"/>
    <mergeCell ref="V12:V13"/>
    <mergeCell ref="D2:E2"/>
    <mergeCell ref="D3:E3"/>
    <mergeCell ref="D4:E4"/>
    <mergeCell ref="D5:E5"/>
    <mergeCell ref="N12:N13"/>
    <mergeCell ref="O12:O13"/>
    <mergeCell ref="P12:P13"/>
    <mergeCell ref="F11:F13"/>
    <mergeCell ref="M7:V7"/>
    <mergeCell ref="G8:I8"/>
    <mergeCell ref="G9:I9"/>
    <mergeCell ref="W12:W13"/>
    <mergeCell ref="Q12:Q13"/>
    <mergeCell ref="S12:S13"/>
    <mergeCell ref="T12:T13"/>
    <mergeCell ref="L10:V10"/>
    <mergeCell ref="C11:C13"/>
    <mergeCell ref="E12:E13"/>
    <mergeCell ref="G12:G13"/>
    <mergeCell ref="R12:R13"/>
    <mergeCell ref="H12:H13"/>
    <mergeCell ref="I12:I13"/>
    <mergeCell ref="J12:J13"/>
    <mergeCell ref="L12:L13"/>
    <mergeCell ref="M12:M13"/>
  </mergeCells>
  <hyperlinks>
    <hyperlink ref="D11" r:id="rId1" location="gid=1002245013&amp;range=14:14" xr:uid="{875A8F4E-F1CA-4EDC-962C-51E634D3ED8E}"/>
    <hyperlink ref="D13" r:id="rId2" location="gid=1002245013&amp;range=13:13" display="Универсальные Объявления" xr:uid="{BB3C5FC5-145B-46C4-893E-318D6E05EB35}"/>
    <hyperlink ref="D12" r:id="rId3" location="gid=1002245013&amp;range=12:12" xr:uid="{D631E492-2252-4652-99C2-7C9562CF6308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CAA-8E7D-4D41-9262-32AA28F8CBDE}">
  <dimension ref="A1:C21"/>
  <sheetViews>
    <sheetView showGridLines="0" zoomScale="90" zoomScaleNormal="90" workbookViewId="0">
      <pane xSplit="3" ySplit="2" topLeftCell="D8" activePane="bottomRight" state="frozen"/>
      <selection pane="topRight" activeCell="E1" sqref="E1"/>
      <selection pane="bottomLeft" activeCell="A11" sqref="A11"/>
      <selection pane="bottomRight" activeCell="C6" sqref="C6"/>
    </sheetView>
  </sheetViews>
  <sheetFormatPr defaultColWidth="8.6640625" defaultRowHeight="21" customHeight="1"/>
  <cols>
    <col min="1" max="1" width="39.44140625" style="45" customWidth="1"/>
    <col min="2" max="2" width="83.109375" style="46" customWidth="1"/>
    <col min="3" max="3" width="83.77734375" style="47" customWidth="1"/>
    <col min="4" max="28" width="9.109375" style="46" customWidth="1"/>
    <col min="29" max="16384" width="8.6640625" style="46"/>
  </cols>
  <sheetData>
    <row r="1" spans="1:3" ht="175.95" customHeight="1"/>
    <row r="2" spans="1:3" ht="21" hidden="1" customHeight="1"/>
    <row r="3" spans="1:3" ht="37.950000000000003" customHeight="1">
      <c r="A3" s="148"/>
      <c r="B3" s="148"/>
    </row>
    <row r="4" spans="1:3" s="47" customFormat="1" ht="37.950000000000003" customHeight="1">
      <c r="A4" s="149" t="s">
        <v>57</v>
      </c>
      <c r="B4" s="149"/>
      <c r="C4" s="149"/>
    </row>
    <row r="5" spans="1:3" ht="40.200000000000003" customHeight="1">
      <c r="A5" s="150" t="s">
        <v>58</v>
      </c>
      <c r="B5" s="150"/>
      <c r="C5" s="150"/>
    </row>
    <row r="6" spans="1:3" ht="76.95" customHeight="1">
      <c r="A6" s="48" t="s">
        <v>59</v>
      </c>
      <c r="B6" s="49" t="s">
        <v>60</v>
      </c>
      <c r="C6" s="50"/>
    </row>
    <row r="7" spans="1:3" ht="76.95" customHeight="1">
      <c r="A7" s="48" t="s">
        <v>61</v>
      </c>
      <c r="B7" s="49" t="s">
        <v>62</v>
      </c>
      <c r="C7" s="50"/>
    </row>
    <row r="8" spans="1:3" ht="76.95" customHeight="1">
      <c r="A8" s="48" t="s">
        <v>63</v>
      </c>
      <c r="B8" s="49" t="s">
        <v>64</v>
      </c>
      <c r="C8" s="50"/>
    </row>
    <row r="9" spans="1:3" ht="76.95" customHeight="1">
      <c r="A9" s="48" t="s">
        <v>65</v>
      </c>
      <c r="B9" s="49" t="s">
        <v>66</v>
      </c>
      <c r="C9" s="50"/>
    </row>
    <row r="10" spans="1:3" ht="76.95" customHeight="1">
      <c r="A10" s="48" t="s">
        <v>67</v>
      </c>
      <c r="B10" s="49" t="s">
        <v>68</v>
      </c>
      <c r="C10" s="50"/>
    </row>
    <row r="11" spans="1:3" ht="76.95" customHeight="1">
      <c r="A11" s="48" t="s">
        <v>69</v>
      </c>
      <c r="B11" s="49" t="s">
        <v>70</v>
      </c>
      <c r="C11" s="50"/>
    </row>
    <row r="12" spans="1:3" ht="76.95" customHeight="1">
      <c r="A12" s="48" t="s">
        <v>71</v>
      </c>
      <c r="B12" s="49" t="s">
        <v>72</v>
      </c>
      <c r="C12" s="50"/>
    </row>
    <row r="13" spans="1:3" ht="76.95" customHeight="1">
      <c r="A13" s="48" t="s">
        <v>73</v>
      </c>
      <c r="B13" s="49" t="s">
        <v>74</v>
      </c>
      <c r="C13" s="50"/>
    </row>
    <row r="14" spans="1:3" ht="61.95" customHeight="1">
      <c r="A14" s="51" t="s">
        <v>75</v>
      </c>
      <c r="B14" s="49" t="s">
        <v>76</v>
      </c>
      <c r="C14" s="50"/>
    </row>
    <row r="15" spans="1:3" ht="46.95" customHeight="1">
      <c r="A15" s="51" t="s">
        <v>77</v>
      </c>
      <c r="B15" s="52" t="s">
        <v>78</v>
      </c>
      <c r="C15" s="50"/>
    </row>
    <row r="16" spans="1:3" ht="46.95" customHeight="1">
      <c r="A16" s="51" t="s">
        <v>79</v>
      </c>
      <c r="B16" s="52" t="s">
        <v>80</v>
      </c>
      <c r="C16" s="50"/>
    </row>
    <row r="17" spans="1:3" ht="46.95" customHeight="1">
      <c r="A17" s="51" t="s">
        <v>81</v>
      </c>
      <c r="B17" s="52" t="s">
        <v>82</v>
      </c>
      <c r="C17" s="50"/>
    </row>
    <row r="18" spans="1:3" ht="115.95" customHeight="1">
      <c r="A18" s="48" t="s">
        <v>83</v>
      </c>
      <c r="B18" s="49" t="s">
        <v>84</v>
      </c>
      <c r="C18" s="53"/>
    </row>
    <row r="19" spans="1:3" ht="115.95" customHeight="1">
      <c r="A19" s="48" t="s">
        <v>85</v>
      </c>
      <c r="B19" s="49" t="s">
        <v>86</v>
      </c>
      <c r="C19" s="53"/>
    </row>
    <row r="20" spans="1:3" ht="88.05" customHeight="1">
      <c r="A20" s="48" t="s">
        <v>87</v>
      </c>
      <c r="B20" s="49" t="s">
        <v>88</v>
      </c>
      <c r="C20" s="53"/>
    </row>
    <row r="21" spans="1:3" ht="88.05" customHeight="1">
      <c r="A21" s="48" t="s">
        <v>89</v>
      </c>
      <c r="B21" s="49" t="s">
        <v>90</v>
      </c>
      <c r="C21" s="53"/>
    </row>
  </sheetData>
  <mergeCells count="3">
    <mergeCell ref="A3:B3"/>
    <mergeCell ref="A4:C4"/>
    <mergeCell ref="A5:C5"/>
  </mergeCells>
  <pageMargins left="0.75" right="0.75" top="1" bottom="1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9502-6C7E-4A17-9962-EA1E771BE4F1}">
  <dimension ref="A1:AK257"/>
  <sheetViews>
    <sheetView topLeftCell="A31" workbookViewId="0">
      <selection activeCell="K28" sqref="K28"/>
    </sheetView>
  </sheetViews>
  <sheetFormatPr defaultColWidth="8.77734375" defaultRowHeight="14.4"/>
  <cols>
    <col min="1" max="1" width="5.44140625" style="60" customWidth="1"/>
    <col min="2" max="9" width="8.77734375" style="60"/>
    <col min="10" max="10" width="15" style="60" customWidth="1"/>
    <col min="11" max="11" width="80" style="60" customWidth="1"/>
    <col min="12" max="19" width="80" style="54" customWidth="1"/>
    <col min="20" max="37" width="8.77734375" style="54"/>
    <col min="38" max="16384" width="8.77734375" style="60"/>
  </cols>
  <sheetData>
    <row r="1" spans="1:11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</row>
    <row r="3" spans="1:11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</row>
    <row r="4" spans="1:11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</row>
    <row r="5" spans="1:11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</row>
    <row r="6" spans="1:11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</row>
    <row r="7" spans="1:11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</row>
    <row r="8" spans="1:11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</row>
    <row r="9" spans="1:11" ht="21">
      <c r="A9" s="158" t="s">
        <v>30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</row>
    <row r="10" spans="1:11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</row>
    <row r="11" spans="1:11" ht="15.6">
      <c r="A11" s="160" t="s">
        <v>31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</row>
    <row r="12" spans="1:1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</row>
    <row r="13" spans="1:11" ht="18">
      <c r="A13" s="161" t="s">
        <v>32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3"/>
    </row>
    <row r="14" spans="1:11" ht="23.25" customHeight="1">
      <c r="A14" s="55">
        <v>1</v>
      </c>
      <c r="B14" s="151" t="s">
        <v>33</v>
      </c>
      <c r="C14" s="152"/>
      <c r="D14" s="152"/>
      <c r="E14" s="152"/>
      <c r="F14" s="152"/>
      <c r="G14" s="152"/>
      <c r="H14" s="152"/>
      <c r="I14" s="152"/>
      <c r="J14" s="153"/>
      <c r="K14" s="56"/>
    </row>
    <row r="15" spans="1:11" ht="55.95" customHeight="1">
      <c r="A15" s="55">
        <v>2</v>
      </c>
      <c r="B15" s="164" t="s">
        <v>34</v>
      </c>
      <c r="C15" s="165"/>
      <c r="D15" s="165"/>
      <c r="E15" s="165"/>
      <c r="F15" s="165"/>
      <c r="G15" s="165"/>
      <c r="H15" s="165"/>
      <c r="I15" s="165"/>
      <c r="J15" s="166"/>
      <c r="K15" s="57" t="s">
        <v>35</v>
      </c>
    </row>
    <row r="16" spans="1:11" ht="32.25" customHeight="1">
      <c r="A16" s="55">
        <v>3</v>
      </c>
      <c r="B16" s="151" t="s">
        <v>36</v>
      </c>
      <c r="C16" s="152"/>
      <c r="D16" s="152"/>
      <c r="E16" s="152"/>
      <c r="F16" s="152"/>
      <c r="G16" s="152"/>
      <c r="H16" s="152"/>
      <c r="I16" s="152"/>
      <c r="J16" s="153"/>
      <c r="K16" s="56"/>
    </row>
    <row r="17" spans="1:19" ht="29.25" customHeight="1">
      <c r="A17" s="55">
        <v>4</v>
      </c>
      <c r="B17" s="151" t="s">
        <v>37</v>
      </c>
      <c r="C17" s="152"/>
      <c r="D17" s="152"/>
      <c r="E17" s="152"/>
      <c r="F17" s="152"/>
      <c r="G17" s="152"/>
      <c r="H17" s="152"/>
      <c r="I17" s="152"/>
      <c r="J17" s="153"/>
      <c r="K17" s="56"/>
    </row>
    <row r="18" spans="1:19" ht="23.25" customHeight="1">
      <c r="A18" s="55">
        <v>5</v>
      </c>
      <c r="B18" s="151" t="s">
        <v>38</v>
      </c>
      <c r="C18" s="152"/>
      <c r="D18" s="152"/>
      <c r="E18" s="152"/>
      <c r="F18" s="152"/>
      <c r="G18" s="152"/>
      <c r="H18" s="152"/>
      <c r="I18" s="152"/>
      <c r="J18" s="153"/>
      <c r="K18" s="56"/>
    </row>
    <row r="19" spans="1:19" ht="31.5" customHeight="1">
      <c r="A19" s="55">
        <v>6</v>
      </c>
      <c r="B19" s="151" t="s">
        <v>39</v>
      </c>
      <c r="C19" s="152"/>
      <c r="D19" s="152"/>
      <c r="E19" s="152"/>
      <c r="F19" s="152"/>
      <c r="G19" s="152"/>
      <c r="H19" s="152"/>
      <c r="I19" s="152"/>
      <c r="J19" s="153"/>
      <c r="K19" s="58"/>
      <c r="L19" s="59"/>
      <c r="M19" s="59"/>
      <c r="N19" s="59"/>
      <c r="O19" s="59"/>
      <c r="P19" s="59"/>
      <c r="Q19" s="59"/>
      <c r="R19" s="59"/>
      <c r="S19" s="59"/>
    </row>
    <row r="20" spans="1:19" ht="23.25" customHeight="1">
      <c r="A20" s="55">
        <v>7</v>
      </c>
      <c r="B20" s="151" t="s">
        <v>40</v>
      </c>
      <c r="C20" s="152"/>
      <c r="D20" s="152"/>
      <c r="E20" s="152"/>
      <c r="F20" s="152"/>
      <c r="G20" s="152"/>
      <c r="H20" s="152"/>
      <c r="I20" s="152"/>
      <c r="J20" s="153"/>
      <c r="K20" s="56"/>
    </row>
    <row r="21" spans="1:19" ht="33.75" customHeight="1">
      <c r="A21" s="55">
        <v>8</v>
      </c>
      <c r="B21" s="151" t="s">
        <v>41</v>
      </c>
      <c r="C21" s="152"/>
      <c r="D21" s="152"/>
      <c r="E21" s="152"/>
      <c r="F21" s="152"/>
      <c r="G21" s="152"/>
      <c r="H21" s="152"/>
      <c r="I21" s="152"/>
      <c r="J21" s="153"/>
      <c r="K21" s="56"/>
    </row>
    <row r="22" spans="1:19" ht="33.75" customHeight="1">
      <c r="A22" s="55">
        <v>9</v>
      </c>
      <c r="B22" s="154" t="s">
        <v>42</v>
      </c>
      <c r="C22" s="155"/>
      <c r="D22" s="155"/>
      <c r="E22" s="155"/>
      <c r="F22" s="155"/>
      <c r="G22" s="155"/>
      <c r="H22" s="155"/>
      <c r="I22" s="155"/>
      <c r="J22" s="156"/>
      <c r="K22" s="56"/>
    </row>
    <row r="23" spans="1:19" ht="33.75" customHeight="1">
      <c r="A23" s="55">
        <v>10</v>
      </c>
      <c r="B23" s="151" t="s">
        <v>43</v>
      </c>
      <c r="C23" s="152"/>
      <c r="D23" s="152"/>
      <c r="E23" s="152"/>
      <c r="F23" s="152"/>
      <c r="G23" s="152"/>
      <c r="H23" s="152"/>
      <c r="I23" s="152"/>
      <c r="J23" s="153"/>
      <c r="K23" s="56"/>
    </row>
    <row r="24" spans="1:19" ht="33.75" customHeight="1">
      <c r="A24" s="55">
        <v>11</v>
      </c>
      <c r="B24" s="151" t="s">
        <v>44</v>
      </c>
      <c r="C24" s="152"/>
      <c r="D24" s="152"/>
      <c r="E24" s="152"/>
      <c r="F24" s="152"/>
      <c r="G24" s="152"/>
      <c r="H24" s="152"/>
      <c r="I24" s="152"/>
      <c r="J24" s="153"/>
      <c r="K24" s="56"/>
    </row>
    <row r="25" spans="1:19" s="54" customFormat="1"/>
    <row r="26" spans="1:19" s="54" customFormat="1"/>
    <row r="27" spans="1:19" s="54" customFormat="1"/>
    <row r="28" spans="1:19" s="54" customFormat="1"/>
    <row r="29" spans="1:19" s="54" customFormat="1"/>
    <row r="30" spans="1:19" s="54" customFormat="1"/>
    <row r="31" spans="1:19" s="54" customFormat="1"/>
    <row r="32" spans="1:19" s="54" customFormat="1"/>
    <row r="33" s="54" customFormat="1"/>
    <row r="34" s="54" customFormat="1"/>
    <row r="35" s="54" customFormat="1"/>
    <row r="36" s="54" customFormat="1"/>
    <row r="37" s="54" customFormat="1"/>
    <row r="38" s="54" customFormat="1"/>
    <row r="39" s="54" customFormat="1"/>
    <row r="40" s="54" customFormat="1"/>
    <row r="41" s="54" customFormat="1"/>
    <row r="42" s="54" customFormat="1"/>
    <row r="43" s="54" customFormat="1"/>
    <row r="44" s="54" customFormat="1"/>
    <row r="45" s="54" customFormat="1"/>
    <row r="46" s="54" customFormat="1"/>
    <row r="47" s="54" customFormat="1"/>
    <row r="48" s="54" customFormat="1"/>
    <row r="49" s="54" customFormat="1"/>
    <row r="50" s="54" customFormat="1"/>
    <row r="51" s="54" customFormat="1"/>
    <row r="52" s="54" customFormat="1"/>
    <row r="53" s="54" customFormat="1"/>
    <row r="54" s="54" customFormat="1"/>
    <row r="55" s="54" customFormat="1"/>
    <row r="56" s="54" customFormat="1"/>
    <row r="57" s="54" customFormat="1"/>
    <row r="58" s="54" customFormat="1"/>
    <row r="59" s="54" customFormat="1"/>
    <row r="60" s="54" customFormat="1"/>
    <row r="61" s="54" customFormat="1"/>
    <row r="62" s="54" customFormat="1"/>
    <row r="63" s="54" customFormat="1"/>
    <row r="64" s="54" customFormat="1"/>
    <row r="65" s="54" customFormat="1"/>
    <row r="66" s="54" customFormat="1"/>
    <row r="67" s="54" customFormat="1"/>
    <row r="68" s="54" customFormat="1"/>
    <row r="69" s="54" customFormat="1"/>
    <row r="70" s="54" customFormat="1"/>
    <row r="71" s="54" customFormat="1"/>
    <row r="72" s="54" customFormat="1"/>
    <row r="73" s="54" customFormat="1"/>
    <row r="74" s="54" customFormat="1"/>
    <row r="75" s="54" customFormat="1"/>
    <row r="76" s="54" customFormat="1"/>
    <row r="77" s="54" customFormat="1"/>
    <row r="78" s="54" customFormat="1"/>
    <row r="79" s="54" customFormat="1"/>
    <row r="80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  <row r="93" s="54" customFormat="1"/>
    <row r="94" s="54" customFormat="1"/>
    <row r="95" s="54" customFormat="1"/>
    <row r="96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</sheetData>
  <mergeCells count="17">
    <mergeCell ref="B19:J19"/>
    <mergeCell ref="A1:K8"/>
    <mergeCell ref="A9:K9"/>
    <mergeCell ref="A10:K10"/>
    <mergeCell ref="A11:K11"/>
    <mergeCell ref="A12:K12"/>
    <mergeCell ref="A13:K13"/>
    <mergeCell ref="B14:J14"/>
    <mergeCell ref="B15:J15"/>
    <mergeCell ref="B16:J16"/>
    <mergeCell ref="B17:J17"/>
    <mergeCell ref="B18:J18"/>
    <mergeCell ref="B20:J20"/>
    <mergeCell ref="B21:J21"/>
    <mergeCell ref="B22:J22"/>
    <mergeCell ref="B23:J23"/>
    <mergeCell ref="B24:J24"/>
  </mergeCells>
  <hyperlinks>
    <hyperlink ref="B15:J15" r:id="rId1" location="gid=1034103549" display="Корректные визуальные материалы для площадок (согласно ТТ First Data) ***" xr:uid="{BE84213C-459D-4B35-8F44-E841762C8B3B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mediaplan без СК</vt:lpstr>
      <vt:lpstr>Brief_MEDIA</vt:lpstr>
      <vt:lpstr>Материалы для старта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Хисаева Эльвира / Elvira Khisaeva</dc:creator>
  <cp:lastModifiedBy>Tanya</cp:lastModifiedBy>
  <cp:lastPrinted>2014-09-08T14:29:07Z</cp:lastPrinted>
  <dcterms:created xsi:type="dcterms:W3CDTF">2008-01-09T13:47:40Z</dcterms:created>
  <dcterms:modified xsi:type="dcterms:W3CDTF">2024-08-28T13:04:02Z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Издатель">
    <vt:lpwstr>Digicom</vt:lpwstr>
  </property>
  <property fmtid="{D5CDD505-2E9C-101B-9397-08002B2CF9AE}" pid="3" name="Назначение">
    <vt:lpwstr>proposal</vt:lpwstr>
  </property>
  <property fmtid="{D5CDD505-2E9C-101B-9397-08002B2CF9AE}" pid="4" name="Направить">
    <vt:lpwstr>client@ad-digicom.com</vt:lpwstr>
  </property>
</Properties>
</file>