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12" i="1" l="1"/>
  <c r="T20" i="1"/>
  <c r="T15" i="1"/>
  <c r="T14" i="1"/>
  <c r="T13" i="1"/>
  <c r="T9" i="1"/>
  <c r="T8" i="1"/>
  <c r="T7" i="1"/>
  <c r="T6" i="1"/>
  <c r="T21" i="1"/>
  <c r="T19" i="1"/>
  <c r="T18" i="1"/>
  <c r="T17" i="1"/>
  <c r="T16" i="1"/>
  <c r="T11" i="1"/>
  <c r="T10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<sst xmlns="http://schemas.openxmlformats.org/spreadsheetml/2006/main" count="36" uniqueCount="30">
  <si>
    <t>Random Forest-100 (superdataset-21.csv without cons)</t>
  </si>
  <si>
    <t>train (MAE)</t>
  </si>
  <si>
    <t>test (MAE)</t>
  </si>
  <si>
    <t>avg</t>
  </si>
  <si>
    <t>SD</t>
  </si>
  <si>
    <t>Random Forest-100 (superdataset-22.csv without cons)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</si>
  <si>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</si>
  <si>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</si>
  <si>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</si>
  <si>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</si>
  <si>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</si>
  <si>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</si>
  <si>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</si>
  <si>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</si>
  <si>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</si>
  <si>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</si>
  <si>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</si>
  <si>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</si>
  <si>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</si>
  <si>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</si>
  <si>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funds</t>
  </si>
  <si>
    <t>hospitals</t>
  </si>
  <si>
    <t>beforeschool</t>
  </si>
  <si>
    <t>factoriescap</t>
  </si>
  <si>
    <t>superdataset-21</t>
  </si>
  <si>
    <t>superdataset-22</t>
  </si>
  <si>
    <t>абс. отклонение</t>
  </si>
  <si>
    <t>%</t>
  </si>
  <si>
    <t>avg train</t>
  </si>
  <si>
    <t>avg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</si>
</sst>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superdataset-21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mae!$P$5:$P$21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mae!$Q$5:$Q$21</c:f>
              <c:numCache>
                <c:formatCode>0.00</c:formatCode>
                <c:ptCount val="17"/>
                <c:pt idx="0">
                  <c:v>9.7421017871923893E-2</c:v>
                </c:pt>
                <c:pt idx="1">
                  <c:v>6.0408029075848753E-2</c:v>
                </c:pt>
                <c:pt idx="2">
                  <c:v>8.0259722042257217E-2</c:v>
                </c:pt>
                <c:pt idx="3">
                  <c:v>3.1331178137748411E-2</c:v>
                </c:pt>
                <c:pt idx="4">
                  <c:v>3.5441658480808512E-2</c:v>
                </c:pt>
                <c:pt idx="5">
                  <c:v>7.4601978777767655E-2</c:v>
                </c:pt>
                <c:pt idx="6">
                  <c:v>7.2492120447734051E-2</c:v>
                </c:pt>
                <c:pt idx="7">
                  <c:v>5.10115954577752E-2</c:v>
                </c:pt>
                <c:pt idx="8">
                  <c:v>4.9835032684878981E-2</c:v>
                </c:pt>
                <c:pt idx="9">
                  <c:v>6.7231794503392645E-2</c:v>
                </c:pt>
                <c:pt idx="10">
                  <c:v>3.770012866116066E-2</c:v>
                </c:pt>
                <c:pt idx="11">
                  <c:v>0.10487076738372771</c:v>
                </c:pt>
                <c:pt idx="12">
                  <c:v>3.5648908105633988E-2</c:v>
                </c:pt>
                <c:pt idx="13">
                  <c:v>3.6104788585839452E-2</c:v>
                </c:pt>
                <c:pt idx="14">
                  <c:v>3.964423163043982E-2</c:v>
                </c:pt>
                <c:pt idx="15">
                  <c:v>5.4972667896502611E-2</c:v>
                </c:pt>
                <c:pt idx="16">
                  <c:v>7.1024380256560299E-2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B1D-9F3F-D477675EE4DB}"/>
            </c:ext>
          </c:extLst>
        </c:ser>
        <c:ser>
          <c:idx val="1"/>
          <c:order val="1"/>
          <c:tx>
            <c:v>superdataset-22 (without outliers)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mae!$P$5:$P$21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mae!$R$5:$R$21</c:f>
              <c:numCache>
                <c:formatCode>0.00</c:formatCode>
                <c:ptCount val="17"/>
                <c:pt idx="0">
                  <c:v>6.1841597657377997E-2</c:v>
                </c:pt>
                <c:pt idx="1">
                  <c:v>4.7613774919924988E-2</c:v>
                </c:pt>
                <c:pt idx="2">
                  <c:v>6.8456708216667356E-2</c:v>
                </c:pt>
                <c:pt idx="3">
                  <c:v>4.3556924251250032E-2</c:v>
                </c:pt>
                <c:pt idx="4">
                  <c:v>5.4460405011869793E-2</c:v>
                </c:pt>
                <c:pt idx="5">
                  <c:v>6.154711877099716E-2</c:v>
                </c:pt>
                <c:pt idx="6">
                  <c:v>5.031963369835777E-2</c:v>
                </c:pt>
                <c:pt idx="7">
                  <c:v>4.9227232784436491E-2</c:v>
                </c:pt>
                <c:pt idx="8">
                  <c:v>3.7254873804996418E-2</c:v>
                </c:pt>
                <c:pt idx="9">
                  <c:v>4.9567815722839262E-2</c:v>
                </c:pt>
                <c:pt idx="10">
                  <c:v>6.5047100801616714E-2</c:v>
                </c:pt>
                <c:pt idx="11">
                  <c:v>5.0224587891088988E-2</c:v>
                </c:pt>
                <c:pt idx="12">
                  <c:v>5.1828788540933347E-2</c:v>
                </c:pt>
                <c:pt idx="13">
                  <c:v>4.348185871844884E-2</c:v>
                </c:pt>
                <c:pt idx="14">
                  <c:v>6.4267191819080235E-2</c:v>
                </c:pt>
                <c:pt idx="15">
                  <c:v>0.1492282342476827</c:v>
                </c:pt>
                <c:pt idx="16">
                  <c:v>5.2076153142431948E-2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B1D-9F3F-D477675E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02704063"/>
        <c:axId val="402704479"/>
      </c:barChart>
      <c:catAx>
        <c:axId val="40270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704479"/>
        <c:crosses val="autoZero"/>
        <c:auto val="1"/>
        <c:lblAlgn val="ctr"/>
        <c:lblOffset val="100"/>
        <c:noMultiLvlLbl val="0"/>
      </c:catAx>
      <c:valAx>
        <c:axId val="40270447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027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mae!$K$61</c:f>
              <c:strCache>
                <c:ptCount val="1"/>
                <c:pt idx="0">
                  <c:v>avg train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mae!$L$60:$M$60</c:f>
              <c:strCache>
                <c:ptCount val="2"/>
                <c:pt idx="0">
                  <c:v>superdataset-21</c:v>
                </c:pt>
                <c:pt idx="1">
                  <c:v>superdataset-22</c:v>
                </c:pt>
              </c:strCache>
            </c:strRef>
          </c:cat>
          <c:val>
            <c:numRef>
              <c:f>mae!$L$61:$M$61</c:f>
              <c:numCache>
                <c:formatCode>0.00</c:formatCode>
                <c:ptCount val="2"/>
                <c:pt idx="0">
                  <c:v>53.942284254947616</c:v>
                </c:pt>
                <c:pt idx="1">
                  <c:v>27.707424686716795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9-43D7-A98F-65C1D5D3D61A}"/>
            </c:ext>
          </c:extLst>
        </c:ser>
        <c:ser>
          <c:idx val="1"/>
          <c:order val="1"/>
          <c:tx>
            <c:strRef>
              <c:f>mae!$K$62</c:f>
              <c:strCache>
                <c:ptCount val="1"/>
                <c:pt idx="0">
                  <c:v>avg test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mae!$L$60:$M$60</c:f>
              <c:strCache>
                <c:ptCount val="2"/>
                <c:pt idx="0">
                  <c:v>superdataset-21</c:v>
                </c:pt>
                <c:pt idx="1">
                  <c:v>superdataset-22</c:v>
                </c:pt>
              </c:strCache>
            </c:strRef>
          </c:cat>
          <c:val>
            <c:numRef>
              <c:f>mae!$L$62:$M$62</c:f>
              <c:numCache>
                <c:formatCode>0.00</c:formatCode>
                <c:ptCount val="2"/>
                <c:pt idx="0">
                  <c:v>142.4843136707388</c:v>
                </c:pt>
                <c:pt idx="1">
                  <c:v>75.015704010025061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9-43D7-A98F-65C1D5D3D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99997759"/>
        <c:axId val="399993183"/>
      </c:barChart>
      <c:catAx>
        <c:axId val="3999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993183"/>
        <c:crosses val="autoZero"/>
        <c:auto val="1"/>
        <c:lblAlgn val="ctr"/>
        <c:lblOffset val="100"/>
        <c:noMultiLvlLbl val="0"/>
      </c:catAx>
      <c:valAx>
        <c:axId val="39999318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999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514349</xdr:colOff>
      <xdr:row>22</xdr:row>
      <xdr:rowOff>119062</xdr:rowOff>
    </xdr:from>
    <xdr:to>
      <xdr:col>22</xdr:col>
      <xdr:colOff>200025</xdr:colOff>
      <xdr:row>40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46</xdr:row>
      <xdr:rowOff>138112</xdr:rowOff>
    </xdr:from>
    <xdr:to>
      <xdr:col>18</xdr:col>
      <xdr:colOff>561975</xdr:colOff>
      <xdr:row>61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62"/>
  <sheetViews>
    <sheetView tabSelected="1" topLeftCell="B1" workbookViewId="0">
      <selection activeCell="L11" sqref="L11"/>
    </sheetView>
  </sheetViews>
  <sheetFormatPr defaultRowHeight="15" x14ac:dyDescent="0.25"/>
  <cols>
    <col min="4" max="4" width="12.28515625" customWidth="1"/>
    <col min="5" max="5" width="14.28515625" customWidth="1"/>
    <col min="9" max="9" width="14" customWidth="1"/>
    <col min="10" max="10" width="12.5703125" customWidth="1"/>
    <col min="16" max="16" width="20.7109375" customWidth="1"/>
    <col min="17" max="17" width="17.28515625" customWidth="1"/>
    <col min="18" max="18" width="16.85546875" customWidth="1"/>
    <col min="19" max="19" width="17" customWidth="1"/>
    <col min="20" max="20" width="13.42578125" customWidth="1"/>
    <col min="21" max="21" width="12.7109375" customWidth="1"/>
  </cols>
  <sheetData>
    <row r="3" spans="3:20" x14ac:dyDescent="0.25">
      <c r="C3" s="1" t="s">
        <v>0</v>
      </c>
      <c r="E3" s="1"/>
      <c r="H3" s="1" t="s">
        <v>5</v>
      </c>
      <c r="J3" s="1"/>
    </row>
    <row r="4" spans="3:20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P4" s="2" t="s">
        <v>6</v>
      </c>
      <c r="Q4" s="2" t="s">
        <v>24</v>
      </c>
      <c r="R4" s="2" t="s">
        <v>25</v>
      </c>
      <c r="S4" s="2" t="s">
        <v>26</v>
      </c>
      <c r="T4" s="7" t="s">
        <v>27</v>
      </c>
    </row>
    <row r="5" spans="3:20" x14ac:dyDescent="0.25">
      <c r="C5" s="2">
        <v>1</v>
      </c>
      <c r="D5" s="3">
        <v>54.310784342258437</v>
      </c>
      <c r="E5" s="3">
        <v>140.4361314717859</v>
      </c>
      <c r="H5" s="2">
        <v>1</v>
      </c>
      <c r="I5" s="3">
        <v>28.021390977443609</v>
      </c>
      <c r="J5" s="3">
        <v>71.240025062656656</v>
      </c>
      <c r="P5" s="13" t="s">
        <v>7</v>
      </c>
      <c r="Q5" s="8">
        <v>9.7421017871923893E-2</v>
      </c>
      <c r="R5" s="8">
        <v>6.1841597657377997E-2</v>
      </c>
      <c r="S5" s="5">
        <f>ABS(Q5-R5)</f>
        <v>3.5579420214545895E-2</v>
      </c>
      <c r="T5" s="8">
        <f>(Q5/R5-1) * 100</f>
        <v>57.533151733348056</v>
      </c>
    </row>
    <row r="6" spans="3:20" x14ac:dyDescent="0.25">
      <c r="C6" s="2">
        <f>C5+1</f>
        <v>2</v>
      </c>
      <c r="D6" s="3">
        <v>54.099017753201402</v>
      </c>
      <c r="E6" s="3">
        <v>140.8309482257126</v>
      </c>
      <c r="H6" s="2">
        <f>H5+1</f>
        <v>2</v>
      </c>
      <c r="I6" s="3">
        <v>27.366422305764409</v>
      </c>
      <c r="J6" s="3">
        <v>76.503571428571419</v>
      </c>
      <c r="P6" s="4" t="s">
        <v>8</v>
      </c>
      <c r="Q6" s="3">
        <v>6.0408029075848753E-2</v>
      </c>
      <c r="R6" s="3">
        <v>4.7613774919924988E-2</v>
      </c>
      <c r="S6" s="6">
        <f t="shared" ref="S6:S21" si="0">ABS(Q6-R6)</f>
        <v>1.2794254155923765E-2</v>
      </c>
      <c r="T6" s="9">
        <f>(Q6/R6-1) * 100</f>
        <v>26.870909054030378</v>
      </c>
    </row>
    <row r="7" spans="3:20" x14ac:dyDescent="0.25">
      <c r="C7" s="2">
        <f t="shared" ref="C7:C54" si="1">C6+1</f>
        <v>3</v>
      </c>
      <c r="D7" s="3">
        <v>52.86971915017461</v>
      </c>
      <c r="E7" s="3">
        <v>139.84709714950549</v>
      </c>
      <c r="H7" s="2">
        <f t="shared" ref="H7:H54" si="2">H6+1</f>
        <v>3</v>
      </c>
      <c r="I7" s="3">
        <v>27.027055137844609</v>
      </c>
      <c r="J7" s="3">
        <v>80.049498746867158</v>
      </c>
      <c r="P7" s="4" t="s">
        <v>9</v>
      </c>
      <c r="Q7" s="3">
        <v>8.0259722042257217E-2</v>
      </c>
      <c r="R7" s="3">
        <v>6.8456708216667356E-2</v>
      </c>
      <c r="S7" s="6">
        <f t="shared" si="0"/>
        <v>1.1803013825589861E-2</v>
      </c>
      <c r="T7" s="9">
        <f>(Q7/R7-1) * 100</f>
        <v>17.241573737716109</v>
      </c>
    </row>
    <row r="8" spans="3:20" x14ac:dyDescent="0.25">
      <c r="C8" s="2">
        <f t="shared" si="1"/>
        <v>4</v>
      </c>
      <c r="D8" s="3">
        <v>53.570192083818377</v>
      </c>
      <c r="E8" s="3">
        <v>147.9437754508435</v>
      </c>
      <c r="H8" s="2">
        <f t="shared" si="2"/>
        <v>4</v>
      </c>
      <c r="I8" s="3">
        <v>27.545025062656642</v>
      </c>
      <c r="J8" s="3">
        <v>77.265538847117782</v>
      </c>
      <c r="P8" s="4" t="s">
        <v>10</v>
      </c>
      <c r="Q8" s="3">
        <v>3.1331178137748411E-2</v>
      </c>
      <c r="R8" s="3">
        <v>4.3556924251250032E-2</v>
      </c>
      <c r="S8" s="6">
        <f t="shared" si="0"/>
        <v>1.222574611350162E-2</v>
      </c>
      <c r="T8" s="9">
        <f>(R8/Q8-1) * 100</f>
        <v>39.021022636783023</v>
      </c>
    </row>
    <row r="9" spans="3:20" x14ac:dyDescent="0.25">
      <c r="C9" s="2">
        <f t="shared" si="1"/>
        <v>5</v>
      </c>
      <c r="D9" s="3">
        <v>53.459759895227002</v>
      </c>
      <c r="E9" s="3">
        <v>141.97148923792901</v>
      </c>
      <c r="H9" s="2">
        <f t="shared" si="2"/>
        <v>5</v>
      </c>
      <c r="I9" s="3">
        <v>28.019548872180451</v>
      </c>
      <c r="J9" s="3">
        <v>73.349436090225566</v>
      </c>
      <c r="P9" s="4" t="s">
        <v>11</v>
      </c>
      <c r="Q9" s="3">
        <v>3.5441658480808512E-2</v>
      </c>
      <c r="R9" s="3">
        <v>5.4460405011869793E-2</v>
      </c>
      <c r="S9" s="6">
        <f t="shared" si="0"/>
        <v>1.9018746531061281E-2</v>
      </c>
      <c r="T9" s="9">
        <f>(R9/Q9-1) * 100</f>
        <v>53.662123462308742</v>
      </c>
    </row>
    <row r="10" spans="3:20" x14ac:dyDescent="0.25">
      <c r="C10" s="2">
        <f t="shared" si="1"/>
        <v>6</v>
      </c>
      <c r="D10" s="3">
        <v>54.347965657741547</v>
      </c>
      <c r="E10" s="3">
        <v>141.5629552065154</v>
      </c>
      <c r="H10" s="2">
        <f t="shared" si="2"/>
        <v>6</v>
      </c>
      <c r="I10" s="3">
        <v>27.72113095238096</v>
      </c>
      <c r="J10" s="3">
        <v>73.938884711779437</v>
      </c>
      <c r="P10" s="4" t="s">
        <v>12</v>
      </c>
      <c r="Q10" s="3">
        <v>7.4601978777767655E-2</v>
      </c>
      <c r="R10" s="3">
        <v>6.154711877099716E-2</v>
      </c>
      <c r="S10" s="6">
        <f t="shared" si="0"/>
        <v>1.3054860006770495E-2</v>
      </c>
      <c r="T10" s="9">
        <f t="shared" ref="T10:T14" si="3">(Q10/R10-1) * 100</f>
        <v>21.21116352390866</v>
      </c>
    </row>
    <row r="11" spans="3:20" x14ac:dyDescent="0.25">
      <c r="C11" s="2">
        <f t="shared" si="1"/>
        <v>7</v>
      </c>
      <c r="D11" s="3">
        <v>54.099396100116408</v>
      </c>
      <c r="E11" s="3">
        <v>137.0469400814427</v>
      </c>
      <c r="H11" s="2">
        <f t="shared" si="2"/>
        <v>7</v>
      </c>
      <c r="I11" s="3">
        <v>27.50397556390978</v>
      </c>
      <c r="J11" s="3">
        <v>78.652543859649128</v>
      </c>
      <c r="P11" s="4" t="s">
        <v>13</v>
      </c>
      <c r="Q11" s="3">
        <v>7.2492120447734051E-2</v>
      </c>
      <c r="R11" s="3">
        <v>5.031963369835777E-2</v>
      </c>
      <c r="S11" s="6">
        <f t="shared" si="0"/>
        <v>2.2172486749376281E-2</v>
      </c>
      <c r="T11" s="9">
        <f t="shared" si="3"/>
        <v>44.063291243910442</v>
      </c>
    </row>
    <row r="12" spans="3:20" x14ac:dyDescent="0.25">
      <c r="C12" s="2">
        <f t="shared" si="1"/>
        <v>8</v>
      </c>
      <c r="D12" s="3">
        <v>53.894874854481969</v>
      </c>
      <c r="E12" s="3">
        <v>150.04616637579991</v>
      </c>
      <c r="H12" s="2">
        <f t="shared" si="2"/>
        <v>8</v>
      </c>
      <c r="I12" s="3">
        <v>27.69831766917293</v>
      </c>
      <c r="J12" s="3">
        <v>72.305639097744361</v>
      </c>
      <c r="P12" s="4" t="s">
        <v>14</v>
      </c>
      <c r="Q12" s="3">
        <v>5.10115954577752E-2</v>
      </c>
      <c r="R12" s="3">
        <v>4.9227232784436491E-2</v>
      </c>
      <c r="S12" s="6">
        <f t="shared" si="0"/>
        <v>1.7843626733387088E-3</v>
      </c>
      <c r="T12" s="9">
        <f>(R12/Q12-1) * 100</f>
        <v>-3.4979550381162183</v>
      </c>
    </row>
    <row r="13" spans="3:20" x14ac:dyDescent="0.25">
      <c r="C13" s="2">
        <f t="shared" si="1"/>
        <v>9</v>
      </c>
      <c r="D13" s="3">
        <v>53.197523282887069</v>
      </c>
      <c r="E13" s="3">
        <v>143.01047702152411</v>
      </c>
      <c r="H13" s="2">
        <f t="shared" si="2"/>
        <v>9</v>
      </c>
      <c r="I13" s="3">
        <v>27.72771929824561</v>
      </c>
      <c r="J13" s="3">
        <v>72.979411027568915</v>
      </c>
      <c r="P13" s="4" t="s">
        <v>15</v>
      </c>
      <c r="Q13" s="3">
        <v>4.9835032684878981E-2</v>
      </c>
      <c r="R13" s="3">
        <v>3.7254873804996418E-2</v>
      </c>
      <c r="S13" s="6">
        <f t="shared" si="0"/>
        <v>1.2580158879882564E-2</v>
      </c>
      <c r="T13" s="9">
        <f t="shared" si="3"/>
        <v>33.767820408494799</v>
      </c>
    </row>
    <row r="14" spans="3:20" x14ac:dyDescent="0.25">
      <c r="C14" s="2">
        <f t="shared" si="1"/>
        <v>10</v>
      </c>
      <c r="D14" s="3">
        <v>54.054909778812579</v>
      </c>
      <c r="E14" s="3">
        <v>139.47208842350199</v>
      </c>
      <c r="H14" s="2">
        <f t="shared" si="2"/>
        <v>10</v>
      </c>
      <c r="I14" s="3">
        <v>27.89084586466166</v>
      </c>
      <c r="J14" s="3">
        <v>74.198295739348382</v>
      </c>
      <c r="P14" s="4" t="s">
        <v>16</v>
      </c>
      <c r="Q14" s="3">
        <v>6.7231794503392645E-2</v>
      </c>
      <c r="R14" s="3">
        <v>4.9567815722839262E-2</v>
      </c>
      <c r="S14" s="6">
        <f t="shared" si="0"/>
        <v>1.7663978780553383E-2</v>
      </c>
      <c r="T14" s="9">
        <f t="shared" si="3"/>
        <v>35.635983799089189</v>
      </c>
    </row>
    <row r="15" spans="3:20" x14ac:dyDescent="0.25">
      <c r="C15" s="2">
        <f t="shared" si="1"/>
        <v>11</v>
      </c>
      <c r="D15" s="3">
        <v>53.593156286379518</v>
      </c>
      <c r="E15" s="3">
        <v>146.9731471785922</v>
      </c>
      <c r="H15" s="2">
        <f t="shared" si="2"/>
        <v>11</v>
      </c>
      <c r="I15" s="3">
        <v>27.630219298245621</v>
      </c>
      <c r="J15" s="3">
        <v>73.929862155388477</v>
      </c>
      <c r="P15" s="13" t="s">
        <v>17</v>
      </c>
      <c r="Q15" s="8">
        <v>3.770012866116066E-2</v>
      </c>
      <c r="R15" s="8">
        <v>6.5047100801616714E-2</v>
      </c>
      <c r="S15" s="5">
        <f t="shared" si="0"/>
        <v>2.7346972140456054E-2</v>
      </c>
      <c r="T15" s="8">
        <f>(R15/Q15-1) * 100</f>
        <v>72.53814008499495</v>
      </c>
    </row>
    <row r="16" spans="3:20" x14ac:dyDescent="0.25">
      <c r="C16" s="2">
        <f t="shared" si="1"/>
        <v>12</v>
      </c>
      <c r="D16" s="3">
        <v>54.681680733410943</v>
      </c>
      <c r="E16" s="3">
        <v>135.0802850494473</v>
      </c>
      <c r="H16" s="2">
        <f t="shared" si="2"/>
        <v>12</v>
      </c>
      <c r="I16" s="3">
        <v>27.85590852130326</v>
      </c>
      <c r="J16" s="3">
        <v>72.943746867167917</v>
      </c>
      <c r="P16" s="13" t="s">
        <v>18</v>
      </c>
      <c r="Q16" s="8">
        <v>0.10487076738372771</v>
      </c>
      <c r="R16" s="8">
        <v>5.0224587891088988E-2</v>
      </c>
      <c r="S16" s="5">
        <f t="shared" si="0"/>
        <v>5.4646179492638718E-2</v>
      </c>
      <c r="T16" s="8">
        <f t="shared" ref="T16" si="4">(Q16/R16-1) * 100</f>
        <v>108.80363938702268</v>
      </c>
    </row>
    <row r="17" spans="3:20" x14ac:dyDescent="0.25">
      <c r="C17" s="2">
        <f t="shared" si="1"/>
        <v>13</v>
      </c>
      <c r="D17" s="3">
        <v>54.361402793946453</v>
      </c>
      <c r="E17" s="3">
        <v>136.7402792321117</v>
      </c>
      <c r="H17" s="2">
        <f t="shared" si="2"/>
        <v>13</v>
      </c>
      <c r="I17" s="3">
        <v>27.927584586466171</v>
      </c>
      <c r="J17" s="3">
        <v>72.760889724310786</v>
      </c>
      <c r="P17" s="4" t="s">
        <v>19</v>
      </c>
      <c r="Q17" s="3">
        <v>3.5648908105633988E-2</v>
      </c>
      <c r="R17" s="3">
        <v>5.1828788540933347E-2</v>
      </c>
      <c r="S17" s="6">
        <f t="shared" si="0"/>
        <v>1.617988043529936E-2</v>
      </c>
      <c r="T17" s="9">
        <f>(R17/Q17-1) * 100</f>
        <v>45.386748977992617</v>
      </c>
    </row>
    <row r="18" spans="3:20" x14ac:dyDescent="0.25">
      <c r="C18" s="2">
        <f t="shared" si="1"/>
        <v>14</v>
      </c>
      <c r="D18" s="3">
        <v>54.956391152502903</v>
      </c>
      <c r="E18" s="3">
        <v>131.99592204770221</v>
      </c>
      <c r="H18" s="2">
        <f t="shared" si="2"/>
        <v>14</v>
      </c>
      <c r="I18" s="3">
        <v>27.868784461152881</v>
      </c>
      <c r="J18" s="3">
        <v>76.810751879699254</v>
      </c>
      <c r="P18" s="4" t="s">
        <v>20</v>
      </c>
      <c r="Q18" s="3">
        <v>3.6104788585839452E-2</v>
      </c>
      <c r="R18" s="3">
        <v>4.348185871844884E-2</v>
      </c>
      <c r="S18" s="6">
        <f t="shared" si="0"/>
        <v>7.3770701326093882E-3</v>
      </c>
      <c r="T18" s="9">
        <f t="shared" ref="T18:T20" si="5">(R18/Q18-1) * 100</f>
        <v>20.432387008915278</v>
      </c>
    </row>
    <row r="19" spans="3:20" x14ac:dyDescent="0.25">
      <c r="C19" s="2">
        <f t="shared" si="1"/>
        <v>15</v>
      </c>
      <c r="D19" s="3">
        <v>54.227831781140857</v>
      </c>
      <c r="E19" s="3">
        <v>146.53977894124489</v>
      </c>
      <c r="H19" s="2">
        <f t="shared" si="2"/>
        <v>15</v>
      </c>
      <c r="I19" s="3">
        <v>28.06569235588973</v>
      </c>
      <c r="J19" s="3">
        <v>70.673070175438582</v>
      </c>
      <c r="P19" s="4" t="s">
        <v>21</v>
      </c>
      <c r="Q19" s="3">
        <v>3.964423163043982E-2</v>
      </c>
      <c r="R19" s="3">
        <v>6.4267191819080235E-2</v>
      </c>
      <c r="S19" s="6">
        <f t="shared" si="0"/>
        <v>2.4622960188640415E-2</v>
      </c>
      <c r="T19" s="9">
        <f t="shared" si="5"/>
        <v>62.109818190382839</v>
      </c>
    </row>
    <row r="20" spans="3:20" x14ac:dyDescent="0.25">
      <c r="C20" s="2">
        <f t="shared" si="1"/>
        <v>16</v>
      </c>
      <c r="D20" s="3">
        <v>53.641040454016299</v>
      </c>
      <c r="E20" s="3">
        <v>140.58477603257711</v>
      </c>
      <c r="H20" s="2">
        <f t="shared" si="2"/>
        <v>16</v>
      </c>
      <c r="I20" s="3">
        <v>27.986143483709281</v>
      </c>
      <c r="J20" s="3">
        <v>74.214461152882194</v>
      </c>
      <c r="P20" s="10" t="s">
        <v>22</v>
      </c>
      <c r="Q20" s="11">
        <v>5.4972667896502611E-2</v>
      </c>
      <c r="R20" s="11">
        <v>0.1492282342476827</v>
      </c>
      <c r="S20" s="12">
        <f t="shared" si="0"/>
        <v>9.4255566351180084E-2</v>
      </c>
      <c r="T20" s="11">
        <f t="shared" si="5"/>
        <v>171.45896307713434</v>
      </c>
    </row>
    <row r="21" spans="3:20" x14ac:dyDescent="0.25">
      <c r="C21" s="2">
        <f t="shared" si="1"/>
        <v>17</v>
      </c>
      <c r="D21" s="3">
        <v>53.686759313154838</v>
      </c>
      <c r="E21" s="3">
        <v>150.24085514834201</v>
      </c>
      <c r="H21" s="2">
        <f t="shared" si="2"/>
        <v>17</v>
      </c>
      <c r="I21" s="3">
        <v>27.856237468671679</v>
      </c>
      <c r="J21" s="3">
        <v>73.51383458646616</v>
      </c>
      <c r="P21" s="4" t="s">
        <v>23</v>
      </c>
      <c r="Q21" s="3">
        <v>7.1024380256560299E-2</v>
      </c>
      <c r="R21" s="3">
        <v>5.2076153142431948E-2</v>
      </c>
      <c r="S21" s="6">
        <f t="shared" si="0"/>
        <v>1.8948227114128351E-2</v>
      </c>
      <c r="T21" s="9">
        <f t="shared" ref="T21" si="6">(Q21/R21-1) * 100</f>
        <v>36.385612167441806</v>
      </c>
    </row>
    <row r="22" spans="3:20" x14ac:dyDescent="0.25">
      <c r="C22" s="2">
        <f t="shared" si="1"/>
        <v>18</v>
      </c>
      <c r="D22" s="3">
        <v>53.146538125727588</v>
      </c>
      <c r="E22" s="3">
        <v>155.6734962187318</v>
      </c>
      <c r="H22" s="2">
        <f t="shared" si="2"/>
        <v>18</v>
      </c>
      <c r="I22" s="3">
        <v>27.498383458646622</v>
      </c>
      <c r="J22" s="3">
        <v>75.58984962406015</v>
      </c>
    </row>
    <row r="23" spans="3:20" x14ac:dyDescent="0.25">
      <c r="C23" s="2">
        <f t="shared" si="1"/>
        <v>19</v>
      </c>
      <c r="D23" s="3">
        <v>54.183140279394649</v>
      </c>
      <c r="E23" s="3">
        <v>139.85722513088999</v>
      </c>
      <c r="H23" s="2">
        <f t="shared" si="2"/>
        <v>19</v>
      </c>
      <c r="I23" s="3">
        <v>28.196246867167918</v>
      </c>
      <c r="J23" s="3">
        <v>72.467167919799508</v>
      </c>
    </row>
    <row r="24" spans="3:20" x14ac:dyDescent="0.25">
      <c r="C24" s="2">
        <f t="shared" si="1"/>
        <v>20</v>
      </c>
      <c r="D24" s="3">
        <v>53.457974388824212</v>
      </c>
      <c r="E24" s="3">
        <v>148.10773705642819</v>
      </c>
      <c r="H24" s="2">
        <f t="shared" si="2"/>
        <v>20</v>
      </c>
      <c r="I24" s="3">
        <v>27.58669799498746</v>
      </c>
      <c r="J24" s="3">
        <v>77.310814536340857</v>
      </c>
    </row>
    <row r="25" spans="3:20" x14ac:dyDescent="0.25">
      <c r="C25" s="2">
        <f t="shared" si="1"/>
        <v>21</v>
      </c>
      <c r="D25" s="3">
        <v>53.7906082654249</v>
      </c>
      <c r="E25" s="3">
        <v>141.1882140779523</v>
      </c>
      <c r="H25" s="2">
        <f t="shared" si="2"/>
        <v>21</v>
      </c>
      <c r="I25" s="3">
        <v>27.98025375939849</v>
      </c>
      <c r="J25" s="3">
        <v>71.24323308270678</v>
      </c>
    </row>
    <row r="26" spans="3:20" x14ac:dyDescent="0.25">
      <c r="C26" s="2">
        <f t="shared" si="1"/>
        <v>22</v>
      </c>
      <c r="D26" s="3">
        <v>53.935699941792791</v>
      </c>
      <c r="E26" s="3">
        <v>137.74744618964519</v>
      </c>
      <c r="H26" s="2">
        <f t="shared" si="2"/>
        <v>22</v>
      </c>
      <c r="I26" s="3">
        <v>27.316459899749379</v>
      </c>
      <c r="J26" s="3">
        <v>77.217994987468671</v>
      </c>
    </row>
    <row r="27" spans="3:20" x14ac:dyDescent="0.25">
      <c r="C27" s="2">
        <f t="shared" si="1"/>
        <v>23</v>
      </c>
      <c r="D27" s="3">
        <v>53.90171129220024</v>
      </c>
      <c r="E27" s="3">
        <v>145.14378708551479</v>
      </c>
      <c r="H27" s="2">
        <f t="shared" si="2"/>
        <v>23</v>
      </c>
      <c r="I27" s="3">
        <v>27.890573308270682</v>
      </c>
      <c r="J27" s="3">
        <v>75.414636591478697</v>
      </c>
    </row>
    <row r="28" spans="3:20" x14ac:dyDescent="0.25">
      <c r="C28" s="2">
        <f t="shared" si="1"/>
        <v>24</v>
      </c>
      <c r="D28" s="3">
        <v>53.460113504074513</v>
      </c>
      <c r="E28" s="3">
        <v>146.68937172774869</v>
      </c>
      <c r="H28" s="2">
        <f t="shared" si="2"/>
        <v>24</v>
      </c>
      <c r="I28" s="3">
        <v>27.983336466165419</v>
      </c>
      <c r="J28" s="3">
        <v>74.37144110275689</v>
      </c>
    </row>
    <row r="29" spans="3:20" x14ac:dyDescent="0.25">
      <c r="C29" s="2">
        <f t="shared" si="1"/>
        <v>25</v>
      </c>
      <c r="D29" s="3">
        <v>54.909541618160652</v>
      </c>
      <c r="E29" s="3">
        <v>136.1290808609657</v>
      </c>
      <c r="H29" s="2">
        <f t="shared" si="2"/>
        <v>25</v>
      </c>
      <c r="I29" s="3">
        <v>27.654332706766919</v>
      </c>
      <c r="J29" s="3">
        <v>74.389674185463633</v>
      </c>
    </row>
    <row r="30" spans="3:20" x14ac:dyDescent="0.25">
      <c r="C30" s="2">
        <f t="shared" si="1"/>
        <v>26</v>
      </c>
      <c r="D30" s="3">
        <v>54.446868451687997</v>
      </c>
      <c r="E30" s="3">
        <v>137.72482257126231</v>
      </c>
      <c r="H30" s="2">
        <f t="shared" si="2"/>
        <v>26</v>
      </c>
      <c r="I30" s="3">
        <v>27.481726190476191</v>
      </c>
      <c r="J30" s="3">
        <v>75.393095238095242</v>
      </c>
    </row>
    <row r="31" spans="3:20" x14ac:dyDescent="0.25">
      <c r="C31" s="2">
        <f t="shared" si="1"/>
        <v>27</v>
      </c>
      <c r="D31" s="3">
        <v>54.297855064027942</v>
      </c>
      <c r="E31" s="3">
        <v>141.00896451425251</v>
      </c>
      <c r="H31" s="2">
        <f t="shared" si="2"/>
        <v>27</v>
      </c>
      <c r="I31" s="3">
        <v>27.676387844611529</v>
      </c>
      <c r="J31" s="3">
        <v>75.596165413533825</v>
      </c>
    </row>
    <row r="32" spans="3:20" x14ac:dyDescent="0.25">
      <c r="C32" s="2">
        <f t="shared" si="1"/>
        <v>28</v>
      </c>
      <c r="D32" s="3">
        <v>55.135665017462173</v>
      </c>
      <c r="E32" s="3">
        <v>140.53803955788251</v>
      </c>
      <c r="H32" s="2">
        <f t="shared" si="2"/>
        <v>28</v>
      </c>
      <c r="I32" s="3">
        <v>27.73457080200502</v>
      </c>
      <c r="J32" s="3">
        <v>73.241416040100262</v>
      </c>
    </row>
    <row r="33" spans="3:10" x14ac:dyDescent="0.25">
      <c r="C33" s="2">
        <f t="shared" si="1"/>
        <v>29</v>
      </c>
      <c r="D33" s="3">
        <v>54.367917636786963</v>
      </c>
      <c r="E33" s="3">
        <v>140.9155904595695</v>
      </c>
      <c r="H33" s="2">
        <f t="shared" si="2"/>
        <v>29</v>
      </c>
      <c r="I33" s="3">
        <v>27.490432330827069</v>
      </c>
      <c r="J33" s="3">
        <v>80.375989974937326</v>
      </c>
    </row>
    <row r="34" spans="3:10" x14ac:dyDescent="0.25">
      <c r="C34" s="2">
        <f t="shared" si="1"/>
        <v>30</v>
      </c>
      <c r="D34" s="3">
        <v>52.825062572759023</v>
      </c>
      <c r="E34" s="3">
        <v>152.14912739965101</v>
      </c>
      <c r="H34" s="2">
        <f t="shared" si="2"/>
        <v>30</v>
      </c>
      <c r="I34" s="3">
        <v>28.014739974937349</v>
      </c>
      <c r="J34" s="3">
        <v>72.952456140350876</v>
      </c>
    </row>
    <row r="35" spans="3:10" x14ac:dyDescent="0.25">
      <c r="C35" s="2">
        <f t="shared" si="1"/>
        <v>31</v>
      </c>
      <c r="D35" s="3">
        <v>54.012355937136213</v>
      </c>
      <c r="E35" s="3">
        <v>140.04812681791739</v>
      </c>
      <c r="H35" s="2">
        <f t="shared" si="2"/>
        <v>31</v>
      </c>
      <c r="I35" s="3">
        <v>27.693267543859651</v>
      </c>
      <c r="J35" s="3">
        <v>75.343621553884731</v>
      </c>
    </row>
    <row r="36" spans="3:10" x14ac:dyDescent="0.25">
      <c r="C36" s="2">
        <f t="shared" si="1"/>
        <v>32</v>
      </c>
      <c r="D36" s="3">
        <v>53.853133003492431</v>
      </c>
      <c r="E36" s="3">
        <v>135.2553519488074</v>
      </c>
      <c r="H36" s="2">
        <f t="shared" si="2"/>
        <v>32</v>
      </c>
      <c r="I36" s="3">
        <v>27.782431077694241</v>
      </c>
      <c r="J36" s="3">
        <v>73.57467418546365</v>
      </c>
    </row>
    <row r="37" spans="3:10" x14ac:dyDescent="0.25">
      <c r="C37" s="2">
        <f t="shared" si="1"/>
        <v>33</v>
      </c>
      <c r="D37" s="3">
        <v>54.041891734575088</v>
      </c>
      <c r="E37" s="3">
        <v>144.77692262943569</v>
      </c>
      <c r="H37" s="2">
        <f t="shared" si="2"/>
        <v>33</v>
      </c>
      <c r="I37" s="3">
        <v>27.70518170426066</v>
      </c>
      <c r="J37" s="3">
        <v>76.280927318295738</v>
      </c>
    </row>
    <row r="38" spans="3:10" x14ac:dyDescent="0.25">
      <c r="C38" s="2">
        <f t="shared" si="1"/>
        <v>34</v>
      </c>
      <c r="D38" s="3">
        <v>53.41079307334109</v>
      </c>
      <c r="E38" s="3">
        <v>145.0575043630017</v>
      </c>
      <c r="H38" s="2">
        <f t="shared" si="2"/>
        <v>34</v>
      </c>
      <c r="I38" s="3">
        <v>27.609357769423561</v>
      </c>
      <c r="J38" s="3">
        <v>76.894172932330818</v>
      </c>
    </row>
    <row r="39" spans="3:10" x14ac:dyDescent="0.25">
      <c r="C39" s="2">
        <f t="shared" si="1"/>
        <v>35</v>
      </c>
      <c r="D39" s="3">
        <v>54.499068684516878</v>
      </c>
      <c r="E39" s="3">
        <v>138.13198371146021</v>
      </c>
      <c r="H39" s="2">
        <f t="shared" si="2"/>
        <v>35</v>
      </c>
      <c r="I39" s="3">
        <v>27.655839598997499</v>
      </c>
      <c r="J39" s="3">
        <v>76.587857142857132</v>
      </c>
    </row>
    <row r="40" spans="3:10" x14ac:dyDescent="0.25">
      <c r="C40" s="2">
        <f t="shared" si="1"/>
        <v>36</v>
      </c>
      <c r="D40" s="3">
        <v>54.039601280558777</v>
      </c>
      <c r="E40" s="3">
        <v>146.2338103548575</v>
      </c>
      <c r="H40" s="2">
        <f t="shared" si="2"/>
        <v>36</v>
      </c>
      <c r="I40" s="3">
        <v>27.474439223057651</v>
      </c>
      <c r="J40" s="3">
        <v>74.174035087719304</v>
      </c>
    </row>
    <row r="41" spans="3:10" x14ac:dyDescent="0.25">
      <c r="C41" s="2">
        <f t="shared" si="1"/>
        <v>37</v>
      </c>
      <c r="D41" s="3">
        <v>54.462405413271242</v>
      </c>
      <c r="E41" s="3">
        <v>135.55966259453169</v>
      </c>
      <c r="H41" s="2">
        <f t="shared" si="2"/>
        <v>37</v>
      </c>
      <c r="I41" s="3">
        <v>27.567308897243109</v>
      </c>
      <c r="J41" s="3">
        <v>75.823433583959897</v>
      </c>
    </row>
    <row r="42" spans="3:10" x14ac:dyDescent="0.25">
      <c r="C42" s="2">
        <f t="shared" si="1"/>
        <v>38</v>
      </c>
      <c r="D42" s="3">
        <v>54.450461292200238</v>
      </c>
      <c r="E42" s="3">
        <v>142.83807446189641</v>
      </c>
      <c r="H42" s="2">
        <f t="shared" si="2"/>
        <v>38</v>
      </c>
      <c r="I42" s="3">
        <v>27.516356516290731</v>
      </c>
      <c r="J42" s="3">
        <v>76.851140350877188</v>
      </c>
    </row>
    <row r="43" spans="3:10" x14ac:dyDescent="0.25">
      <c r="C43" s="2">
        <f t="shared" si="1"/>
        <v>39</v>
      </c>
      <c r="D43" s="3">
        <v>53.401331490104774</v>
      </c>
      <c r="E43" s="3">
        <v>145.2778824898196</v>
      </c>
      <c r="H43" s="2">
        <f t="shared" si="2"/>
        <v>39</v>
      </c>
      <c r="I43" s="3">
        <v>27.65090538847118</v>
      </c>
      <c r="J43" s="3">
        <v>73.833208020050122</v>
      </c>
    </row>
    <row r="44" spans="3:10" x14ac:dyDescent="0.25">
      <c r="C44" s="2">
        <f t="shared" si="1"/>
        <v>40</v>
      </c>
      <c r="D44" s="3">
        <v>53.111791327124557</v>
      </c>
      <c r="E44" s="3">
        <v>145.30566608493311</v>
      </c>
      <c r="H44" s="2">
        <f t="shared" si="2"/>
        <v>40</v>
      </c>
      <c r="I44" s="3">
        <v>27.77270050125313</v>
      </c>
      <c r="J44" s="3">
        <v>71.244799498746858</v>
      </c>
    </row>
    <row r="45" spans="3:10" x14ac:dyDescent="0.25">
      <c r="C45" s="2">
        <f t="shared" si="1"/>
        <v>41</v>
      </c>
      <c r="D45" s="3">
        <v>53.741455180442379</v>
      </c>
      <c r="E45" s="3">
        <v>141.86838859802211</v>
      </c>
      <c r="H45" s="2">
        <f t="shared" si="2"/>
        <v>41</v>
      </c>
      <c r="I45" s="3">
        <v>27.668223684210531</v>
      </c>
      <c r="J45" s="3">
        <v>74.829862155388483</v>
      </c>
    </row>
    <row r="46" spans="3:10" x14ac:dyDescent="0.25">
      <c r="C46" s="2">
        <f t="shared" si="1"/>
        <v>42</v>
      </c>
      <c r="D46" s="3">
        <v>53.011992142025598</v>
      </c>
      <c r="E46" s="3">
        <v>149.1353228621291</v>
      </c>
      <c r="H46" s="2">
        <f t="shared" si="2"/>
        <v>42</v>
      </c>
      <c r="I46" s="3">
        <v>27.790046992481209</v>
      </c>
      <c r="J46" s="3">
        <v>76.875225563909765</v>
      </c>
    </row>
    <row r="47" spans="3:10" x14ac:dyDescent="0.25">
      <c r="C47" s="2">
        <f t="shared" si="1"/>
        <v>43</v>
      </c>
      <c r="D47" s="3">
        <v>53.11817956926658</v>
      </c>
      <c r="E47" s="3">
        <v>145.5348981966259</v>
      </c>
      <c r="H47" s="2">
        <f t="shared" si="2"/>
        <v>43</v>
      </c>
      <c r="I47" s="3">
        <v>27.626942355889721</v>
      </c>
      <c r="J47" s="3">
        <v>75.762644110275701</v>
      </c>
    </row>
    <row r="48" spans="3:10" x14ac:dyDescent="0.25">
      <c r="C48" s="2">
        <f t="shared" si="1"/>
        <v>44</v>
      </c>
      <c r="D48" s="3">
        <v>53.718982828870779</v>
      </c>
      <c r="E48" s="3">
        <v>145.3188598022106</v>
      </c>
      <c r="H48" s="2">
        <f t="shared" si="2"/>
        <v>44</v>
      </c>
      <c r="I48" s="3">
        <v>28.092603383458648</v>
      </c>
      <c r="J48" s="3">
        <v>69.809624060150369</v>
      </c>
    </row>
    <row r="49" spans="3:13" x14ac:dyDescent="0.25">
      <c r="C49" s="2">
        <f t="shared" si="1"/>
        <v>45</v>
      </c>
      <c r="D49" s="3">
        <v>54.704611466821888</v>
      </c>
      <c r="E49" s="3">
        <v>140.5257417102967</v>
      </c>
      <c r="H49" s="2">
        <f t="shared" si="2"/>
        <v>45</v>
      </c>
      <c r="I49" s="3">
        <v>27.579818295739351</v>
      </c>
      <c r="J49" s="3">
        <v>79.105288220551373</v>
      </c>
    </row>
    <row r="50" spans="3:13" x14ac:dyDescent="0.25">
      <c r="C50" s="2">
        <f t="shared" si="1"/>
        <v>46</v>
      </c>
      <c r="D50" s="3">
        <v>52.73953870779976</v>
      </c>
      <c r="E50" s="3">
        <v>152.16924956369979</v>
      </c>
      <c r="H50" s="2">
        <f t="shared" si="2"/>
        <v>46</v>
      </c>
      <c r="I50" s="3">
        <v>27.807625313283211</v>
      </c>
      <c r="J50" s="3">
        <v>74.056741854636599</v>
      </c>
    </row>
    <row r="51" spans="3:13" x14ac:dyDescent="0.25">
      <c r="C51" s="2">
        <f t="shared" si="1"/>
        <v>47</v>
      </c>
      <c r="D51" s="3">
        <v>54.174311699650737</v>
      </c>
      <c r="E51" s="3">
        <v>143.3077428737638</v>
      </c>
      <c r="H51" s="2">
        <f t="shared" si="2"/>
        <v>47</v>
      </c>
      <c r="I51" s="3">
        <v>27.75207706766918</v>
      </c>
      <c r="J51" s="3">
        <v>77.900476190476198</v>
      </c>
    </row>
    <row r="52" spans="3:13" x14ac:dyDescent="0.25">
      <c r="C52" s="2">
        <f t="shared" si="1"/>
        <v>48</v>
      </c>
      <c r="D52" s="3">
        <v>55.066319848661237</v>
      </c>
      <c r="E52" s="3">
        <v>134.6283885980221</v>
      </c>
      <c r="H52" s="2">
        <f t="shared" si="2"/>
        <v>48</v>
      </c>
      <c r="I52" s="3">
        <v>27.590231829573941</v>
      </c>
      <c r="J52" s="3">
        <v>75.74562656641605</v>
      </c>
    </row>
    <row r="53" spans="3:13" x14ac:dyDescent="0.25">
      <c r="C53" s="2">
        <f t="shared" si="1"/>
        <v>49</v>
      </c>
      <c r="D53" s="3">
        <v>54.428102444703143</v>
      </c>
      <c r="E53" s="3">
        <v>141.18517161140201</v>
      </c>
      <c r="H53" s="2">
        <f t="shared" si="2"/>
        <v>49</v>
      </c>
      <c r="I53" s="3">
        <v>27.379266917293229</v>
      </c>
      <c r="J53" s="3">
        <v>78.602932330827073</v>
      </c>
    </row>
    <row r="54" spans="3:13" x14ac:dyDescent="0.25">
      <c r="C54" s="2">
        <f t="shared" si="1"/>
        <v>50</v>
      </c>
      <c r="D54" s="3">
        <v>54.216784051222362</v>
      </c>
      <c r="E54" s="3">
        <v>138.86091913903431</v>
      </c>
      <c r="H54" s="2">
        <f t="shared" si="2"/>
        <v>50</v>
      </c>
      <c r="I54" s="3">
        <v>27.440466791979951</v>
      </c>
      <c r="J54" s="3">
        <v>76.595513784461147</v>
      </c>
    </row>
    <row r="56" spans="3:13" x14ac:dyDescent="0.25">
      <c r="C56" s="2" t="s">
        <v>3</v>
      </c>
      <c r="D56" s="3">
        <f>AVERAGE(D5:D54)</f>
        <v>53.942284254947616</v>
      </c>
      <c r="E56" s="3">
        <f>AVERAGE(E5:E54)</f>
        <v>142.4843136707388</v>
      </c>
      <c r="H56" s="2" t="s">
        <v>3</v>
      </c>
      <c r="I56" s="3">
        <f>AVERAGE(I5:I54)</f>
        <v>27.707424686716795</v>
      </c>
      <c r="J56" s="3">
        <f>AVERAGE(J5:J54)</f>
        <v>75.015704010025061</v>
      </c>
    </row>
    <row r="57" spans="3:13" x14ac:dyDescent="0.25">
      <c r="C57" s="2" t="s">
        <v>4</v>
      </c>
      <c r="D57" s="3">
        <f>_xlfn.STDEV.S(D5:D54)</f>
        <v>0.59472663957758942</v>
      </c>
      <c r="E57" s="3">
        <f>_xlfn.STDEV.S(E5:E54)</f>
        <v>5.0890575678191672</v>
      </c>
      <c r="H57" s="2" t="s">
        <v>4</v>
      </c>
      <c r="I57" s="3">
        <f>_xlfn.STDEV.S(I5:I54)</f>
        <v>0.22854179390703758</v>
      </c>
      <c r="J57" s="3">
        <f>_xlfn.STDEV.S(J5:J54)</f>
        <v>2.4059156138811759</v>
      </c>
    </row>
    <row r="60" spans="3:13" x14ac:dyDescent="0.25">
      <c r="L60" t="s">
        <v>24</v>
      </c>
      <c r="M60" t="s">
        <v>25</v>
      </c>
    </row>
    <row r="61" spans="3:13" x14ac:dyDescent="0.25">
      <c r="K61" t="s">
        <v>28</v>
      </c>
      <c r="L61" s="3">
        <v>53.942284254947616</v>
      </c>
      <c r="M61" s="3">
        <v>27.707424686716795</v>
      </c>
    </row>
    <row r="62" spans="3:13" x14ac:dyDescent="0.25">
      <c r="K62" t="s">
        <v>29</v>
      </c>
      <c r="L62" s="3">
        <v>142.4843136707388</v>
      </c>
      <c r="M62" s="3">
        <v>75.015704010025061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2024-08-15T13:41:14Z</dcterms:modified>
</cp:coreProperties>
</file>