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anti-garbage" sheetId="1" r:id="rId1"/>
    <sheet name="ethnic" sheetId="2" r:id="rId2"/>
    <sheet name="anti-industrial" sheetId="3" r:id="rId3"/>
    <sheet name="agestruct (h2h)" sheetId="4" r:id="rId4"/>
    <sheet name="socioeco (h2h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3" l="1"/>
  <c r="I34" i="3"/>
  <c r="J34" i="3"/>
  <c r="K34" i="3"/>
  <c r="L34" i="3"/>
  <c r="M34" i="3"/>
  <c r="N34" i="3"/>
  <c r="O34" i="3"/>
  <c r="P34" i="3"/>
  <c r="Q34" i="3"/>
  <c r="R34" i="3"/>
  <c r="S34" i="3"/>
  <c r="T34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G35" i="3"/>
  <c r="G34" i="3"/>
  <c r="AD7" i="3"/>
  <c r="AE7" i="3"/>
  <c r="AF7" i="3"/>
  <c r="AH7" i="3"/>
  <c r="AI7" i="3"/>
  <c r="AJ7" i="3"/>
  <c r="AK7" i="3"/>
  <c r="AL7" i="3"/>
  <c r="AM7" i="3"/>
  <c r="AN7" i="3"/>
  <c r="AO7" i="3"/>
  <c r="AP7" i="3"/>
  <c r="AB7" i="3"/>
  <c r="G13" i="1" l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F13" i="1"/>
  <c r="G30" i="1" l="1"/>
  <c r="H30" i="1"/>
  <c r="I30" i="1"/>
  <c r="J30" i="1"/>
  <c r="K30" i="1"/>
  <c r="L30" i="1"/>
  <c r="M30" i="1"/>
  <c r="N30" i="1"/>
  <c r="O30" i="1"/>
  <c r="P30" i="1"/>
  <c r="Q30" i="1"/>
  <c r="R30" i="1"/>
  <c r="S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F31" i="1"/>
  <c r="F30" i="1"/>
  <c r="S10" i="2" l="1"/>
  <c r="P10" i="2" l="1"/>
  <c r="AN7" i="1" l="1"/>
  <c r="AM7" i="1"/>
  <c r="AJ7" i="1"/>
  <c r="AL7" i="1"/>
  <c r="AK7" i="1"/>
  <c r="AI7" i="1"/>
  <c r="AG7" i="1"/>
  <c r="AH7" i="1"/>
  <c r="AF7" i="1"/>
  <c r="AD7" i="1"/>
  <c r="AC7" i="1"/>
  <c r="AB7" i="1"/>
  <c r="Z7" i="1"/>
  <c r="AC6" i="2" l="1"/>
  <c r="AD6" i="2"/>
  <c r="AE6" i="2"/>
  <c r="AG6" i="2"/>
  <c r="AH6" i="2"/>
  <c r="AI6" i="2"/>
  <c r="AJ6" i="2"/>
  <c r="AK6" i="2"/>
  <c r="AL6" i="2"/>
  <c r="AM6" i="2"/>
  <c r="AN6" i="2"/>
  <c r="AA6" i="2"/>
  <c r="S13" i="2" l="1"/>
  <c r="P13" i="2"/>
  <c r="M13" i="2"/>
  <c r="I13" i="2"/>
  <c r="J13" i="2"/>
  <c r="K13" i="2"/>
  <c r="L13" i="2"/>
  <c r="N13" i="2"/>
  <c r="O13" i="2"/>
  <c r="Q13" i="2"/>
  <c r="R13" i="2"/>
  <c r="T13" i="2"/>
  <c r="U13" i="2"/>
  <c r="V13" i="2"/>
  <c r="H13" i="2"/>
  <c r="G30" i="2" l="1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G29" i="2"/>
  <c r="D45" i="1" l="1"/>
  <c r="D37" i="1"/>
  <c r="D38" i="1" s="1"/>
  <c r="D39" i="1" s="1"/>
  <c r="D40" i="1" s="1"/>
</calcChain>
</file>

<file path=xl/sharedStrings.xml><?xml version="1.0" encoding="utf-8"?>
<sst xmlns="http://schemas.openxmlformats.org/spreadsheetml/2006/main" count="800" uniqueCount="75">
  <si>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</si>
  <si>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</si>
  <si>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</si>
  <si>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</si>
  <si>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</si>
  <si>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</si>
  <si>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</si>
  <si>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</si>
  <si>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</si>
  <si>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</si>
  <si>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</si>
  <si>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</si>
  <si>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</si>
  <si>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</si>
  <si>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</si>
  <si>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</si>
  <si>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</si>
  <si>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</si>
  <si>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</si>
  <si>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</si>
  <si>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</si>
  <si>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</si>
  <si>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</si>
  <si>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</si>
  <si>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</si>
  <si>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</si>
  <si>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</si>
  <si>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</si>
  <si>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</si>
  <si>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</si>
  <si>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</si>
  <si>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</si>
  <si>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</si>
  <si>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</si>
  <si>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</si>
  <si>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</si>
  <si>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</si>
  <si>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</si>
  <si>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</si>
  <si>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</si>
  <si>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</si>
  <si>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</si>
  <si>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</si>
  <si>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</si>
  <si>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</si>
  <si>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</si>
  <si>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2019 (2018)</t>
  </si>
  <si>
    <t>2022 (2023)</t>
  </si>
  <si>
    <t>2014 (2013)</t>
  </si>
  <si>
    <t>Пугачевский МР</t>
  </si>
  <si>
    <t>анти-промыш</t>
  </si>
  <si>
    <t>Ишимбайский МР</t>
  </si>
  <si>
    <t>Абзелиловский МР</t>
  </si>
  <si>
    <t>2022 (2024)</t>
  </si>
  <si>
    <t>Коркинский МР</t>
  </si>
  <si>
    <t>2023 (2024)</t>
  </si>
  <si>
    <t>2022 (2023-25)</t>
  </si>
  <si>
    <t>Удомельский МР</t>
  </si>
  <si>
    <t>город Якутия</t>
  </si>
  <si>
    <t>город Якутск</t>
  </si>
  <si>
    <t>город Махачкала</t>
  </si>
  <si>
    <t>сельсовет</t>
  </si>
  <si>
    <t>мр</t>
  </si>
  <si>
    <t>Павловский сельсовет</t>
  </si>
  <si>
    <t>Павловский МР</t>
  </si>
  <si>
    <t>2021 (2023</t>
  </si>
  <si>
    <t>Кирово-Чепецкий МР</t>
  </si>
  <si>
    <t>город Курск</t>
  </si>
  <si>
    <t>Новохопёрский МР</t>
  </si>
  <si>
    <t>Котлас</t>
  </si>
  <si>
    <t>анти-индустриальный</t>
  </si>
  <si>
    <t>Лаишевский МР</t>
  </si>
  <si>
    <t>город-курорт Анапа</t>
  </si>
  <si>
    <t>город-курорт Геленджик</t>
  </si>
  <si>
    <t>Ангарский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</si>
</sst>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8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164" fontId="0" fillId="0" borderId="0" xfId="0" applyNumberForma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N56"/>
  <sheetViews>
    <sheetView zoomScale="85" zoomScaleNormal="85" workbookViewId="0">
      <selection activeCell="B16" sqref="B16:S27"/>
    </sheetView>
  </sheetViews>
  <sheetFormatPr defaultRowHeight="15" x14ac:dyDescent="0.25"/>
  <cols>
    <col min="1" max="1" width="11.5703125" customWidth="1"/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3" max="23" width="12.8554687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40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16" t="s">
        <v>0</v>
      </c>
      <c r="Y4" s="16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  <c r="AE4" s="2" t="s">
        <v>7</v>
      </c>
      <c r="AF4" s="2" t="s">
        <v>8</v>
      </c>
      <c r="AG4" s="2" t="s">
        <v>9</v>
      </c>
      <c r="AH4" s="2" t="s">
        <v>10</v>
      </c>
      <c r="AI4" s="2" t="s">
        <v>11</v>
      </c>
      <c r="AJ4" s="2" t="s">
        <v>12</v>
      </c>
      <c r="AK4" s="2" t="s">
        <v>13</v>
      </c>
      <c r="AL4" s="2" t="s">
        <v>14</v>
      </c>
      <c r="AM4" s="2" t="s">
        <v>15</v>
      </c>
      <c r="AN4" s="2" t="s">
        <v>16</v>
      </c>
    </row>
    <row r="5" spans="2:40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21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W5" t="s">
        <v>61</v>
      </c>
      <c r="X5" s="1">
        <v>20</v>
      </c>
      <c r="Y5" s="1">
        <v>13275</v>
      </c>
      <c r="Z5" s="1"/>
      <c r="AA5" s="1"/>
      <c r="AB5" s="1">
        <v>19913</v>
      </c>
      <c r="AC5" s="1">
        <v>422</v>
      </c>
      <c r="AD5" s="1"/>
      <c r="AE5" s="1"/>
      <c r="AF5" s="1">
        <v>36</v>
      </c>
      <c r="AG5" s="1">
        <v>139</v>
      </c>
      <c r="AH5" s="1">
        <v>98</v>
      </c>
      <c r="AI5" s="1"/>
      <c r="AJ5" s="1"/>
      <c r="AK5" s="1"/>
      <c r="AL5" s="1">
        <v>4</v>
      </c>
    </row>
    <row r="6" spans="2:40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21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W6" t="s">
        <v>62</v>
      </c>
      <c r="X6" s="1">
        <v>-66</v>
      </c>
      <c r="Y6" s="1">
        <v>37602</v>
      </c>
      <c r="Z6" s="1">
        <v>6875</v>
      </c>
      <c r="AA6" s="1">
        <v>18826</v>
      </c>
      <c r="AB6" s="1"/>
      <c r="AC6" s="1"/>
      <c r="AD6" s="1">
        <v>1166876.2</v>
      </c>
      <c r="AE6" s="1">
        <v>25.7</v>
      </c>
      <c r="AF6" s="1"/>
      <c r="AG6" s="1"/>
      <c r="AH6" s="1"/>
      <c r="AI6" s="1">
        <v>2630644</v>
      </c>
      <c r="AJ6" s="1">
        <v>45755.43</v>
      </c>
      <c r="AK6" s="1">
        <v>5386244</v>
      </c>
      <c r="AL6" s="1"/>
      <c r="AM6" s="1">
        <v>1751</v>
      </c>
      <c r="AN6">
        <v>13088436.1</v>
      </c>
    </row>
    <row r="7" spans="2:40" x14ac:dyDescent="0.25">
      <c r="B7" s="4" t="s">
        <v>20</v>
      </c>
      <c r="C7" s="1" t="s">
        <v>23</v>
      </c>
      <c r="D7" s="1" t="s">
        <v>56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21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/>
      <c r="Y7" s="6"/>
      <c r="Z7" s="1">
        <f>Z6/$Y6</f>
        <v>0.18283601936067231</v>
      </c>
      <c r="AA7" s="1">
        <v>18826</v>
      </c>
      <c r="AB7" s="1">
        <f>AB5/$Y5</f>
        <v>1.5000376647834275</v>
      </c>
      <c r="AC7" s="1">
        <f>AC5/$Y5</f>
        <v>3.1789077212806029E-2</v>
      </c>
      <c r="AD7" s="1">
        <f>AD6/$Y6</f>
        <v>31.032290835593852</v>
      </c>
      <c r="AE7" s="1">
        <v>25.7</v>
      </c>
      <c r="AF7" s="1">
        <f>AF5/$Y5</f>
        <v>2.7118644067796612E-3</v>
      </c>
      <c r="AG7" s="1">
        <f t="shared" ref="AG7:AH7" si="0">AG5/$Y5</f>
        <v>1.0470809792843691E-2</v>
      </c>
      <c r="AH7" s="1">
        <f t="shared" si="0"/>
        <v>7.3822975517890774E-3</v>
      </c>
      <c r="AI7" s="1">
        <f>AI6/$Y6</f>
        <v>69.960214882187117</v>
      </c>
      <c r="AJ7" s="1">
        <f>AJ6/$Y6</f>
        <v>1.216835008776129</v>
      </c>
      <c r="AK7" s="1">
        <f t="shared" ref="AK7:AN7" si="1">AK6/$Y6</f>
        <v>143.24355087495346</v>
      </c>
      <c r="AL7" s="1">
        <f>AL5/$Y5</f>
        <v>3.0131826741996233E-4</v>
      </c>
      <c r="AM7" s="1">
        <f t="shared" si="1"/>
        <v>4.6566671985532687E-2</v>
      </c>
      <c r="AN7" s="1">
        <f t="shared" si="1"/>
        <v>348.07818998989416</v>
      </c>
    </row>
    <row r="8" spans="2:40" x14ac:dyDescent="0.25">
      <c r="B8" s="4" t="s">
        <v>20</v>
      </c>
      <c r="C8" s="1" t="s">
        <v>63</v>
      </c>
      <c r="D8" s="1" t="s">
        <v>47</v>
      </c>
      <c r="E8" s="1">
        <v>20</v>
      </c>
      <c r="F8" s="1">
        <v>13275</v>
      </c>
      <c r="G8" s="7">
        <v>0.18283601936067231</v>
      </c>
      <c r="H8" s="6">
        <v>18826</v>
      </c>
      <c r="I8" s="7">
        <v>1.5000376647834275</v>
      </c>
      <c r="J8" s="7">
        <v>3.1789077212806029E-2</v>
      </c>
      <c r="K8" s="7">
        <v>31.032290835593852</v>
      </c>
      <c r="L8" s="21">
        <v>25.7</v>
      </c>
      <c r="M8" s="7">
        <v>2.7118644067796612E-3</v>
      </c>
      <c r="N8" s="7">
        <v>1.0470809792843691E-2</v>
      </c>
      <c r="O8" s="7">
        <v>7.3822975517890774E-3</v>
      </c>
      <c r="P8" s="7">
        <v>69.960214882187117</v>
      </c>
      <c r="Q8" s="7">
        <v>1.216835008776129</v>
      </c>
      <c r="R8" s="7">
        <v>143.24355087495346</v>
      </c>
      <c r="S8" s="7">
        <v>3.0131826741996233E-4</v>
      </c>
      <c r="T8" s="7">
        <v>4.6566671985532687E-2</v>
      </c>
      <c r="U8" s="7">
        <v>348.07818998989416</v>
      </c>
    </row>
    <row r="9" spans="2:40" x14ac:dyDescent="0.25">
      <c r="B9" s="18" t="s">
        <v>20</v>
      </c>
      <c r="C9" s="19" t="s">
        <v>66</v>
      </c>
      <c r="D9" s="19">
        <v>2020</v>
      </c>
      <c r="E9" s="19">
        <v>-38.999999999999908</v>
      </c>
      <c r="F9" s="19">
        <v>21891.999999999989</v>
      </c>
      <c r="G9" s="17">
        <v>0.14461903891832631</v>
      </c>
      <c r="H9" s="20">
        <v>20769.6528</v>
      </c>
      <c r="I9" s="17">
        <v>0.36687374383336369</v>
      </c>
      <c r="J9" s="17">
        <v>2.5945550886168449E-2</v>
      </c>
      <c r="K9" s="17">
        <v>19.961182188927459</v>
      </c>
      <c r="L9" s="22">
        <v>30.8</v>
      </c>
      <c r="M9" s="17">
        <v>2.7407272062853838E-3</v>
      </c>
      <c r="N9" s="17">
        <v>9.5925452219988597E-4</v>
      </c>
      <c r="O9" s="17">
        <v>4.4765211035994859E-2</v>
      </c>
      <c r="P9" s="17">
        <v>3.1927188013886352</v>
      </c>
      <c r="Q9" s="17">
        <v>3.848124429015165</v>
      </c>
      <c r="R9" s="17">
        <v>94.431707217248274</v>
      </c>
      <c r="S9" s="17">
        <v>1.004933308971312E-3</v>
      </c>
      <c r="T9" s="17">
        <v>4.7368901881966012E-2</v>
      </c>
      <c r="U9" s="17">
        <v>125.0623010670564</v>
      </c>
      <c r="X9" s="7"/>
      <c r="Y9" s="1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2:40" x14ac:dyDescent="0.25">
      <c r="B10" s="18" t="s">
        <v>20</v>
      </c>
      <c r="C10" s="19" t="s">
        <v>69</v>
      </c>
      <c r="D10" s="19">
        <v>2019</v>
      </c>
      <c r="E10" s="1">
        <v>300</v>
      </c>
      <c r="F10" s="1">
        <v>74274</v>
      </c>
      <c r="G10" s="5">
        <v>0.24361149258152251</v>
      </c>
      <c r="H10" s="6">
        <v>32737.93492</v>
      </c>
      <c r="I10" s="5">
        <v>1.5187077577618009</v>
      </c>
      <c r="J10" s="5">
        <v>6.2767590273850843E-2</v>
      </c>
      <c r="K10" s="5">
        <v>67.475274421466466</v>
      </c>
      <c r="L10" s="21">
        <v>26.7</v>
      </c>
      <c r="M10" s="5">
        <v>2.0599402213425828E-3</v>
      </c>
      <c r="N10" s="5">
        <v>1.3598298193176559E-3</v>
      </c>
      <c r="O10" s="5">
        <v>2.3965317607776591E-3</v>
      </c>
      <c r="P10" s="5">
        <v>1.292511511430649E-3</v>
      </c>
      <c r="Q10" s="5">
        <v>6.4760212187306418E-2</v>
      </c>
      <c r="R10" s="5">
        <v>2.5293452150146729</v>
      </c>
      <c r="S10" s="5">
        <v>2.4234590839324581E-4</v>
      </c>
      <c r="T10" s="5">
        <v>7.2340253655384115E-2</v>
      </c>
      <c r="U10" s="5">
        <v>77.736174661119634</v>
      </c>
      <c r="X10" s="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2:40" x14ac:dyDescent="0.25"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3" spans="2:40" x14ac:dyDescent="0.25">
      <c r="B13" s="4" t="s">
        <v>20</v>
      </c>
      <c r="C13" s="3" t="s">
        <v>24</v>
      </c>
      <c r="F13" s="5">
        <f>AVERAGE(F5:F10)</f>
        <v>47598.666666666664</v>
      </c>
      <c r="G13" s="5">
        <f t="shared" ref="G13:U13" si="2">AVERAGE(G5:G10)</f>
        <v>0.18858558015524554</v>
      </c>
      <c r="H13" s="5">
        <f t="shared" si="2"/>
        <v>25506.269858333329</v>
      </c>
      <c r="I13" s="5">
        <f t="shared" si="2"/>
        <v>1.0212127130170499</v>
      </c>
      <c r="J13" s="5">
        <f t="shared" si="2"/>
        <v>3.8292448352634775E-2</v>
      </c>
      <c r="K13" s="5">
        <f t="shared" si="2"/>
        <v>44.725277082831006</v>
      </c>
      <c r="L13" s="5">
        <f t="shared" si="2"/>
        <v>32.125</v>
      </c>
      <c r="M13" s="5">
        <f t="shared" si="2"/>
        <v>3.0710540947930698E-3</v>
      </c>
      <c r="N13" s="5">
        <f t="shared" si="2"/>
        <v>3.7785607014232127E-3</v>
      </c>
      <c r="O13" s="5">
        <f t="shared" si="2"/>
        <v>1.6102930152730791E-2</v>
      </c>
      <c r="P13" s="5">
        <f t="shared" si="2"/>
        <v>13.117679747008509</v>
      </c>
      <c r="Q13" s="5">
        <f t="shared" si="2"/>
        <v>1.4393564703309181</v>
      </c>
      <c r="R13" s="5">
        <f t="shared" si="2"/>
        <v>56.984854396886846</v>
      </c>
      <c r="S13" s="5">
        <f t="shared" si="2"/>
        <v>7.1213374910851621E-4</v>
      </c>
      <c r="T13" s="5">
        <f t="shared" si="2"/>
        <v>5.9549199160775779E-2</v>
      </c>
      <c r="U13" s="5">
        <f t="shared" si="2"/>
        <v>160.96786199929088</v>
      </c>
    </row>
    <row r="15" spans="2:40" x14ac:dyDescent="0.25">
      <c r="B15" s="2" t="s">
        <v>25</v>
      </c>
      <c r="C15" s="2" t="s">
        <v>17</v>
      </c>
      <c r="D15" s="2" t="s">
        <v>26</v>
      </c>
      <c r="E15" s="2" t="s">
        <v>18</v>
      </c>
      <c r="F15" s="2" t="s">
        <v>27</v>
      </c>
      <c r="G15" s="2" t="s">
        <v>28</v>
      </c>
      <c r="H15" s="2" t="s">
        <v>29</v>
      </c>
      <c r="I15" s="2" t="s">
        <v>30</v>
      </c>
      <c r="J15" s="2" t="s">
        <v>31</v>
      </c>
      <c r="K15" s="2" t="s">
        <v>32</v>
      </c>
      <c r="L15" s="2" t="s">
        <v>33</v>
      </c>
      <c r="M15" s="2" t="s">
        <v>34</v>
      </c>
      <c r="N15" s="2" t="s">
        <v>35</v>
      </c>
      <c r="O15" s="2" t="s">
        <v>36</v>
      </c>
      <c r="P15" s="2" t="s">
        <v>37</v>
      </c>
      <c r="Q15" s="2" t="s">
        <v>38</v>
      </c>
      <c r="R15" s="2" t="s">
        <v>39</v>
      </c>
      <c r="S15" s="2" t="s">
        <v>40</v>
      </c>
    </row>
    <row r="16" spans="2:40" x14ac:dyDescent="0.25">
      <c r="B16" s="1">
        <v>11635000</v>
      </c>
      <c r="C16" s="1" t="s">
        <v>21</v>
      </c>
      <c r="D16" s="1" t="s">
        <v>41</v>
      </c>
      <c r="E16" s="1">
        <v>2018</v>
      </c>
      <c r="F16" s="7">
        <v>6.2260000000000003E-2</v>
      </c>
      <c r="G16" s="7">
        <v>6.6500000000000004E-2</v>
      </c>
      <c r="H16" s="7">
        <v>6.1740000000000003E-2</v>
      </c>
      <c r="I16" s="7">
        <v>4.3060000000000001E-2</v>
      </c>
      <c r="J16" s="7">
        <v>3.4329999999999999E-2</v>
      </c>
      <c r="K16" s="7">
        <v>2.5440000000000001E-2</v>
      </c>
      <c r="L16" s="7">
        <v>5.4260000000000003E-2</v>
      </c>
      <c r="M16" s="7">
        <v>6.9599999999999995E-2</v>
      </c>
      <c r="N16" s="7">
        <v>7.51E-2</v>
      </c>
      <c r="O16" s="7">
        <v>6.4939999999999998E-2</v>
      </c>
      <c r="P16" s="7">
        <v>0.16250000000000001</v>
      </c>
      <c r="Q16" s="7">
        <v>0.1</v>
      </c>
      <c r="R16" s="7">
        <v>0.108</v>
      </c>
      <c r="S16" s="7">
        <v>7.2400000000000006E-2</v>
      </c>
    </row>
    <row r="17" spans="2:19" x14ac:dyDescent="0.25">
      <c r="B17" s="1">
        <v>11635000</v>
      </c>
      <c r="C17" s="1" t="s">
        <v>21</v>
      </c>
      <c r="D17" s="1" t="s">
        <v>42</v>
      </c>
      <c r="E17" s="1">
        <v>2018</v>
      </c>
      <c r="F17" s="7">
        <v>6.9639999999999994E-2</v>
      </c>
      <c r="G17" s="7">
        <v>7.7399999999999997E-2</v>
      </c>
      <c r="H17" s="7">
        <v>6.8900000000000003E-2</v>
      </c>
      <c r="I17" s="7">
        <v>4.7329999999999997E-2</v>
      </c>
      <c r="J17" s="7">
        <v>3.6650000000000002E-2</v>
      </c>
      <c r="K17" s="7">
        <v>3.848E-2</v>
      </c>
      <c r="L17" s="7">
        <v>7.1999999999999995E-2</v>
      </c>
      <c r="M17" s="7">
        <v>7.5700000000000003E-2</v>
      </c>
      <c r="N17" s="7">
        <v>7.4770000000000003E-2</v>
      </c>
      <c r="O17" s="7">
        <v>6.726E-2</v>
      </c>
      <c r="P17" s="7">
        <v>0.14940000000000001</v>
      </c>
      <c r="Q17" s="7">
        <v>9.393E-2</v>
      </c>
      <c r="R17" s="7">
        <v>7.5870000000000007E-2</v>
      </c>
      <c r="S17" s="7">
        <v>5.2670000000000002E-2</v>
      </c>
    </row>
    <row r="18" spans="2:19" x14ac:dyDescent="0.25">
      <c r="B18" s="1">
        <v>3623000</v>
      </c>
      <c r="C18" s="1" t="s">
        <v>22</v>
      </c>
      <c r="D18" s="1" t="s">
        <v>41</v>
      </c>
      <c r="E18" s="1">
        <v>2022</v>
      </c>
      <c r="F18" s="7">
        <v>4.6170000000000003E-2</v>
      </c>
      <c r="G18" s="7">
        <v>6.6500000000000004E-2</v>
      </c>
      <c r="H18" s="7">
        <v>6.8699999999999997E-2</v>
      </c>
      <c r="I18" s="7">
        <v>6.055E-2</v>
      </c>
      <c r="J18" s="7">
        <v>4.7149999999999997E-2</v>
      </c>
      <c r="K18" s="7">
        <v>5.2979999999999999E-2</v>
      </c>
      <c r="L18" s="7">
        <v>6.4100000000000004E-2</v>
      </c>
      <c r="M18" s="7">
        <v>7.5130000000000002E-2</v>
      </c>
      <c r="N18" s="7">
        <v>7.3849999999999999E-2</v>
      </c>
      <c r="O18" s="7">
        <v>7.5399999999999995E-2</v>
      </c>
      <c r="P18" s="7">
        <v>0.12670000000000001</v>
      </c>
      <c r="Q18" s="7">
        <v>7.5700000000000003E-2</v>
      </c>
      <c r="R18" s="7">
        <v>8.6360000000000006E-2</v>
      </c>
      <c r="S18" s="7">
        <v>8.0600000000000005E-2</v>
      </c>
    </row>
    <row r="19" spans="2:19" x14ac:dyDescent="0.25">
      <c r="B19" s="1">
        <v>3623000</v>
      </c>
      <c r="C19" s="1" t="s">
        <v>22</v>
      </c>
      <c r="D19" s="1" t="s">
        <v>42</v>
      </c>
      <c r="E19" s="1">
        <v>2022</v>
      </c>
      <c r="F19" s="7">
        <v>5.3560000000000003E-2</v>
      </c>
      <c r="G19" s="7">
        <v>7.3700000000000002E-2</v>
      </c>
      <c r="H19" s="7">
        <v>7.324E-2</v>
      </c>
      <c r="I19" s="7">
        <v>6.1920000000000003E-2</v>
      </c>
      <c r="J19" s="7">
        <v>5.1569999999999998E-2</v>
      </c>
      <c r="K19" s="7">
        <v>6.1370000000000001E-2</v>
      </c>
      <c r="L19" s="7">
        <v>7.4770000000000003E-2</v>
      </c>
      <c r="M19" s="7">
        <v>8.1850000000000006E-2</v>
      </c>
      <c r="N19" s="7">
        <v>7.6300000000000007E-2</v>
      </c>
      <c r="O19" s="7">
        <v>7.3849999999999999E-2</v>
      </c>
      <c r="P19" s="7">
        <v>0.1183</v>
      </c>
      <c r="Q19" s="7">
        <v>6.8049999999999999E-2</v>
      </c>
      <c r="R19" s="7">
        <v>7.3359999999999995E-2</v>
      </c>
      <c r="S19" s="7">
        <v>5.8200000000000002E-2</v>
      </c>
    </row>
    <row r="20" spans="2:19" x14ac:dyDescent="0.25">
      <c r="B20" s="1">
        <v>65722000</v>
      </c>
      <c r="C20" s="1" t="s">
        <v>23</v>
      </c>
      <c r="D20" s="1" t="s">
        <v>41</v>
      </c>
      <c r="E20" s="1">
        <v>2023</v>
      </c>
      <c r="F20" s="7">
        <v>4.7969999999999999E-2</v>
      </c>
      <c r="G20" s="7">
        <v>6.0729999999999999E-2</v>
      </c>
      <c r="H20" s="7">
        <v>5.7160000000000002E-2</v>
      </c>
      <c r="I20" s="7">
        <v>5.0700000000000002E-2</v>
      </c>
      <c r="J20" s="7">
        <v>4.4299999999999999E-2</v>
      </c>
      <c r="K20" s="7">
        <v>4.675E-2</v>
      </c>
      <c r="L20" s="7">
        <v>7.3300000000000004E-2</v>
      </c>
      <c r="M20" s="7">
        <v>9.3439999999999995E-2</v>
      </c>
      <c r="N20" s="7">
        <v>8.9899999999999994E-2</v>
      </c>
      <c r="O20" s="7">
        <v>7.3599999999999999E-2</v>
      </c>
      <c r="P20" s="7">
        <v>0.1249</v>
      </c>
      <c r="Q20" s="7">
        <v>7.1040000000000006E-2</v>
      </c>
      <c r="R20" s="7">
        <v>8.5500000000000007E-2</v>
      </c>
      <c r="S20" s="7">
        <v>8.0699999999999994E-2</v>
      </c>
    </row>
    <row r="21" spans="2:19" x14ac:dyDescent="0.25">
      <c r="B21" s="1">
        <v>65722000</v>
      </c>
      <c r="C21" s="1" t="s">
        <v>23</v>
      </c>
      <c r="D21" s="1" t="s">
        <v>42</v>
      </c>
      <c r="E21" s="1">
        <v>2023</v>
      </c>
      <c r="F21" s="7">
        <v>5.3159999999999999E-2</v>
      </c>
      <c r="G21" s="7">
        <v>6.83E-2</v>
      </c>
      <c r="H21" s="7">
        <v>6.9029999999999994E-2</v>
      </c>
      <c r="I21" s="7">
        <v>6.0060000000000002E-2</v>
      </c>
      <c r="J21" s="7">
        <v>4.8219999999999999E-2</v>
      </c>
      <c r="K21" s="7">
        <v>4.7730000000000002E-2</v>
      </c>
      <c r="L21" s="7">
        <v>7.3400000000000007E-2</v>
      </c>
      <c r="M21" s="7">
        <v>9.8299999999999998E-2</v>
      </c>
      <c r="N21" s="7">
        <v>8.6699999999999999E-2</v>
      </c>
      <c r="O21" s="7">
        <v>7.6899999999999996E-2</v>
      </c>
      <c r="P21" s="7">
        <v>0.11774</v>
      </c>
      <c r="Q21" s="7">
        <v>6.5060000000000007E-2</v>
      </c>
      <c r="R21" s="7">
        <v>7.306E-2</v>
      </c>
      <c r="S21" s="7">
        <v>6.2300000000000001E-2</v>
      </c>
    </row>
    <row r="22" spans="2:19" x14ac:dyDescent="0.25">
      <c r="B22" s="1">
        <v>1630000</v>
      </c>
      <c r="C22" s="1" t="s">
        <v>64</v>
      </c>
      <c r="D22" s="1" t="s">
        <v>41</v>
      </c>
      <c r="E22" s="1">
        <v>2023</v>
      </c>
      <c r="F22" s="7">
        <v>4.2720000000000001E-2</v>
      </c>
      <c r="G22" s="7">
        <v>6.8849999999999995E-2</v>
      </c>
      <c r="H22" s="7">
        <v>7.22E-2</v>
      </c>
      <c r="I22" s="7">
        <v>6.3899999999999998E-2</v>
      </c>
      <c r="J22" s="7">
        <v>4.1750000000000002E-2</v>
      </c>
      <c r="K22" s="7">
        <v>3.424E-2</v>
      </c>
      <c r="L22" s="7">
        <v>4.9770000000000002E-2</v>
      </c>
      <c r="M22" s="7">
        <v>8.0699999999999994E-2</v>
      </c>
      <c r="N22" s="7">
        <v>8.2150000000000001E-2</v>
      </c>
      <c r="O22" s="7">
        <v>7.5800000000000006E-2</v>
      </c>
      <c r="P22" s="7">
        <v>0.12085</v>
      </c>
      <c r="Q22" s="7">
        <v>6.726E-2</v>
      </c>
      <c r="R22" s="7">
        <v>0.1027</v>
      </c>
      <c r="S22" s="7">
        <v>9.7100000000000006E-2</v>
      </c>
    </row>
    <row r="23" spans="2:19" x14ac:dyDescent="0.25">
      <c r="B23" s="1">
        <v>1630000</v>
      </c>
      <c r="C23" s="1" t="s">
        <v>64</v>
      </c>
      <c r="D23" s="1" t="s">
        <v>42</v>
      </c>
      <c r="E23" s="1">
        <v>2023</v>
      </c>
      <c r="F23" s="7">
        <v>0.05</v>
      </c>
      <c r="G23" s="7">
        <v>7.5700000000000003E-2</v>
      </c>
      <c r="H23" s="7">
        <v>8.2799999999999999E-2</v>
      </c>
      <c r="I23" s="7">
        <v>7.6300000000000007E-2</v>
      </c>
      <c r="J23" s="7">
        <v>5.6149999999999999E-2</v>
      </c>
      <c r="K23" s="7">
        <v>4.5260000000000002E-2</v>
      </c>
      <c r="L23" s="7">
        <v>5.8069999999999997E-2</v>
      </c>
      <c r="M23" s="7">
        <v>7.6999999999999999E-2</v>
      </c>
      <c r="N23" s="7">
        <v>7.8899999999999998E-2</v>
      </c>
      <c r="O23" s="7">
        <v>7.4800000000000005E-2</v>
      </c>
      <c r="P23" s="7">
        <v>0.1106</v>
      </c>
      <c r="Q23" s="7">
        <v>6.2469999999999998E-2</v>
      </c>
      <c r="R23" s="7">
        <v>8.4199999999999997E-2</v>
      </c>
      <c r="S23" s="7">
        <v>6.7699999999999996E-2</v>
      </c>
    </row>
    <row r="24" spans="2:19" x14ac:dyDescent="0.25">
      <c r="B24" s="1">
        <v>33618000</v>
      </c>
      <c r="C24" s="1" t="s">
        <v>66</v>
      </c>
      <c r="D24" s="1" t="s">
        <v>41</v>
      </c>
      <c r="E24" s="1">
        <v>2020</v>
      </c>
      <c r="F24" s="7">
        <v>4.514E-2</v>
      </c>
      <c r="G24" s="7">
        <v>6.9339999999999999E-2</v>
      </c>
      <c r="H24" s="7">
        <v>5.6640000000000003E-2</v>
      </c>
      <c r="I24" s="7">
        <v>3.7350000000000001E-2</v>
      </c>
      <c r="J24" s="7">
        <v>4.5319999999999999E-2</v>
      </c>
      <c r="K24" s="7">
        <v>2.5250000000000002E-2</v>
      </c>
      <c r="L24" s="7">
        <v>5.8169999999999999E-2</v>
      </c>
      <c r="M24" s="7">
        <v>6.7900000000000002E-2</v>
      </c>
      <c r="N24" s="7">
        <v>6.3E-2</v>
      </c>
      <c r="O24" s="7">
        <v>6.3839999999999994E-2</v>
      </c>
      <c r="P24" s="7">
        <v>0.15229999999999999</v>
      </c>
      <c r="Q24" s="7">
        <v>0.10034</v>
      </c>
      <c r="R24" s="7">
        <v>0.12164</v>
      </c>
      <c r="S24" s="7">
        <v>9.3799999999999994E-2</v>
      </c>
    </row>
    <row r="25" spans="2:19" x14ac:dyDescent="0.25">
      <c r="B25" s="1">
        <v>33618000</v>
      </c>
      <c r="C25" s="1" t="s">
        <v>66</v>
      </c>
      <c r="D25" s="1" t="s">
        <v>42</v>
      </c>
      <c r="E25" s="1">
        <v>2020</v>
      </c>
      <c r="F25" s="7">
        <v>5.1479999999999998E-2</v>
      </c>
      <c r="G25" s="7">
        <v>7.7499999999999999E-2</v>
      </c>
      <c r="H25" s="7">
        <v>5.9900000000000002E-2</v>
      </c>
      <c r="I25" s="7">
        <v>4.0340000000000001E-2</v>
      </c>
      <c r="J25" s="7">
        <v>4.2880000000000001E-2</v>
      </c>
      <c r="K25" s="7">
        <v>5.0840000000000003E-2</v>
      </c>
      <c r="L25" s="7">
        <v>8.5750000000000007E-2</v>
      </c>
      <c r="M25" s="7">
        <v>8.4000000000000005E-2</v>
      </c>
      <c r="N25" s="7">
        <v>6.9339999999999999E-2</v>
      </c>
      <c r="O25" s="7">
        <v>6.2899999999999998E-2</v>
      </c>
      <c r="P25" s="7">
        <v>0.1323</v>
      </c>
      <c r="Q25" s="7">
        <v>8.48E-2</v>
      </c>
      <c r="R25" s="7">
        <v>8.9399999999999993E-2</v>
      </c>
      <c r="S25" s="7">
        <v>6.8540000000000004E-2</v>
      </c>
    </row>
    <row r="26" spans="2:19" x14ac:dyDescent="0.25">
      <c r="B26" s="1">
        <v>11710000</v>
      </c>
      <c r="C26" s="1" t="s">
        <v>69</v>
      </c>
      <c r="D26" s="1" t="s">
        <v>41</v>
      </c>
      <c r="E26" s="1">
        <v>2019</v>
      </c>
      <c r="F26" s="7">
        <v>5.8799999999999998E-2</v>
      </c>
      <c r="G26" s="7">
        <v>6.7799999999999999E-2</v>
      </c>
      <c r="H26" s="7">
        <v>6.0400000000000002E-2</v>
      </c>
      <c r="I26" s="7">
        <v>4.6899999999999997E-2</v>
      </c>
      <c r="J26" s="7">
        <v>3.168E-2</v>
      </c>
      <c r="K26" s="7">
        <v>4.7940000000000003E-2</v>
      </c>
      <c r="L26" s="7">
        <v>7.7149999999999996E-2</v>
      </c>
      <c r="M26" s="7">
        <v>8.6550000000000002E-2</v>
      </c>
      <c r="N26" s="7">
        <v>8.0259999999999998E-2</v>
      </c>
      <c r="O26" s="7">
        <v>6.3049999999999995E-2</v>
      </c>
      <c r="P26" s="7">
        <v>0.12759999999999999</v>
      </c>
      <c r="Q26" s="7">
        <v>8.0399999999999999E-2</v>
      </c>
      <c r="R26" s="7">
        <v>9.3700000000000006E-2</v>
      </c>
      <c r="S26" s="7">
        <v>7.7899999999999997E-2</v>
      </c>
    </row>
    <row r="27" spans="2:19" x14ac:dyDescent="0.25">
      <c r="B27" s="1">
        <v>11710000</v>
      </c>
      <c r="C27" s="1" t="s">
        <v>69</v>
      </c>
      <c r="D27" s="1" t="s">
        <v>42</v>
      </c>
      <c r="E27" s="1">
        <v>2019</v>
      </c>
      <c r="F27" s="7">
        <v>7.0430000000000006E-2</v>
      </c>
      <c r="G27" s="7">
        <v>8.2150000000000001E-2</v>
      </c>
      <c r="H27" s="7">
        <v>6.9760000000000003E-2</v>
      </c>
      <c r="I27" s="7">
        <v>5.4100000000000002E-2</v>
      </c>
      <c r="J27" s="7">
        <v>2.7189999999999999E-2</v>
      </c>
      <c r="K27" s="7">
        <v>4.8550000000000003E-2</v>
      </c>
      <c r="L27" s="7">
        <v>8.7999999999999995E-2</v>
      </c>
      <c r="M27" s="7">
        <v>0.10009999999999999</v>
      </c>
      <c r="N27" s="7">
        <v>9.4539999999999999E-2</v>
      </c>
      <c r="O27" s="7">
        <v>6.83E-2</v>
      </c>
      <c r="P27" s="7">
        <v>0.11115</v>
      </c>
      <c r="Q27" s="7">
        <v>6.7500000000000004E-2</v>
      </c>
      <c r="R27" s="7">
        <v>6.6500000000000004E-2</v>
      </c>
      <c r="S27" s="7">
        <v>5.1670000000000001E-2</v>
      </c>
    </row>
    <row r="30" spans="2:19" x14ac:dyDescent="0.25">
      <c r="B30" s="4" t="s">
        <v>20</v>
      </c>
      <c r="C30" s="3" t="s">
        <v>43</v>
      </c>
      <c r="D30" s="1" t="s">
        <v>41</v>
      </c>
      <c r="F30" s="7">
        <f t="shared" ref="F30:S30" si="3">AVERAGE(F16,F18,F20,F22,F24)</f>
        <v>4.8851999999999993E-2</v>
      </c>
      <c r="G30" s="7">
        <f t="shared" si="3"/>
        <v>6.6384000000000012E-2</v>
      </c>
      <c r="H30" s="7">
        <f t="shared" si="3"/>
        <v>6.3287999999999997E-2</v>
      </c>
      <c r="I30" s="7">
        <f t="shared" si="3"/>
        <v>5.1112000000000005E-2</v>
      </c>
      <c r="J30" s="7">
        <f t="shared" si="3"/>
        <v>4.2570000000000004E-2</v>
      </c>
      <c r="K30" s="7">
        <f t="shared" si="3"/>
        <v>3.6932E-2</v>
      </c>
      <c r="L30" s="7">
        <f t="shared" si="3"/>
        <v>5.9919999999999994E-2</v>
      </c>
      <c r="M30" s="7">
        <f t="shared" si="3"/>
        <v>7.7354000000000006E-2</v>
      </c>
      <c r="N30" s="7">
        <f t="shared" si="3"/>
        <v>7.6800000000000007E-2</v>
      </c>
      <c r="O30" s="7">
        <f t="shared" si="3"/>
        <v>7.0716000000000001E-2</v>
      </c>
      <c r="P30" s="7">
        <f t="shared" si="3"/>
        <v>0.13745000000000002</v>
      </c>
      <c r="Q30" s="7">
        <f t="shared" si="3"/>
        <v>8.2867999999999997E-2</v>
      </c>
      <c r="R30" s="7">
        <f t="shared" si="3"/>
        <v>0.10084</v>
      </c>
      <c r="S30" s="7">
        <f t="shared" si="3"/>
        <v>8.4920000000000009E-2</v>
      </c>
    </row>
    <row r="31" spans="2:19" x14ac:dyDescent="0.25">
      <c r="B31" s="4" t="s">
        <v>20</v>
      </c>
      <c r="C31" s="3" t="s">
        <v>43</v>
      </c>
      <c r="D31" s="1" t="s">
        <v>42</v>
      </c>
      <c r="F31" s="7">
        <f t="shared" ref="F31:S31" si="4">AVERAGE(F17,F19,F21,F23,F25)</f>
        <v>5.5567999999999992E-2</v>
      </c>
      <c r="G31" s="7">
        <f t="shared" si="4"/>
        <v>7.4520000000000003E-2</v>
      </c>
      <c r="H31" s="7">
        <f t="shared" si="4"/>
        <v>7.077399999999999E-2</v>
      </c>
      <c r="I31" s="7">
        <f t="shared" si="4"/>
        <v>5.7190000000000005E-2</v>
      </c>
      <c r="J31" s="7">
        <f t="shared" si="4"/>
        <v>4.7094000000000004E-2</v>
      </c>
      <c r="K31" s="7">
        <f t="shared" si="4"/>
        <v>4.8735999999999995E-2</v>
      </c>
      <c r="L31" s="7">
        <f t="shared" si="4"/>
        <v>7.2798000000000002E-2</v>
      </c>
      <c r="M31" s="7">
        <f t="shared" si="4"/>
        <v>8.3370000000000014E-2</v>
      </c>
      <c r="N31" s="7">
        <f t="shared" si="4"/>
        <v>7.7202000000000007E-2</v>
      </c>
      <c r="O31" s="7">
        <f t="shared" si="4"/>
        <v>7.1142000000000011E-2</v>
      </c>
      <c r="P31" s="7">
        <f t="shared" si="4"/>
        <v>0.125668</v>
      </c>
      <c r="Q31" s="7">
        <f t="shared" si="4"/>
        <v>7.4862000000000012E-2</v>
      </c>
      <c r="R31" s="7">
        <f t="shared" si="4"/>
        <v>7.9177999999999998E-2</v>
      </c>
      <c r="S31" s="7">
        <f t="shared" si="4"/>
        <v>6.1881999999999993E-2</v>
      </c>
    </row>
    <row r="35" spans="2:21" x14ac:dyDescent="0.25">
      <c r="B35" s="3" t="s">
        <v>19</v>
      </c>
      <c r="C35" s="3" t="s">
        <v>17</v>
      </c>
      <c r="D35" s="3" t="s">
        <v>18</v>
      </c>
      <c r="E35" s="2" t="s">
        <v>0</v>
      </c>
      <c r="F35" s="2" t="s">
        <v>1</v>
      </c>
      <c r="G35" s="2" t="s">
        <v>2</v>
      </c>
      <c r="H35" s="2" t="s">
        <v>3</v>
      </c>
      <c r="I35" s="2" t="s">
        <v>4</v>
      </c>
      <c r="J35" s="2" t="s">
        <v>5</v>
      </c>
      <c r="K35" s="2" t="s">
        <v>6</v>
      </c>
      <c r="L35" s="2" t="s">
        <v>7</v>
      </c>
      <c r="M35" s="2" t="s">
        <v>8</v>
      </c>
      <c r="N35" s="2" t="s">
        <v>9</v>
      </c>
      <c r="O35" s="2" t="s">
        <v>10</v>
      </c>
      <c r="P35" s="2" t="s">
        <v>11</v>
      </c>
      <c r="Q35" s="2" t="s">
        <v>12</v>
      </c>
      <c r="R35" s="2" t="s">
        <v>13</v>
      </c>
      <c r="S35" s="2" t="s">
        <v>14</v>
      </c>
      <c r="T35" s="2" t="s">
        <v>15</v>
      </c>
      <c r="U35" s="2" t="s">
        <v>16</v>
      </c>
    </row>
    <row r="36" spans="2:21" x14ac:dyDescent="0.25">
      <c r="B36" s="3" t="s">
        <v>20</v>
      </c>
      <c r="C36" s="3" t="s">
        <v>21</v>
      </c>
      <c r="D36" s="3">
        <v>2018</v>
      </c>
      <c r="E36" s="1">
        <v>-151</v>
      </c>
      <c r="F36" s="1">
        <v>11226.999999999991</v>
      </c>
      <c r="G36" s="7">
        <v>0.24547964727888119</v>
      </c>
      <c r="H36" s="6">
        <v>38152.560480000007</v>
      </c>
      <c r="I36" s="5">
        <v>1.051928386924379</v>
      </c>
      <c r="J36" s="5">
        <v>5.005789614322613E-2</v>
      </c>
      <c r="K36" s="5">
        <v>26.825564115079711</v>
      </c>
      <c r="L36" s="5">
        <v>35.1</v>
      </c>
      <c r="M36" s="5">
        <v>5.1661173955642329E-3</v>
      </c>
      <c r="N36" s="5">
        <v>3.2956266144116729E-3</v>
      </c>
      <c r="O36" s="5">
        <v>2.5011133873697321E-2</v>
      </c>
      <c r="P36" s="5">
        <v>0.12710430212879489</v>
      </c>
      <c r="Q36" s="5">
        <v>0.36109379175202633</v>
      </c>
      <c r="R36" s="5">
        <v>7.495136403313432</v>
      </c>
      <c r="S36" s="5">
        <v>1.78141979157388E-3</v>
      </c>
      <c r="T36" s="5">
        <v>8.2479736349870852E-2</v>
      </c>
      <c r="U36" s="5">
        <v>155.1901168112586</v>
      </c>
    </row>
    <row r="37" spans="2:21" x14ac:dyDescent="0.25">
      <c r="B37" s="9" t="s">
        <v>20</v>
      </c>
      <c r="C37" s="9" t="s">
        <v>21</v>
      </c>
      <c r="D37" s="9">
        <f>D36+1</f>
        <v>2019</v>
      </c>
      <c r="E37" s="1">
        <v>-103.9999999999999</v>
      </c>
      <c r="F37" s="1">
        <v>10975.999999999991</v>
      </c>
      <c r="G37" s="7">
        <v>0.26412172011661811</v>
      </c>
      <c r="H37" s="6">
        <v>40188.841560000001</v>
      </c>
      <c r="I37" s="5">
        <v>1.041390306122449</v>
      </c>
      <c r="J37" s="5">
        <v>5.1202623906705519E-2</v>
      </c>
      <c r="K37" s="5">
        <v>38.846618969569967</v>
      </c>
      <c r="L37" s="5">
        <v>35.1</v>
      </c>
      <c r="M37" s="5">
        <v>5.2842565597667297E-3</v>
      </c>
      <c r="N37" s="5">
        <v>4.0087463556851147E-3</v>
      </c>
      <c r="O37" s="5">
        <v>2.5883746355685109E-2</v>
      </c>
      <c r="P37" s="5">
        <v>0.1223578717201162</v>
      </c>
      <c r="Q37" s="5">
        <v>0.36570699708454812</v>
      </c>
      <c r="R37" s="5">
        <v>8.0551890761661724</v>
      </c>
      <c r="S37" s="5">
        <v>1.8221574344023279E-3</v>
      </c>
      <c r="T37" s="5">
        <v>7.6166180758017496E-2</v>
      </c>
      <c r="U37" s="5">
        <v>192.3621306915087</v>
      </c>
    </row>
    <row r="38" spans="2:21" x14ac:dyDescent="0.25">
      <c r="B38" s="9" t="s">
        <v>20</v>
      </c>
      <c r="C38" s="9" t="s">
        <v>21</v>
      </c>
      <c r="D38" s="9">
        <f t="shared" ref="D38:D40" si="5">D37+1</f>
        <v>2020</v>
      </c>
      <c r="E38" s="1">
        <v>-63</v>
      </c>
      <c r="F38" s="1">
        <v>10781</v>
      </c>
      <c r="G38" s="7">
        <v>0.29691123272423708</v>
      </c>
      <c r="H38" s="6">
        <v>42527.635199999997</v>
      </c>
      <c r="I38" s="5">
        <v>1.0827845283368891</v>
      </c>
      <c r="J38" s="5">
        <v>5.9178183841944128E-2</v>
      </c>
      <c r="K38" s="5">
        <v>44.046922756701598</v>
      </c>
      <c r="L38" s="5">
        <v>35.799999999999997</v>
      </c>
      <c r="M38" s="5">
        <v>5.56534644281603E-3</v>
      </c>
      <c r="N38" s="5">
        <v>4.6377887023467028E-3</v>
      </c>
      <c r="O38" s="5">
        <v>2.609219923940263E-2</v>
      </c>
      <c r="P38" s="5">
        <v>0.114089602077729</v>
      </c>
      <c r="Q38" s="5">
        <v>0.37770151191911677</v>
      </c>
      <c r="R38" s="5">
        <v>6.8356837399127786</v>
      </c>
      <c r="S38" s="5">
        <v>1.855115480938685E-3</v>
      </c>
      <c r="T38" s="5">
        <v>7.5874223170392358E-2</v>
      </c>
      <c r="U38" s="5">
        <v>193.49202203135141</v>
      </c>
    </row>
    <row r="39" spans="2:21" x14ac:dyDescent="0.25">
      <c r="B39" s="9" t="s">
        <v>20</v>
      </c>
      <c r="C39" s="9" t="s">
        <v>21</v>
      </c>
      <c r="D39" s="9">
        <f t="shared" si="5"/>
        <v>2021</v>
      </c>
      <c r="E39" s="1">
        <v>-189</v>
      </c>
      <c r="F39" s="1">
        <v>10622</v>
      </c>
      <c r="G39" s="7">
        <v>0.2909998117115421</v>
      </c>
      <c r="H39" s="6">
        <v>39098.872060000002</v>
      </c>
      <c r="I39" s="5">
        <v>1.1452645452833741</v>
      </c>
      <c r="J39" s="5">
        <v>5.0273018263980389E-2</v>
      </c>
      <c r="K39" s="5">
        <v>49.976597689700633</v>
      </c>
      <c r="L39" s="5">
        <v>36.9</v>
      </c>
      <c r="M39" s="5">
        <v>5.4603652796083261E-3</v>
      </c>
      <c r="N39" s="5">
        <v>4.6130672189794572E-3</v>
      </c>
      <c r="O39" s="5">
        <v>2.648277160610053E-2</v>
      </c>
      <c r="P39" s="5">
        <v>0.16239879495386761</v>
      </c>
      <c r="Q39" s="5">
        <v>0.36414987761250212</v>
      </c>
      <c r="R39" s="5">
        <v>6.9253979664846144</v>
      </c>
      <c r="S39" s="5">
        <v>1.882884579175292E-3</v>
      </c>
      <c r="T39" s="5">
        <v>7.7009979288269623E-2</v>
      </c>
      <c r="U39" s="5">
        <v>324.06683953116169</v>
      </c>
    </row>
    <row r="40" spans="2:21" x14ac:dyDescent="0.25">
      <c r="B40" s="4"/>
      <c r="C40" s="1" t="s">
        <v>21</v>
      </c>
      <c r="D40" s="1">
        <f t="shared" si="5"/>
        <v>2022</v>
      </c>
      <c r="E40" s="1">
        <v>-145.99999999999989</v>
      </c>
      <c r="F40" s="1">
        <v>10321</v>
      </c>
      <c r="G40" s="7">
        <v>0.25937409165778508</v>
      </c>
      <c r="H40" s="6">
        <v>34020.492150000013</v>
      </c>
      <c r="I40" s="5">
        <v>1.180680166650518</v>
      </c>
      <c r="J40" s="5">
        <v>4.8832477473113048E-2</v>
      </c>
      <c r="K40" s="5">
        <v>48.568372207150468</v>
      </c>
      <c r="L40" s="5">
        <v>39.4</v>
      </c>
      <c r="M40" s="5">
        <v>5.7165003391143922E-3</v>
      </c>
      <c r="N40" s="5">
        <v>4.9413816490649926E-3</v>
      </c>
      <c r="O40" s="5">
        <v>2.7400445693246761E-2</v>
      </c>
      <c r="P40" s="5">
        <v>0.123437651390368</v>
      </c>
      <c r="Q40" s="5">
        <v>0.37428543745761073</v>
      </c>
      <c r="R40" s="5">
        <v>5.3667613603332702</v>
      </c>
      <c r="S40" s="5">
        <v>1.9377967251235301E-3</v>
      </c>
      <c r="T40" s="5">
        <v>7.4702063753512252E-2</v>
      </c>
      <c r="U40" s="5">
        <v>123.02946509543639</v>
      </c>
    </row>
    <row r="43" spans="2:21" x14ac:dyDescent="0.25">
      <c r="B43" s="3" t="s">
        <v>19</v>
      </c>
      <c r="C43" s="3" t="s">
        <v>17</v>
      </c>
      <c r="D43" s="3" t="s">
        <v>18</v>
      </c>
      <c r="E43" s="2" t="s">
        <v>0</v>
      </c>
      <c r="F43" s="2" t="s">
        <v>1</v>
      </c>
      <c r="G43" s="2" t="s">
        <v>2</v>
      </c>
      <c r="H43" s="2" t="s">
        <v>3</v>
      </c>
      <c r="I43" s="2" t="s">
        <v>4</v>
      </c>
      <c r="J43" s="2" t="s">
        <v>5</v>
      </c>
      <c r="K43" s="2" t="s">
        <v>6</v>
      </c>
      <c r="L43" s="2" t="s">
        <v>7</v>
      </c>
      <c r="M43" s="2" t="s">
        <v>8</v>
      </c>
      <c r="N43" s="2" t="s">
        <v>9</v>
      </c>
      <c r="O43" s="2" t="s">
        <v>10</v>
      </c>
      <c r="P43" s="2" t="s">
        <v>11</v>
      </c>
      <c r="Q43" s="2" t="s">
        <v>12</v>
      </c>
      <c r="R43" s="2" t="s">
        <v>13</v>
      </c>
      <c r="S43" s="2" t="s">
        <v>14</v>
      </c>
      <c r="T43" s="2" t="s">
        <v>15</v>
      </c>
      <c r="U43" s="2" t="s">
        <v>16</v>
      </c>
    </row>
    <row r="44" spans="2:21" x14ac:dyDescent="0.25">
      <c r="B44" s="4"/>
      <c r="C44" s="1" t="s">
        <v>22</v>
      </c>
      <c r="D44" s="1">
        <v>2018</v>
      </c>
      <c r="E44" s="1">
        <v>366</v>
      </c>
      <c r="F44" s="1">
        <v>104868</v>
      </c>
      <c r="G44" s="5">
        <v>0.12923866193691119</v>
      </c>
      <c r="H44" s="6">
        <v>21774.82372</v>
      </c>
      <c r="I44" s="5">
        <v>0.55524087424190405</v>
      </c>
      <c r="J44" s="5">
        <v>2.3753671281992579E-2</v>
      </c>
      <c r="K44" s="5">
        <v>41.83570650074379</v>
      </c>
      <c r="L44" s="5">
        <v>23.7</v>
      </c>
      <c r="M44" s="5">
        <v>1.792729908074902E-3</v>
      </c>
      <c r="N44" s="5">
        <v>3.22309951558148E-3</v>
      </c>
      <c r="O44" s="5">
        <v>9.0799862684517608E-3</v>
      </c>
      <c r="P44" s="5">
        <v>7.41546515619636</v>
      </c>
      <c r="Q44" s="5">
        <v>1.6437559598733651</v>
      </c>
      <c r="R44" s="5">
        <v>83.436602513636146</v>
      </c>
      <c r="S44" s="5">
        <v>3.3375290841820111E-4</v>
      </c>
      <c r="T44" s="5">
        <v>3.5520845253080059E-2</v>
      </c>
      <c r="U44" s="5">
        <v>103.97836369378641</v>
      </c>
    </row>
    <row r="45" spans="2:21" x14ac:dyDescent="0.25">
      <c r="B45" s="4"/>
      <c r="C45" s="1" t="s">
        <v>22</v>
      </c>
      <c r="D45" s="1">
        <f>D44+1</f>
        <v>2019</v>
      </c>
      <c r="E45" s="1">
        <v>162</v>
      </c>
      <c r="F45" s="1">
        <v>104887</v>
      </c>
      <c r="G45" s="5">
        <v>0.12524907757872761</v>
      </c>
      <c r="H45" s="6">
        <v>22273.591049999999</v>
      </c>
      <c r="I45" s="5">
        <v>0.59726848894524565</v>
      </c>
      <c r="J45" s="5">
        <v>2.7238837987548489E-2</v>
      </c>
      <c r="K45" s="5">
        <v>46.477940552404007</v>
      </c>
      <c r="L45" s="5">
        <v>24.3</v>
      </c>
      <c r="M45" s="5">
        <v>1.792405159838672E-3</v>
      </c>
      <c r="N45" s="5">
        <v>3.0318342597271219E-3</v>
      </c>
      <c r="O45" s="5">
        <v>9.0135097771887728E-3</v>
      </c>
      <c r="P45" s="5">
        <v>8.4583599492787478</v>
      </c>
      <c r="Q45" s="5">
        <v>1.6687082288558159</v>
      </c>
      <c r="R45" s="5">
        <v>90.032854400450006</v>
      </c>
      <c r="S45" s="5">
        <v>3.336924499699669E-4</v>
      </c>
      <c r="T45" s="5">
        <v>3.5514410746803712E-2</v>
      </c>
      <c r="U45" s="5">
        <v>116.9703480519988</v>
      </c>
    </row>
    <row r="46" spans="2:21" x14ac:dyDescent="0.25">
      <c r="B46" s="4"/>
      <c r="C46" s="1" t="s">
        <v>22</v>
      </c>
      <c r="D46" s="1">
        <v>2020</v>
      </c>
      <c r="E46" s="1">
        <v>274</v>
      </c>
      <c r="F46" s="1">
        <v>104592</v>
      </c>
      <c r="G46" s="5">
        <v>0.12624292488909281</v>
      </c>
      <c r="H46" s="6">
        <v>22054.816080000001</v>
      </c>
      <c r="I46" s="5">
        <v>0.65259962521034098</v>
      </c>
      <c r="J46" s="5">
        <v>2.6082300749579301E-2</v>
      </c>
      <c r="K46" s="5">
        <v>44.6939184465351</v>
      </c>
      <c r="L46" s="5">
        <v>24.8</v>
      </c>
      <c r="M46" s="5">
        <v>1.807021569527294E-3</v>
      </c>
      <c r="N46" s="5">
        <v>2.849166284228228E-3</v>
      </c>
      <c r="O46" s="5">
        <v>9.1068150527764905E-3</v>
      </c>
      <c r="P46" s="5">
        <v>5.9626548875631027</v>
      </c>
      <c r="Q46" s="5">
        <v>1.9119446037937891</v>
      </c>
      <c r="R46" s="5">
        <v>99.140991877007764</v>
      </c>
      <c r="S46" s="5">
        <v>3.3463362398653739E-4</v>
      </c>
      <c r="T46" s="5">
        <v>3.5614578552852993E-2</v>
      </c>
      <c r="U46" s="5">
        <v>113.8009073129876</v>
      </c>
    </row>
    <row r="47" spans="2:21" x14ac:dyDescent="0.25">
      <c r="B47" s="4"/>
      <c r="C47" s="1" t="s">
        <v>22</v>
      </c>
      <c r="D47" s="1">
        <v>2021</v>
      </c>
      <c r="E47" s="1">
        <v>682</v>
      </c>
      <c r="F47" s="1">
        <v>104087</v>
      </c>
      <c r="G47" s="5">
        <v>0.12942058086024191</v>
      </c>
      <c r="H47" s="6">
        <v>21098.202539999998</v>
      </c>
      <c r="I47" s="5">
        <v>0.67966028418534485</v>
      </c>
      <c r="J47" s="5">
        <v>2.6910180906357169E-2</v>
      </c>
      <c r="K47" s="5">
        <v>46.062382042618189</v>
      </c>
      <c r="L47" s="5">
        <v>25.2</v>
      </c>
      <c r="M47" s="5">
        <v>1.8253960629089001E-3</v>
      </c>
      <c r="N47" s="5">
        <v>3.0935659592456191E-3</v>
      </c>
      <c r="O47" s="5">
        <v>9.1404306013238793E-3</v>
      </c>
      <c r="P47" s="5">
        <v>5.9230931816653376</v>
      </c>
      <c r="Q47" s="5">
        <v>1.909571800513032</v>
      </c>
      <c r="R47" s="5">
        <v>99.217091574356033</v>
      </c>
      <c r="S47" s="5">
        <v>3.3625716948321968E-4</v>
      </c>
      <c r="T47" s="5">
        <v>3.5835406919211797E-2</v>
      </c>
      <c r="U47" s="5">
        <v>124.7215645498477</v>
      </c>
    </row>
    <row r="48" spans="2:21" x14ac:dyDescent="0.25">
      <c r="B48" s="3" t="s">
        <v>20</v>
      </c>
      <c r="C48" s="3" t="s">
        <v>22</v>
      </c>
      <c r="D48" s="8">
        <v>2022</v>
      </c>
      <c r="E48" s="6">
        <v>230.99999999999989</v>
      </c>
      <c r="F48" s="6">
        <v>101303</v>
      </c>
      <c r="G48" s="5">
        <v>0.1301540921789088</v>
      </c>
      <c r="H48" s="6">
        <v>19630.4133</v>
      </c>
      <c r="I48" s="5">
        <v>0.71502225995281454</v>
      </c>
      <c r="J48" s="5">
        <v>3.0226153223497799E-2</v>
      </c>
      <c r="K48" s="5">
        <v>44.866399511860457</v>
      </c>
      <c r="L48" s="5">
        <v>26.55</v>
      </c>
      <c r="M48" s="5">
        <v>1.7867190507684749E-3</v>
      </c>
      <c r="N48" s="5">
        <v>3.6622804852768269E-3</v>
      </c>
      <c r="O48" s="5">
        <v>9.3432573566429363E-3</v>
      </c>
      <c r="P48" s="5">
        <v>0.62133401774873231</v>
      </c>
      <c r="Q48" s="5">
        <v>2.1298443284009361</v>
      </c>
      <c r="R48" s="5">
        <v>80.193313110174415</v>
      </c>
      <c r="S48" s="5">
        <v>3.4549815898838042E-4</v>
      </c>
      <c r="T48" s="5">
        <v>3.6770875492334869E-2</v>
      </c>
      <c r="U48" s="5">
        <v>121.75934634857801</v>
      </c>
    </row>
    <row r="51" spans="2:21" x14ac:dyDescent="0.25">
      <c r="B51" s="3" t="s">
        <v>19</v>
      </c>
      <c r="C51" s="3" t="s">
        <v>17</v>
      </c>
      <c r="D51" s="3" t="s">
        <v>18</v>
      </c>
      <c r="E51" s="2" t="s">
        <v>0</v>
      </c>
      <c r="F51" s="2" t="s">
        <v>1</v>
      </c>
      <c r="G51" s="2" t="s">
        <v>2</v>
      </c>
      <c r="H51" s="2" t="s">
        <v>3</v>
      </c>
      <c r="I51" s="2" t="s">
        <v>4</v>
      </c>
      <c r="J51" s="2" t="s">
        <v>5</v>
      </c>
      <c r="K51" s="2" t="s">
        <v>6</v>
      </c>
      <c r="L51" s="2" t="s">
        <v>7</v>
      </c>
      <c r="M51" s="2" t="s">
        <v>8</v>
      </c>
      <c r="N51" s="2" t="s">
        <v>9</v>
      </c>
      <c r="O51" s="2" t="s">
        <v>10</v>
      </c>
      <c r="P51" s="2" t="s">
        <v>11</v>
      </c>
      <c r="Q51" s="2" t="s">
        <v>12</v>
      </c>
      <c r="R51" s="2" t="s">
        <v>13</v>
      </c>
      <c r="S51" s="2" t="s">
        <v>14</v>
      </c>
      <c r="T51" s="2" t="s">
        <v>15</v>
      </c>
      <c r="U51" s="2" t="s">
        <v>16</v>
      </c>
    </row>
    <row r="52" spans="2:21" x14ac:dyDescent="0.25">
      <c r="B52" s="4"/>
      <c r="C52" s="1" t="s">
        <v>23</v>
      </c>
      <c r="D52" s="1">
        <v>2017</v>
      </c>
      <c r="E52" s="1">
        <v>-174</v>
      </c>
      <c r="F52" s="1">
        <v>62285</v>
      </c>
      <c r="G52" s="5">
        <v>0.1843300955286184</v>
      </c>
      <c r="H52" s="6">
        <v>23722.23559</v>
      </c>
      <c r="I52" s="5">
        <v>0.70405394557277023</v>
      </c>
      <c r="J52" s="5">
        <v>2.5158545396162781E-2</v>
      </c>
      <c r="K52" s="5">
        <v>49.705922240667903</v>
      </c>
      <c r="L52" s="5">
        <v>38.08</v>
      </c>
      <c r="M52" s="5">
        <v>4.6399614674479924E-3</v>
      </c>
      <c r="N52" s="5">
        <v>2.5848920285782991E-3</v>
      </c>
      <c r="O52" s="5">
        <v>7.6053624468170418E-3</v>
      </c>
      <c r="P52" s="5">
        <v>4.1744721843140402</v>
      </c>
      <c r="Q52" s="5">
        <v>2.1145545476438952</v>
      </c>
      <c r="R52" s="5">
        <v>27.909615021273179</v>
      </c>
      <c r="S52" s="5">
        <v>5.6193304969093564E-4</v>
      </c>
      <c r="T52" s="5">
        <v>7.7145380107570036E-2</v>
      </c>
      <c r="U52" s="5">
        <v>151.97994264622301</v>
      </c>
    </row>
    <row r="53" spans="2:21" x14ac:dyDescent="0.25">
      <c r="B53" s="4"/>
      <c r="C53" s="1" t="s">
        <v>23</v>
      </c>
      <c r="D53" s="1">
        <v>2018</v>
      </c>
      <c r="E53" s="1">
        <v>-226</v>
      </c>
      <c r="F53" s="1">
        <v>62095</v>
      </c>
      <c r="G53" s="5">
        <v>0.18400837426523869</v>
      </c>
      <c r="H53" s="6">
        <v>25215.29996</v>
      </c>
      <c r="I53" s="5">
        <v>0.72163620259280137</v>
      </c>
      <c r="J53" s="5">
        <v>2.5235526209839751E-2</v>
      </c>
      <c r="K53" s="5">
        <v>65.087287814477833</v>
      </c>
      <c r="L53" s="5">
        <v>39.35</v>
      </c>
      <c r="M53" s="5">
        <v>4.7024720186810247E-3</v>
      </c>
      <c r="N53" s="5">
        <v>2.6250100652226321E-3</v>
      </c>
      <c r="O53" s="5">
        <v>7.6286335453740117E-3</v>
      </c>
      <c r="P53" s="5">
        <v>4.5825750865609143</v>
      </c>
      <c r="Q53" s="5">
        <v>1.9810781866494891</v>
      </c>
      <c r="R53" s="5">
        <v>27.674213711248889</v>
      </c>
      <c r="S53" s="5">
        <v>5.9586118044931016E-4</v>
      </c>
      <c r="T53" s="5">
        <v>7.9088493437474844E-2</v>
      </c>
      <c r="U53" s="5">
        <v>181.50892349786611</v>
      </c>
    </row>
    <row r="54" spans="2:21" x14ac:dyDescent="0.25">
      <c r="B54" s="4"/>
      <c r="C54" s="1" t="s">
        <v>23</v>
      </c>
      <c r="D54" s="1">
        <v>2019</v>
      </c>
      <c r="E54" s="1">
        <v>410.99999999999989</v>
      </c>
      <c r="F54" s="1">
        <v>61897.000000000007</v>
      </c>
      <c r="G54" s="5">
        <v>0.18803819248105719</v>
      </c>
      <c r="H54" s="6">
        <v>25807.079600000001</v>
      </c>
      <c r="I54" s="5">
        <v>0.73187715075044013</v>
      </c>
      <c r="J54" s="5">
        <v>2.6124044784076761E-2</v>
      </c>
      <c r="K54" s="5">
        <v>73.524101455159382</v>
      </c>
      <c r="L54" s="5">
        <v>41.49</v>
      </c>
      <c r="M54" s="5">
        <v>3.7320063977252299E-3</v>
      </c>
      <c r="N54" s="5">
        <v>2.6818747273696518E-3</v>
      </c>
      <c r="O54" s="5">
        <v>7.6885794141880789E-3</v>
      </c>
      <c r="P54" s="5">
        <v>4.5936636670597917</v>
      </c>
      <c r="Q54" s="5">
        <v>1.798357917185001</v>
      </c>
      <c r="R54" s="5">
        <v>28.663272890447001</v>
      </c>
      <c r="S54" s="5">
        <v>5.9776725851010419E-4</v>
      </c>
      <c r="T54" s="5">
        <v>7.9406110150734288E-2</v>
      </c>
      <c r="U54" s="5">
        <v>174.8046333148618</v>
      </c>
    </row>
    <row r="55" spans="2:21" x14ac:dyDescent="0.25">
      <c r="B55" s="4"/>
      <c r="C55" s="1" t="s">
        <v>23</v>
      </c>
      <c r="D55" s="1">
        <v>2020</v>
      </c>
      <c r="E55" s="1">
        <v>947</v>
      </c>
      <c r="F55" s="1">
        <v>62157</v>
      </c>
      <c r="G55" s="5">
        <v>0.1923033608443136</v>
      </c>
      <c r="H55" s="6">
        <v>28223.238239999999</v>
      </c>
      <c r="I55" s="5">
        <v>0.89260742957349914</v>
      </c>
      <c r="J55" s="5">
        <v>2.7848834403204781E-2</v>
      </c>
      <c r="K55" s="5">
        <v>81.158354302813848</v>
      </c>
      <c r="L55" s="5">
        <v>42.74</v>
      </c>
      <c r="M55" s="5">
        <v>4.0220731373779052E-3</v>
      </c>
      <c r="N55" s="5">
        <v>2.81545119616454E-3</v>
      </c>
      <c r="O55" s="5">
        <v>7.6564184243126223E-3</v>
      </c>
      <c r="P55" s="5">
        <v>4.3867786411828114</v>
      </c>
      <c r="Q55" s="5">
        <v>1.486720240680856</v>
      </c>
      <c r="R55" s="5">
        <v>25.929583203822549</v>
      </c>
      <c r="S55" s="5">
        <v>6.1135511688144382E-4</v>
      </c>
      <c r="T55" s="5">
        <v>7.9090046173399611E-2</v>
      </c>
      <c r="U55" s="5">
        <v>291.37254943192238</v>
      </c>
    </row>
    <row r="56" spans="2:21" x14ac:dyDescent="0.25">
      <c r="B56" s="3" t="s">
        <v>20</v>
      </c>
      <c r="C56" s="3" t="s">
        <v>23</v>
      </c>
      <c r="D56" s="3">
        <v>2022</v>
      </c>
      <c r="E56" s="1">
        <v>975</v>
      </c>
      <c r="F56" s="1">
        <v>63620.999999999993</v>
      </c>
      <c r="G56" s="5">
        <v>0.18481319061316229</v>
      </c>
      <c r="H56" s="6">
        <v>22921.057649999999</v>
      </c>
      <c r="I56" s="5">
        <v>0.97470646484651291</v>
      </c>
      <c r="J56" s="5">
        <v>2.8968422376259389E-2</v>
      </c>
      <c r="K56" s="5">
        <v>78.190951424058085</v>
      </c>
      <c r="L56" s="5">
        <v>47.9</v>
      </c>
      <c r="M56" s="5">
        <v>3.9609562880180823E-3</v>
      </c>
      <c r="N56" s="5">
        <v>2.9235629744895431E-3</v>
      </c>
      <c r="O56" s="5">
        <v>7.7191493374829017E-3</v>
      </c>
      <c r="P56" s="5">
        <v>4.8034139670863398</v>
      </c>
      <c r="Q56" s="5">
        <v>1.015481051853947</v>
      </c>
      <c r="R56" s="5">
        <v>14.01607356061678</v>
      </c>
      <c r="S56" s="5">
        <v>5.9728705930431629E-4</v>
      </c>
      <c r="T56" s="5">
        <v>7.1768755599566178E-2</v>
      </c>
      <c r="U56" s="5">
        <v>137.9810431178384</v>
      </c>
    </row>
  </sheetData>
  <conditionalFormatting sqref="F16:S1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S1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S21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6:H4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6:K4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P4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Q4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R4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6:U4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H4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4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4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4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4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4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4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2:H5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2:K5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2:U5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2:Q5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R5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2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S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S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S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S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O46"/>
  <sheetViews>
    <sheetView zoomScale="85" zoomScaleNormal="85" workbookViewId="0">
      <selection activeCell="V31" sqref="V31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13.42578125" customWidth="1"/>
    <col min="7" max="7" width="10.140625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18" width="9.42578125" bestFit="1" customWidth="1"/>
    <col min="19" max="19" width="10.7109375" bestFit="1" customWidth="1"/>
    <col min="20" max="21" width="9.42578125" bestFit="1" customWidth="1"/>
    <col min="22" max="22" width="14.7109375" customWidth="1"/>
    <col min="23" max="23" width="13.5703125" customWidth="1"/>
    <col min="24" max="24" width="9.28515625" bestFit="1" customWidth="1"/>
    <col min="25" max="25" width="17" customWidth="1"/>
    <col min="26" max="26" width="9.28515625" bestFit="1" customWidth="1"/>
    <col min="27" max="27" width="11.85546875" customWidth="1"/>
    <col min="28" max="28" width="12.28515625" customWidth="1"/>
    <col min="29" max="29" width="9.7109375" customWidth="1"/>
    <col min="30" max="30" width="9.28515625" bestFit="1" customWidth="1"/>
    <col min="31" max="31" width="12.7109375" customWidth="1"/>
    <col min="32" max="34" width="9.28515625" bestFit="1" customWidth="1"/>
    <col min="35" max="35" width="10.7109375" bestFit="1" customWidth="1"/>
    <col min="36" max="37" width="9.28515625" bestFit="1" customWidth="1"/>
    <col min="38" max="38" width="12.85546875" customWidth="1"/>
    <col min="39" max="39" width="13.5703125" customWidth="1"/>
  </cols>
  <sheetData>
    <row r="4" spans="3:41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 t="s">
        <v>0</v>
      </c>
      <c r="Z4" s="2" t="s">
        <v>1</v>
      </c>
      <c r="AA4" s="2" t="s">
        <v>2</v>
      </c>
      <c r="AB4" s="2" t="s">
        <v>3</v>
      </c>
      <c r="AC4" s="2" t="s">
        <v>4</v>
      </c>
      <c r="AD4" s="2" t="s">
        <v>5</v>
      </c>
      <c r="AE4" s="2" t="s">
        <v>6</v>
      </c>
      <c r="AF4" s="2" t="s">
        <v>7</v>
      </c>
      <c r="AG4" s="2" t="s">
        <v>8</v>
      </c>
      <c r="AH4" s="2" t="s">
        <v>9</v>
      </c>
      <c r="AI4" s="2" t="s">
        <v>10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2" t="s">
        <v>16</v>
      </c>
    </row>
    <row r="5" spans="3:41" x14ac:dyDescent="0.25">
      <c r="C5" s="10" t="s">
        <v>44</v>
      </c>
      <c r="D5" s="1" t="s">
        <v>45</v>
      </c>
      <c r="E5" s="1">
        <v>2019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/>
      <c r="Y5" s="1">
        <v>-306</v>
      </c>
      <c r="Z5" s="1">
        <v>60292</v>
      </c>
      <c r="AA5" s="1">
        <v>10433</v>
      </c>
      <c r="AB5" s="1">
        <v>17405.8</v>
      </c>
      <c r="AC5" s="1">
        <v>26370.3</v>
      </c>
      <c r="AD5" s="1">
        <v>1040</v>
      </c>
      <c r="AE5" s="1">
        <v>891562.4</v>
      </c>
      <c r="AF5" s="1">
        <v>23.1</v>
      </c>
      <c r="AG5" s="1">
        <v>105</v>
      </c>
      <c r="AH5" s="1">
        <v>145</v>
      </c>
      <c r="AI5" s="1">
        <v>646.79999999999995</v>
      </c>
      <c r="AJ5" s="1">
        <v>253261.64</v>
      </c>
      <c r="AK5" s="1">
        <v>67500</v>
      </c>
      <c r="AL5" s="1">
        <v>4046286</v>
      </c>
      <c r="AM5" s="1"/>
      <c r="AN5" s="1">
        <v>2791</v>
      </c>
      <c r="AO5" s="1"/>
    </row>
    <row r="6" spans="3:41" x14ac:dyDescent="0.25">
      <c r="C6" s="1" t="s">
        <v>44</v>
      </c>
      <c r="D6" s="1" t="s">
        <v>49</v>
      </c>
      <c r="E6" s="1">
        <v>2013</v>
      </c>
      <c r="F6" s="1">
        <v>-306</v>
      </c>
      <c r="G6" s="1">
        <v>60292</v>
      </c>
      <c r="H6" s="5">
        <v>0.17304119949578717</v>
      </c>
      <c r="I6" s="6">
        <v>17405.8</v>
      </c>
      <c r="J6" s="5">
        <v>0.43737643468453524</v>
      </c>
      <c r="K6" s="5">
        <v>1.7249386319909771E-2</v>
      </c>
      <c r="L6" s="5">
        <v>14.787407947986466</v>
      </c>
      <c r="M6" s="5">
        <v>23.1</v>
      </c>
      <c r="N6" s="5">
        <v>1.7415245803755058E-3</v>
      </c>
      <c r="O6" s="5">
        <v>2.404962515756651E-3</v>
      </c>
      <c r="P6" s="5">
        <v>1.0727791415113116E-2</v>
      </c>
      <c r="Q6" s="5">
        <v>4.2005844888210708</v>
      </c>
      <c r="R6" s="5">
        <v>1.1195515159556824</v>
      </c>
      <c r="S6" s="5">
        <v>67.111490745040797</v>
      </c>
      <c r="T6" s="5">
        <v>7.1831879990644969E-4</v>
      </c>
      <c r="U6" s="5">
        <v>4.6291381941219401E-2</v>
      </c>
      <c r="V6" s="5">
        <v>45.439470782800392</v>
      </c>
      <c r="X6" s="1"/>
      <c r="Y6" s="6"/>
      <c r="Z6" s="1"/>
      <c r="AA6" s="1">
        <f>AA5/$Z5</f>
        <v>0.17304119949578717</v>
      </c>
      <c r="AB6" s="1">
        <v>17405.8</v>
      </c>
      <c r="AC6" s="1">
        <f t="shared" ref="AC6:AN6" si="0">AC5/$Z5</f>
        <v>0.43737643468453524</v>
      </c>
      <c r="AD6" s="1">
        <f t="shared" si="0"/>
        <v>1.7249386319909771E-2</v>
      </c>
      <c r="AE6" s="1">
        <f t="shared" si="0"/>
        <v>14.787407947986466</v>
      </c>
      <c r="AF6" s="1">
        <v>23.1</v>
      </c>
      <c r="AG6" s="1">
        <f t="shared" si="0"/>
        <v>1.7415245803755058E-3</v>
      </c>
      <c r="AH6" s="1">
        <f t="shared" si="0"/>
        <v>2.404962515756651E-3</v>
      </c>
      <c r="AI6" s="1">
        <f t="shared" si="0"/>
        <v>1.0727791415113116E-2</v>
      </c>
      <c r="AJ6" s="1">
        <f t="shared" si="0"/>
        <v>4.2005844888210708</v>
      </c>
      <c r="AK6" s="1">
        <f t="shared" si="0"/>
        <v>1.1195515159556824</v>
      </c>
      <c r="AL6" s="1">
        <f t="shared" si="0"/>
        <v>67.111490745040797</v>
      </c>
      <c r="AM6" s="1">
        <f t="shared" si="0"/>
        <v>0</v>
      </c>
      <c r="AN6" s="1">
        <f t="shared" si="0"/>
        <v>4.6291381941219401E-2</v>
      </c>
      <c r="AO6" s="1"/>
    </row>
    <row r="7" spans="3:41" x14ac:dyDescent="0.25">
      <c r="C7" s="1" t="s">
        <v>44</v>
      </c>
      <c r="D7" s="1" t="s">
        <v>54</v>
      </c>
      <c r="E7" s="1" t="s">
        <v>53</v>
      </c>
      <c r="F7" s="1">
        <v>-314</v>
      </c>
      <c r="G7" s="1">
        <v>57281</v>
      </c>
      <c r="H7" s="5">
        <v>0.1420715420471011</v>
      </c>
      <c r="I7" s="6">
        <v>19503.478650000001</v>
      </c>
      <c r="J7" s="5">
        <v>0.85137654719715072</v>
      </c>
      <c r="K7" s="5">
        <v>1.878458825788655E-2</v>
      </c>
      <c r="L7" s="5">
        <v>41.6940077879227</v>
      </c>
      <c r="M7" s="5">
        <v>29.18</v>
      </c>
      <c r="N7" s="5">
        <v>2.9852830781585322E-3</v>
      </c>
      <c r="O7" s="5">
        <v>2.758331733035376E-3</v>
      </c>
      <c r="P7" s="5">
        <v>4.1951083256227973E-3</v>
      </c>
      <c r="Q7" s="5">
        <v>0.1398369441874257</v>
      </c>
      <c r="R7" s="5">
        <v>0.27997800317731869</v>
      </c>
      <c r="S7" s="5">
        <v>3.1786435816413769</v>
      </c>
      <c r="T7" s="5">
        <v>2.9678252823798367E-4</v>
      </c>
      <c r="U7" s="5">
        <v>5.1744906688081557E-2</v>
      </c>
      <c r="V7" s="5">
        <v>144.23140084757591</v>
      </c>
      <c r="X7" s="1"/>
      <c r="Y7" s="6"/>
      <c r="Z7" s="1"/>
      <c r="AA7" s="1"/>
      <c r="AB7" s="6"/>
      <c r="AC7" s="5"/>
      <c r="AD7" s="1"/>
      <c r="AE7" s="1"/>
      <c r="AF7" s="1"/>
      <c r="AG7" s="1"/>
      <c r="AH7" s="1"/>
      <c r="AI7" s="1"/>
      <c r="AJ7" s="1"/>
      <c r="AK7" s="1"/>
      <c r="AL7" s="6"/>
    </row>
    <row r="8" spans="3:41" x14ac:dyDescent="0.25">
      <c r="C8" s="14" t="s">
        <v>44</v>
      </c>
      <c r="D8" s="14" t="s">
        <v>57</v>
      </c>
      <c r="E8" s="14">
        <v>2013</v>
      </c>
      <c r="F8" s="1">
        <v>-277</v>
      </c>
      <c r="G8" s="1">
        <v>39542</v>
      </c>
      <c r="H8" s="7">
        <v>0.3221131960952911</v>
      </c>
      <c r="I8" s="6">
        <v>36253</v>
      </c>
      <c r="J8" s="5">
        <v>0.55500480501744975</v>
      </c>
      <c r="K8" s="5">
        <v>2.3822770724798947E-2</v>
      </c>
      <c r="L8" s="5">
        <v>29.325299681351474</v>
      </c>
      <c r="M8" s="5">
        <v>29.9</v>
      </c>
      <c r="N8" s="5">
        <v>3.4140913459106774E-3</v>
      </c>
      <c r="O8" s="5">
        <v>1.5426634970411208E-3</v>
      </c>
      <c r="P8" s="5">
        <v>8.8260583683172321E-3</v>
      </c>
      <c r="Q8" s="5">
        <v>0.48712761114764047</v>
      </c>
      <c r="R8" s="5">
        <v>0.29093697840271104</v>
      </c>
      <c r="S8" s="5">
        <v>6.6991300389459312</v>
      </c>
      <c r="T8" s="5">
        <v>3.5405391735369985E-4</v>
      </c>
      <c r="U8" s="5">
        <v>5.8469475494411005E-2</v>
      </c>
      <c r="V8" s="5">
        <v>1234.7960851752566</v>
      </c>
      <c r="X8" s="1"/>
      <c r="Y8" s="1"/>
      <c r="Z8" s="1"/>
      <c r="AA8" s="1"/>
      <c r="AB8" s="6"/>
      <c r="AC8" s="1"/>
      <c r="AD8" s="1"/>
      <c r="AE8" s="1"/>
      <c r="AF8" s="1"/>
      <c r="AG8" s="1"/>
      <c r="AH8" s="1"/>
      <c r="AI8" s="1"/>
      <c r="AJ8" s="1"/>
      <c r="AK8" s="1"/>
      <c r="AL8" s="6"/>
    </row>
    <row r="9" spans="3:41" x14ac:dyDescent="0.25">
      <c r="C9" s="15" t="s">
        <v>44</v>
      </c>
      <c r="D9" s="1" t="s">
        <v>58</v>
      </c>
      <c r="E9" s="1">
        <v>2019</v>
      </c>
      <c r="F9" s="1">
        <v>1530</v>
      </c>
      <c r="G9" s="1">
        <v>335525</v>
      </c>
      <c r="H9" s="5">
        <v>0.25185306609045527</v>
      </c>
      <c r="I9" s="6">
        <v>55433.3</v>
      </c>
      <c r="J9" s="5">
        <v>1.1603776171671263</v>
      </c>
      <c r="K9" s="5">
        <v>6.8927799716861637E-2</v>
      </c>
      <c r="L9" s="5">
        <v>51.78221771850086</v>
      </c>
      <c r="M9" s="1">
        <v>21.2</v>
      </c>
      <c r="N9" s="5">
        <v>5.1560986513672603E-4</v>
      </c>
      <c r="O9" s="5">
        <v>1.6213396915282022E-3</v>
      </c>
      <c r="P9" s="5">
        <v>1.4365546531555026E-3</v>
      </c>
      <c r="Q9" s="5">
        <v>6.3998211757693171E-2</v>
      </c>
      <c r="R9" s="5">
        <v>0.21880596080768944</v>
      </c>
      <c r="S9" s="5">
        <v>6.1396995752924521</v>
      </c>
      <c r="T9" s="5">
        <v>2.1756948066463006E-4</v>
      </c>
      <c r="U9" s="5">
        <v>5.0306236495045079E-2</v>
      </c>
      <c r="V9" s="5">
        <v>312.14863482601891</v>
      </c>
    </row>
    <row r="10" spans="3:41" x14ac:dyDescent="0.25">
      <c r="C10" s="15" t="s">
        <v>44</v>
      </c>
      <c r="D10" s="1" t="s">
        <v>60</v>
      </c>
      <c r="E10" s="1" t="s">
        <v>65</v>
      </c>
      <c r="F10" s="1">
        <v>-2905</v>
      </c>
      <c r="G10" s="1">
        <v>737031</v>
      </c>
      <c r="H10" s="5">
        <v>0.14464656167786702</v>
      </c>
      <c r="I10" s="6">
        <v>23914</v>
      </c>
      <c r="J10" s="5">
        <v>0.25728090134607634</v>
      </c>
      <c r="K10" s="5">
        <v>4.318678590181417E-3</v>
      </c>
      <c r="L10" s="5">
        <v>4.5855167557402607</v>
      </c>
      <c r="M10" s="17">
        <v>19.899999999999999</v>
      </c>
      <c r="N10" s="5">
        <v>5.8884904434141846E-4</v>
      </c>
      <c r="O10" s="5">
        <v>3.3173638557943965E-3</v>
      </c>
      <c r="P10" s="17">
        <f>700/G10</f>
        <v>9.4975652313132011E-4</v>
      </c>
      <c r="Q10" s="5">
        <v>2.932983822932821E-2</v>
      </c>
      <c r="R10" s="5">
        <v>3.6260347258120759E-2</v>
      </c>
      <c r="S10" s="17">
        <f>486980/G10</f>
        <v>0.66073204519212891</v>
      </c>
      <c r="T10" s="5">
        <v>1.1397078277575842E-4</v>
      </c>
      <c r="U10" s="5">
        <v>2.4609548309365549E-2</v>
      </c>
      <c r="V10" s="5">
        <v>44.398530726658713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3:41" x14ac:dyDescent="0.25"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3:41" x14ac:dyDescent="0.25"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1" x14ac:dyDescent="0.25">
      <c r="C13" s="15" t="s">
        <v>44</v>
      </c>
      <c r="D13" s="3" t="s">
        <v>43</v>
      </c>
      <c r="G13" s="1"/>
      <c r="H13" s="5">
        <f>AVERAGE(H5:H10)</f>
        <v>0.19431487264027072</v>
      </c>
      <c r="I13" s="5">
        <f t="shared" ref="I13:V13" si="1">AVERAGE(I5:I10)</f>
        <v>29168.679275000002</v>
      </c>
      <c r="J13" s="5">
        <f t="shared" si="1"/>
        <v>0.5886707344272446</v>
      </c>
      <c r="K13" s="5">
        <f t="shared" si="1"/>
        <v>2.4490248147373567E-2</v>
      </c>
      <c r="L13" s="5">
        <f t="shared" si="1"/>
        <v>28.694583493479737</v>
      </c>
      <c r="M13" s="5">
        <f>AVERAGE(M5:M10)</f>
        <v>25.569999999999997</v>
      </c>
      <c r="N13" s="5">
        <f t="shared" si="1"/>
        <v>1.9012644771799292E-3</v>
      </c>
      <c r="O13" s="5">
        <f t="shared" si="1"/>
        <v>2.3560621248084391E-3</v>
      </c>
      <c r="P13" s="5">
        <f>AVERAGE(P5:P10)</f>
        <v>6.340323894227169E-3</v>
      </c>
      <c r="Q13" s="5">
        <f t="shared" si="1"/>
        <v>0.86299950086381338</v>
      </c>
      <c r="R13" s="5">
        <f t="shared" si="1"/>
        <v>0.64215999317976546</v>
      </c>
      <c r="S13" s="5">
        <f>AVERAGE(S5:S10)</f>
        <v>47.857108356436981</v>
      </c>
      <c r="T13" s="5">
        <f t="shared" si="1"/>
        <v>3.4865933090876596E-4</v>
      </c>
      <c r="U13" s="5">
        <f t="shared" si="1"/>
        <v>4.5482526573102422E-2</v>
      </c>
      <c r="V13" s="5">
        <f t="shared" si="1"/>
        <v>332.52855926302971</v>
      </c>
    </row>
    <row r="15" spans="3:41" x14ac:dyDescent="0.25">
      <c r="C15" s="2" t="s">
        <v>25</v>
      </c>
      <c r="D15" s="2" t="s">
        <v>17</v>
      </c>
      <c r="E15" s="2" t="s">
        <v>26</v>
      </c>
      <c r="F15" s="2" t="s">
        <v>18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2" t="s">
        <v>39</v>
      </c>
      <c r="T15" s="2" t="s">
        <v>40</v>
      </c>
      <c r="U15" s="1"/>
      <c r="V15" s="1"/>
      <c r="W15" s="11"/>
      <c r="X15" s="2" t="s">
        <v>25</v>
      </c>
      <c r="Y15" s="2" t="s">
        <v>17</v>
      </c>
      <c r="Z15" s="2" t="s">
        <v>26</v>
      </c>
      <c r="AA15" s="2" t="s">
        <v>18</v>
      </c>
      <c r="AB15" s="2" t="s">
        <v>27</v>
      </c>
      <c r="AC15" s="2" t="s">
        <v>28</v>
      </c>
      <c r="AD15" s="2" t="s">
        <v>29</v>
      </c>
      <c r="AE15" s="2" t="s">
        <v>30</v>
      </c>
      <c r="AF15" s="2" t="s">
        <v>31</v>
      </c>
      <c r="AG15" s="2" t="s">
        <v>32</v>
      </c>
      <c r="AH15" s="2" t="s">
        <v>33</v>
      </c>
      <c r="AI15" s="2" t="s">
        <v>34</v>
      </c>
      <c r="AJ15" s="2" t="s">
        <v>35</v>
      </c>
      <c r="AK15" s="2" t="s">
        <v>36</v>
      </c>
      <c r="AL15" s="2" t="s">
        <v>37</v>
      </c>
      <c r="AM15" s="2" t="s">
        <v>38</v>
      </c>
      <c r="AN15" s="2" t="s">
        <v>39</v>
      </c>
      <c r="AO15" s="2" t="s">
        <v>40</v>
      </c>
    </row>
    <row r="16" spans="3:41" x14ac:dyDescent="0.25">
      <c r="C16" s="1">
        <v>56613000</v>
      </c>
      <c r="D16" s="1" t="s">
        <v>45</v>
      </c>
      <c r="E16" s="1" t="s">
        <v>41</v>
      </c>
      <c r="F16" s="1">
        <v>2019</v>
      </c>
      <c r="G16" s="7">
        <v>5.5329999999999997E-2</v>
      </c>
      <c r="H16" s="7">
        <v>5.8099999999999999E-2</v>
      </c>
      <c r="I16" s="7">
        <v>5.4960000000000002E-2</v>
      </c>
      <c r="J16" s="7">
        <v>4.3099999999999999E-2</v>
      </c>
      <c r="K16" s="7">
        <v>4.0250000000000001E-2</v>
      </c>
      <c r="L16" s="7">
        <v>5.5660000000000001E-2</v>
      </c>
      <c r="M16" s="7">
        <v>8.2500000000000004E-2</v>
      </c>
      <c r="N16" s="7">
        <v>7.7200000000000005E-2</v>
      </c>
      <c r="O16" s="7">
        <v>7.0739999999999997E-2</v>
      </c>
      <c r="P16" s="7">
        <v>6.4449999999999993E-2</v>
      </c>
      <c r="Q16" s="7">
        <v>0.14199999999999999</v>
      </c>
      <c r="R16" s="7">
        <v>8.8200000000000001E-2</v>
      </c>
      <c r="S16" s="7">
        <v>9.1899999999999996E-2</v>
      </c>
      <c r="T16" s="7">
        <v>7.5560000000000002E-2</v>
      </c>
      <c r="U16" s="1"/>
      <c r="V16" s="1"/>
      <c r="X16" s="1">
        <v>56613000</v>
      </c>
      <c r="Y16" s="1" t="s">
        <v>45</v>
      </c>
      <c r="Z16" s="1" t="s">
        <v>41</v>
      </c>
      <c r="AA16" s="1">
        <v>2019</v>
      </c>
      <c r="AB16" s="7">
        <v>5.5329999999999997E-2</v>
      </c>
      <c r="AC16" s="7">
        <v>5.8099999999999999E-2</v>
      </c>
      <c r="AD16" s="7">
        <v>5.4960000000000002E-2</v>
      </c>
      <c r="AE16" s="7">
        <v>4.3099999999999999E-2</v>
      </c>
      <c r="AF16" s="7">
        <v>4.0250000000000001E-2</v>
      </c>
      <c r="AG16" s="7">
        <v>5.5660000000000001E-2</v>
      </c>
      <c r="AH16" s="7">
        <v>8.2500000000000004E-2</v>
      </c>
      <c r="AI16" s="7">
        <v>7.7200000000000005E-2</v>
      </c>
      <c r="AJ16" s="7">
        <v>7.0739999999999997E-2</v>
      </c>
      <c r="AK16" s="7">
        <v>6.4449999999999993E-2</v>
      </c>
      <c r="AL16" s="7">
        <v>0.14199999999999999</v>
      </c>
      <c r="AM16" s="7">
        <v>8.8200000000000001E-2</v>
      </c>
      <c r="AN16" s="7">
        <v>9.1899999999999996E-2</v>
      </c>
      <c r="AO16" s="7">
        <v>7.5560000000000002E-2</v>
      </c>
    </row>
    <row r="17" spans="3:41" x14ac:dyDescent="0.25">
      <c r="C17" s="1">
        <v>56613000</v>
      </c>
      <c r="D17" s="1" t="s">
        <v>45</v>
      </c>
      <c r="E17" s="1" t="s">
        <v>42</v>
      </c>
      <c r="F17" s="1">
        <v>2019</v>
      </c>
      <c r="G17" s="7">
        <v>6.1199999999999997E-2</v>
      </c>
      <c r="H17" s="7">
        <v>6.7299999999999999E-2</v>
      </c>
      <c r="I17" s="7">
        <v>5.91E-2</v>
      </c>
      <c r="J17" s="7">
        <v>4.938E-2</v>
      </c>
      <c r="K17" s="7">
        <v>4.2500000000000003E-2</v>
      </c>
      <c r="L17" s="7">
        <v>6.0729999999999999E-2</v>
      </c>
      <c r="M17" s="7">
        <v>9.0149999999999994E-2</v>
      </c>
      <c r="N17" s="7">
        <v>8.5099999999999995E-2</v>
      </c>
      <c r="O17" s="7">
        <v>7.5600000000000001E-2</v>
      </c>
      <c r="P17" s="7">
        <v>6.5799999999999997E-2</v>
      </c>
      <c r="Q17" s="7">
        <v>0.12989999999999999</v>
      </c>
      <c r="R17" s="7">
        <v>8.1900000000000001E-2</v>
      </c>
      <c r="S17" s="7">
        <v>7.4160000000000004E-2</v>
      </c>
      <c r="T17" s="7">
        <v>5.7099999999999998E-2</v>
      </c>
      <c r="X17" s="1">
        <v>56613000</v>
      </c>
      <c r="Y17" s="1" t="s">
        <v>45</v>
      </c>
      <c r="Z17" s="1" t="s">
        <v>42</v>
      </c>
      <c r="AA17" s="1">
        <v>2019</v>
      </c>
      <c r="AB17" s="7">
        <v>6.1199999999999997E-2</v>
      </c>
      <c r="AC17" s="7">
        <v>6.7299999999999999E-2</v>
      </c>
      <c r="AD17" s="7">
        <v>5.91E-2</v>
      </c>
      <c r="AE17" s="7">
        <v>4.938E-2</v>
      </c>
      <c r="AF17" s="7">
        <v>4.2500000000000003E-2</v>
      </c>
      <c r="AG17" s="7">
        <v>6.0729999999999999E-2</v>
      </c>
      <c r="AH17" s="7">
        <v>9.0149999999999994E-2</v>
      </c>
      <c r="AI17" s="7">
        <v>8.5099999999999995E-2</v>
      </c>
      <c r="AJ17" s="7">
        <v>7.5600000000000001E-2</v>
      </c>
      <c r="AK17" s="7">
        <v>6.5799999999999997E-2</v>
      </c>
      <c r="AL17" s="7">
        <v>0.12989999999999999</v>
      </c>
      <c r="AM17" s="7">
        <v>8.1900000000000001E-2</v>
      </c>
      <c r="AN17" s="7">
        <v>7.4160000000000004E-2</v>
      </c>
      <c r="AO17" s="7">
        <v>5.7099999999999998E-2</v>
      </c>
    </row>
    <row r="18" spans="3:41" x14ac:dyDescent="0.25">
      <c r="C18" s="1">
        <v>63637000</v>
      </c>
      <c r="D18" s="1" t="s">
        <v>49</v>
      </c>
      <c r="E18" s="1" t="s">
        <v>41</v>
      </c>
      <c r="F18" s="1">
        <v>2013</v>
      </c>
      <c r="G18" s="7">
        <v>6.1199999999999997E-2</v>
      </c>
      <c r="H18" s="7">
        <v>5.79E-2</v>
      </c>
      <c r="I18" s="7">
        <v>5.1180000000000003E-2</v>
      </c>
      <c r="J18" s="7">
        <v>5.246E-2</v>
      </c>
      <c r="K18" s="7">
        <v>5.9229999999999998E-2</v>
      </c>
      <c r="L18" s="7">
        <v>7.6300000000000007E-2</v>
      </c>
      <c r="M18" s="7">
        <v>7.4770000000000003E-2</v>
      </c>
      <c r="N18" s="7">
        <v>7.1499999999999994E-2</v>
      </c>
      <c r="O18" s="7">
        <v>6.6799999999999998E-2</v>
      </c>
      <c r="P18" s="7">
        <v>7.4499999999999997E-2</v>
      </c>
      <c r="Q18" s="7">
        <v>0.16220000000000001</v>
      </c>
      <c r="R18" s="7">
        <v>8.6599999999999996E-2</v>
      </c>
      <c r="S18" s="7">
        <v>6.6830000000000001E-2</v>
      </c>
      <c r="T18" s="7">
        <v>3.85E-2</v>
      </c>
      <c r="U18" s="1"/>
      <c r="V18" s="1"/>
      <c r="X18" s="1">
        <v>63637000</v>
      </c>
      <c r="Y18" s="1" t="s">
        <v>49</v>
      </c>
      <c r="Z18" s="1" t="s">
        <v>41</v>
      </c>
      <c r="AA18" s="1">
        <v>2013</v>
      </c>
      <c r="AB18" s="7">
        <v>6.1199999999999997E-2</v>
      </c>
      <c r="AC18" s="7">
        <v>5.79E-2</v>
      </c>
      <c r="AD18" s="7">
        <v>5.1180000000000003E-2</v>
      </c>
      <c r="AE18" s="7">
        <v>5.246E-2</v>
      </c>
      <c r="AF18" s="7">
        <v>5.9229999999999998E-2</v>
      </c>
      <c r="AG18" s="7">
        <v>7.6300000000000007E-2</v>
      </c>
      <c r="AH18" s="7">
        <v>7.4770000000000003E-2</v>
      </c>
      <c r="AI18" s="7">
        <v>7.1499999999999994E-2</v>
      </c>
      <c r="AJ18" s="7">
        <v>6.6799999999999998E-2</v>
      </c>
      <c r="AK18" s="7">
        <v>7.4499999999999997E-2</v>
      </c>
      <c r="AL18" s="7">
        <v>0.16220000000000001</v>
      </c>
      <c r="AM18" s="7">
        <v>8.6599999999999996E-2</v>
      </c>
      <c r="AN18" s="7">
        <v>6.6830000000000001E-2</v>
      </c>
      <c r="AO18" s="7">
        <v>3.85E-2</v>
      </c>
    </row>
    <row r="19" spans="3:41" x14ac:dyDescent="0.25">
      <c r="C19" s="1">
        <v>63637000</v>
      </c>
      <c r="D19" s="1" t="s">
        <v>49</v>
      </c>
      <c r="E19" s="1" t="s">
        <v>42</v>
      </c>
      <c r="F19" s="1">
        <v>2013</v>
      </c>
      <c r="G19" s="7">
        <v>5.79E-2</v>
      </c>
      <c r="H19" s="7">
        <v>5.5629999999999999E-2</v>
      </c>
      <c r="I19" s="7">
        <v>5.1639999999999998E-2</v>
      </c>
      <c r="J19" s="7">
        <v>5.2519999999999997E-2</v>
      </c>
      <c r="K19" s="7">
        <v>5.8930000000000003E-2</v>
      </c>
      <c r="L19" s="7">
        <v>9.2700000000000005E-2</v>
      </c>
      <c r="M19" s="7">
        <v>9.2100000000000001E-2</v>
      </c>
      <c r="N19" s="7">
        <v>8.1600000000000006E-2</v>
      </c>
      <c r="O19" s="7">
        <v>7.4899999999999994E-2</v>
      </c>
      <c r="P19" s="7">
        <v>7.46E-2</v>
      </c>
      <c r="Q19" s="7">
        <v>0.14929999999999999</v>
      </c>
      <c r="R19" s="7">
        <v>7.886E-2</v>
      </c>
      <c r="S19" s="7">
        <v>5.466E-2</v>
      </c>
      <c r="T19" s="7">
        <v>2.4639999999999999E-2</v>
      </c>
      <c r="U19" s="1"/>
      <c r="V19" s="1"/>
      <c r="W19" s="1"/>
      <c r="X19" s="1">
        <v>63637000</v>
      </c>
      <c r="Y19" s="1" t="s">
        <v>49</v>
      </c>
      <c r="Z19" s="1" t="s">
        <v>42</v>
      </c>
      <c r="AA19" s="1">
        <v>2013</v>
      </c>
      <c r="AB19" s="7">
        <v>5.79E-2</v>
      </c>
      <c r="AC19" s="7">
        <v>5.5629999999999999E-2</v>
      </c>
      <c r="AD19" s="7">
        <v>5.1639999999999998E-2</v>
      </c>
      <c r="AE19" s="7">
        <v>5.2519999999999997E-2</v>
      </c>
      <c r="AF19" s="7">
        <v>5.8930000000000003E-2</v>
      </c>
      <c r="AG19" s="7">
        <v>9.2700000000000005E-2</v>
      </c>
      <c r="AH19" s="7">
        <v>9.2100000000000001E-2</v>
      </c>
      <c r="AI19" s="7">
        <v>8.1600000000000006E-2</v>
      </c>
      <c r="AJ19" s="7">
        <v>7.4899999999999994E-2</v>
      </c>
      <c r="AK19" s="7">
        <v>7.46E-2</v>
      </c>
      <c r="AL19" s="7">
        <v>0.14929999999999999</v>
      </c>
      <c r="AM19" s="7">
        <v>7.886E-2</v>
      </c>
      <c r="AN19" s="7">
        <v>5.466E-2</v>
      </c>
      <c r="AO19" s="7">
        <v>2.4639999999999999E-2</v>
      </c>
    </row>
    <row r="20" spans="3:41" x14ac:dyDescent="0.25">
      <c r="C20" s="1">
        <v>75633000</v>
      </c>
      <c r="D20" s="1" t="s">
        <v>54</v>
      </c>
      <c r="E20" s="1" t="s">
        <v>41</v>
      </c>
      <c r="F20" s="1" t="s">
        <v>55</v>
      </c>
      <c r="G20" s="7">
        <v>0.05</v>
      </c>
      <c r="H20" s="7">
        <v>7.5740000000000002E-2</v>
      </c>
      <c r="I20" s="7">
        <v>7.3550000000000004E-2</v>
      </c>
      <c r="J20" s="7">
        <v>5.6270000000000001E-2</v>
      </c>
      <c r="K20" s="7">
        <v>4.5870000000000001E-2</v>
      </c>
      <c r="L20" s="7">
        <v>4.0370000000000003E-2</v>
      </c>
      <c r="M20" s="7">
        <v>6.3350000000000004E-2</v>
      </c>
      <c r="N20" s="7">
        <v>8.2400000000000001E-2</v>
      </c>
      <c r="O20" s="7">
        <v>8.3000000000000004E-2</v>
      </c>
      <c r="P20" s="7">
        <v>7.7499999999999999E-2</v>
      </c>
      <c r="Q20" s="7">
        <v>0.11285000000000001</v>
      </c>
      <c r="R20" s="7">
        <v>6.2560000000000004E-2</v>
      </c>
      <c r="S20" s="7">
        <v>9.1399999999999995E-2</v>
      </c>
      <c r="T20" s="7">
        <v>8.5199999999999998E-2</v>
      </c>
      <c r="U20" s="2"/>
      <c r="V20" s="2"/>
      <c r="X20" s="1">
        <v>75533000</v>
      </c>
      <c r="Y20" s="1" t="s">
        <v>54</v>
      </c>
      <c r="Z20" s="1" t="s">
        <v>41</v>
      </c>
      <c r="AA20" s="1" t="s">
        <v>55</v>
      </c>
      <c r="AB20" s="7">
        <v>0.05</v>
      </c>
      <c r="AC20" s="7">
        <v>7.5740000000000002E-2</v>
      </c>
      <c r="AD20" s="7">
        <v>7.3550000000000004E-2</v>
      </c>
      <c r="AE20" s="7">
        <v>5.6270000000000001E-2</v>
      </c>
      <c r="AF20" s="7">
        <v>4.5870000000000001E-2</v>
      </c>
      <c r="AG20" s="7">
        <v>4.0370000000000003E-2</v>
      </c>
      <c r="AH20" s="7">
        <v>6.3350000000000004E-2</v>
      </c>
      <c r="AI20" s="7">
        <v>8.2400000000000001E-2</v>
      </c>
      <c r="AJ20" s="7">
        <v>8.3000000000000004E-2</v>
      </c>
      <c r="AK20" s="7">
        <v>7.7499999999999999E-2</v>
      </c>
      <c r="AL20" s="7">
        <v>0.11285000000000001</v>
      </c>
      <c r="AM20" s="7">
        <v>6.2560000000000004E-2</v>
      </c>
      <c r="AN20" s="7">
        <v>9.1399999999999995E-2</v>
      </c>
      <c r="AO20" s="7">
        <v>8.5199999999999998E-2</v>
      </c>
    </row>
    <row r="21" spans="3:41" x14ac:dyDescent="0.25">
      <c r="C21" s="1">
        <v>75633000</v>
      </c>
      <c r="D21" s="1" t="s">
        <v>54</v>
      </c>
      <c r="E21" s="1" t="s">
        <v>42</v>
      </c>
      <c r="F21" s="1" t="s">
        <v>55</v>
      </c>
      <c r="G21" s="7">
        <v>6.25E-2</v>
      </c>
      <c r="H21" s="7">
        <v>9.3799999999999994E-2</v>
      </c>
      <c r="I21" s="7">
        <v>9.1800000000000007E-2</v>
      </c>
      <c r="J21" s="7">
        <v>6.0299999999999999E-2</v>
      </c>
      <c r="K21" s="7">
        <v>2.7019999999999999E-2</v>
      </c>
      <c r="L21" s="7">
        <v>3.8100000000000002E-2</v>
      </c>
      <c r="M21" s="7">
        <v>8.1799999999999998E-2</v>
      </c>
      <c r="N21" s="7">
        <v>9.0639999999999998E-2</v>
      </c>
      <c r="O21" s="7">
        <v>7.4899999999999994E-2</v>
      </c>
      <c r="P21" s="7">
        <v>7.3700000000000002E-2</v>
      </c>
      <c r="Q21" s="7">
        <v>0.1051</v>
      </c>
      <c r="R21" s="7">
        <v>5.6730000000000003E-2</v>
      </c>
      <c r="S21" s="7">
        <v>7.5999999999999998E-2</v>
      </c>
      <c r="T21" s="7">
        <v>6.7599999999999993E-2</v>
      </c>
      <c r="X21" s="1">
        <v>75533000</v>
      </c>
      <c r="Y21" s="1" t="s">
        <v>54</v>
      </c>
      <c r="Z21" s="1" t="s">
        <v>42</v>
      </c>
      <c r="AA21" s="1" t="s">
        <v>55</v>
      </c>
      <c r="AB21" s="7">
        <v>6.25E-2</v>
      </c>
      <c r="AC21" s="7">
        <v>9.3799999999999994E-2</v>
      </c>
      <c r="AD21" s="7">
        <v>9.1800000000000007E-2</v>
      </c>
      <c r="AE21" s="7">
        <v>6.0299999999999999E-2</v>
      </c>
      <c r="AF21" s="7">
        <v>2.7019999999999999E-2</v>
      </c>
      <c r="AG21" s="7">
        <v>3.8100000000000002E-2</v>
      </c>
      <c r="AH21" s="7">
        <v>8.1799999999999998E-2</v>
      </c>
      <c r="AI21" s="7">
        <v>9.0639999999999998E-2</v>
      </c>
      <c r="AJ21" s="7">
        <v>7.4899999999999994E-2</v>
      </c>
      <c r="AK21" s="7">
        <v>7.3700000000000002E-2</v>
      </c>
      <c r="AL21" s="7">
        <v>0.1051</v>
      </c>
      <c r="AM21" s="7">
        <v>5.6730000000000003E-2</v>
      </c>
      <c r="AN21" s="7">
        <v>7.5999999999999998E-2</v>
      </c>
      <c r="AO21" s="7">
        <v>6.7599999999999993E-2</v>
      </c>
    </row>
    <row r="22" spans="3:41" x14ac:dyDescent="0.25">
      <c r="C22" s="1">
        <v>28656000</v>
      </c>
      <c r="D22" s="1" t="s">
        <v>57</v>
      </c>
      <c r="E22" s="1" t="s">
        <v>41</v>
      </c>
      <c r="F22" s="1">
        <v>2013</v>
      </c>
      <c r="G22" s="7">
        <v>5.7070000000000003E-2</v>
      </c>
      <c r="H22" s="7">
        <v>5.0479999999999997E-2</v>
      </c>
      <c r="I22" s="7">
        <v>4.19E-2</v>
      </c>
      <c r="J22" s="7">
        <v>3.9669999999999997E-2</v>
      </c>
      <c r="K22" s="7">
        <v>4.7359999999999999E-2</v>
      </c>
      <c r="L22" s="7">
        <v>8.0699999999999994E-2</v>
      </c>
      <c r="M22" s="7">
        <v>7.6600000000000001E-2</v>
      </c>
      <c r="N22" s="7">
        <v>7.1999999999999995E-2</v>
      </c>
      <c r="O22" s="7">
        <v>6.2230000000000001E-2</v>
      </c>
      <c r="P22" s="7">
        <v>7.8600000000000003E-2</v>
      </c>
      <c r="Q22" s="7">
        <v>0.18140000000000001</v>
      </c>
      <c r="R22" s="7">
        <v>9.4600000000000004E-2</v>
      </c>
      <c r="S22" s="7">
        <v>8.0699999999999994E-2</v>
      </c>
      <c r="T22" s="7">
        <v>3.6799999999999999E-2</v>
      </c>
      <c r="X22" s="1">
        <v>28656000</v>
      </c>
      <c r="Y22" s="1" t="s">
        <v>57</v>
      </c>
      <c r="Z22" s="1" t="s">
        <v>41</v>
      </c>
      <c r="AA22" s="1">
        <v>2013</v>
      </c>
      <c r="AB22" s="7">
        <v>5.7070000000000003E-2</v>
      </c>
      <c r="AC22" s="7">
        <v>5.0479999999999997E-2</v>
      </c>
      <c r="AD22" s="7">
        <v>4.19E-2</v>
      </c>
      <c r="AE22" s="7">
        <v>3.9669999999999997E-2</v>
      </c>
      <c r="AF22" s="7">
        <v>4.7359999999999999E-2</v>
      </c>
      <c r="AG22" s="7">
        <v>8.0699999999999994E-2</v>
      </c>
      <c r="AH22" s="7">
        <v>7.6600000000000001E-2</v>
      </c>
      <c r="AI22" s="7">
        <v>7.1999999999999995E-2</v>
      </c>
      <c r="AJ22" s="7">
        <v>6.2230000000000001E-2</v>
      </c>
      <c r="AK22" s="7">
        <v>7.8600000000000003E-2</v>
      </c>
      <c r="AL22" s="7">
        <v>0.18140000000000001</v>
      </c>
      <c r="AM22" s="7">
        <v>9.4600000000000004E-2</v>
      </c>
      <c r="AN22" s="7">
        <v>8.0699999999999994E-2</v>
      </c>
      <c r="AO22" s="7">
        <v>3.6799999999999999E-2</v>
      </c>
    </row>
    <row r="23" spans="3:41" x14ac:dyDescent="0.25">
      <c r="C23" s="1">
        <v>28656000</v>
      </c>
      <c r="D23" s="1" t="s">
        <v>57</v>
      </c>
      <c r="E23" s="1" t="s">
        <v>42</v>
      </c>
      <c r="F23" s="1">
        <v>2013</v>
      </c>
      <c r="G23" s="7">
        <v>6.2260000000000003E-2</v>
      </c>
      <c r="H23" s="7">
        <v>5.3530000000000001E-2</v>
      </c>
      <c r="I23" s="7">
        <v>4.8739999999999999E-2</v>
      </c>
      <c r="J23" s="7">
        <v>4.4159999999999998E-2</v>
      </c>
      <c r="K23" s="7">
        <v>6.4449999999999993E-2</v>
      </c>
      <c r="L23" s="7">
        <v>0.1017</v>
      </c>
      <c r="M23" s="7">
        <v>8.6099999999999996E-2</v>
      </c>
      <c r="N23" s="7">
        <v>7.5259999999999994E-2</v>
      </c>
      <c r="O23" s="7">
        <v>6.4399999999999999E-2</v>
      </c>
      <c r="P23" s="7">
        <v>6.7599999999999993E-2</v>
      </c>
      <c r="Q23" s="7">
        <v>0.1588</v>
      </c>
      <c r="R23" s="7">
        <v>7.9200000000000007E-2</v>
      </c>
      <c r="S23" s="7">
        <v>6.4299999999999996E-2</v>
      </c>
      <c r="T23" s="7">
        <v>2.945E-2</v>
      </c>
      <c r="X23" s="1">
        <v>28656000</v>
      </c>
      <c r="Y23" s="1" t="s">
        <v>57</v>
      </c>
      <c r="Z23" s="1" t="s">
        <v>42</v>
      </c>
      <c r="AA23" s="1">
        <v>2013</v>
      </c>
      <c r="AB23" s="7">
        <v>6.2260000000000003E-2</v>
      </c>
      <c r="AC23" s="7">
        <v>5.3530000000000001E-2</v>
      </c>
      <c r="AD23" s="7">
        <v>4.8739999999999999E-2</v>
      </c>
      <c r="AE23" s="7">
        <v>4.4159999999999998E-2</v>
      </c>
      <c r="AF23" s="7">
        <v>6.4449999999999993E-2</v>
      </c>
      <c r="AG23" s="7">
        <v>0.1017</v>
      </c>
      <c r="AH23" s="7">
        <v>8.6099999999999996E-2</v>
      </c>
      <c r="AI23" s="7">
        <v>7.5259999999999994E-2</v>
      </c>
      <c r="AJ23" s="7">
        <v>6.4399999999999999E-2</v>
      </c>
      <c r="AK23" s="7">
        <v>6.7599999999999993E-2</v>
      </c>
      <c r="AL23" s="7">
        <v>0.1588</v>
      </c>
      <c r="AM23" s="7">
        <v>7.9200000000000007E-2</v>
      </c>
      <c r="AN23" s="7">
        <v>6.4299999999999996E-2</v>
      </c>
      <c r="AO23" s="7">
        <v>2.945E-2</v>
      </c>
    </row>
    <row r="24" spans="3:41" x14ac:dyDescent="0.25">
      <c r="C24" s="1">
        <v>98701000</v>
      </c>
      <c r="D24" s="1" t="s">
        <v>59</v>
      </c>
      <c r="E24" s="1" t="s">
        <v>41</v>
      </c>
      <c r="F24" s="1">
        <v>2019</v>
      </c>
      <c r="G24" s="7">
        <v>8.3199999999999996E-2</v>
      </c>
      <c r="H24" s="7">
        <v>8.5199999999999998E-2</v>
      </c>
      <c r="I24" s="7">
        <v>6.7500000000000004E-2</v>
      </c>
      <c r="J24" s="7">
        <v>6.7900000000000002E-2</v>
      </c>
      <c r="K24" s="7">
        <v>6.5729999999999997E-2</v>
      </c>
      <c r="L24" s="7">
        <v>0.11176</v>
      </c>
      <c r="M24" s="7">
        <v>0.1137</v>
      </c>
      <c r="N24" s="7">
        <v>8.5999999999999993E-2</v>
      </c>
      <c r="O24" s="7">
        <v>6.9000000000000006E-2</v>
      </c>
      <c r="P24" s="7">
        <v>5.7979999999999997E-2</v>
      </c>
      <c r="Q24" s="7">
        <v>8.5099999999999995E-2</v>
      </c>
      <c r="R24" s="7">
        <v>4.5870000000000001E-2</v>
      </c>
      <c r="S24" s="7">
        <v>3.5369999999999999E-2</v>
      </c>
      <c r="T24" s="7">
        <v>2.5729999999999999E-2</v>
      </c>
      <c r="X24" s="1">
        <v>98701000</v>
      </c>
      <c r="Y24" s="1" t="s">
        <v>59</v>
      </c>
      <c r="Z24" s="1" t="s">
        <v>41</v>
      </c>
      <c r="AA24" s="1">
        <v>2019</v>
      </c>
      <c r="AB24" s="7">
        <v>8.3199999999999996E-2</v>
      </c>
      <c r="AC24" s="7">
        <v>8.5199999999999998E-2</v>
      </c>
      <c r="AD24" s="7">
        <v>6.7500000000000004E-2</v>
      </c>
      <c r="AE24" s="7">
        <v>6.7900000000000002E-2</v>
      </c>
      <c r="AF24" s="7">
        <v>6.5729999999999997E-2</v>
      </c>
      <c r="AG24" s="7">
        <v>0.11176</v>
      </c>
      <c r="AH24" s="7">
        <v>0.1137</v>
      </c>
      <c r="AI24" s="7">
        <v>8.5999999999999993E-2</v>
      </c>
      <c r="AJ24" s="7">
        <v>6.9000000000000006E-2</v>
      </c>
      <c r="AK24" s="7">
        <v>5.7979999999999997E-2</v>
      </c>
      <c r="AL24" s="7">
        <v>8.5099999999999995E-2</v>
      </c>
      <c r="AM24" s="7">
        <v>4.5870000000000001E-2</v>
      </c>
      <c r="AN24" s="7">
        <v>3.5369999999999999E-2</v>
      </c>
      <c r="AO24" s="7">
        <v>2.5729999999999999E-2</v>
      </c>
    </row>
    <row r="25" spans="3:41" x14ac:dyDescent="0.25">
      <c r="C25" s="1">
        <v>98701000</v>
      </c>
      <c r="D25" s="1" t="s">
        <v>59</v>
      </c>
      <c r="E25" s="1" t="s">
        <v>42</v>
      </c>
      <c r="F25" s="1">
        <v>2019</v>
      </c>
      <c r="G25" s="7">
        <v>7.2499999999999995E-2</v>
      </c>
      <c r="H25" s="7">
        <v>7.3359999999999995E-2</v>
      </c>
      <c r="I25" s="7">
        <v>5.8799999999999998E-2</v>
      </c>
      <c r="J25" s="7">
        <v>5.9900000000000002E-2</v>
      </c>
      <c r="K25" s="7">
        <v>6.8540000000000004E-2</v>
      </c>
      <c r="L25" s="7">
        <v>0.1115</v>
      </c>
      <c r="M25" s="7">
        <v>0.10376000000000001</v>
      </c>
      <c r="N25" s="7">
        <v>0.08</v>
      </c>
      <c r="O25" s="7">
        <v>6.7799999999999999E-2</v>
      </c>
      <c r="P25" s="7">
        <v>5.9569999999999998E-2</v>
      </c>
      <c r="Q25" s="7">
        <v>9.8699999999999996E-2</v>
      </c>
      <c r="R25" s="7">
        <v>5.6550000000000003E-2</v>
      </c>
      <c r="S25" s="7">
        <v>4.8340000000000001E-2</v>
      </c>
      <c r="T25" s="7">
        <v>4.0620000000000003E-2</v>
      </c>
      <c r="X25" s="1">
        <v>98701000</v>
      </c>
      <c r="Y25" s="1" t="s">
        <v>59</v>
      </c>
      <c r="Z25" s="1" t="s">
        <v>42</v>
      </c>
      <c r="AA25" s="1">
        <v>2019</v>
      </c>
      <c r="AB25" s="7">
        <v>7.2499999999999995E-2</v>
      </c>
      <c r="AC25" s="7">
        <v>7.3359999999999995E-2</v>
      </c>
      <c r="AD25" s="7">
        <v>5.8799999999999998E-2</v>
      </c>
      <c r="AE25" s="7">
        <v>5.9900000000000002E-2</v>
      </c>
      <c r="AF25" s="7">
        <v>6.8540000000000004E-2</v>
      </c>
      <c r="AG25" s="7">
        <v>0.1115</v>
      </c>
      <c r="AH25" s="7">
        <v>0.10376000000000001</v>
      </c>
      <c r="AI25" s="7">
        <v>0.08</v>
      </c>
      <c r="AJ25" s="7">
        <v>6.7799999999999999E-2</v>
      </c>
      <c r="AK25" s="7">
        <v>5.9569999999999998E-2</v>
      </c>
      <c r="AL25" s="7">
        <v>9.8699999999999996E-2</v>
      </c>
      <c r="AM25" s="7">
        <v>5.6550000000000003E-2</v>
      </c>
      <c r="AN25" s="7">
        <v>4.8340000000000001E-2</v>
      </c>
      <c r="AO25" s="7">
        <v>4.0620000000000003E-2</v>
      </c>
    </row>
    <row r="26" spans="3:41" x14ac:dyDescent="0.25">
      <c r="C26" s="1">
        <v>82701000</v>
      </c>
      <c r="D26" s="1" t="s">
        <v>60</v>
      </c>
      <c r="E26" s="1" t="s">
        <v>41</v>
      </c>
      <c r="F26" s="1" t="s">
        <v>47</v>
      </c>
      <c r="G26" s="7">
        <v>4.5469999999999997E-2</v>
      </c>
      <c r="H26" s="7">
        <v>5.3830000000000003E-2</v>
      </c>
      <c r="I26" s="7">
        <v>6.2700000000000006E-2</v>
      </c>
      <c r="J26" s="7">
        <v>6.5699999999999995E-2</v>
      </c>
      <c r="K26" s="7">
        <v>6.59E-2</v>
      </c>
      <c r="L26" s="7">
        <v>8.6199999999999999E-2</v>
      </c>
      <c r="M26" s="7">
        <v>0.13020000000000001</v>
      </c>
      <c r="N26" s="7">
        <v>9.7049999999999997E-2</v>
      </c>
      <c r="O26" s="7">
        <v>7.4770000000000003E-2</v>
      </c>
      <c r="P26" s="7">
        <v>6.6699999999999995E-2</v>
      </c>
      <c r="Q26" s="7">
        <v>0.11115</v>
      </c>
      <c r="R26" s="7">
        <v>5.9360000000000003E-2</v>
      </c>
      <c r="S26" s="7">
        <v>4.8399999999999999E-2</v>
      </c>
      <c r="T26" s="7">
        <v>3.2620000000000003E-2</v>
      </c>
      <c r="X26" s="1">
        <v>82701000</v>
      </c>
      <c r="Y26" s="1" t="s">
        <v>60</v>
      </c>
      <c r="Z26" s="1" t="s">
        <v>41</v>
      </c>
      <c r="AA26" s="1" t="s">
        <v>47</v>
      </c>
      <c r="AB26" s="7">
        <v>4.5469999999999997E-2</v>
      </c>
      <c r="AC26" s="7">
        <v>5.3830000000000003E-2</v>
      </c>
      <c r="AD26" s="7">
        <v>6.2700000000000006E-2</v>
      </c>
      <c r="AE26" s="7">
        <v>6.5699999999999995E-2</v>
      </c>
      <c r="AF26" s="7">
        <v>6.59E-2</v>
      </c>
      <c r="AG26" s="7">
        <v>8.6199999999999999E-2</v>
      </c>
      <c r="AH26" s="7">
        <v>0.13020000000000001</v>
      </c>
      <c r="AI26" s="7">
        <v>9.7049999999999997E-2</v>
      </c>
      <c r="AJ26" s="7">
        <v>7.4770000000000003E-2</v>
      </c>
      <c r="AK26" s="7">
        <v>6.6699999999999995E-2</v>
      </c>
      <c r="AL26" s="7">
        <v>0.11115</v>
      </c>
      <c r="AM26" s="7">
        <v>5.9360000000000003E-2</v>
      </c>
      <c r="AN26" s="7">
        <v>4.8399999999999999E-2</v>
      </c>
      <c r="AO26" s="7">
        <v>3.2620000000000003E-2</v>
      </c>
    </row>
    <row r="27" spans="3:41" x14ac:dyDescent="0.25">
      <c r="C27" s="1">
        <v>82701000</v>
      </c>
      <c r="D27" s="1" t="s">
        <v>60</v>
      </c>
      <c r="E27" s="1" t="s">
        <v>42</v>
      </c>
      <c r="F27" s="1" t="s">
        <v>47</v>
      </c>
      <c r="G27" s="7">
        <v>5.3530000000000001E-2</v>
      </c>
      <c r="H27" s="7">
        <v>6.4199999999999993E-2</v>
      </c>
      <c r="I27" s="7">
        <v>6.8360000000000004E-2</v>
      </c>
      <c r="J27" s="7">
        <v>7.0559999999999998E-2</v>
      </c>
      <c r="K27" s="7">
        <v>6.8659999999999999E-2</v>
      </c>
      <c r="L27" s="7">
        <v>8.3860000000000004E-2</v>
      </c>
      <c r="M27" s="7">
        <v>0.11633</v>
      </c>
      <c r="N27" s="7">
        <v>9.4E-2</v>
      </c>
      <c r="O27" s="7">
        <v>7.5600000000000001E-2</v>
      </c>
      <c r="P27" s="7">
        <v>6.4299999999999996E-2</v>
      </c>
      <c r="Q27" s="7">
        <v>0.106</v>
      </c>
      <c r="R27" s="7">
        <v>5.4780000000000002E-2</v>
      </c>
      <c r="S27" s="7">
        <v>5.0540000000000002E-2</v>
      </c>
      <c r="T27" s="7">
        <v>2.9270000000000001E-2</v>
      </c>
      <c r="X27" s="1">
        <v>82701000</v>
      </c>
      <c r="Y27" s="1" t="s">
        <v>60</v>
      </c>
      <c r="Z27" s="1" t="s">
        <v>42</v>
      </c>
      <c r="AA27" s="1" t="s">
        <v>47</v>
      </c>
      <c r="AB27" s="7">
        <v>5.3530000000000001E-2</v>
      </c>
      <c r="AC27" s="7">
        <v>6.4199999999999993E-2</v>
      </c>
      <c r="AD27" s="7">
        <v>6.8360000000000004E-2</v>
      </c>
      <c r="AE27" s="7">
        <v>7.0559999999999998E-2</v>
      </c>
      <c r="AF27" s="7">
        <v>6.8659999999999999E-2</v>
      </c>
      <c r="AG27" s="7">
        <v>8.3860000000000004E-2</v>
      </c>
      <c r="AH27" s="7">
        <v>0.11633</v>
      </c>
      <c r="AI27" s="7">
        <v>9.4E-2</v>
      </c>
      <c r="AJ27" s="7">
        <v>7.5600000000000001E-2</v>
      </c>
      <c r="AK27" s="7">
        <v>6.4299999999999996E-2</v>
      </c>
      <c r="AL27" s="7">
        <v>0.106</v>
      </c>
      <c r="AM27" s="7">
        <v>5.4780000000000002E-2</v>
      </c>
      <c r="AN27" s="7">
        <v>5.0540000000000002E-2</v>
      </c>
      <c r="AO27" s="7">
        <v>2.9270000000000001E-2</v>
      </c>
    </row>
    <row r="29" spans="3:41" x14ac:dyDescent="0.25">
      <c r="D29" s="3" t="s">
        <v>43</v>
      </c>
      <c r="E29" s="1" t="s">
        <v>41</v>
      </c>
      <c r="G29" s="7">
        <f t="shared" ref="G29:T29" si="2">AVERAGE(G18,G16,G20,G22,G24)</f>
        <v>6.1360000000000005E-2</v>
      </c>
      <c r="H29" s="7">
        <f t="shared" si="2"/>
        <v>6.5484000000000001E-2</v>
      </c>
      <c r="I29" s="7">
        <f t="shared" si="2"/>
        <v>5.7818000000000001E-2</v>
      </c>
      <c r="J29" s="7">
        <f t="shared" si="2"/>
        <v>5.1880000000000003E-2</v>
      </c>
      <c r="K29" s="7">
        <f t="shared" si="2"/>
        <v>5.1687999999999998E-2</v>
      </c>
      <c r="L29" s="7">
        <f t="shared" si="2"/>
        <v>7.2958000000000009E-2</v>
      </c>
      <c r="M29" s="7">
        <f t="shared" si="2"/>
        <v>8.2184000000000007E-2</v>
      </c>
      <c r="N29" s="7">
        <f t="shared" si="2"/>
        <v>7.782E-2</v>
      </c>
      <c r="O29" s="7">
        <f t="shared" si="2"/>
        <v>7.0354E-2</v>
      </c>
      <c r="P29" s="7">
        <f t="shared" si="2"/>
        <v>7.0605999999999988E-2</v>
      </c>
      <c r="Q29" s="7">
        <f t="shared" si="2"/>
        <v>0.13671</v>
      </c>
      <c r="R29" s="7">
        <f t="shared" si="2"/>
        <v>7.5566000000000008E-2</v>
      </c>
      <c r="S29" s="7">
        <f t="shared" si="2"/>
        <v>7.324E-2</v>
      </c>
      <c r="T29" s="7">
        <f t="shared" si="2"/>
        <v>5.2357999999999995E-2</v>
      </c>
    </row>
    <row r="30" spans="3:41" x14ac:dyDescent="0.25">
      <c r="D30" s="3" t="s">
        <v>43</v>
      </c>
      <c r="E30" s="1" t="s">
        <v>42</v>
      </c>
      <c r="G30" s="7">
        <f t="shared" ref="G30:T30" si="3">AVERAGE(G19,G17,G21,G23,G25)</f>
        <v>6.3271999999999995E-2</v>
      </c>
      <c r="H30" s="7">
        <f t="shared" si="3"/>
        <v>6.8723999999999993E-2</v>
      </c>
      <c r="I30" s="7">
        <f t="shared" si="3"/>
        <v>6.2016000000000002E-2</v>
      </c>
      <c r="J30" s="7">
        <f t="shared" si="3"/>
        <v>5.3252000000000001E-2</v>
      </c>
      <c r="K30" s="7">
        <f t="shared" si="3"/>
        <v>5.2288000000000001E-2</v>
      </c>
      <c r="L30" s="7">
        <f t="shared" si="3"/>
        <v>8.094599999999999E-2</v>
      </c>
      <c r="M30" s="7">
        <f t="shared" si="3"/>
        <v>9.0782000000000002E-2</v>
      </c>
      <c r="N30" s="7">
        <f t="shared" si="3"/>
        <v>8.252000000000001E-2</v>
      </c>
      <c r="O30" s="7">
        <f t="shared" si="3"/>
        <v>7.152E-2</v>
      </c>
      <c r="P30" s="7">
        <f t="shared" si="3"/>
        <v>6.8254000000000009E-2</v>
      </c>
      <c r="Q30" s="7">
        <f t="shared" si="3"/>
        <v>0.12835999999999997</v>
      </c>
      <c r="R30" s="7">
        <f t="shared" si="3"/>
        <v>7.0648000000000002E-2</v>
      </c>
      <c r="S30" s="7">
        <f t="shared" si="3"/>
        <v>6.3492000000000007E-2</v>
      </c>
      <c r="T30" s="7">
        <f t="shared" si="3"/>
        <v>4.3881999999999997E-2</v>
      </c>
    </row>
    <row r="32" spans="3:41" x14ac:dyDescent="0.25"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3:22" x14ac:dyDescent="0.25">
      <c r="C33" s="4"/>
      <c r="D33" s="1"/>
      <c r="E33" s="1"/>
      <c r="F33" s="1"/>
      <c r="G33" s="1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3:22" x14ac:dyDescent="0.25">
      <c r="C34" s="3" t="s">
        <v>19</v>
      </c>
      <c r="D34" s="3" t="s">
        <v>17</v>
      </c>
      <c r="E34" s="3" t="s">
        <v>18</v>
      </c>
      <c r="F34" s="2" t="s">
        <v>0</v>
      </c>
      <c r="G34" s="2" t="s">
        <v>1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6</v>
      </c>
      <c r="M34" s="2" t="s">
        <v>7</v>
      </c>
      <c r="N34" s="2" t="s">
        <v>8</v>
      </c>
      <c r="O34" s="2" t="s">
        <v>9</v>
      </c>
      <c r="P34" s="2" t="s">
        <v>10</v>
      </c>
      <c r="Q34" s="2" t="s">
        <v>11</v>
      </c>
      <c r="R34" s="2" t="s">
        <v>12</v>
      </c>
      <c r="S34" s="2" t="s">
        <v>13</v>
      </c>
      <c r="T34" s="2" t="s">
        <v>14</v>
      </c>
      <c r="U34" s="2" t="s">
        <v>15</v>
      </c>
      <c r="V34" s="2" t="s">
        <v>16</v>
      </c>
    </row>
    <row r="35" spans="3:22" x14ac:dyDescent="0.25">
      <c r="C35" s="3" t="s">
        <v>44</v>
      </c>
      <c r="D35" s="1" t="s">
        <v>49</v>
      </c>
      <c r="E35" s="1">
        <v>2014</v>
      </c>
      <c r="F35" s="6">
        <v>-136</v>
      </c>
      <c r="G35" s="6">
        <v>59861.999999999993</v>
      </c>
      <c r="H35" s="5">
        <v>0.1683705856803982</v>
      </c>
      <c r="I35" s="6">
        <v>18717.5</v>
      </c>
      <c r="J35" s="5">
        <v>0.44555644649360188</v>
      </c>
      <c r="K35" s="5">
        <v>1.9879055160201789E-2</v>
      </c>
      <c r="L35" s="5">
        <v>20.074214025592191</v>
      </c>
      <c r="M35" s="5">
        <v>23.4</v>
      </c>
      <c r="N35" s="5">
        <v>1.7707393672112409E-3</v>
      </c>
      <c r="O35" s="5">
        <v>2.489058167117694E-3</v>
      </c>
      <c r="P35" s="5">
        <v>1.0804851157662609E-2</v>
      </c>
      <c r="Q35" s="5">
        <v>1.093247803280879</v>
      </c>
      <c r="R35" s="5">
        <v>1.183322976178544</v>
      </c>
      <c r="S35" s="5">
        <v>72.625054291537197</v>
      </c>
      <c r="T35" s="5">
        <v>7.1831879990644969E-4</v>
      </c>
      <c r="U35" s="5">
        <v>4.6406735491630748E-2</v>
      </c>
      <c r="V35" s="5">
        <v>45.439470782800392</v>
      </c>
    </row>
    <row r="36" spans="3:22" x14ac:dyDescent="0.25">
      <c r="D36" s="1" t="s">
        <v>49</v>
      </c>
      <c r="E36" s="1">
        <v>2015</v>
      </c>
      <c r="F36" s="6">
        <v>-131.99999999999989</v>
      </c>
      <c r="G36" s="6">
        <v>59649</v>
      </c>
      <c r="H36" s="5">
        <v>0.16354004258244059</v>
      </c>
      <c r="I36" s="6">
        <v>16455.829679999999</v>
      </c>
      <c r="J36" s="5">
        <v>0.46832805244010789</v>
      </c>
      <c r="K36" s="5">
        <v>2.0452983285553811E-2</v>
      </c>
      <c r="L36" s="5">
        <v>19.883605225066638</v>
      </c>
      <c r="M36" s="5">
        <v>23.64</v>
      </c>
      <c r="N36" s="5">
        <v>1.810591962983442E-3</v>
      </c>
      <c r="O36" s="5">
        <v>2.5817700212912098E-3</v>
      </c>
      <c r="P36" s="5">
        <v>1.0752904491273941E-2</v>
      </c>
      <c r="Q36" s="5">
        <v>0.94551459370651614</v>
      </c>
      <c r="R36" s="5">
        <v>1.203360827507586</v>
      </c>
      <c r="S36" s="5">
        <v>61.270966499019252</v>
      </c>
      <c r="T36" s="5">
        <v>7.3764857751177563E-4</v>
      </c>
      <c r="U36" s="5">
        <v>4.6572448825629928E-2</v>
      </c>
      <c r="V36" s="5">
        <v>35.729470777548642</v>
      </c>
    </row>
    <row r="37" spans="3:22" x14ac:dyDescent="0.25">
      <c r="D37" s="1" t="s">
        <v>49</v>
      </c>
      <c r="E37" s="1">
        <v>2016</v>
      </c>
      <c r="F37" s="6">
        <v>-338</v>
      </c>
      <c r="G37" s="6">
        <v>59349</v>
      </c>
      <c r="H37" s="5">
        <v>0.16355793694923251</v>
      </c>
      <c r="I37" s="6">
        <v>16506.97249</v>
      </c>
      <c r="J37" s="5">
        <v>0.47685049453234252</v>
      </c>
      <c r="K37" s="5">
        <v>2.1230349289794261E-2</v>
      </c>
      <c r="L37" s="5">
        <v>19.00027140659488</v>
      </c>
      <c r="M37" s="5">
        <v>23.93</v>
      </c>
      <c r="N37" s="5">
        <v>1.8197442248394969E-3</v>
      </c>
      <c r="O37" s="5">
        <v>2.628519435879279E-3</v>
      </c>
      <c r="P37" s="5">
        <v>1.370368498205529E-2</v>
      </c>
      <c r="Q37" s="5">
        <v>0.94261065898330221</v>
      </c>
      <c r="R37" s="5">
        <v>1.032858683381354</v>
      </c>
      <c r="S37" s="5">
        <v>92.807506382584336</v>
      </c>
      <c r="T37" s="5">
        <v>7.2452779322313625E-4</v>
      </c>
      <c r="U37" s="5">
        <v>4.6807865338927362E-2</v>
      </c>
      <c r="V37" s="5">
        <v>54.735426532544722</v>
      </c>
    </row>
    <row r="38" spans="3:22" x14ac:dyDescent="0.25">
      <c r="D38" s="1" t="s">
        <v>49</v>
      </c>
      <c r="E38" s="1">
        <v>2017</v>
      </c>
      <c r="F38" s="6">
        <v>-283.99999999999989</v>
      </c>
      <c r="G38" s="6">
        <v>58748.999999999993</v>
      </c>
      <c r="H38" s="5">
        <v>0.16527940901121721</v>
      </c>
      <c r="I38" s="6">
        <v>16496.860799999999</v>
      </c>
      <c r="J38" s="5">
        <v>0.46437896815264929</v>
      </c>
      <c r="K38" s="5">
        <v>2.4170624180837111E-2</v>
      </c>
      <c r="L38" s="5">
        <v>27.61631721612282</v>
      </c>
      <c r="M38" s="5">
        <v>24.29</v>
      </c>
      <c r="N38" s="5">
        <v>1.8553507293741049E-3</v>
      </c>
      <c r="O38" s="5">
        <v>2.6213212139780989E-3</v>
      </c>
      <c r="P38" s="5">
        <v>1.384874636164019E-2</v>
      </c>
      <c r="Q38" s="5">
        <v>0.94990553030689784</v>
      </c>
      <c r="R38" s="5">
        <v>1.0285073788490009</v>
      </c>
      <c r="S38" s="5">
        <v>83.891458903130243</v>
      </c>
      <c r="T38" s="5">
        <v>7.1490578563039218E-4</v>
      </c>
      <c r="U38" s="5">
        <v>4.6383768234352918E-2</v>
      </c>
      <c r="V38" s="5">
        <v>51.596050464348288</v>
      </c>
    </row>
    <row r="39" spans="3:22" x14ac:dyDescent="0.25">
      <c r="D39" s="1" t="s">
        <v>49</v>
      </c>
      <c r="E39" s="1">
        <v>2018</v>
      </c>
      <c r="F39" s="6">
        <v>-200</v>
      </c>
      <c r="G39" s="6">
        <v>58223</v>
      </c>
      <c r="H39" s="5">
        <v>0.16632602236229671</v>
      </c>
      <c r="I39" s="6">
        <v>17553.456320000001</v>
      </c>
      <c r="J39" s="5">
        <v>0.51243838345670956</v>
      </c>
      <c r="K39" s="5">
        <v>2.5247754323892601E-2</v>
      </c>
      <c r="L39" s="5">
        <v>31.013134193016509</v>
      </c>
      <c r="M39" s="5">
        <v>24.63</v>
      </c>
      <c r="N39" s="5">
        <v>1.9236384246775211E-3</v>
      </c>
      <c r="O39" s="5">
        <v>2.0266904831423918E-3</v>
      </c>
      <c r="P39" s="5">
        <v>1.3973859127836059E-2</v>
      </c>
      <c r="Q39" s="5">
        <v>0.96616457413736812</v>
      </c>
      <c r="R39" s="5">
        <v>1.006624529824983</v>
      </c>
      <c r="S39" s="5">
        <v>71.350700176906003</v>
      </c>
      <c r="T39" s="5">
        <v>6.6983838002163945E-4</v>
      </c>
      <c r="U39" s="5">
        <v>4.7472648266149109E-2</v>
      </c>
      <c r="V39" s="5">
        <v>64.228522375006435</v>
      </c>
    </row>
    <row r="42" spans="3:22" x14ac:dyDescent="0.25">
      <c r="C42" s="3" t="s">
        <v>19</v>
      </c>
      <c r="D42" s="3" t="s">
        <v>17</v>
      </c>
      <c r="E42" s="3" t="s">
        <v>18</v>
      </c>
      <c r="F42" s="2" t="s">
        <v>0</v>
      </c>
      <c r="G42" s="2" t="s">
        <v>1</v>
      </c>
      <c r="H42" s="2" t="s">
        <v>2</v>
      </c>
      <c r="I42" s="2" t="s">
        <v>3</v>
      </c>
      <c r="J42" s="2" t="s">
        <v>4</v>
      </c>
      <c r="K42" s="2" t="s">
        <v>5</v>
      </c>
      <c r="L42" s="2" t="s">
        <v>6</v>
      </c>
      <c r="M42" s="2" t="s">
        <v>7</v>
      </c>
      <c r="N42" s="2" t="s">
        <v>8</v>
      </c>
      <c r="O42" s="2" t="s">
        <v>9</v>
      </c>
      <c r="P42" s="2" t="s">
        <v>10</v>
      </c>
      <c r="Q42" s="2" t="s">
        <v>11</v>
      </c>
      <c r="R42" s="2" t="s">
        <v>12</v>
      </c>
      <c r="S42" s="2" t="s">
        <v>13</v>
      </c>
      <c r="T42" s="2" t="s">
        <v>14</v>
      </c>
      <c r="U42" s="2" t="s">
        <v>15</v>
      </c>
      <c r="V42" s="2" t="s">
        <v>16</v>
      </c>
    </row>
    <row r="43" spans="3:22" x14ac:dyDescent="0.25">
      <c r="D43" s="1" t="s">
        <v>54</v>
      </c>
      <c r="E43" s="5">
        <v>2019</v>
      </c>
      <c r="F43" s="5">
        <v>139</v>
      </c>
      <c r="G43" s="5">
        <v>58939</v>
      </c>
      <c r="H43" s="5">
        <v>0.1407217631788798</v>
      </c>
      <c r="I43" s="5">
        <v>22932.92643</v>
      </c>
      <c r="J43" s="5">
        <v>0.6860635572371433</v>
      </c>
      <c r="K43" s="5">
        <v>1.6983661073313071E-2</v>
      </c>
      <c r="L43" s="5">
        <v>41.026866158061729</v>
      </c>
      <c r="M43" s="5">
        <v>27.71</v>
      </c>
      <c r="N43" s="5">
        <v>2.8334379612819849E-3</v>
      </c>
      <c r="O43" s="5">
        <v>2.8504046556609261E-3</v>
      </c>
      <c r="P43" s="5">
        <v>4.0550399565652531E-3</v>
      </c>
      <c r="Q43" s="5">
        <v>0.16425456828245991</v>
      </c>
      <c r="R43" s="5">
        <v>0.26503062488335388</v>
      </c>
      <c r="S43" s="5">
        <v>4.43583459339313</v>
      </c>
      <c r="T43" s="5">
        <v>2.7146711006294569E-4</v>
      </c>
      <c r="U43" s="5">
        <v>5.5464123924735743E-2</v>
      </c>
      <c r="V43" s="5">
        <v>125.2146627631958</v>
      </c>
    </row>
    <row r="44" spans="3:22" x14ac:dyDescent="0.25">
      <c r="D44" s="1" t="s">
        <v>54</v>
      </c>
      <c r="E44" s="5">
        <v>2020</v>
      </c>
      <c r="F44" s="5">
        <v>-222</v>
      </c>
      <c r="G44" s="5">
        <v>58729.999999999993</v>
      </c>
      <c r="H44" s="5">
        <v>0.14122254384471311</v>
      </c>
      <c r="I44" s="5">
        <v>24014.46744</v>
      </c>
      <c r="J44" s="5">
        <v>0.68267154776093975</v>
      </c>
      <c r="K44" s="5">
        <v>1.738464158011236E-2</v>
      </c>
      <c r="L44" s="5">
        <v>43.17377628333049</v>
      </c>
      <c r="M44" s="5">
        <v>28.17</v>
      </c>
      <c r="N44" s="5">
        <v>2.8775753447982111E-3</v>
      </c>
      <c r="O44" s="5">
        <v>2.8605482717520741E-3</v>
      </c>
      <c r="P44" s="5">
        <v>4.0916056529882493E-3</v>
      </c>
      <c r="Q44" s="5">
        <v>0.1542993359441503</v>
      </c>
      <c r="R44" s="5">
        <v>0.26809364890175352</v>
      </c>
      <c r="S44" s="5">
        <v>4.2740956785288331</v>
      </c>
      <c r="T44" s="5">
        <v>2.7243316873829302E-4</v>
      </c>
      <c r="U44" s="5">
        <v>5.2000681082921843E-2</v>
      </c>
      <c r="V44" s="5">
        <v>118.6621965973097</v>
      </c>
    </row>
    <row r="45" spans="3:22" x14ac:dyDescent="0.25">
      <c r="D45" s="1" t="s">
        <v>54</v>
      </c>
      <c r="E45" s="5">
        <v>2021</v>
      </c>
      <c r="F45" s="5">
        <v>-71.999999999999972</v>
      </c>
      <c r="G45" s="5">
        <v>57945</v>
      </c>
      <c r="H45" s="5">
        <v>0.13992579169902489</v>
      </c>
      <c r="I45" s="5">
        <v>22576.040779999999</v>
      </c>
      <c r="J45" s="5">
        <v>0.80837518336353431</v>
      </c>
      <c r="K45" s="5">
        <v>1.7551126067822932E-2</v>
      </c>
      <c r="L45" s="5">
        <v>45.26114026456122</v>
      </c>
      <c r="M45" s="5">
        <v>28.65</v>
      </c>
      <c r="N45" s="5">
        <v>2.916558805764068E-3</v>
      </c>
      <c r="O45" s="5">
        <v>2.8647855725256592E-3</v>
      </c>
      <c r="P45" s="5">
        <v>4.1470359823970971E-3</v>
      </c>
      <c r="Q45" s="5">
        <v>0.14182414358443221</v>
      </c>
      <c r="R45" s="5">
        <v>0.25191802571403871</v>
      </c>
      <c r="S45" s="5">
        <v>3.580184115972008</v>
      </c>
      <c r="T45" s="5">
        <v>2.9338165501768831E-4</v>
      </c>
      <c r="U45" s="5">
        <v>5.4223832945034092E-2</v>
      </c>
      <c r="V45" s="5">
        <v>137.05732966502711</v>
      </c>
    </row>
    <row r="46" spans="3:22" x14ac:dyDescent="0.25">
      <c r="C46" s="3" t="s">
        <v>44</v>
      </c>
      <c r="D46" s="1" t="s">
        <v>54</v>
      </c>
      <c r="E46" s="5">
        <v>2022</v>
      </c>
      <c r="F46" s="5">
        <v>-314</v>
      </c>
      <c r="G46" s="5">
        <v>57281</v>
      </c>
      <c r="H46" s="5">
        <v>0.1420715420471011</v>
      </c>
      <c r="I46" s="5">
        <v>19503.478650000001</v>
      </c>
      <c r="J46" s="5">
        <v>0.85137654719715072</v>
      </c>
      <c r="K46" s="5">
        <v>1.878458825788655E-2</v>
      </c>
      <c r="L46" s="5">
        <v>41.6940077879227</v>
      </c>
      <c r="M46" s="5">
        <v>29.18</v>
      </c>
      <c r="N46" s="5">
        <v>2.9852830781585322E-3</v>
      </c>
      <c r="O46" s="5">
        <v>2.758331733035376E-3</v>
      </c>
      <c r="P46" s="5">
        <v>4.1951083256227973E-3</v>
      </c>
      <c r="Q46" s="5">
        <v>0.1398369441874257</v>
      </c>
      <c r="R46" s="5">
        <v>0.27997800317731869</v>
      </c>
      <c r="S46" s="5">
        <v>3.1786435816413769</v>
      </c>
      <c r="T46" s="5">
        <v>2.9678252823798367E-4</v>
      </c>
      <c r="U46" s="5">
        <v>5.1744906688081557E-2</v>
      </c>
      <c r="V46" s="5">
        <v>144.23140084757591</v>
      </c>
    </row>
  </sheetData>
  <conditionalFormatting sqref="U15:U16 U18:U1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5:V16 V18:V1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:I39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L3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5:V3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:S39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:Q39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R39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H16 J16:T1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H17 J17:T1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H18 J18:T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H19 J19:T1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:I46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6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3:S4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3:V46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H20 J20:T2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H21 J21:T2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H22 J22:T2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H23 J23:T2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4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4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4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4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4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5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6:AO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8:AO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0:AO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2:AO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4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O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P53"/>
  <sheetViews>
    <sheetView tabSelected="1" topLeftCell="A10" zoomScale="85" zoomScaleNormal="85" workbookViewId="0">
      <selection activeCell="W28" sqref="W28"/>
    </sheetView>
  </sheetViews>
  <sheetFormatPr defaultRowHeight="15" x14ac:dyDescent="0.25"/>
  <cols>
    <col min="3" max="3" width="21.7109375" customWidth="1"/>
    <col min="4" max="4" width="26" customWidth="1"/>
    <col min="5" max="5" width="12" customWidth="1"/>
    <col min="8" max="8" width="12" customWidth="1"/>
    <col min="9" max="9" width="11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1.140625" customWidth="1"/>
    <col min="28" max="28" width="13.42578125" customWidth="1"/>
    <col min="29" max="29" width="12.140625" customWidth="1"/>
    <col min="32" max="32" width="13.140625" customWidth="1"/>
    <col min="38" max="38" width="13.140625" customWidth="1"/>
    <col min="39" max="40" width="12" customWidth="1"/>
    <col min="42" max="42" width="14.7109375" customWidth="1"/>
  </cols>
  <sheetData>
    <row r="4" spans="3:4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/>
      <c r="Z4" s="2" t="s">
        <v>0</v>
      </c>
      <c r="AA4" s="2" t="s">
        <v>1</v>
      </c>
      <c r="AB4" s="2" t="s">
        <v>2</v>
      </c>
      <c r="AC4" s="2" t="s">
        <v>3</v>
      </c>
      <c r="AD4" s="2" t="s">
        <v>4</v>
      </c>
      <c r="AE4" s="2" t="s">
        <v>5</v>
      </c>
      <c r="AF4" s="2" t="s">
        <v>6</v>
      </c>
      <c r="AG4" s="2" t="s">
        <v>7</v>
      </c>
      <c r="AH4" s="2" t="s">
        <v>8</v>
      </c>
      <c r="AI4" s="2" t="s">
        <v>9</v>
      </c>
      <c r="AJ4" s="2" t="s">
        <v>10</v>
      </c>
      <c r="AK4" s="2" t="s">
        <v>11</v>
      </c>
      <c r="AL4" s="2" t="s">
        <v>12</v>
      </c>
      <c r="AM4" s="2" t="s">
        <v>13</v>
      </c>
      <c r="AN4" s="2" t="s">
        <v>14</v>
      </c>
      <c r="AO4" s="2" t="s">
        <v>15</v>
      </c>
      <c r="AP4" s="2" t="s">
        <v>16</v>
      </c>
    </row>
    <row r="5" spans="3:42" x14ac:dyDescent="0.25">
      <c r="C5" s="1" t="s">
        <v>70</v>
      </c>
      <c r="D5" s="1" t="s">
        <v>51</v>
      </c>
      <c r="E5" s="1">
        <v>2020</v>
      </c>
      <c r="F5" s="1">
        <v>-151.99999999999989</v>
      </c>
      <c r="G5" s="1">
        <v>85939</v>
      </c>
      <c r="H5" s="7">
        <v>0.15749543280699099</v>
      </c>
      <c r="I5" s="6">
        <v>24720.091919999999</v>
      </c>
      <c r="J5" s="7">
        <v>0.81039690943576237</v>
      </c>
      <c r="K5" s="7">
        <v>1.8396769801836171E-2</v>
      </c>
      <c r="L5" s="7">
        <v>32.194688077822633</v>
      </c>
      <c r="M5" s="7">
        <v>28.7</v>
      </c>
      <c r="N5" s="7">
        <v>6.539522219248496E-3</v>
      </c>
      <c r="O5" s="7">
        <v>2.5715914776760149E-3</v>
      </c>
      <c r="P5" s="7">
        <v>1.0555161219004169E-2</v>
      </c>
      <c r="Q5" s="7">
        <v>1.1495013905211819</v>
      </c>
      <c r="R5" s="7">
        <v>0.66520904362396571</v>
      </c>
      <c r="S5" s="7">
        <v>22.581482595794672</v>
      </c>
      <c r="T5" s="7">
        <v>7.4471427407812321E-4</v>
      </c>
      <c r="U5" s="7">
        <v>6.0112405310743661E-2</v>
      </c>
      <c r="V5" s="7">
        <v>153.74505778284589</v>
      </c>
      <c r="X5" s="1"/>
      <c r="Y5" s="1" t="s">
        <v>74</v>
      </c>
      <c r="Z5" s="1">
        <v>-194</v>
      </c>
      <c r="AA5" s="1">
        <v>236912</v>
      </c>
      <c r="AB5" s="1">
        <v>53549</v>
      </c>
      <c r="AC5" s="1">
        <v>34942.071599999996</v>
      </c>
      <c r="AD5" s="1">
        <v>235660</v>
      </c>
      <c r="AE5" s="1">
        <v>8148</v>
      </c>
      <c r="AF5" s="1">
        <v>11652446.762639999</v>
      </c>
      <c r="AG5" s="1">
        <v>23.7</v>
      </c>
      <c r="AH5" s="1">
        <v>404</v>
      </c>
      <c r="AI5" s="1">
        <v>916</v>
      </c>
      <c r="AJ5" s="1">
        <v>472.3</v>
      </c>
      <c r="AK5" s="1">
        <v>8869</v>
      </c>
      <c r="AL5" s="1">
        <v>69835</v>
      </c>
      <c r="AM5" s="1">
        <v>1877904.9180000001</v>
      </c>
      <c r="AN5" s="1">
        <v>18</v>
      </c>
      <c r="AO5" s="1">
        <v>13689</v>
      </c>
      <c r="AP5" s="1">
        <v>67922741.907359987</v>
      </c>
    </row>
    <row r="6" spans="3:42" x14ac:dyDescent="0.25">
      <c r="C6" s="1" t="s">
        <v>70</v>
      </c>
      <c r="D6" s="1" t="s">
        <v>52</v>
      </c>
      <c r="E6" s="1">
        <v>2020</v>
      </c>
      <c r="F6" s="1">
        <v>-449.99999999999989</v>
      </c>
      <c r="G6" s="1">
        <v>44386</v>
      </c>
      <c r="H6" s="7">
        <v>0.11616275402153831</v>
      </c>
      <c r="I6" s="6">
        <v>21819.183840000002</v>
      </c>
      <c r="J6" s="7">
        <v>0.43312530978236369</v>
      </c>
      <c r="K6" s="7">
        <v>3.4515387734871332E-2</v>
      </c>
      <c r="L6" s="7">
        <v>23.330135132699489</v>
      </c>
      <c r="M6" s="7">
        <v>29.9</v>
      </c>
      <c r="N6" s="7">
        <v>3.807506871536046E-3</v>
      </c>
      <c r="O6" s="7">
        <v>2.343081151714495E-3</v>
      </c>
      <c r="P6" s="7">
        <v>1.4168882079935099E-2</v>
      </c>
      <c r="Q6" s="7">
        <v>2.863042400756993</v>
      </c>
      <c r="R6" s="7">
        <v>0.49934596494390132</v>
      </c>
      <c r="S6" s="7">
        <v>56.510477592033467</v>
      </c>
      <c r="T6" s="7">
        <v>1.622133105033115E-3</v>
      </c>
      <c r="U6" s="7">
        <v>4.9587707835804067E-2</v>
      </c>
      <c r="V6" s="7">
        <v>33.696300743477607</v>
      </c>
      <c r="X6" s="1"/>
      <c r="Y6" s="1"/>
      <c r="Z6" s="1"/>
      <c r="AA6" s="1"/>
      <c r="AB6" s="1"/>
      <c r="AC6" s="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3:42" x14ac:dyDescent="0.25">
      <c r="C7" s="1" t="s">
        <v>70</v>
      </c>
      <c r="D7" s="1" t="s">
        <v>67</v>
      </c>
      <c r="E7" s="1" t="s">
        <v>47</v>
      </c>
      <c r="F7" s="1">
        <v>-1897</v>
      </c>
      <c r="G7" s="1">
        <v>447387</v>
      </c>
      <c r="H7" s="7">
        <v>0.24330836613491227</v>
      </c>
      <c r="I7" s="6">
        <v>25219.131849999998</v>
      </c>
      <c r="J7" s="7">
        <v>0.89471419598691959</v>
      </c>
      <c r="K7" s="7">
        <v>2.7714260807757043E-2</v>
      </c>
      <c r="L7" s="7">
        <v>97.734390398134039</v>
      </c>
      <c r="M7" s="7">
        <v>30.6</v>
      </c>
      <c r="N7" s="7">
        <v>1.2517127229892688E-3</v>
      </c>
      <c r="O7" s="7">
        <v>1.3455911772134639E-3</v>
      </c>
      <c r="P7" s="7">
        <v>1.6786361695802516E-3</v>
      </c>
      <c r="Q7" s="7">
        <v>9.9645273555109999E-3</v>
      </c>
      <c r="R7" s="7">
        <v>0.13614680355039371</v>
      </c>
      <c r="S7" s="7">
        <v>1.272602612503269</v>
      </c>
      <c r="T7" s="7">
        <v>6.482083744051571E-4</v>
      </c>
      <c r="U7" s="7">
        <v>3.6592480335816642E-2</v>
      </c>
      <c r="V7" s="7">
        <v>230.88501684045355</v>
      </c>
      <c r="X7" s="1"/>
      <c r="Y7" s="1"/>
      <c r="Z7" s="1"/>
      <c r="AA7" s="1"/>
      <c r="AB7" s="1">
        <f>AB5/$AA5</f>
        <v>0.22602907408658068</v>
      </c>
      <c r="AC7" s="1">
        <v>34942.071599999996</v>
      </c>
      <c r="AD7" s="1">
        <f t="shared" ref="AC7:AP7" si="0">AD5/$AA5</f>
        <v>0.99471533734044704</v>
      </c>
      <c r="AE7" s="1">
        <f t="shared" si="0"/>
        <v>3.4392517052745326E-2</v>
      </c>
      <c r="AF7" s="1">
        <f t="shared" si="0"/>
        <v>49.184704711622878</v>
      </c>
      <c r="AG7" s="1">
        <v>23.7</v>
      </c>
      <c r="AH7" s="1">
        <f t="shared" si="0"/>
        <v>1.7052745323157966E-3</v>
      </c>
      <c r="AI7" s="1">
        <f t="shared" si="0"/>
        <v>3.8664145336665093E-3</v>
      </c>
      <c r="AJ7" s="1">
        <f t="shared" si="0"/>
        <v>1.9935672317147298E-3</v>
      </c>
      <c r="AK7" s="1">
        <f t="shared" si="0"/>
        <v>3.7435841156209904E-2</v>
      </c>
      <c r="AL7" s="1">
        <f t="shared" si="0"/>
        <v>0.29477189842641993</v>
      </c>
      <c r="AM7" s="1">
        <f t="shared" si="0"/>
        <v>7.9265926504356052</v>
      </c>
      <c r="AN7" s="1">
        <f t="shared" si="0"/>
        <v>7.5977578172485983E-5</v>
      </c>
      <c r="AO7" s="1">
        <f t="shared" si="0"/>
        <v>5.778094820017559E-2</v>
      </c>
      <c r="AP7" s="1">
        <f t="shared" si="0"/>
        <v>286.70030183089074</v>
      </c>
    </row>
    <row r="8" spans="3:42" x14ac:dyDescent="0.25">
      <c r="C8" s="1" t="s">
        <v>70</v>
      </c>
      <c r="D8" s="1" t="s">
        <v>68</v>
      </c>
      <c r="E8" s="1">
        <v>2012</v>
      </c>
      <c r="F8" s="1">
        <v>-47</v>
      </c>
      <c r="G8" s="1">
        <v>40333</v>
      </c>
      <c r="H8" s="7">
        <v>0.11754642600352069</v>
      </c>
      <c r="I8" s="6">
        <v>19539.2</v>
      </c>
      <c r="J8" s="7">
        <v>0.35174794833015149</v>
      </c>
      <c r="K8" s="7">
        <v>1.0611657947586344E-2</v>
      </c>
      <c r="L8" s="7">
        <v>5.3734534996156995</v>
      </c>
      <c r="M8" s="7">
        <v>27.2</v>
      </c>
      <c r="N8" s="7">
        <v>3.0991991669352638E-3</v>
      </c>
      <c r="O8" s="7">
        <v>1.2892668534450699E-3</v>
      </c>
      <c r="P8" s="7">
        <v>1.0331490342895395E-2</v>
      </c>
      <c r="Q8" s="7">
        <v>2.2278531227530807</v>
      </c>
      <c r="R8" s="7">
        <v>0.93820940668931152</v>
      </c>
      <c r="S8" s="7">
        <v>82.169960082314731</v>
      </c>
      <c r="T8" s="7">
        <v>7.9339498673542752E-4</v>
      </c>
      <c r="U8" s="7">
        <v>2.3206803362011256E-2</v>
      </c>
      <c r="V8" s="7">
        <v>101.40950586368483</v>
      </c>
      <c r="W8" s="12"/>
      <c r="X8" s="13"/>
      <c r="Y8" s="1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3:42" x14ac:dyDescent="0.25">
      <c r="C9" s="1" t="s">
        <v>70</v>
      </c>
      <c r="D9" s="1" t="s">
        <v>71</v>
      </c>
      <c r="E9" s="1">
        <v>2020</v>
      </c>
      <c r="F9" s="1">
        <v>3578</v>
      </c>
      <c r="G9" s="1">
        <v>47423</v>
      </c>
      <c r="H9" s="7">
        <v>0.34242877928431353</v>
      </c>
      <c r="I9" s="6">
        <v>37980</v>
      </c>
      <c r="J9" s="7">
        <v>0.54330177340109231</v>
      </c>
      <c r="K9" s="7">
        <v>2.3722666216814625E-2</v>
      </c>
      <c r="L9" s="7">
        <v>53.024439617906921</v>
      </c>
      <c r="M9" s="7">
        <v>38.1</v>
      </c>
      <c r="N9" s="7">
        <v>3.6901925226156085E-3</v>
      </c>
      <c r="O9" s="7">
        <v>1.1176011639921558E-3</v>
      </c>
      <c r="P9" s="7">
        <v>1.201526685363642E-2</v>
      </c>
      <c r="Q9" s="7">
        <v>0.35423739535668347</v>
      </c>
      <c r="R9" s="7">
        <v>2.7574299390591066</v>
      </c>
      <c r="S9" s="7">
        <v>140.13062016321194</v>
      </c>
      <c r="T9" s="7">
        <v>8.8564620542774602E-4</v>
      </c>
      <c r="U9" s="7">
        <v>5.6723530776205636E-2</v>
      </c>
      <c r="V9" s="7">
        <v>873.40777892583776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 spans="3:42" x14ac:dyDescent="0.25">
      <c r="C10" s="1" t="s">
        <v>70</v>
      </c>
      <c r="D10" s="1" t="s">
        <v>72</v>
      </c>
      <c r="E10" s="1">
        <v>2021</v>
      </c>
      <c r="F10" s="1">
        <v>1763</v>
      </c>
      <c r="G10" s="1">
        <v>212839</v>
      </c>
      <c r="H10" s="5">
        <v>0.13402618880938175</v>
      </c>
      <c r="I10" s="6">
        <v>23354.08466</v>
      </c>
      <c r="J10" s="5">
        <v>0.66409633572794458</v>
      </c>
      <c r="K10" s="5">
        <v>0.11628507933226523</v>
      </c>
      <c r="L10" s="5">
        <v>101.42730103688706</v>
      </c>
      <c r="M10" s="5">
        <v>38.700000000000003</v>
      </c>
      <c r="N10" s="5">
        <v>2.2129402975958352E-3</v>
      </c>
      <c r="O10" s="5">
        <v>1.3343419204187201E-3</v>
      </c>
      <c r="P10" s="5">
        <v>4.5414609164673766E-3</v>
      </c>
      <c r="Q10" s="5">
        <v>0.87642302397586913</v>
      </c>
      <c r="R10" s="5">
        <v>0.41760062770450901</v>
      </c>
      <c r="S10" s="5">
        <v>16.504679212456363</v>
      </c>
      <c r="T10" s="5">
        <v>1.9733225583657132E-4</v>
      </c>
      <c r="U10" s="5">
        <v>4.0608159218940135E-2</v>
      </c>
      <c r="V10" s="5">
        <v>196.87771655772673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3:42" x14ac:dyDescent="0.25">
      <c r="C11" s="1" t="s">
        <v>70</v>
      </c>
      <c r="D11" s="1" t="s">
        <v>73</v>
      </c>
      <c r="E11" s="1">
        <v>2021</v>
      </c>
      <c r="F11" s="1">
        <v>-43</v>
      </c>
      <c r="G11" s="1">
        <v>115048</v>
      </c>
      <c r="H11" s="5">
        <v>0.16380119602252974</v>
      </c>
      <c r="I11" s="6">
        <v>25688.450580000001</v>
      </c>
      <c r="J11" s="5">
        <v>1.2728165635213129</v>
      </c>
      <c r="K11" s="5">
        <v>0.25154718030734996</v>
      </c>
      <c r="L11" s="5">
        <v>123.63113805385579</v>
      </c>
      <c r="M11" s="5">
        <v>42.7</v>
      </c>
      <c r="N11" s="5">
        <v>2.6684514289687781E-3</v>
      </c>
      <c r="O11" s="5">
        <v>5.3369028579375562E-3</v>
      </c>
      <c r="P11" s="5">
        <v>3.4689868576594121E-3</v>
      </c>
      <c r="Q11" s="5">
        <v>0.11611675126903553</v>
      </c>
      <c r="R11" s="5">
        <v>5.9559488213615182E-2</v>
      </c>
      <c r="S11" s="5">
        <v>3.6999218004658925</v>
      </c>
      <c r="T11" s="5">
        <v>2.1730060496488423E-4</v>
      </c>
      <c r="U11" s="5">
        <v>5.0326820109867186E-2</v>
      </c>
      <c r="V11" s="5">
        <v>107.78377544607469</v>
      </c>
    </row>
    <row r="12" spans="3:42" x14ac:dyDescent="0.25">
      <c r="C12" s="1" t="s">
        <v>70</v>
      </c>
      <c r="D12" s="1" t="s">
        <v>74</v>
      </c>
      <c r="E12" s="1">
        <v>2020</v>
      </c>
      <c r="F12" s="1">
        <v>-194</v>
      </c>
      <c r="G12" s="1">
        <v>236912</v>
      </c>
      <c r="H12" s="5">
        <v>0.22602907408658068</v>
      </c>
      <c r="I12" s="6">
        <v>34942.071599999996</v>
      </c>
      <c r="J12" s="5">
        <v>0.99471533734044704</v>
      </c>
      <c r="K12" s="5">
        <v>3.4392517052745326E-2</v>
      </c>
      <c r="L12" s="5">
        <v>49.184704711622878</v>
      </c>
      <c r="M12" s="5">
        <v>23.7</v>
      </c>
      <c r="N12" s="5">
        <v>1.7052745323157966E-3</v>
      </c>
      <c r="O12" s="5">
        <v>3.8664145336665093E-3</v>
      </c>
      <c r="P12" s="5">
        <v>1.9935672317147298E-3</v>
      </c>
      <c r="Q12" s="5">
        <v>3.7435841156209904E-2</v>
      </c>
      <c r="R12" s="5">
        <v>0.29477189842641993</v>
      </c>
      <c r="S12" s="5">
        <v>7.9265926504356052</v>
      </c>
      <c r="T12" s="5">
        <v>7.5977578172485983E-5</v>
      </c>
      <c r="U12" s="5">
        <v>5.778094820017559E-2</v>
      </c>
      <c r="V12" s="5">
        <v>286.70030183089074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5" spans="3:42" x14ac:dyDescent="0.25">
      <c r="C15" s="2" t="s">
        <v>25</v>
      </c>
      <c r="D15" s="2" t="s">
        <v>17</v>
      </c>
      <c r="E15" s="2" t="s">
        <v>26</v>
      </c>
      <c r="F15" s="2" t="s">
        <v>18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2" t="s">
        <v>39</v>
      </c>
      <c r="T15" s="2" t="s">
        <v>40</v>
      </c>
    </row>
    <row r="16" spans="3:42" x14ac:dyDescent="0.25">
      <c r="C16" s="1">
        <v>80631000</v>
      </c>
      <c r="D16" s="1" t="s">
        <v>51</v>
      </c>
      <c r="E16" s="1" t="s">
        <v>41</v>
      </c>
      <c r="F16" s="1">
        <v>2020</v>
      </c>
      <c r="G16" s="7">
        <v>5.713E-2</v>
      </c>
      <c r="H16" s="7">
        <v>6.6350000000000006E-2</v>
      </c>
      <c r="I16" s="7">
        <v>6.54E-2</v>
      </c>
      <c r="J16" s="7">
        <v>4.7969999999999999E-2</v>
      </c>
      <c r="K16" s="7">
        <v>4.8160000000000001E-2</v>
      </c>
      <c r="L16" s="7">
        <v>4.5749999999999999E-2</v>
      </c>
      <c r="M16" s="7">
        <v>7.306E-2</v>
      </c>
      <c r="N16" s="7">
        <v>7.0499999999999993E-2</v>
      </c>
      <c r="O16" s="7">
        <v>6.5699999999999995E-2</v>
      </c>
      <c r="P16" s="7">
        <v>6.1429999999999998E-2</v>
      </c>
      <c r="Q16" s="7">
        <v>0.14660000000000001</v>
      </c>
      <c r="R16" s="7">
        <v>9.0639999999999998E-2</v>
      </c>
      <c r="S16" s="7">
        <v>8.7499999999999994E-2</v>
      </c>
      <c r="T16" s="7">
        <v>7.3700000000000002E-2</v>
      </c>
    </row>
    <row r="17" spans="3:20" x14ac:dyDescent="0.25">
      <c r="C17" s="1">
        <v>80631000</v>
      </c>
      <c r="D17" s="1" t="s">
        <v>51</v>
      </c>
      <c r="E17" s="1" t="s">
        <v>42</v>
      </c>
      <c r="F17" s="1">
        <v>2020</v>
      </c>
      <c r="G17" s="7">
        <v>6.1899999999999997E-2</v>
      </c>
      <c r="H17" s="7">
        <v>7.1800000000000003E-2</v>
      </c>
      <c r="I17" s="7">
        <v>6.9099999999999995E-2</v>
      </c>
      <c r="J17" s="7">
        <v>5.1240000000000001E-2</v>
      </c>
      <c r="K17" s="7">
        <v>4.446E-2</v>
      </c>
      <c r="L17" s="7">
        <v>8.0439999999999998E-2</v>
      </c>
      <c r="M17" s="7">
        <v>9.3899999999999997E-2</v>
      </c>
      <c r="N17" s="7">
        <v>7.5130000000000002E-2</v>
      </c>
      <c r="O17" s="7">
        <v>6.3600000000000004E-2</v>
      </c>
      <c r="P17" s="7">
        <v>6.1039999999999997E-2</v>
      </c>
      <c r="Q17" s="7">
        <v>0.1278</v>
      </c>
      <c r="R17" s="7">
        <v>7.6969999999999997E-2</v>
      </c>
      <c r="S17" s="7">
        <v>7.2900000000000006E-2</v>
      </c>
      <c r="T17" s="7">
        <v>4.9840000000000002E-2</v>
      </c>
    </row>
    <row r="18" spans="3:20" x14ac:dyDescent="0.25">
      <c r="C18" s="1">
        <v>80601000</v>
      </c>
      <c r="D18" s="1" t="s">
        <v>52</v>
      </c>
      <c r="E18" s="1" t="s">
        <v>41</v>
      </c>
      <c r="F18" s="1">
        <v>2020</v>
      </c>
      <c r="G18" s="7">
        <v>7.2270000000000001E-2</v>
      </c>
      <c r="H18" s="7">
        <v>8.7160000000000001E-2</v>
      </c>
      <c r="I18" s="7">
        <v>8.0140000000000003E-2</v>
      </c>
      <c r="J18" s="7">
        <v>5.5300000000000002E-2</v>
      </c>
      <c r="K18" s="7">
        <v>5.79E-2</v>
      </c>
      <c r="L18" s="7">
        <v>4.1930000000000002E-2</v>
      </c>
      <c r="M18" s="7">
        <v>6.9599999999999995E-2</v>
      </c>
      <c r="N18" s="7">
        <v>6.2469999999999998E-2</v>
      </c>
      <c r="O18" s="7">
        <v>6.2560000000000004E-2</v>
      </c>
      <c r="P18" s="7">
        <v>5.91E-2</v>
      </c>
      <c r="Q18" s="7">
        <v>0.14610000000000001</v>
      </c>
      <c r="R18" s="7">
        <v>8.5139999999999993E-2</v>
      </c>
      <c r="S18" s="7">
        <v>7.1900000000000006E-2</v>
      </c>
      <c r="T18" s="7">
        <v>4.8500000000000001E-2</v>
      </c>
    </row>
    <row r="19" spans="3:20" x14ac:dyDescent="0.25">
      <c r="C19" s="1">
        <v>80601000</v>
      </c>
      <c r="D19" s="1" t="s">
        <v>52</v>
      </c>
      <c r="E19" s="1" t="s">
        <v>42</v>
      </c>
      <c r="F19" s="1">
        <v>2020</v>
      </c>
      <c r="G19" s="7">
        <v>7.2139999999999996E-2</v>
      </c>
      <c r="H19" s="7">
        <v>8.6360000000000006E-2</v>
      </c>
      <c r="I19" s="7">
        <v>8.2460000000000006E-2</v>
      </c>
      <c r="J19" s="7">
        <v>5.8470000000000001E-2</v>
      </c>
      <c r="K19" s="7">
        <v>6.5250000000000002E-2</v>
      </c>
      <c r="L19" s="7">
        <v>5.7099999999999998E-2</v>
      </c>
      <c r="M19" s="7">
        <v>8.0140000000000003E-2</v>
      </c>
      <c r="N19" s="7">
        <v>7.0860000000000006E-2</v>
      </c>
      <c r="O19" s="7">
        <v>5.8900000000000001E-2</v>
      </c>
      <c r="P19" s="7">
        <v>5.8779999999999999E-2</v>
      </c>
      <c r="Q19" s="7">
        <v>0.1333</v>
      </c>
      <c r="R19" s="7">
        <v>7.9000000000000001E-2</v>
      </c>
      <c r="S19" s="7">
        <v>6.1650000000000003E-2</v>
      </c>
      <c r="T19" s="7">
        <v>3.5639999999999998E-2</v>
      </c>
    </row>
    <row r="20" spans="3:20" x14ac:dyDescent="0.25">
      <c r="C20" s="1">
        <v>38701000</v>
      </c>
      <c r="D20" s="1" t="s">
        <v>67</v>
      </c>
      <c r="E20" s="1" t="s">
        <v>41</v>
      </c>
      <c r="F20" s="1">
        <v>2023</v>
      </c>
      <c r="G20" s="7">
        <v>4.2900000000000001E-2</v>
      </c>
      <c r="H20" s="7">
        <v>5.9499999999999997E-2</v>
      </c>
      <c r="I20" s="7">
        <v>5.475E-2</v>
      </c>
      <c r="J20" s="7">
        <v>4.8550000000000003E-2</v>
      </c>
      <c r="K20" s="7">
        <v>4.48E-2</v>
      </c>
      <c r="L20" s="7">
        <v>4.9930000000000002E-2</v>
      </c>
      <c r="M20" s="7">
        <v>7.6899999999999996E-2</v>
      </c>
      <c r="N20" s="7">
        <v>9.2039999999999997E-2</v>
      </c>
      <c r="O20" s="7">
        <v>8.1799999999999998E-2</v>
      </c>
      <c r="P20" s="7">
        <v>7.6100000000000001E-2</v>
      </c>
      <c r="Q20" s="7">
        <v>0.12427000000000001</v>
      </c>
      <c r="R20" s="7">
        <v>7.0400000000000004E-2</v>
      </c>
      <c r="S20" s="7">
        <v>9.0700000000000003E-2</v>
      </c>
      <c r="T20" s="7">
        <v>8.7340000000000001E-2</v>
      </c>
    </row>
    <row r="21" spans="3:20" x14ac:dyDescent="0.25">
      <c r="C21" s="1">
        <v>38701000</v>
      </c>
      <c r="D21" s="1" t="s">
        <v>67</v>
      </c>
      <c r="E21" s="1" t="s">
        <v>42</v>
      </c>
      <c r="F21" s="1">
        <v>2023</v>
      </c>
      <c r="G21" s="7">
        <v>5.4960000000000002E-2</v>
      </c>
      <c r="H21" s="7">
        <v>7.3400000000000007E-2</v>
      </c>
      <c r="I21" s="7">
        <v>6.744E-2</v>
      </c>
      <c r="J21" s="7">
        <v>6.1460000000000001E-2</v>
      </c>
      <c r="K21" s="7">
        <v>4.82E-2</v>
      </c>
      <c r="L21" s="7">
        <v>5.2060000000000002E-2</v>
      </c>
      <c r="M21" s="7">
        <v>7.9200000000000007E-2</v>
      </c>
      <c r="N21" s="7">
        <v>9.7000000000000003E-2</v>
      </c>
      <c r="O21" s="7">
        <v>8.4839999999999999E-2</v>
      </c>
      <c r="P21" s="7">
        <v>7.6100000000000001E-2</v>
      </c>
      <c r="Q21" s="7">
        <v>0.11269999999999999</v>
      </c>
      <c r="R21" s="7">
        <v>6.1600000000000002E-2</v>
      </c>
      <c r="S21" s="7">
        <v>7.1529999999999996E-2</v>
      </c>
      <c r="T21" s="7">
        <v>5.9630000000000002E-2</v>
      </c>
    </row>
    <row r="22" spans="3:20" x14ac:dyDescent="0.25">
      <c r="C22" s="1">
        <v>20627000</v>
      </c>
      <c r="D22" s="1" t="s">
        <v>68</v>
      </c>
      <c r="E22" s="1" t="s">
        <v>41</v>
      </c>
      <c r="F22" s="1">
        <v>2012</v>
      </c>
      <c r="G22" s="7">
        <v>5.9569999999999998E-2</v>
      </c>
      <c r="H22" s="7">
        <v>5.3039999999999997E-2</v>
      </c>
      <c r="I22" s="7">
        <v>5.57E-2</v>
      </c>
      <c r="J22" s="7">
        <v>5.1450000000000003E-2</v>
      </c>
      <c r="K22" s="7">
        <v>6.5369999999999998E-2</v>
      </c>
      <c r="L22" s="7">
        <v>7.7899999999999997E-2</v>
      </c>
      <c r="M22" s="7">
        <v>7.6899999999999996E-2</v>
      </c>
      <c r="N22" s="7">
        <v>7.6999999999999999E-2</v>
      </c>
      <c r="O22" s="7">
        <v>7.4999999999999997E-2</v>
      </c>
      <c r="P22" s="7">
        <v>8.6099999999999996E-2</v>
      </c>
      <c r="Q22" s="7">
        <v>0.10284</v>
      </c>
      <c r="R22" s="7">
        <v>8.9099999999999999E-2</v>
      </c>
      <c r="S22" s="7">
        <v>8.5599999999999996E-2</v>
      </c>
      <c r="T22" s="7">
        <v>4.4400000000000002E-2</v>
      </c>
    </row>
    <row r="23" spans="3:20" x14ac:dyDescent="0.25">
      <c r="C23" s="1">
        <v>20627000</v>
      </c>
      <c r="D23" s="1" t="s">
        <v>68</v>
      </c>
      <c r="E23" s="1" t="s">
        <v>42</v>
      </c>
      <c r="F23" s="1">
        <v>2012</v>
      </c>
      <c r="G23" s="7">
        <v>6.1280000000000001E-2</v>
      </c>
      <c r="H23" s="7">
        <v>5.9360000000000003E-2</v>
      </c>
      <c r="I23" s="7">
        <v>6.4899999999999999E-2</v>
      </c>
      <c r="J23" s="7">
        <v>6.3600000000000004E-2</v>
      </c>
      <c r="K23" s="7">
        <v>7.1400000000000005E-2</v>
      </c>
      <c r="L23" s="7">
        <v>8.8599999999999998E-2</v>
      </c>
      <c r="M23" s="7">
        <v>7.6700000000000004E-2</v>
      </c>
      <c r="N23" s="7">
        <v>7.6300000000000007E-2</v>
      </c>
      <c r="O23" s="7">
        <v>7.4300000000000005E-2</v>
      </c>
      <c r="P23" s="7">
        <v>8.6300000000000002E-2</v>
      </c>
      <c r="Q23" s="7">
        <v>0.10297000000000001</v>
      </c>
      <c r="R23" s="7">
        <v>8.0699999999999994E-2</v>
      </c>
      <c r="S23" s="7">
        <v>6.6650000000000001E-2</v>
      </c>
      <c r="T23" s="7">
        <v>2.6980000000000001E-2</v>
      </c>
    </row>
    <row r="24" spans="3:20" x14ac:dyDescent="0.25">
      <c r="C24" s="1">
        <v>92634000</v>
      </c>
      <c r="D24" s="1" t="s">
        <v>71</v>
      </c>
      <c r="E24" s="1" t="s">
        <v>41</v>
      </c>
      <c r="F24" s="1">
        <v>2020</v>
      </c>
      <c r="G24" s="7">
        <v>6.1769999999999999E-2</v>
      </c>
      <c r="H24" s="7">
        <v>6.7199999999999996E-2</v>
      </c>
      <c r="I24" s="7">
        <v>5.21E-2</v>
      </c>
      <c r="J24" s="7">
        <v>4.675E-2</v>
      </c>
      <c r="K24" s="7">
        <v>4.8070000000000002E-2</v>
      </c>
      <c r="L24" s="7">
        <v>7.0599999999999996E-2</v>
      </c>
      <c r="M24" s="7">
        <v>9.35E-2</v>
      </c>
      <c r="N24" s="7">
        <v>8.0699999999999994E-2</v>
      </c>
      <c r="O24" s="7">
        <v>6.7599999999999993E-2</v>
      </c>
      <c r="P24" s="7">
        <v>5.9080000000000001E-2</v>
      </c>
      <c r="Q24" s="7">
        <v>0.12870000000000001</v>
      </c>
      <c r="R24" s="7">
        <v>7.7759999999999996E-2</v>
      </c>
      <c r="S24" s="7">
        <v>8.4659999999999999E-2</v>
      </c>
      <c r="T24" s="7">
        <v>6.1519999999999998E-2</v>
      </c>
    </row>
    <row r="25" spans="3:20" x14ac:dyDescent="0.25">
      <c r="C25" s="1">
        <v>92634000</v>
      </c>
      <c r="D25" s="1" t="s">
        <v>71</v>
      </c>
      <c r="E25" s="1" t="s">
        <v>42</v>
      </c>
      <c r="F25" s="1">
        <v>2020</v>
      </c>
      <c r="G25" s="7">
        <v>6.7500000000000004E-2</v>
      </c>
      <c r="H25" s="7">
        <v>7.6050000000000006E-2</v>
      </c>
      <c r="I25" s="7">
        <v>5.7860000000000002E-2</v>
      </c>
      <c r="J25" s="7">
        <v>4.8829999999999998E-2</v>
      </c>
      <c r="K25" s="7">
        <v>4.376E-2</v>
      </c>
      <c r="L25" s="7">
        <v>7.7299999999999994E-2</v>
      </c>
      <c r="M25" s="7">
        <v>0.10564999999999999</v>
      </c>
      <c r="N25" s="7">
        <v>8.0750000000000002E-2</v>
      </c>
      <c r="O25" s="7">
        <v>7.22E-2</v>
      </c>
      <c r="P25" s="7">
        <v>5.8779999999999999E-2</v>
      </c>
      <c r="Q25" s="7">
        <v>0.11940000000000001</v>
      </c>
      <c r="R25" s="7">
        <v>7.0739999999999997E-2</v>
      </c>
      <c r="S25" s="7">
        <v>7.2139999999999996E-2</v>
      </c>
      <c r="T25" s="7">
        <v>4.9160000000000002E-2</v>
      </c>
    </row>
    <row r="26" spans="3:20" x14ac:dyDescent="0.25">
      <c r="C26" s="1">
        <v>3703000</v>
      </c>
      <c r="D26" s="1" t="s">
        <v>72</v>
      </c>
      <c r="E26" s="1" t="s">
        <v>41</v>
      </c>
      <c r="F26" s="1">
        <v>2021</v>
      </c>
      <c r="G26" s="7">
        <v>6.0760000000000002E-2</v>
      </c>
      <c r="H26" s="7">
        <v>6.207E-2</v>
      </c>
      <c r="I26" s="7">
        <v>5.2670000000000002E-2</v>
      </c>
      <c r="J26" s="7">
        <v>4.6539999999999998E-2</v>
      </c>
      <c r="K26" s="7">
        <v>3.8420000000000003E-2</v>
      </c>
      <c r="L26" s="7">
        <v>5.6599999999999998E-2</v>
      </c>
      <c r="M26" s="7">
        <v>8.0299999999999996E-2</v>
      </c>
      <c r="N26" s="7">
        <v>8.8440000000000005E-2</v>
      </c>
      <c r="O26" s="7">
        <v>7.8899999999999998E-2</v>
      </c>
      <c r="P26" s="7">
        <v>7.0499999999999993E-2</v>
      </c>
      <c r="Q26" s="7">
        <v>0.1244</v>
      </c>
      <c r="R26" s="7">
        <v>7.6050000000000006E-2</v>
      </c>
      <c r="S26" s="7">
        <v>8.7599999999999997E-2</v>
      </c>
      <c r="T26" s="7">
        <v>7.6799999999999993E-2</v>
      </c>
    </row>
    <row r="27" spans="3:20" x14ac:dyDescent="0.25">
      <c r="C27" s="1">
        <v>3703000</v>
      </c>
      <c r="D27" s="1" t="s">
        <v>72</v>
      </c>
      <c r="E27" s="1" t="s">
        <v>42</v>
      </c>
      <c r="F27" s="1">
        <v>2021</v>
      </c>
      <c r="G27" s="7">
        <v>7.1840000000000001E-2</v>
      </c>
      <c r="H27" s="7">
        <v>7.4300000000000005E-2</v>
      </c>
      <c r="I27" s="7">
        <v>6.4699999999999994E-2</v>
      </c>
      <c r="J27" s="7">
        <v>5.2600000000000001E-2</v>
      </c>
      <c r="K27" s="7">
        <v>4.1320000000000003E-2</v>
      </c>
      <c r="L27" s="7">
        <v>6.93E-2</v>
      </c>
      <c r="M27" s="7">
        <v>8.9539999999999995E-2</v>
      </c>
      <c r="N27" s="7">
        <v>8.4099999999999994E-2</v>
      </c>
      <c r="O27" s="7">
        <v>7.6539999999999997E-2</v>
      </c>
      <c r="P27" s="7">
        <v>6.9800000000000001E-2</v>
      </c>
      <c r="Q27" s="7">
        <v>0.11053</v>
      </c>
      <c r="R27" s="7">
        <v>6.5100000000000005E-2</v>
      </c>
      <c r="S27" s="7">
        <v>7.0400000000000004E-2</v>
      </c>
      <c r="T27" s="7">
        <v>5.9970000000000002E-2</v>
      </c>
    </row>
    <row r="28" spans="3:20" x14ac:dyDescent="0.25">
      <c r="C28" s="1">
        <v>3708000</v>
      </c>
      <c r="D28" s="1" t="s">
        <v>73</v>
      </c>
      <c r="E28" s="1" t="s">
        <v>41</v>
      </c>
      <c r="F28" s="1">
        <v>2021</v>
      </c>
      <c r="G28" s="7">
        <v>5.774E-2</v>
      </c>
      <c r="H28" s="7">
        <v>6.0199999999999997E-2</v>
      </c>
      <c r="I28" s="7">
        <v>5.1479999999999998E-2</v>
      </c>
      <c r="J28" s="7">
        <v>4.2569999999999997E-2</v>
      </c>
      <c r="K28" s="7">
        <v>3.5430000000000003E-2</v>
      </c>
      <c r="L28" s="7">
        <v>4.437E-2</v>
      </c>
      <c r="M28" s="7">
        <v>8.0140000000000003E-2</v>
      </c>
      <c r="N28" s="7">
        <v>9.2499999999999999E-2</v>
      </c>
      <c r="O28" s="7">
        <v>8.3599999999999994E-2</v>
      </c>
      <c r="P28" s="7">
        <v>7.4700000000000003E-2</v>
      </c>
      <c r="Q28" s="7">
        <v>0.13100000000000001</v>
      </c>
      <c r="R28" s="7">
        <v>7.8299999999999995E-2</v>
      </c>
      <c r="S28" s="7">
        <v>8.8900000000000007E-2</v>
      </c>
      <c r="T28" s="7">
        <v>7.9039999999999999E-2</v>
      </c>
    </row>
    <row r="29" spans="3:20" x14ac:dyDescent="0.25">
      <c r="C29" s="1">
        <v>3708000</v>
      </c>
      <c r="D29" s="1" t="s">
        <v>73</v>
      </c>
      <c r="E29" s="1" t="s">
        <v>42</v>
      </c>
      <c r="F29" s="1">
        <v>2021</v>
      </c>
      <c r="G29" s="7">
        <v>6.8000000000000005E-2</v>
      </c>
      <c r="H29" s="7">
        <v>7.2749999999999995E-2</v>
      </c>
      <c r="I29" s="7">
        <v>6.1830000000000003E-2</v>
      </c>
      <c r="J29" s="7">
        <v>5.0659999999999997E-2</v>
      </c>
      <c r="K29" s="7">
        <v>4.0399999999999998E-2</v>
      </c>
      <c r="L29" s="7">
        <v>5.3220000000000003E-2</v>
      </c>
      <c r="M29" s="7">
        <v>8.0750000000000002E-2</v>
      </c>
      <c r="N29" s="7">
        <v>9.1740000000000002E-2</v>
      </c>
      <c r="O29" s="7">
        <v>8.5629999999999998E-2</v>
      </c>
      <c r="P29" s="7">
        <v>7.1349999999999997E-2</v>
      </c>
      <c r="Q29" s="7">
        <v>0.11890000000000001</v>
      </c>
      <c r="R29" s="7">
        <v>6.8900000000000003E-2</v>
      </c>
      <c r="S29" s="7">
        <v>7.2999999999999995E-2</v>
      </c>
      <c r="T29" s="7">
        <v>6.2799999999999995E-2</v>
      </c>
    </row>
    <row r="30" spans="3:20" x14ac:dyDescent="0.25">
      <c r="C30" s="1">
        <v>25703000</v>
      </c>
      <c r="D30" s="1" t="s">
        <v>74</v>
      </c>
      <c r="E30" s="1" t="s">
        <v>41</v>
      </c>
      <c r="F30" s="1">
        <v>2020</v>
      </c>
      <c r="G30" s="7">
        <v>5.8500000000000003E-2</v>
      </c>
      <c r="H30" s="7">
        <v>6.5729999999999997E-2</v>
      </c>
      <c r="I30" s="7">
        <v>5.5899999999999998E-2</v>
      </c>
      <c r="J30" s="7">
        <v>4.904E-2</v>
      </c>
      <c r="K30" s="7">
        <v>4.4220000000000002E-2</v>
      </c>
      <c r="L30" s="7">
        <v>6.0639999999999999E-2</v>
      </c>
      <c r="M30" s="7">
        <v>8.6900000000000005E-2</v>
      </c>
      <c r="N30" s="7">
        <v>8.48E-2</v>
      </c>
      <c r="O30" s="7">
        <v>7.6350000000000001E-2</v>
      </c>
      <c r="P30" s="7">
        <v>7.2900000000000006E-2</v>
      </c>
      <c r="Q30" s="7">
        <v>0.12256</v>
      </c>
      <c r="R30" s="7">
        <v>7.3200000000000001E-2</v>
      </c>
      <c r="S30" s="7">
        <v>7.7799999999999994E-2</v>
      </c>
      <c r="T30" s="7">
        <v>7.1529999999999996E-2</v>
      </c>
    </row>
    <row r="31" spans="3:20" x14ac:dyDescent="0.25">
      <c r="C31" s="1">
        <v>25703000</v>
      </c>
      <c r="D31" s="1" t="s">
        <v>74</v>
      </c>
      <c r="E31" s="1" t="s">
        <v>42</v>
      </c>
      <c r="F31" s="1">
        <v>2020</v>
      </c>
      <c r="G31" s="7">
        <v>6.7599999999999993E-2</v>
      </c>
      <c r="H31" s="7">
        <v>7.3499999999999996E-2</v>
      </c>
      <c r="I31" s="7">
        <v>6.3700000000000007E-2</v>
      </c>
      <c r="J31" s="7">
        <v>5.7619999999999998E-2</v>
      </c>
      <c r="K31" s="7">
        <v>5.28E-2</v>
      </c>
      <c r="L31" s="7">
        <v>7.2139999999999996E-2</v>
      </c>
      <c r="M31" s="7">
        <v>0.10266</v>
      </c>
      <c r="N31" s="7">
        <v>9.6299999999999997E-2</v>
      </c>
      <c r="O31" s="7">
        <v>7.8060000000000004E-2</v>
      </c>
      <c r="P31" s="7">
        <v>7.1599999999999997E-2</v>
      </c>
      <c r="Q31" s="7">
        <v>0.10639999999999999</v>
      </c>
      <c r="R31" s="7">
        <v>6.0850000000000001E-2</v>
      </c>
      <c r="S31" s="7">
        <v>5.3499999999999999E-2</v>
      </c>
      <c r="T31" s="7">
        <v>4.3099999999999999E-2</v>
      </c>
    </row>
    <row r="34" spans="3:22" x14ac:dyDescent="0.25">
      <c r="D34" s="3" t="s">
        <v>43</v>
      </c>
      <c r="E34" s="1" t="s">
        <v>41</v>
      </c>
      <c r="F34" s="1">
        <v>0</v>
      </c>
      <c r="G34" s="7">
        <f>AVERAGE(G16,G18,G20,G22,G24,G26,G28,G30)</f>
        <v>5.883E-2</v>
      </c>
      <c r="H34" s="7">
        <f t="shared" ref="H34:T34" si="1">AVERAGE(H16,H18,H20,H22,H24,H26,H28,H30)</f>
        <v>6.5156249999999999E-2</v>
      </c>
      <c r="I34" s="7">
        <f t="shared" si="1"/>
        <v>5.8517499999999993E-2</v>
      </c>
      <c r="J34" s="7">
        <f t="shared" si="1"/>
        <v>4.8521250000000002E-2</v>
      </c>
      <c r="K34" s="7">
        <f t="shared" si="1"/>
        <v>4.7796249999999998E-2</v>
      </c>
      <c r="L34" s="7">
        <f t="shared" si="1"/>
        <v>5.5965000000000001E-2</v>
      </c>
      <c r="M34" s="7">
        <f t="shared" si="1"/>
        <v>7.9662499999999997E-2</v>
      </c>
      <c r="N34" s="7">
        <f t="shared" si="1"/>
        <v>8.1056249999999996E-2</v>
      </c>
      <c r="O34" s="7">
        <f t="shared" si="1"/>
        <v>7.3938749999999998E-2</v>
      </c>
      <c r="P34" s="7">
        <f t="shared" si="1"/>
        <v>6.9988750000000002E-2</v>
      </c>
      <c r="Q34" s="7">
        <f t="shared" si="1"/>
        <v>0.12830875</v>
      </c>
      <c r="R34" s="7">
        <f t="shared" si="1"/>
        <v>8.0073750000000013E-2</v>
      </c>
      <c r="S34" s="7">
        <f t="shared" si="1"/>
        <v>8.4332499999999991E-2</v>
      </c>
      <c r="T34" s="7">
        <f t="shared" si="1"/>
        <v>6.7853750000000004E-2</v>
      </c>
    </row>
    <row r="35" spans="3:22" x14ac:dyDescent="0.25">
      <c r="D35" s="3" t="s">
        <v>43</v>
      </c>
      <c r="E35" s="1" t="s">
        <v>42</v>
      </c>
      <c r="F35" s="1">
        <v>0</v>
      </c>
      <c r="G35" s="7">
        <f>AVERAGE(G17,G19,G21,G23,G25,G27,G29,G31)</f>
        <v>6.5652500000000003E-2</v>
      </c>
      <c r="H35" s="7">
        <f t="shared" ref="H35:T35" si="2">AVERAGE(H17,H19,H21,H23,H25,H27,H29,H31)</f>
        <v>7.3440000000000005E-2</v>
      </c>
      <c r="I35" s="7">
        <f t="shared" si="2"/>
        <v>6.6498749999999995E-2</v>
      </c>
      <c r="J35" s="7">
        <f t="shared" si="2"/>
        <v>5.5559999999999991E-2</v>
      </c>
      <c r="K35" s="7">
        <f t="shared" si="2"/>
        <v>5.0948750000000008E-2</v>
      </c>
      <c r="L35" s="7">
        <f t="shared" si="2"/>
        <v>6.8769999999999998E-2</v>
      </c>
      <c r="M35" s="7">
        <f t="shared" si="2"/>
        <v>8.8567499999999993E-2</v>
      </c>
      <c r="N35" s="7">
        <f t="shared" si="2"/>
        <v>8.40225E-2</v>
      </c>
      <c r="O35" s="7">
        <f t="shared" si="2"/>
        <v>7.4258749999999998E-2</v>
      </c>
      <c r="P35" s="7">
        <f t="shared" si="2"/>
        <v>6.9218749999999996E-2</v>
      </c>
      <c r="Q35" s="7">
        <f t="shared" si="2"/>
        <v>0.11650000000000002</v>
      </c>
      <c r="R35" s="7">
        <f t="shared" si="2"/>
        <v>7.048249999999999E-2</v>
      </c>
      <c r="S35" s="7">
        <f t="shared" si="2"/>
        <v>6.7721249999999997E-2</v>
      </c>
      <c r="T35" s="7">
        <f t="shared" si="2"/>
        <v>4.8390000000000002E-2</v>
      </c>
    </row>
    <row r="40" spans="3:22" x14ac:dyDescent="0.25">
      <c r="C40" s="3" t="s">
        <v>19</v>
      </c>
      <c r="D40" s="3" t="s">
        <v>17</v>
      </c>
      <c r="E40" s="3" t="s">
        <v>18</v>
      </c>
      <c r="F40" s="2" t="s">
        <v>0</v>
      </c>
      <c r="G40" s="2" t="s">
        <v>1</v>
      </c>
      <c r="H40" s="2" t="s">
        <v>2</v>
      </c>
      <c r="I40" s="2" t="s">
        <v>3</v>
      </c>
      <c r="J40" s="2" t="s">
        <v>4</v>
      </c>
      <c r="K40" s="2" t="s">
        <v>5</v>
      </c>
      <c r="L40" s="2" t="s">
        <v>6</v>
      </c>
      <c r="M40" s="2" t="s">
        <v>7</v>
      </c>
      <c r="N40" s="2" t="s">
        <v>8</v>
      </c>
      <c r="O40" s="2" t="s">
        <v>9</v>
      </c>
      <c r="P40" s="2" t="s">
        <v>10</v>
      </c>
      <c r="Q40" s="2" t="s">
        <v>11</v>
      </c>
      <c r="R40" s="2" t="s">
        <v>12</v>
      </c>
      <c r="S40" s="2" t="s">
        <v>13</v>
      </c>
      <c r="T40" s="2" t="s">
        <v>14</v>
      </c>
      <c r="U40" s="2" t="s">
        <v>15</v>
      </c>
      <c r="V40" s="2" t="s">
        <v>16</v>
      </c>
    </row>
    <row r="41" spans="3:22" x14ac:dyDescent="0.25">
      <c r="D41" s="1" t="s">
        <v>51</v>
      </c>
      <c r="E41" s="1">
        <v>2015</v>
      </c>
      <c r="F41" s="1">
        <v>-508</v>
      </c>
      <c r="G41" s="1">
        <v>89673</v>
      </c>
      <c r="H41" s="1">
        <v>0.17097677115742749</v>
      </c>
      <c r="I41" s="1">
        <v>20274.726180000001</v>
      </c>
      <c r="J41" s="1">
        <v>0.63144982324668508</v>
      </c>
      <c r="K41" s="1">
        <v>1.8846252495176911E-2</v>
      </c>
      <c r="L41" s="1">
        <v>23.73828289719313</v>
      </c>
      <c r="M41" s="1">
        <v>25.6</v>
      </c>
      <c r="N41" s="1">
        <v>5.8769083224604586E-3</v>
      </c>
      <c r="O41" s="1">
        <v>2.9663332329686628E-3</v>
      </c>
      <c r="P41" s="1">
        <v>8.227671651444687E-3</v>
      </c>
      <c r="Q41" s="1">
        <v>1.0814961025057701</v>
      </c>
      <c r="R41" s="1">
        <v>0.67026351298607134</v>
      </c>
      <c r="S41" s="1">
        <v>25.881326426014489</v>
      </c>
      <c r="T41" s="1">
        <v>4.9067166259632105E-4</v>
      </c>
      <c r="U41" s="1">
        <v>5.6929064489868737E-2</v>
      </c>
      <c r="V41" s="1">
        <v>119.345016326319</v>
      </c>
    </row>
    <row r="42" spans="3:22" x14ac:dyDescent="0.25">
      <c r="D42" s="1" t="s">
        <v>51</v>
      </c>
      <c r="E42" s="1">
        <v>2016</v>
      </c>
      <c r="F42" s="1">
        <v>-583</v>
      </c>
      <c r="G42" s="1">
        <v>88968</v>
      </c>
      <c r="H42" s="1">
        <v>0.1689259059437101</v>
      </c>
      <c r="I42" s="1">
        <v>21016.71081</v>
      </c>
      <c r="J42" s="1">
        <v>0.63645580433414262</v>
      </c>
      <c r="K42" s="1">
        <v>1.899559392140994E-2</v>
      </c>
      <c r="L42" s="1">
        <v>23.527577473473599</v>
      </c>
      <c r="M42" s="1">
        <v>26.6</v>
      </c>
      <c r="N42" s="1">
        <v>5.9234781044869714E-3</v>
      </c>
      <c r="O42" s="1">
        <v>3.0572790216706999E-3</v>
      </c>
      <c r="P42" s="1">
        <v>8.4412372988040517E-3</v>
      </c>
      <c r="Q42" s="1">
        <v>1.082479093606689</v>
      </c>
      <c r="R42" s="1">
        <v>0.61311033180469354</v>
      </c>
      <c r="S42" s="1">
        <v>24.770910734196551</v>
      </c>
      <c r="T42" s="1">
        <v>4.9455984174084965E-4</v>
      </c>
      <c r="U42" s="1">
        <v>5.7874741480082717E-2</v>
      </c>
      <c r="V42" s="1">
        <v>143.61354485994971</v>
      </c>
    </row>
    <row r="43" spans="3:22" x14ac:dyDescent="0.25">
      <c r="D43" s="1" t="s">
        <v>51</v>
      </c>
      <c r="E43" s="1">
        <v>2017</v>
      </c>
      <c r="F43" s="1">
        <v>-507</v>
      </c>
      <c r="G43" s="1">
        <v>88092</v>
      </c>
      <c r="H43" s="1">
        <v>0.1657471734096172</v>
      </c>
      <c r="I43" s="1">
        <v>22275.830239999999</v>
      </c>
      <c r="J43" s="1">
        <v>0.67765063796939562</v>
      </c>
      <c r="K43" s="1">
        <v>1.9740725605049251E-2</v>
      </c>
      <c r="L43" s="1">
        <v>26.707001895631841</v>
      </c>
      <c r="M43" s="1">
        <v>27.4</v>
      </c>
      <c r="N43" s="1">
        <v>5.9823820551241514E-3</v>
      </c>
      <c r="O43" s="1">
        <v>3.0536257548926002E-3</v>
      </c>
      <c r="P43" s="1">
        <v>8.7851337238341615E-3</v>
      </c>
      <c r="Q43" s="1">
        <v>1.0234073468646401</v>
      </c>
      <c r="R43" s="1">
        <v>0.61994051673250683</v>
      </c>
      <c r="S43" s="1">
        <v>21.178866225082849</v>
      </c>
      <c r="T43" s="1">
        <v>4.9947781864414359E-4</v>
      </c>
      <c r="U43" s="1">
        <v>5.87113472278981E-2</v>
      </c>
      <c r="V43" s="1">
        <v>142.04406721007581</v>
      </c>
    </row>
    <row r="44" spans="3:22" x14ac:dyDescent="0.25">
      <c r="D44" s="1" t="s">
        <v>51</v>
      </c>
      <c r="E44" s="1">
        <v>2018</v>
      </c>
      <c r="F44" s="1">
        <v>-711</v>
      </c>
      <c r="G44" s="1">
        <v>87282</v>
      </c>
      <c r="H44" s="1">
        <v>0.16122453655965721</v>
      </c>
      <c r="I44" s="1">
        <v>23989.908439999999</v>
      </c>
      <c r="J44" s="1">
        <v>0.68737654957494088</v>
      </c>
      <c r="K44" s="1">
        <v>1.875529891615681E-2</v>
      </c>
      <c r="L44" s="1">
        <v>29.351305275772781</v>
      </c>
      <c r="M44" s="1">
        <v>28.1</v>
      </c>
      <c r="N44" s="1">
        <v>6.3586993881899652E-3</v>
      </c>
      <c r="O44" s="1">
        <v>3.0819642079695569E-3</v>
      </c>
      <c r="P44" s="1">
        <v>9.3810865928828282E-3</v>
      </c>
      <c r="Q44" s="1">
        <v>0.98409752297151609</v>
      </c>
      <c r="R44" s="1">
        <v>0.71611913109232095</v>
      </c>
      <c r="S44" s="1">
        <v>20.416691414037231</v>
      </c>
      <c r="T44" s="1">
        <v>5.0411310464929633E-4</v>
      </c>
      <c r="U44" s="1">
        <v>5.925620402832199E-2</v>
      </c>
      <c r="V44" s="1">
        <v>145.038276238858</v>
      </c>
    </row>
    <row r="45" spans="3:22" x14ac:dyDescent="0.25">
      <c r="C45" s="3" t="s">
        <v>70</v>
      </c>
      <c r="D45" s="3" t="s">
        <v>51</v>
      </c>
      <c r="E45" s="3">
        <v>2020</v>
      </c>
      <c r="F45" s="1">
        <v>-151.99999999999989</v>
      </c>
      <c r="G45" s="1">
        <v>85939</v>
      </c>
      <c r="H45" s="1">
        <v>0.15749543280699099</v>
      </c>
      <c r="I45" s="1">
        <v>24720.091919999999</v>
      </c>
      <c r="J45" s="1">
        <v>0.81039690943576237</v>
      </c>
      <c r="K45" s="1">
        <v>1.8396769801836171E-2</v>
      </c>
      <c r="L45" s="1">
        <v>32.194688077822633</v>
      </c>
      <c r="M45" s="1">
        <v>28.7</v>
      </c>
      <c r="N45" s="1">
        <v>6.539522219248496E-3</v>
      </c>
      <c r="O45" s="1">
        <v>2.5715914776760149E-3</v>
      </c>
      <c r="P45" s="1">
        <v>1.0555161219004169E-2</v>
      </c>
      <c r="Q45" s="1">
        <v>1.1495013905211819</v>
      </c>
      <c r="R45" s="1">
        <v>0.66520904362396571</v>
      </c>
      <c r="S45" s="1">
        <v>22.581482595794672</v>
      </c>
      <c r="T45" s="1">
        <v>7.4471427407812321E-4</v>
      </c>
      <c r="U45" s="1">
        <v>6.0112405310743661E-2</v>
      </c>
      <c r="V45" s="1">
        <v>153.74505778284589</v>
      </c>
    </row>
    <row r="48" spans="3:22" x14ac:dyDescent="0.25">
      <c r="C48" s="3" t="s">
        <v>19</v>
      </c>
      <c r="D48" s="3" t="s">
        <v>17</v>
      </c>
      <c r="E48" s="3" t="s">
        <v>18</v>
      </c>
      <c r="F48" s="2" t="s">
        <v>0</v>
      </c>
      <c r="G48" s="2" t="s">
        <v>1</v>
      </c>
      <c r="H48" s="2" t="s">
        <v>2</v>
      </c>
      <c r="I48" s="2" t="s">
        <v>3</v>
      </c>
      <c r="J48" s="2" t="s">
        <v>4</v>
      </c>
      <c r="K48" s="2" t="s">
        <v>5</v>
      </c>
      <c r="L48" s="2" t="s">
        <v>6</v>
      </c>
      <c r="M48" s="2" t="s">
        <v>7</v>
      </c>
      <c r="N48" s="2" t="s">
        <v>8</v>
      </c>
      <c r="O48" s="2" t="s">
        <v>9</v>
      </c>
      <c r="P48" s="2" t="s">
        <v>10</v>
      </c>
      <c r="Q48" s="2" t="s">
        <v>11</v>
      </c>
      <c r="R48" s="2" t="s">
        <v>12</v>
      </c>
      <c r="S48" s="2" t="s">
        <v>13</v>
      </c>
      <c r="T48" s="2" t="s">
        <v>14</v>
      </c>
      <c r="U48" s="2" t="s">
        <v>15</v>
      </c>
      <c r="V48" s="2" t="s">
        <v>16</v>
      </c>
    </row>
    <row r="49" spans="3:22" x14ac:dyDescent="0.25">
      <c r="C49" s="23" t="s">
        <v>70</v>
      </c>
      <c r="D49" s="1" t="s">
        <v>52</v>
      </c>
      <c r="E49" s="1">
        <v>2015</v>
      </c>
      <c r="F49" s="1">
        <v>-163</v>
      </c>
      <c r="G49" s="1">
        <v>44795</v>
      </c>
      <c r="H49" s="1">
        <v>0.1195669159504409</v>
      </c>
      <c r="I49" s="1">
        <v>19632.524519999999</v>
      </c>
      <c r="J49" s="1">
        <v>0.26123004799642802</v>
      </c>
      <c r="K49" s="1">
        <v>3.0717714030583751E-2</v>
      </c>
      <c r="L49" s="1">
        <v>6.8428243203482468</v>
      </c>
      <c r="M49" s="1">
        <v>25.4</v>
      </c>
      <c r="N49" s="1">
        <v>3.415559772295994E-3</v>
      </c>
      <c r="O49" s="1">
        <v>2.2993637682777002E-3</v>
      </c>
      <c r="P49" s="1">
        <v>1.320683111954458E-2</v>
      </c>
      <c r="Q49" s="1">
        <v>3.216117870298024</v>
      </c>
      <c r="R49" s="1">
        <v>0.54021386315436981</v>
      </c>
      <c r="S49" s="1">
        <v>65.877446219444096</v>
      </c>
      <c r="T49" s="1">
        <v>1.5626744056256249E-3</v>
      </c>
      <c r="U49" s="1">
        <v>4.6790936488447371E-2</v>
      </c>
      <c r="V49" s="1">
        <v>36.086993072441103</v>
      </c>
    </row>
    <row r="50" spans="3:22" x14ac:dyDescent="0.25">
      <c r="C50" s="23" t="s">
        <v>70</v>
      </c>
      <c r="D50" s="1" t="s">
        <v>52</v>
      </c>
      <c r="E50" s="1">
        <v>2016</v>
      </c>
      <c r="F50" s="1">
        <v>-100</v>
      </c>
      <c r="G50" s="1">
        <v>44888</v>
      </c>
      <c r="H50" s="1">
        <v>0.1251559436820531</v>
      </c>
      <c r="I50" s="1">
        <v>18340.544890000001</v>
      </c>
      <c r="J50" s="1">
        <v>0.37225984672963802</v>
      </c>
      <c r="K50" s="1">
        <v>3.412938870076633E-2</v>
      </c>
      <c r="L50" s="1">
        <v>8.4181796671716178</v>
      </c>
      <c r="M50" s="1">
        <v>27.3</v>
      </c>
      <c r="N50" s="1">
        <v>3.2970949919800181E-3</v>
      </c>
      <c r="O50" s="1">
        <v>2.31687756193191E-3</v>
      </c>
      <c r="P50" s="1">
        <v>1.3460167528069861E-2</v>
      </c>
      <c r="Q50" s="1">
        <v>3.237123507396185</v>
      </c>
      <c r="R50" s="1">
        <v>0.44668731063981459</v>
      </c>
      <c r="S50" s="1">
        <v>65.029295230351053</v>
      </c>
      <c r="T50" s="1">
        <v>1.559436820531096E-3</v>
      </c>
      <c r="U50" s="1">
        <v>4.7696489039386912E-2</v>
      </c>
      <c r="V50" s="1">
        <v>36.327307061575482</v>
      </c>
    </row>
    <row r="51" spans="3:22" x14ac:dyDescent="0.25">
      <c r="C51" s="23" t="s">
        <v>70</v>
      </c>
      <c r="D51" s="1" t="s">
        <v>52</v>
      </c>
      <c r="E51" s="1">
        <v>2017</v>
      </c>
      <c r="F51" s="1">
        <v>-179</v>
      </c>
      <c r="G51" s="1">
        <v>44962</v>
      </c>
      <c r="H51" s="1">
        <v>0.1264401049775366</v>
      </c>
      <c r="I51" s="1">
        <v>19591.68519</v>
      </c>
      <c r="J51" s="1">
        <v>0.37287042391352693</v>
      </c>
      <c r="K51" s="1">
        <v>3.0603620835372079E-2</v>
      </c>
      <c r="L51" s="1">
        <v>22.083162368444469</v>
      </c>
      <c r="M51" s="1">
        <v>28.1</v>
      </c>
      <c r="N51" s="1">
        <v>3.6475245763088601E-3</v>
      </c>
      <c r="O51" s="1">
        <v>2.3130643654641599E-3</v>
      </c>
      <c r="P51" s="1">
        <v>1.3724923268537871E-2</v>
      </c>
      <c r="Q51" s="1">
        <v>3.2863529202437611</v>
      </c>
      <c r="R51" s="1">
        <v>0.48064810284240023</v>
      </c>
      <c r="S51" s="1">
        <v>62.958639059650331</v>
      </c>
      <c r="T51" s="1">
        <v>1.5568702459854949E-3</v>
      </c>
      <c r="U51" s="1">
        <v>4.7617988523642192E-2</v>
      </c>
      <c r="V51" s="1">
        <v>38.445424051198778</v>
      </c>
    </row>
    <row r="52" spans="3:22" x14ac:dyDescent="0.25">
      <c r="C52" s="23" t="s">
        <v>70</v>
      </c>
      <c r="D52" s="1" t="s">
        <v>52</v>
      </c>
      <c r="E52" s="1">
        <v>2018</v>
      </c>
      <c r="F52" s="1">
        <v>-56.99999999999995</v>
      </c>
      <c r="G52" s="1">
        <v>44933.999999999993</v>
      </c>
      <c r="H52" s="1">
        <v>0.1135665642942983</v>
      </c>
      <c r="I52" s="1">
        <v>20641.733639999999</v>
      </c>
      <c r="J52" s="1">
        <v>0.37868206703164631</v>
      </c>
      <c r="K52" s="1">
        <v>3.4984644144745607E-2</v>
      </c>
      <c r="L52" s="1">
        <v>23.389734217296478</v>
      </c>
      <c r="M52" s="1">
        <v>28.8</v>
      </c>
      <c r="N52" s="1">
        <v>3.7165620688120122E-3</v>
      </c>
      <c r="O52" s="1">
        <v>2.2699959941247069E-3</v>
      </c>
      <c r="P52" s="1">
        <v>1.374237770952952E-2</v>
      </c>
      <c r="Q52" s="1">
        <v>2.790626251836025</v>
      </c>
      <c r="R52" s="1">
        <v>0.49644456313704521</v>
      </c>
      <c r="S52" s="1">
        <v>59.326706022165851</v>
      </c>
      <c r="T52" s="1">
        <v>1.491075800062311E-3</v>
      </c>
      <c r="U52" s="1">
        <v>4.775893532736903E-2</v>
      </c>
      <c r="V52" s="1">
        <v>34.524197758490182</v>
      </c>
    </row>
    <row r="53" spans="3:22" x14ac:dyDescent="0.25">
      <c r="C53" s="3" t="s">
        <v>70</v>
      </c>
      <c r="D53" s="3" t="s">
        <v>52</v>
      </c>
      <c r="E53" s="3">
        <v>2020</v>
      </c>
      <c r="F53" s="1">
        <v>-449.99999999999989</v>
      </c>
      <c r="G53" s="1">
        <v>44386</v>
      </c>
      <c r="H53" s="1">
        <v>0.11616275402153831</v>
      </c>
      <c r="I53" s="1">
        <v>21819.183840000002</v>
      </c>
      <c r="J53" s="1">
        <v>0.43312530978236369</v>
      </c>
      <c r="K53" s="1">
        <v>3.4515387734871332E-2</v>
      </c>
      <c r="L53" s="1">
        <v>23.330135132699489</v>
      </c>
      <c r="M53" s="1">
        <v>29.9</v>
      </c>
      <c r="N53" s="1">
        <v>3.807506871536046E-3</v>
      </c>
      <c r="O53" s="1">
        <v>2.343081151714495E-3</v>
      </c>
      <c r="P53" s="1">
        <v>1.4168882079935099E-2</v>
      </c>
      <c r="Q53" s="1">
        <v>2.863042400756993</v>
      </c>
      <c r="R53" s="1">
        <v>0.49934596494390132</v>
      </c>
      <c r="S53" s="1">
        <v>56.510477592033467</v>
      </c>
      <c r="T53" s="1">
        <v>1.622133105033115E-3</v>
      </c>
      <c r="U53" s="1">
        <v>4.9587707835804067E-2</v>
      </c>
      <c r="V53" s="1">
        <v>33.696300743477607</v>
      </c>
    </row>
  </sheetData>
  <conditionalFormatting sqref="I41:I4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5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1:Q4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1:R4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1:S4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1:V4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9:I5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9:L5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9:Q5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9:R5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9:S5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9:V5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T1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T1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T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T1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T2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T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T2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T2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:T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:T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70"/>
  <sheetViews>
    <sheetView zoomScaleNormal="100" workbookViewId="0">
      <selection activeCell="L17" sqref="L17"/>
    </sheetView>
  </sheetViews>
  <sheetFormatPr defaultRowHeight="15" x14ac:dyDescent="0.25"/>
  <cols>
    <col min="3" max="3" width="18.5703125" customWidth="1"/>
    <col min="4" max="4" width="17.5703125" customWidth="1"/>
    <col min="5" max="5" width="25" customWidth="1"/>
    <col min="7" max="7" width="14.85546875" customWidth="1"/>
  </cols>
  <sheetData>
    <row r="4" spans="3:21" x14ac:dyDescent="0.25">
      <c r="C4" s="3" t="s">
        <v>19</v>
      </c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3:21" x14ac:dyDescent="0.25">
      <c r="C5" s="4" t="s">
        <v>20</v>
      </c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3:21" x14ac:dyDescent="0.25">
      <c r="C6" s="4" t="s">
        <v>20</v>
      </c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3:21" x14ac:dyDescent="0.25">
      <c r="C7" s="4" t="s">
        <v>20</v>
      </c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3:21" x14ac:dyDescent="0.25">
      <c r="C8" s="4" t="s">
        <v>20</v>
      </c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3:21" x14ac:dyDescent="0.25">
      <c r="C9" s="4" t="s">
        <v>20</v>
      </c>
      <c r="D9" s="1">
        <v>65722000</v>
      </c>
      <c r="E9" s="1" t="s">
        <v>23</v>
      </c>
      <c r="F9" s="1" t="s">
        <v>41</v>
      </c>
      <c r="G9" s="1">
        <v>2023</v>
      </c>
      <c r="H9" s="7">
        <v>4.7969999999999999E-2</v>
      </c>
      <c r="I9" s="7">
        <v>6.0729999999999999E-2</v>
      </c>
      <c r="J9" s="7">
        <v>5.7160000000000002E-2</v>
      </c>
      <c r="K9" s="7">
        <v>5.0700000000000002E-2</v>
      </c>
      <c r="L9" s="7">
        <v>4.4299999999999999E-2</v>
      </c>
      <c r="M9" s="7">
        <v>4.675E-2</v>
      </c>
      <c r="N9" s="7">
        <v>7.3300000000000004E-2</v>
      </c>
      <c r="O9" s="7">
        <v>9.3439999999999995E-2</v>
      </c>
      <c r="P9" s="7">
        <v>8.9899999999999994E-2</v>
      </c>
      <c r="Q9" s="7">
        <v>7.3599999999999999E-2</v>
      </c>
      <c r="R9" s="7">
        <v>0.1249</v>
      </c>
      <c r="S9" s="7">
        <v>7.1040000000000006E-2</v>
      </c>
      <c r="T9" s="7">
        <v>8.5500000000000007E-2</v>
      </c>
      <c r="U9" s="7">
        <v>8.0699999999999994E-2</v>
      </c>
    </row>
    <row r="10" spans="3:21" x14ac:dyDescent="0.25">
      <c r="C10" s="4" t="s">
        <v>20</v>
      </c>
      <c r="D10" s="1">
        <v>65722000</v>
      </c>
      <c r="E10" s="1" t="s">
        <v>23</v>
      </c>
      <c r="F10" s="1" t="s">
        <v>42</v>
      </c>
      <c r="G10" s="1">
        <v>2023</v>
      </c>
      <c r="H10" s="7">
        <v>5.3159999999999999E-2</v>
      </c>
      <c r="I10" s="7">
        <v>6.83E-2</v>
      </c>
      <c r="J10" s="7">
        <v>6.9029999999999994E-2</v>
      </c>
      <c r="K10" s="7">
        <v>6.0060000000000002E-2</v>
      </c>
      <c r="L10" s="7">
        <v>4.8219999999999999E-2</v>
      </c>
      <c r="M10" s="7">
        <v>4.7730000000000002E-2</v>
      </c>
      <c r="N10" s="7">
        <v>7.3400000000000007E-2</v>
      </c>
      <c r="O10" s="7">
        <v>9.8299999999999998E-2</v>
      </c>
      <c r="P10" s="7">
        <v>8.6699999999999999E-2</v>
      </c>
      <c r="Q10" s="7">
        <v>7.6899999999999996E-2</v>
      </c>
      <c r="R10" s="7">
        <v>0.11774</v>
      </c>
      <c r="S10" s="7">
        <v>6.5060000000000007E-2</v>
      </c>
      <c r="T10" s="7">
        <v>7.306E-2</v>
      </c>
      <c r="U10" s="7">
        <v>6.2300000000000001E-2</v>
      </c>
    </row>
    <row r="11" spans="3:21" x14ac:dyDescent="0.25">
      <c r="C11" s="4" t="s">
        <v>20</v>
      </c>
      <c r="D11" s="1">
        <v>1630000</v>
      </c>
      <c r="E11" s="1" t="s">
        <v>64</v>
      </c>
      <c r="F11" s="1" t="s">
        <v>41</v>
      </c>
      <c r="G11" s="1">
        <v>2023</v>
      </c>
      <c r="H11" s="7">
        <v>4.2720000000000001E-2</v>
      </c>
      <c r="I11" s="7">
        <v>6.8849999999999995E-2</v>
      </c>
      <c r="J11" s="7">
        <v>7.22E-2</v>
      </c>
      <c r="K11" s="7">
        <v>6.3899999999999998E-2</v>
      </c>
      <c r="L11" s="7">
        <v>4.1750000000000002E-2</v>
      </c>
      <c r="M11" s="7">
        <v>3.424E-2</v>
      </c>
      <c r="N11" s="7">
        <v>4.9770000000000002E-2</v>
      </c>
      <c r="O11" s="7">
        <v>8.0699999999999994E-2</v>
      </c>
      <c r="P11" s="7">
        <v>8.2150000000000001E-2</v>
      </c>
      <c r="Q11" s="7">
        <v>7.5800000000000006E-2</v>
      </c>
      <c r="R11" s="7">
        <v>0.12085</v>
      </c>
      <c r="S11" s="7">
        <v>6.726E-2</v>
      </c>
      <c r="T11" s="7">
        <v>0.1027</v>
      </c>
      <c r="U11" s="7">
        <v>9.7100000000000006E-2</v>
      </c>
    </row>
    <row r="12" spans="3:21" x14ac:dyDescent="0.25">
      <c r="C12" s="4" t="s">
        <v>20</v>
      </c>
      <c r="D12" s="1">
        <v>1630000</v>
      </c>
      <c r="E12" s="1" t="s">
        <v>64</v>
      </c>
      <c r="F12" s="1" t="s">
        <v>42</v>
      </c>
      <c r="G12" s="1">
        <v>2023</v>
      </c>
      <c r="H12" s="7">
        <v>0.05</v>
      </c>
      <c r="I12" s="7">
        <v>7.5700000000000003E-2</v>
      </c>
      <c r="J12" s="7">
        <v>8.2799999999999999E-2</v>
      </c>
      <c r="K12" s="7">
        <v>7.6300000000000007E-2</v>
      </c>
      <c r="L12" s="7">
        <v>5.6149999999999999E-2</v>
      </c>
      <c r="M12" s="7">
        <v>4.5260000000000002E-2</v>
      </c>
      <c r="N12" s="7">
        <v>5.8069999999999997E-2</v>
      </c>
      <c r="O12" s="7">
        <v>7.6999999999999999E-2</v>
      </c>
      <c r="P12" s="7">
        <v>7.8899999999999998E-2</v>
      </c>
      <c r="Q12" s="7">
        <v>7.4800000000000005E-2</v>
      </c>
      <c r="R12" s="7">
        <v>0.1106</v>
      </c>
      <c r="S12" s="7">
        <v>6.2469999999999998E-2</v>
      </c>
      <c r="T12" s="7">
        <v>8.4199999999999997E-2</v>
      </c>
      <c r="U12" s="7">
        <v>6.7699999999999996E-2</v>
      </c>
    </row>
    <row r="13" spans="3:21" x14ac:dyDescent="0.25">
      <c r="C13" s="4" t="s">
        <v>20</v>
      </c>
      <c r="D13" s="1">
        <v>33618000</v>
      </c>
      <c r="E13" s="1" t="s">
        <v>66</v>
      </c>
      <c r="F13" s="1" t="s">
        <v>41</v>
      </c>
      <c r="G13" s="1">
        <v>2020</v>
      </c>
      <c r="H13" s="7">
        <v>4.514E-2</v>
      </c>
      <c r="I13" s="7">
        <v>6.9339999999999999E-2</v>
      </c>
      <c r="J13" s="7">
        <v>5.6640000000000003E-2</v>
      </c>
      <c r="K13" s="7">
        <v>3.7350000000000001E-2</v>
      </c>
      <c r="L13" s="7">
        <v>4.5319999999999999E-2</v>
      </c>
      <c r="M13" s="7">
        <v>2.5250000000000002E-2</v>
      </c>
      <c r="N13" s="7">
        <v>5.8169999999999999E-2</v>
      </c>
      <c r="O13" s="7">
        <v>6.7900000000000002E-2</v>
      </c>
      <c r="P13" s="7">
        <v>6.3E-2</v>
      </c>
      <c r="Q13" s="7">
        <v>6.3839999999999994E-2</v>
      </c>
      <c r="R13" s="7">
        <v>0.15229999999999999</v>
      </c>
      <c r="S13" s="7">
        <v>0.10034</v>
      </c>
      <c r="T13" s="7">
        <v>0.12164</v>
      </c>
      <c r="U13" s="7">
        <v>9.3799999999999994E-2</v>
      </c>
    </row>
    <row r="14" spans="3:21" x14ac:dyDescent="0.25">
      <c r="C14" s="4" t="s">
        <v>20</v>
      </c>
      <c r="D14" s="1">
        <v>33618000</v>
      </c>
      <c r="E14" s="1" t="s">
        <v>66</v>
      </c>
      <c r="F14" s="1" t="s">
        <v>42</v>
      </c>
      <c r="G14" s="1">
        <v>2020</v>
      </c>
      <c r="H14" s="7">
        <v>5.1479999999999998E-2</v>
      </c>
      <c r="I14" s="7">
        <v>7.7499999999999999E-2</v>
      </c>
      <c r="J14" s="7">
        <v>5.9900000000000002E-2</v>
      </c>
      <c r="K14" s="7">
        <v>4.0340000000000001E-2</v>
      </c>
      <c r="L14" s="7">
        <v>4.2880000000000001E-2</v>
      </c>
      <c r="M14" s="7">
        <v>5.0840000000000003E-2</v>
      </c>
      <c r="N14" s="7">
        <v>8.5750000000000007E-2</v>
      </c>
      <c r="O14" s="7">
        <v>8.4000000000000005E-2</v>
      </c>
      <c r="P14" s="7">
        <v>6.9339999999999999E-2</v>
      </c>
      <c r="Q14" s="7">
        <v>6.2899999999999998E-2</v>
      </c>
      <c r="R14" s="7">
        <v>0.1323</v>
      </c>
      <c r="S14" s="7">
        <v>8.48E-2</v>
      </c>
      <c r="T14" s="7">
        <v>8.9399999999999993E-2</v>
      </c>
      <c r="U14" s="7">
        <v>6.8540000000000004E-2</v>
      </c>
    </row>
    <row r="15" spans="3:21" x14ac:dyDescent="0.25">
      <c r="C15" s="4" t="s">
        <v>20</v>
      </c>
      <c r="D15" s="1">
        <v>11710000</v>
      </c>
      <c r="E15" s="1" t="s">
        <v>69</v>
      </c>
      <c r="F15" s="1" t="s">
        <v>41</v>
      </c>
      <c r="G15" s="1">
        <v>2019</v>
      </c>
      <c r="H15" s="7">
        <v>5.8799999999999998E-2</v>
      </c>
      <c r="I15" s="7">
        <v>6.7799999999999999E-2</v>
      </c>
      <c r="J15" s="7">
        <v>6.0400000000000002E-2</v>
      </c>
      <c r="K15" s="7">
        <v>4.6899999999999997E-2</v>
      </c>
      <c r="L15" s="7">
        <v>3.168E-2</v>
      </c>
      <c r="M15" s="7">
        <v>4.7940000000000003E-2</v>
      </c>
      <c r="N15" s="7">
        <v>7.7149999999999996E-2</v>
      </c>
      <c r="O15" s="7">
        <v>8.6550000000000002E-2</v>
      </c>
      <c r="P15" s="7">
        <v>8.0259999999999998E-2</v>
      </c>
      <c r="Q15" s="7">
        <v>6.3049999999999995E-2</v>
      </c>
      <c r="R15" s="7">
        <v>0.12759999999999999</v>
      </c>
      <c r="S15" s="7">
        <v>8.0399999999999999E-2</v>
      </c>
      <c r="T15" s="7">
        <v>9.3700000000000006E-2</v>
      </c>
      <c r="U15" s="7">
        <v>7.7899999999999997E-2</v>
      </c>
    </row>
    <row r="16" spans="3:21" x14ac:dyDescent="0.25">
      <c r="C16" s="4" t="s">
        <v>20</v>
      </c>
      <c r="D16" s="1">
        <v>11710000</v>
      </c>
      <c r="E16" s="1" t="s">
        <v>69</v>
      </c>
      <c r="F16" s="1" t="s">
        <v>42</v>
      </c>
      <c r="G16" s="1">
        <v>2019</v>
      </c>
      <c r="H16" s="7">
        <v>7.0430000000000006E-2</v>
      </c>
      <c r="I16" s="7">
        <v>8.2150000000000001E-2</v>
      </c>
      <c r="J16" s="7">
        <v>6.9760000000000003E-2</v>
      </c>
      <c r="K16" s="7">
        <v>5.4100000000000002E-2</v>
      </c>
      <c r="L16" s="7">
        <v>2.7189999999999999E-2</v>
      </c>
      <c r="M16" s="7">
        <v>4.8550000000000003E-2</v>
      </c>
      <c r="N16" s="7">
        <v>8.7999999999999995E-2</v>
      </c>
      <c r="O16" s="7">
        <v>0.10009999999999999</v>
      </c>
      <c r="P16" s="7">
        <v>9.4539999999999999E-2</v>
      </c>
      <c r="Q16" s="7">
        <v>6.83E-2</v>
      </c>
      <c r="R16" s="7">
        <v>0.11115</v>
      </c>
      <c r="S16" s="7">
        <v>6.7500000000000004E-2</v>
      </c>
      <c r="T16" s="7">
        <v>6.6500000000000004E-2</v>
      </c>
      <c r="U16" s="7">
        <v>5.1670000000000001E-2</v>
      </c>
    </row>
    <row r="18" spans="3:21" x14ac:dyDescent="0.25">
      <c r="C18" s="10" t="s">
        <v>44</v>
      </c>
      <c r="D18" s="1">
        <v>56613000</v>
      </c>
      <c r="E18" s="1" t="s">
        <v>45</v>
      </c>
      <c r="F18" s="1" t="s">
        <v>41</v>
      </c>
      <c r="G18" s="1">
        <v>2019</v>
      </c>
      <c r="H18" s="7">
        <v>5.5329999999999997E-2</v>
      </c>
      <c r="I18" s="7">
        <v>5.8099999999999999E-2</v>
      </c>
      <c r="J18" s="7">
        <v>5.4960000000000002E-2</v>
      </c>
      <c r="K18" s="7">
        <v>4.3099999999999999E-2</v>
      </c>
      <c r="L18" s="7">
        <v>4.0250000000000001E-2</v>
      </c>
      <c r="M18" s="7">
        <v>5.5660000000000001E-2</v>
      </c>
      <c r="N18" s="7">
        <v>8.2500000000000004E-2</v>
      </c>
      <c r="O18" s="7">
        <v>7.7200000000000005E-2</v>
      </c>
      <c r="P18" s="7">
        <v>7.0739999999999997E-2</v>
      </c>
      <c r="Q18" s="7">
        <v>6.4449999999999993E-2</v>
      </c>
      <c r="R18" s="7">
        <v>0.14199999999999999</v>
      </c>
      <c r="S18" s="7">
        <v>8.8200000000000001E-2</v>
      </c>
      <c r="T18" s="7">
        <v>9.1899999999999996E-2</v>
      </c>
      <c r="U18" s="7">
        <v>7.5560000000000002E-2</v>
      </c>
    </row>
    <row r="19" spans="3:21" x14ac:dyDescent="0.25">
      <c r="C19" s="1" t="s">
        <v>44</v>
      </c>
      <c r="D19" s="1">
        <v>56613000</v>
      </c>
      <c r="E19" s="1" t="s">
        <v>45</v>
      </c>
      <c r="F19" s="1" t="s">
        <v>42</v>
      </c>
      <c r="G19" s="1">
        <v>2019</v>
      </c>
      <c r="H19" s="7">
        <v>6.1199999999999997E-2</v>
      </c>
      <c r="I19" s="7">
        <v>6.7299999999999999E-2</v>
      </c>
      <c r="J19" s="7">
        <v>5.91E-2</v>
      </c>
      <c r="K19" s="7">
        <v>4.938E-2</v>
      </c>
      <c r="L19" s="7">
        <v>4.2500000000000003E-2</v>
      </c>
      <c r="M19" s="7">
        <v>6.0729999999999999E-2</v>
      </c>
      <c r="N19" s="7">
        <v>9.0149999999999994E-2</v>
      </c>
      <c r="O19" s="7">
        <v>8.5099999999999995E-2</v>
      </c>
      <c r="P19" s="7">
        <v>7.5600000000000001E-2</v>
      </c>
      <c r="Q19" s="7">
        <v>6.5799999999999997E-2</v>
      </c>
      <c r="R19" s="7">
        <v>0.12989999999999999</v>
      </c>
      <c r="S19" s="7">
        <v>8.1900000000000001E-2</v>
      </c>
      <c r="T19" s="7">
        <v>7.4160000000000004E-2</v>
      </c>
      <c r="U19" s="7">
        <v>5.7099999999999998E-2</v>
      </c>
    </row>
    <row r="20" spans="3:21" x14ac:dyDescent="0.25">
      <c r="C20" s="1" t="s">
        <v>44</v>
      </c>
      <c r="D20" s="1">
        <v>63637000</v>
      </c>
      <c r="E20" s="1" t="s">
        <v>49</v>
      </c>
      <c r="F20" s="1" t="s">
        <v>41</v>
      </c>
      <c r="G20" s="1">
        <v>2013</v>
      </c>
      <c r="H20" s="7">
        <v>6.1199999999999997E-2</v>
      </c>
      <c r="I20" s="7">
        <v>5.79E-2</v>
      </c>
      <c r="J20" s="7">
        <v>5.1180000000000003E-2</v>
      </c>
      <c r="K20" s="7">
        <v>5.246E-2</v>
      </c>
      <c r="L20" s="7">
        <v>5.9229999999999998E-2</v>
      </c>
      <c r="M20" s="7">
        <v>7.6300000000000007E-2</v>
      </c>
      <c r="N20" s="7">
        <v>7.4770000000000003E-2</v>
      </c>
      <c r="O20" s="7">
        <v>7.1499999999999994E-2</v>
      </c>
      <c r="P20" s="7">
        <v>6.6799999999999998E-2</v>
      </c>
      <c r="Q20" s="7">
        <v>7.4499999999999997E-2</v>
      </c>
      <c r="R20" s="7">
        <v>0.16220000000000001</v>
      </c>
      <c r="S20" s="7">
        <v>8.6599999999999996E-2</v>
      </c>
      <c r="T20" s="7">
        <v>6.6830000000000001E-2</v>
      </c>
      <c r="U20" s="7">
        <v>3.85E-2</v>
      </c>
    </row>
    <row r="21" spans="3:21" x14ac:dyDescent="0.25">
      <c r="C21" s="1" t="s">
        <v>44</v>
      </c>
      <c r="D21" s="1">
        <v>63637000</v>
      </c>
      <c r="E21" s="1" t="s">
        <v>49</v>
      </c>
      <c r="F21" s="1" t="s">
        <v>42</v>
      </c>
      <c r="G21" s="1">
        <v>2013</v>
      </c>
      <c r="H21" s="7">
        <v>5.79E-2</v>
      </c>
      <c r="I21" s="7">
        <v>5.5629999999999999E-2</v>
      </c>
      <c r="J21" s="7">
        <v>5.1639999999999998E-2</v>
      </c>
      <c r="K21" s="7">
        <v>5.2519999999999997E-2</v>
      </c>
      <c r="L21" s="7">
        <v>5.8930000000000003E-2</v>
      </c>
      <c r="M21" s="7">
        <v>9.2700000000000005E-2</v>
      </c>
      <c r="N21" s="7">
        <v>9.2100000000000001E-2</v>
      </c>
      <c r="O21" s="7">
        <v>8.1600000000000006E-2</v>
      </c>
      <c r="P21" s="7">
        <v>7.4899999999999994E-2</v>
      </c>
      <c r="Q21" s="7">
        <v>7.46E-2</v>
      </c>
      <c r="R21" s="7">
        <v>0.14929999999999999</v>
      </c>
      <c r="S21" s="7">
        <v>7.886E-2</v>
      </c>
      <c r="T21" s="7">
        <v>5.466E-2</v>
      </c>
      <c r="U21" s="7">
        <v>2.4639999999999999E-2</v>
      </c>
    </row>
    <row r="22" spans="3:21" x14ac:dyDescent="0.25">
      <c r="C22" s="1" t="s">
        <v>44</v>
      </c>
      <c r="D22" s="1">
        <v>75633000</v>
      </c>
      <c r="E22" s="1" t="s">
        <v>54</v>
      </c>
      <c r="F22" s="1" t="s">
        <v>41</v>
      </c>
      <c r="G22" s="1" t="s">
        <v>55</v>
      </c>
      <c r="H22" s="7">
        <v>0.05</v>
      </c>
      <c r="I22" s="7">
        <v>7.5740000000000002E-2</v>
      </c>
      <c r="J22" s="7">
        <v>7.3550000000000004E-2</v>
      </c>
      <c r="K22" s="7">
        <v>5.6270000000000001E-2</v>
      </c>
      <c r="L22" s="7">
        <v>4.5870000000000001E-2</v>
      </c>
      <c r="M22" s="7">
        <v>4.0370000000000003E-2</v>
      </c>
      <c r="N22" s="7">
        <v>6.3350000000000004E-2</v>
      </c>
      <c r="O22" s="7">
        <v>8.2400000000000001E-2</v>
      </c>
      <c r="P22" s="7">
        <v>8.3000000000000004E-2</v>
      </c>
      <c r="Q22" s="7">
        <v>7.7499999999999999E-2</v>
      </c>
      <c r="R22" s="7">
        <v>0.11285000000000001</v>
      </c>
      <c r="S22" s="7">
        <v>6.2560000000000004E-2</v>
      </c>
      <c r="T22" s="7">
        <v>9.1399999999999995E-2</v>
      </c>
      <c r="U22" s="7">
        <v>8.5199999999999998E-2</v>
      </c>
    </row>
    <row r="23" spans="3:21" x14ac:dyDescent="0.25">
      <c r="C23" s="1" t="s">
        <v>44</v>
      </c>
      <c r="D23" s="1">
        <v>75633000</v>
      </c>
      <c r="E23" s="1" t="s">
        <v>54</v>
      </c>
      <c r="F23" s="1" t="s">
        <v>42</v>
      </c>
      <c r="G23" s="1" t="s">
        <v>55</v>
      </c>
      <c r="H23" s="7">
        <v>6.25E-2</v>
      </c>
      <c r="I23" s="7">
        <v>9.3799999999999994E-2</v>
      </c>
      <c r="J23" s="7">
        <v>9.1800000000000007E-2</v>
      </c>
      <c r="K23" s="7">
        <v>6.0299999999999999E-2</v>
      </c>
      <c r="L23" s="7">
        <v>2.7019999999999999E-2</v>
      </c>
      <c r="M23" s="7">
        <v>3.8100000000000002E-2</v>
      </c>
      <c r="N23" s="7">
        <v>8.1799999999999998E-2</v>
      </c>
      <c r="O23" s="7">
        <v>9.0639999999999998E-2</v>
      </c>
      <c r="P23" s="7">
        <v>7.4899999999999994E-2</v>
      </c>
      <c r="Q23" s="7">
        <v>7.3700000000000002E-2</v>
      </c>
      <c r="R23" s="7">
        <v>0.1051</v>
      </c>
      <c r="S23" s="7">
        <v>5.6730000000000003E-2</v>
      </c>
      <c r="T23" s="7">
        <v>7.5999999999999998E-2</v>
      </c>
      <c r="U23" s="7">
        <v>6.7599999999999993E-2</v>
      </c>
    </row>
    <row r="24" spans="3:21" x14ac:dyDescent="0.25">
      <c r="C24" s="1" t="s">
        <v>44</v>
      </c>
      <c r="D24" s="1">
        <v>28656000</v>
      </c>
      <c r="E24" s="1" t="s">
        <v>57</v>
      </c>
      <c r="F24" s="1" t="s">
        <v>41</v>
      </c>
      <c r="G24" s="1">
        <v>2013</v>
      </c>
      <c r="H24" s="7">
        <v>5.7070000000000003E-2</v>
      </c>
      <c r="I24" s="7">
        <v>5.0479999999999997E-2</v>
      </c>
      <c r="J24" s="7">
        <v>4.19E-2</v>
      </c>
      <c r="K24" s="7">
        <v>3.9669999999999997E-2</v>
      </c>
      <c r="L24" s="7">
        <v>4.7359999999999999E-2</v>
      </c>
      <c r="M24" s="7">
        <v>8.0699999999999994E-2</v>
      </c>
      <c r="N24" s="7">
        <v>7.6600000000000001E-2</v>
      </c>
      <c r="O24" s="7">
        <v>7.1999999999999995E-2</v>
      </c>
      <c r="P24" s="7">
        <v>6.2230000000000001E-2</v>
      </c>
      <c r="Q24" s="7">
        <v>7.8600000000000003E-2</v>
      </c>
      <c r="R24" s="7">
        <v>0.18140000000000001</v>
      </c>
      <c r="S24" s="7">
        <v>9.4600000000000004E-2</v>
      </c>
      <c r="T24" s="7">
        <v>8.0699999999999994E-2</v>
      </c>
      <c r="U24" s="7">
        <v>3.6799999999999999E-2</v>
      </c>
    </row>
    <row r="25" spans="3:21" x14ac:dyDescent="0.25">
      <c r="C25" s="1" t="s">
        <v>44</v>
      </c>
      <c r="D25" s="1">
        <v>28656000</v>
      </c>
      <c r="E25" s="1" t="s">
        <v>57</v>
      </c>
      <c r="F25" s="1" t="s">
        <v>42</v>
      </c>
      <c r="G25" s="1">
        <v>2013</v>
      </c>
      <c r="H25" s="7">
        <v>6.2260000000000003E-2</v>
      </c>
      <c r="I25" s="7">
        <v>5.3530000000000001E-2</v>
      </c>
      <c r="J25" s="7">
        <v>4.8739999999999999E-2</v>
      </c>
      <c r="K25" s="7">
        <v>4.4159999999999998E-2</v>
      </c>
      <c r="L25" s="7">
        <v>6.4449999999999993E-2</v>
      </c>
      <c r="M25" s="7">
        <v>0.1017</v>
      </c>
      <c r="N25" s="7">
        <v>8.6099999999999996E-2</v>
      </c>
      <c r="O25" s="7">
        <v>7.5259999999999994E-2</v>
      </c>
      <c r="P25" s="7">
        <v>6.4399999999999999E-2</v>
      </c>
      <c r="Q25" s="7">
        <v>6.7599999999999993E-2</v>
      </c>
      <c r="R25" s="7">
        <v>0.1588</v>
      </c>
      <c r="S25" s="7">
        <v>7.9200000000000007E-2</v>
      </c>
      <c r="T25" s="7">
        <v>6.4299999999999996E-2</v>
      </c>
      <c r="U25" s="7">
        <v>2.945E-2</v>
      </c>
    </row>
    <row r="26" spans="3:21" x14ac:dyDescent="0.25">
      <c r="C26" s="1" t="s">
        <v>44</v>
      </c>
      <c r="D26" s="1">
        <v>98701000</v>
      </c>
      <c r="E26" s="1" t="s">
        <v>59</v>
      </c>
      <c r="F26" s="1" t="s">
        <v>41</v>
      </c>
      <c r="G26" s="1">
        <v>2019</v>
      </c>
      <c r="H26" s="7">
        <v>8.3199999999999996E-2</v>
      </c>
      <c r="I26" s="7">
        <v>8.5199999999999998E-2</v>
      </c>
      <c r="J26" s="7">
        <v>6.7500000000000004E-2</v>
      </c>
      <c r="K26" s="7">
        <v>6.7900000000000002E-2</v>
      </c>
      <c r="L26" s="7">
        <v>6.5729999999999997E-2</v>
      </c>
      <c r="M26" s="7">
        <v>0.11176</v>
      </c>
      <c r="N26" s="7">
        <v>0.1137</v>
      </c>
      <c r="O26" s="7">
        <v>8.5999999999999993E-2</v>
      </c>
      <c r="P26" s="7">
        <v>6.9000000000000006E-2</v>
      </c>
      <c r="Q26" s="7">
        <v>5.7979999999999997E-2</v>
      </c>
      <c r="R26" s="7">
        <v>8.5099999999999995E-2</v>
      </c>
      <c r="S26" s="7">
        <v>4.5870000000000001E-2</v>
      </c>
      <c r="T26" s="7">
        <v>3.5369999999999999E-2</v>
      </c>
      <c r="U26" s="7">
        <v>2.5729999999999999E-2</v>
      </c>
    </row>
    <row r="27" spans="3:21" x14ac:dyDescent="0.25">
      <c r="C27" s="1" t="s">
        <v>44</v>
      </c>
      <c r="D27" s="1">
        <v>98701000</v>
      </c>
      <c r="E27" s="1" t="s">
        <v>59</v>
      </c>
      <c r="F27" s="1" t="s">
        <v>42</v>
      </c>
      <c r="G27" s="1">
        <v>2019</v>
      </c>
      <c r="H27" s="7">
        <v>7.2499999999999995E-2</v>
      </c>
      <c r="I27" s="7">
        <v>7.3359999999999995E-2</v>
      </c>
      <c r="J27" s="7">
        <v>5.8799999999999998E-2</v>
      </c>
      <c r="K27" s="7">
        <v>5.9900000000000002E-2</v>
      </c>
      <c r="L27" s="7">
        <v>6.8540000000000004E-2</v>
      </c>
      <c r="M27" s="7">
        <v>0.1115</v>
      </c>
      <c r="N27" s="7">
        <v>0.10376000000000001</v>
      </c>
      <c r="O27" s="7">
        <v>0.08</v>
      </c>
      <c r="P27" s="7">
        <v>6.7799999999999999E-2</v>
      </c>
      <c r="Q27" s="7">
        <v>5.9569999999999998E-2</v>
      </c>
      <c r="R27" s="7">
        <v>9.8699999999999996E-2</v>
      </c>
      <c r="S27" s="7">
        <v>5.6550000000000003E-2</v>
      </c>
      <c r="T27" s="7">
        <v>4.8340000000000001E-2</v>
      </c>
      <c r="U27" s="7">
        <v>4.0620000000000003E-2</v>
      </c>
    </row>
    <row r="28" spans="3:21" x14ac:dyDescent="0.25">
      <c r="C28" s="1" t="s">
        <v>44</v>
      </c>
      <c r="D28" s="1">
        <v>82701000</v>
      </c>
      <c r="E28" s="1" t="s">
        <v>60</v>
      </c>
      <c r="F28" s="1" t="s">
        <v>41</v>
      </c>
      <c r="G28" s="1" t="s">
        <v>47</v>
      </c>
      <c r="H28" s="7">
        <v>4.5469999999999997E-2</v>
      </c>
      <c r="I28" s="7">
        <v>5.3830000000000003E-2</v>
      </c>
      <c r="J28" s="7">
        <v>6.2700000000000006E-2</v>
      </c>
      <c r="K28" s="7">
        <v>6.5699999999999995E-2</v>
      </c>
      <c r="L28" s="7">
        <v>6.59E-2</v>
      </c>
      <c r="M28" s="7">
        <v>8.6199999999999999E-2</v>
      </c>
      <c r="N28" s="7">
        <v>0.13020000000000001</v>
      </c>
      <c r="O28" s="7">
        <v>9.7049999999999997E-2</v>
      </c>
      <c r="P28" s="7">
        <v>7.4770000000000003E-2</v>
      </c>
      <c r="Q28" s="7">
        <v>6.6699999999999995E-2</v>
      </c>
      <c r="R28" s="7">
        <v>0.11115</v>
      </c>
      <c r="S28" s="7">
        <v>5.9360000000000003E-2</v>
      </c>
      <c r="T28" s="7">
        <v>4.8399999999999999E-2</v>
      </c>
      <c r="U28" s="7">
        <v>3.2620000000000003E-2</v>
      </c>
    </row>
    <row r="29" spans="3:21" x14ac:dyDescent="0.25">
      <c r="C29" s="1" t="s">
        <v>44</v>
      </c>
      <c r="D29" s="1">
        <v>82701000</v>
      </c>
      <c r="E29" s="1" t="s">
        <v>60</v>
      </c>
      <c r="F29" s="1" t="s">
        <v>42</v>
      </c>
      <c r="G29" s="1" t="s">
        <v>47</v>
      </c>
      <c r="H29" s="7">
        <v>5.3530000000000001E-2</v>
      </c>
      <c r="I29" s="7">
        <v>6.4199999999999993E-2</v>
      </c>
      <c r="J29" s="7">
        <v>6.8360000000000004E-2</v>
      </c>
      <c r="K29" s="7">
        <v>7.0559999999999998E-2</v>
      </c>
      <c r="L29" s="7">
        <v>6.8659999999999999E-2</v>
      </c>
      <c r="M29" s="7">
        <v>8.3860000000000004E-2</v>
      </c>
      <c r="N29" s="7">
        <v>0.11633</v>
      </c>
      <c r="O29" s="7">
        <v>9.4E-2</v>
      </c>
      <c r="P29" s="7">
        <v>7.5600000000000001E-2</v>
      </c>
      <c r="Q29" s="7">
        <v>6.4299999999999996E-2</v>
      </c>
      <c r="R29" s="7">
        <v>0.106</v>
      </c>
      <c r="S29" s="7">
        <v>5.4780000000000002E-2</v>
      </c>
      <c r="T29" s="7">
        <v>5.0540000000000002E-2</v>
      </c>
      <c r="U29" s="7">
        <v>2.9270000000000001E-2</v>
      </c>
    </row>
    <row r="31" spans="3:21" x14ac:dyDescent="0.25">
      <c r="C31" s="1" t="s">
        <v>50</v>
      </c>
      <c r="D31" s="1">
        <v>80631000</v>
      </c>
      <c r="E31" s="1" t="s">
        <v>51</v>
      </c>
      <c r="F31" s="1" t="s">
        <v>41</v>
      </c>
      <c r="G31" s="1">
        <v>2020</v>
      </c>
      <c r="H31" s="7">
        <v>5.713E-2</v>
      </c>
      <c r="I31" s="7">
        <v>6.6350000000000006E-2</v>
      </c>
      <c r="J31" s="7">
        <v>6.54E-2</v>
      </c>
      <c r="K31" s="7">
        <v>4.7969999999999999E-2</v>
      </c>
      <c r="L31" s="7">
        <v>4.8160000000000001E-2</v>
      </c>
      <c r="M31" s="7">
        <v>4.5749999999999999E-2</v>
      </c>
      <c r="N31" s="7">
        <v>7.306E-2</v>
      </c>
      <c r="O31" s="7">
        <v>7.0499999999999993E-2</v>
      </c>
      <c r="P31" s="7">
        <v>6.5699999999999995E-2</v>
      </c>
      <c r="Q31" s="7">
        <v>6.1429999999999998E-2</v>
      </c>
      <c r="R31" s="7">
        <v>0.14660000000000001</v>
      </c>
      <c r="S31" s="7">
        <v>9.0639999999999998E-2</v>
      </c>
      <c r="T31" s="7">
        <v>8.7499999999999994E-2</v>
      </c>
      <c r="U31" s="7">
        <v>7.3700000000000002E-2</v>
      </c>
    </row>
    <row r="32" spans="3:21" x14ac:dyDescent="0.25">
      <c r="C32" s="1" t="s">
        <v>50</v>
      </c>
      <c r="D32" s="1">
        <v>80631000</v>
      </c>
      <c r="E32" s="1" t="s">
        <v>51</v>
      </c>
      <c r="F32" s="1" t="s">
        <v>42</v>
      </c>
      <c r="G32" s="1">
        <v>2020</v>
      </c>
      <c r="H32" s="7">
        <v>6.1899999999999997E-2</v>
      </c>
      <c r="I32" s="7">
        <v>7.1800000000000003E-2</v>
      </c>
      <c r="J32" s="7">
        <v>6.9099999999999995E-2</v>
      </c>
      <c r="K32" s="7">
        <v>5.1240000000000001E-2</v>
      </c>
      <c r="L32" s="7">
        <v>4.446E-2</v>
      </c>
      <c r="M32" s="7">
        <v>8.0439999999999998E-2</v>
      </c>
      <c r="N32" s="7">
        <v>9.3899999999999997E-2</v>
      </c>
      <c r="O32" s="7">
        <v>7.5130000000000002E-2</v>
      </c>
      <c r="P32" s="7">
        <v>6.3600000000000004E-2</v>
      </c>
      <c r="Q32" s="7">
        <v>6.1039999999999997E-2</v>
      </c>
      <c r="R32" s="7">
        <v>0.1278</v>
      </c>
      <c r="S32" s="7">
        <v>7.6969999999999997E-2</v>
      </c>
      <c r="T32" s="7">
        <v>7.2900000000000006E-2</v>
      </c>
      <c r="U32" s="7">
        <v>4.9840000000000002E-2</v>
      </c>
    </row>
    <row r="33" spans="3:21" x14ac:dyDescent="0.25">
      <c r="C33" s="1" t="s">
        <v>50</v>
      </c>
      <c r="D33" s="1">
        <v>80601000</v>
      </c>
      <c r="E33" s="1" t="s">
        <v>52</v>
      </c>
      <c r="F33" s="1" t="s">
        <v>41</v>
      </c>
      <c r="G33" s="1">
        <v>2020</v>
      </c>
      <c r="H33" s="7">
        <v>7.2270000000000001E-2</v>
      </c>
      <c r="I33" s="7">
        <v>8.7160000000000001E-2</v>
      </c>
      <c r="J33" s="7">
        <v>8.0140000000000003E-2</v>
      </c>
      <c r="K33" s="7">
        <v>5.5300000000000002E-2</v>
      </c>
      <c r="L33" s="7">
        <v>5.79E-2</v>
      </c>
      <c r="M33" s="7">
        <v>4.1930000000000002E-2</v>
      </c>
      <c r="N33" s="7">
        <v>6.9599999999999995E-2</v>
      </c>
      <c r="O33" s="7">
        <v>6.2469999999999998E-2</v>
      </c>
      <c r="P33" s="7">
        <v>6.2560000000000004E-2</v>
      </c>
      <c r="Q33" s="7">
        <v>5.91E-2</v>
      </c>
      <c r="R33" s="7">
        <v>0.14610000000000001</v>
      </c>
      <c r="S33" s="7">
        <v>8.5139999999999993E-2</v>
      </c>
      <c r="T33" s="7">
        <v>7.1900000000000006E-2</v>
      </c>
      <c r="U33" s="7">
        <v>4.8500000000000001E-2</v>
      </c>
    </row>
    <row r="34" spans="3:21" x14ac:dyDescent="0.25">
      <c r="C34" s="1" t="s">
        <v>50</v>
      </c>
      <c r="D34" s="1">
        <v>80601000</v>
      </c>
      <c r="E34" s="1" t="s">
        <v>52</v>
      </c>
      <c r="F34" s="1" t="s">
        <v>42</v>
      </c>
      <c r="G34" s="1">
        <v>2020</v>
      </c>
      <c r="H34" s="7">
        <v>7.2139999999999996E-2</v>
      </c>
      <c r="I34" s="7">
        <v>8.6360000000000006E-2</v>
      </c>
      <c r="J34" s="7">
        <v>8.2460000000000006E-2</v>
      </c>
      <c r="K34" s="7">
        <v>5.8470000000000001E-2</v>
      </c>
      <c r="L34" s="7">
        <v>6.5250000000000002E-2</v>
      </c>
      <c r="M34" s="7">
        <v>5.7099999999999998E-2</v>
      </c>
      <c r="N34" s="7">
        <v>8.0140000000000003E-2</v>
      </c>
      <c r="O34" s="7">
        <v>7.0860000000000006E-2</v>
      </c>
      <c r="P34" s="7">
        <v>5.8900000000000001E-2</v>
      </c>
      <c r="Q34" s="7">
        <v>5.8779999999999999E-2</v>
      </c>
      <c r="R34" s="7">
        <v>0.1333</v>
      </c>
      <c r="S34" s="7">
        <v>7.9000000000000001E-2</v>
      </c>
      <c r="T34" s="7">
        <v>6.1650000000000003E-2</v>
      </c>
      <c r="U34" s="7">
        <v>3.5639999999999998E-2</v>
      </c>
    </row>
    <row r="39" spans="3:21" x14ac:dyDescent="0.25">
      <c r="D39" s="1"/>
      <c r="E39" s="1"/>
      <c r="F39" s="1"/>
      <c r="G39" s="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3:21" x14ac:dyDescent="0.25">
      <c r="C40" s="3" t="s">
        <v>19</v>
      </c>
      <c r="D40" s="2" t="s">
        <v>25</v>
      </c>
      <c r="E40" s="2" t="s">
        <v>17</v>
      </c>
      <c r="F40" s="2" t="s">
        <v>26</v>
      </c>
      <c r="G40" s="2" t="s">
        <v>18</v>
      </c>
      <c r="H40" s="2" t="s">
        <v>27</v>
      </c>
      <c r="I40" s="2" t="s">
        <v>28</v>
      </c>
      <c r="J40" s="2" t="s">
        <v>29</v>
      </c>
      <c r="K40" s="2" t="s">
        <v>30</v>
      </c>
      <c r="L40" s="2" t="s">
        <v>31</v>
      </c>
      <c r="M40" s="2" t="s">
        <v>32</v>
      </c>
      <c r="N40" s="2" t="s">
        <v>33</v>
      </c>
      <c r="O40" s="2" t="s">
        <v>34</v>
      </c>
      <c r="P40" s="2" t="s">
        <v>35</v>
      </c>
      <c r="Q40" s="2" t="s">
        <v>36</v>
      </c>
      <c r="R40" s="2" t="s">
        <v>37</v>
      </c>
      <c r="S40" s="2" t="s">
        <v>38</v>
      </c>
      <c r="T40" s="2" t="s">
        <v>39</v>
      </c>
      <c r="U40" s="2" t="s">
        <v>40</v>
      </c>
    </row>
    <row r="41" spans="3:21" x14ac:dyDescent="0.25">
      <c r="C41" s="4" t="s">
        <v>20</v>
      </c>
      <c r="D41" s="1">
        <v>11635000</v>
      </c>
      <c r="E41" s="1" t="s">
        <v>21</v>
      </c>
      <c r="F41" s="1" t="s">
        <v>41</v>
      </c>
      <c r="G41" s="1">
        <v>2018</v>
      </c>
      <c r="H41" s="7">
        <v>6.2260000000000003E-2</v>
      </c>
      <c r="I41" s="7">
        <v>6.6500000000000004E-2</v>
      </c>
      <c r="J41" s="7">
        <v>6.1740000000000003E-2</v>
      </c>
      <c r="K41" s="7">
        <v>4.3060000000000001E-2</v>
      </c>
      <c r="L41" s="7">
        <v>3.4329999999999999E-2</v>
      </c>
      <c r="M41" s="7">
        <v>2.5440000000000001E-2</v>
      </c>
      <c r="N41" s="7">
        <v>5.4260000000000003E-2</v>
      </c>
      <c r="O41" s="7">
        <v>6.9599999999999995E-2</v>
      </c>
      <c r="P41" s="7">
        <v>7.51E-2</v>
      </c>
      <c r="Q41" s="7">
        <v>6.4939999999999998E-2</v>
      </c>
      <c r="R41" s="7">
        <v>0.16250000000000001</v>
      </c>
      <c r="S41" s="7">
        <v>0.1</v>
      </c>
      <c r="T41" s="7">
        <v>0.108</v>
      </c>
      <c r="U41" s="7">
        <v>7.2400000000000006E-2</v>
      </c>
    </row>
    <row r="42" spans="3:21" x14ac:dyDescent="0.25">
      <c r="C42" s="4" t="s">
        <v>20</v>
      </c>
      <c r="D42" s="1">
        <v>11635000</v>
      </c>
      <c r="E42" s="1" t="s">
        <v>21</v>
      </c>
      <c r="F42" s="1" t="s">
        <v>42</v>
      </c>
      <c r="G42" s="1">
        <v>2018</v>
      </c>
      <c r="H42" s="7">
        <v>6.9639999999999994E-2</v>
      </c>
      <c r="I42" s="7">
        <v>7.7399999999999997E-2</v>
      </c>
      <c r="J42" s="7">
        <v>6.8900000000000003E-2</v>
      </c>
      <c r="K42" s="7">
        <v>4.7329999999999997E-2</v>
      </c>
      <c r="L42" s="7">
        <v>3.6650000000000002E-2</v>
      </c>
      <c r="M42" s="7">
        <v>3.848E-2</v>
      </c>
      <c r="N42" s="7">
        <v>7.1999999999999995E-2</v>
      </c>
      <c r="O42" s="7">
        <v>7.5700000000000003E-2</v>
      </c>
      <c r="P42" s="7">
        <v>7.4770000000000003E-2</v>
      </c>
      <c r="Q42" s="7">
        <v>6.726E-2</v>
      </c>
      <c r="R42" s="7">
        <v>0.14940000000000001</v>
      </c>
      <c r="S42" s="7">
        <v>9.393E-2</v>
      </c>
      <c r="T42" s="7">
        <v>7.5870000000000007E-2</v>
      </c>
      <c r="U42" s="7">
        <v>5.2670000000000002E-2</v>
      </c>
    </row>
    <row r="43" spans="3:21" x14ac:dyDescent="0.25">
      <c r="C43" s="4" t="s">
        <v>20</v>
      </c>
      <c r="D43" s="1">
        <v>3623000</v>
      </c>
      <c r="E43" s="1" t="s">
        <v>22</v>
      </c>
      <c r="F43" s="1" t="s">
        <v>41</v>
      </c>
      <c r="G43" s="1">
        <v>2022</v>
      </c>
      <c r="H43" s="7">
        <v>4.6170000000000003E-2</v>
      </c>
      <c r="I43" s="7">
        <v>6.6500000000000004E-2</v>
      </c>
      <c r="J43" s="7">
        <v>6.8699999999999997E-2</v>
      </c>
      <c r="K43" s="7">
        <v>6.055E-2</v>
      </c>
      <c r="L43" s="7">
        <v>4.7149999999999997E-2</v>
      </c>
      <c r="M43" s="7">
        <v>5.2979999999999999E-2</v>
      </c>
      <c r="N43" s="7">
        <v>6.4100000000000004E-2</v>
      </c>
      <c r="O43" s="7">
        <v>7.5130000000000002E-2</v>
      </c>
      <c r="P43" s="7">
        <v>7.3849999999999999E-2</v>
      </c>
      <c r="Q43" s="7">
        <v>7.5399999999999995E-2</v>
      </c>
      <c r="R43" s="7">
        <v>0.12670000000000001</v>
      </c>
      <c r="S43" s="7">
        <v>7.5700000000000003E-2</v>
      </c>
      <c r="T43" s="7">
        <v>8.6360000000000006E-2</v>
      </c>
      <c r="U43" s="7">
        <v>8.0600000000000005E-2</v>
      </c>
    </row>
    <row r="44" spans="3:21" x14ac:dyDescent="0.25">
      <c r="C44" s="4" t="s">
        <v>20</v>
      </c>
      <c r="D44" s="1">
        <v>3623000</v>
      </c>
      <c r="E44" s="1" t="s">
        <v>22</v>
      </c>
      <c r="F44" s="1" t="s">
        <v>42</v>
      </c>
      <c r="G44" s="1">
        <v>2022</v>
      </c>
      <c r="H44" s="7">
        <v>5.3560000000000003E-2</v>
      </c>
      <c r="I44" s="7">
        <v>7.3700000000000002E-2</v>
      </c>
      <c r="J44" s="7">
        <v>7.324E-2</v>
      </c>
      <c r="K44" s="7">
        <v>6.1920000000000003E-2</v>
      </c>
      <c r="L44" s="7">
        <v>5.1569999999999998E-2</v>
      </c>
      <c r="M44" s="7">
        <v>6.1370000000000001E-2</v>
      </c>
      <c r="N44" s="7">
        <v>7.4770000000000003E-2</v>
      </c>
      <c r="O44" s="7">
        <v>8.1850000000000006E-2</v>
      </c>
      <c r="P44" s="7">
        <v>7.6300000000000007E-2</v>
      </c>
      <c r="Q44" s="7">
        <v>7.3849999999999999E-2</v>
      </c>
      <c r="R44" s="7">
        <v>0.1183</v>
      </c>
      <c r="S44" s="7">
        <v>6.8049999999999999E-2</v>
      </c>
      <c r="T44" s="7">
        <v>7.3359999999999995E-2</v>
      </c>
      <c r="U44" s="7">
        <v>5.8200000000000002E-2</v>
      </c>
    </row>
    <row r="45" spans="3:21" x14ac:dyDescent="0.25">
      <c r="C45" s="4" t="s">
        <v>20</v>
      </c>
      <c r="D45" s="1">
        <v>65722000</v>
      </c>
      <c r="E45" s="1" t="s">
        <v>23</v>
      </c>
      <c r="F45" s="1" t="s">
        <v>41</v>
      </c>
      <c r="G45" s="1">
        <v>2023</v>
      </c>
      <c r="H45" s="7">
        <v>4.7969999999999999E-2</v>
      </c>
      <c r="I45" s="7">
        <v>6.0729999999999999E-2</v>
      </c>
      <c r="J45" s="7">
        <v>5.7160000000000002E-2</v>
      </c>
      <c r="K45" s="7">
        <v>5.0700000000000002E-2</v>
      </c>
      <c r="L45" s="7">
        <v>4.4299999999999999E-2</v>
      </c>
      <c r="M45" s="7">
        <v>4.675E-2</v>
      </c>
      <c r="N45" s="7">
        <v>7.3300000000000004E-2</v>
      </c>
      <c r="O45" s="7">
        <v>9.3439999999999995E-2</v>
      </c>
      <c r="P45" s="7">
        <v>8.9899999999999994E-2</v>
      </c>
      <c r="Q45" s="7">
        <v>7.3599999999999999E-2</v>
      </c>
      <c r="R45" s="7">
        <v>0.1249</v>
      </c>
      <c r="S45" s="7">
        <v>7.1040000000000006E-2</v>
      </c>
      <c r="T45" s="7">
        <v>8.5500000000000007E-2</v>
      </c>
      <c r="U45" s="7">
        <v>8.0699999999999994E-2</v>
      </c>
    </row>
    <row r="46" spans="3:21" x14ac:dyDescent="0.25">
      <c r="C46" s="4" t="s">
        <v>20</v>
      </c>
      <c r="D46" s="1">
        <v>65722000</v>
      </c>
      <c r="E46" s="1" t="s">
        <v>23</v>
      </c>
      <c r="F46" s="1" t="s">
        <v>42</v>
      </c>
      <c r="G46" s="1">
        <v>2023</v>
      </c>
      <c r="H46" s="7">
        <v>5.3159999999999999E-2</v>
      </c>
      <c r="I46" s="7">
        <v>6.83E-2</v>
      </c>
      <c r="J46" s="7">
        <v>6.9029999999999994E-2</v>
      </c>
      <c r="K46" s="7">
        <v>6.0060000000000002E-2</v>
      </c>
      <c r="L46" s="7">
        <v>4.8219999999999999E-2</v>
      </c>
      <c r="M46" s="7">
        <v>4.7730000000000002E-2</v>
      </c>
      <c r="N46" s="7">
        <v>7.3400000000000007E-2</v>
      </c>
      <c r="O46" s="7">
        <v>9.8299999999999998E-2</v>
      </c>
      <c r="P46" s="7">
        <v>8.6699999999999999E-2</v>
      </c>
      <c r="Q46" s="7">
        <v>7.6899999999999996E-2</v>
      </c>
      <c r="R46" s="7">
        <v>0.11774</v>
      </c>
      <c r="S46" s="7">
        <v>6.5060000000000007E-2</v>
      </c>
      <c r="T46" s="7">
        <v>7.306E-2</v>
      </c>
      <c r="U46" s="7">
        <v>6.2300000000000001E-2</v>
      </c>
    </row>
    <row r="47" spans="3:21" x14ac:dyDescent="0.25">
      <c r="C47" s="4" t="s">
        <v>20</v>
      </c>
      <c r="D47" s="1">
        <v>1630000</v>
      </c>
      <c r="E47" s="1" t="s">
        <v>64</v>
      </c>
      <c r="F47" s="1" t="s">
        <v>41</v>
      </c>
      <c r="G47" s="1">
        <v>2023</v>
      </c>
      <c r="H47" s="7">
        <v>4.2720000000000001E-2</v>
      </c>
      <c r="I47" s="7">
        <v>6.8849999999999995E-2</v>
      </c>
      <c r="J47" s="7">
        <v>7.22E-2</v>
      </c>
      <c r="K47" s="7">
        <v>6.3899999999999998E-2</v>
      </c>
      <c r="L47" s="7">
        <v>4.1750000000000002E-2</v>
      </c>
      <c r="M47" s="7">
        <v>3.424E-2</v>
      </c>
      <c r="N47" s="7">
        <v>4.9770000000000002E-2</v>
      </c>
      <c r="O47" s="7">
        <v>8.0699999999999994E-2</v>
      </c>
      <c r="P47" s="7">
        <v>8.2150000000000001E-2</v>
      </c>
      <c r="Q47" s="7">
        <v>7.5800000000000006E-2</v>
      </c>
      <c r="R47" s="7">
        <v>0.12085</v>
      </c>
      <c r="S47" s="7">
        <v>6.726E-2</v>
      </c>
      <c r="T47" s="7">
        <v>0.1027</v>
      </c>
      <c r="U47" s="7">
        <v>9.7100000000000006E-2</v>
      </c>
    </row>
    <row r="48" spans="3:21" x14ac:dyDescent="0.25">
      <c r="C48" s="4" t="s">
        <v>20</v>
      </c>
      <c r="D48" s="1">
        <v>1630000</v>
      </c>
      <c r="E48" s="1" t="s">
        <v>64</v>
      </c>
      <c r="F48" s="1" t="s">
        <v>42</v>
      </c>
      <c r="G48" s="1">
        <v>2023</v>
      </c>
      <c r="H48" s="7">
        <v>0.05</v>
      </c>
      <c r="I48" s="7">
        <v>7.5700000000000003E-2</v>
      </c>
      <c r="J48" s="7">
        <v>8.2799999999999999E-2</v>
      </c>
      <c r="K48" s="7">
        <v>7.6300000000000007E-2</v>
      </c>
      <c r="L48" s="7">
        <v>5.6149999999999999E-2</v>
      </c>
      <c r="M48" s="7">
        <v>4.5260000000000002E-2</v>
      </c>
      <c r="N48" s="7">
        <v>5.8069999999999997E-2</v>
      </c>
      <c r="O48" s="7">
        <v>7.6999999999999999E-2</v>
      </c>
      <c r="P48" s="7">
        <v>7.8899999999999998E-2</v>
      </c>
      <c r="Q48" s="7">
        <v>7.4800000000000005E-2</v>
      </c>
      <c r="R48" s="7">
        <v>0.1106</v>
      </c>
      <c r="S48" s="7">
        <v>6.2469999999999998E-2</v>
      </c>
      <c r="T48" s="7">
        <v>8.4199999999999997E-2</v>
      </c>
      <c r="U48" s="7">
        <v>6.7699999999999996E-2</v>
      </c>
    </row>
    <row r="49" spans="3:21" x14ac:dyDescent="0.25">
      <c r="C49" s="4" t="s">
        <v>20</v>
      </c>
      <c r="D49" s="1">
        <v>33618000</v>
      </c>
      <c r="E49" s="1" t="s">
        <v>66</v>
      </c>
      <c r="F49" s="1" t="s">
        <v>41</v>
      </c>
      <c r="G49" s="1">
        <v>2020</v>
      </c>
      <c r="H49" s="7">
        <v>4.514E-2</v>
      </c>
      <c r="I49" s="7">
        <v>6.9339999999999999E-2</v>
      </c>
      <c r="J49" s="7">
        <v>5.6640000000000003E-2</v>
      </c>
      <c r="K49" s="7">
        <v>3.7350000000000001E-2</v>
      </c>
      <c r="L49" s="7">
        <v>4.5319999999999999E-2</v>
      </c>
      <c r="M49" s="7">
        <v>2.5250000000000002E-2</v>
      </c>
      <c r="N49" s="7">
        <v>5.8169999999999999E-2</v>
      </c>
      <c r="O49" s="7">
        <v>6.7900000000000002E-2</v>
      </c>
      <c r="P49" s="7">
        <v>6.3E-2</v>
      </c>
      <c r="Q49" s="7">
        <v>6.3839999999999994E-2</v>
      </c>
      <c r="R49" s="7">
        <v>0.15229999999999999</v>
      </c>
      <c r="S49" s="7">
        <v>0.10034</v>
      </c>
      <c r="T49" s="7">
        <v>0.12164</v>
      </c>
      <c r="U49" s="7">
        <v>9.3799999999999994E-2</v>
      </c>
    </row>
    <row r="50" spans="3:21" x14ac:dyDescent="0.25">
      <c r="C50" s="4" t="s">
        <v>20</v>
      </c>
      <c r="D50" s="1">
        <v>33618000</v>
      </c>
      <c r="E50" s="1" t="s">
        <v>66</v>
      </c>
      <c r="F50" s="1" t="s">
        <v>42</v>
      </c>
      <c r="G50" s="1">
        <v>2020</v>
      </c>
      <c r="H50" s="7">
        <v>5.1479999999999998E-2</v>
      </c>
      <c r="I50" s="7">
        <v>7.7499999999999999E-2</v>
      </c>
      <c r="J50" s="7">
        <v>5.9900000000000002E-2</v>
      </c>
      <c r="K50" s="7">
        <v>4.0340000000000001E-2</v>
      </c>
      <c r="L50" s="7">
        <v>4.2880000000000001E-2</v>
      </c>
      <c r="M50" s="7">
        <v>5.0840000000000003E-2</v>
      </c>
      <c r="N50" s="7">
        <v>8.5750000000000007E-2</v>
      </c>
      <c r="O50" s="7">
        <v>8.4000000000000005E-2</v>
      </c>
      <c r="P50" s="7">
        <v>6.9339999999999999E-2</v>
      </c>
      <c r="Q50" s="7">
        <v>6.2899999999999998E-2</v>
      </c>
      <c r="R50" s="7">
        <v>0.1323</v>
      </c>
      <c r="S50" s="7">
        <v>8.48E-2</v>
      </c>
      <c r="T50" s="7">
        <v>8.9399999999999993E-2</v>
      </c>
      <c r="U50" s="7">
        <v>6.8540000000000004E-2</v>
      </c>
    </row>
    <row r="51" spans="3:21" x14ac:dyDescent="0.25">
      <c r="C51" s="4" t="s">
        <v>20</v>
      </c>
      <c r="D51" s="1">
        <v>11710000</v>
      </c>
      <c r="E51" s="1" t="s">
        <v>69</v>
      </c>
      <c r="F51" s="1" t="s">
        <v>41</v>
      </c>
      <c r="G51" s="1">
        <v>2019</v>
      </c>
      <c r="H51" s="7">
        <v>5.8799999999999998E-2</v>
      </c>
      <c r="I51" s="7">
        <v>6.7799999999999999E-2</v>
      </c>
      <c r="J51" s="7">
        <v>6.0400000000000002E-2</v>
      </c>
      <c r="K51" s="7">
        <v>4.6899999999999997E-2</v>
      </c>
      <c r="L51" s="7">
        <v>3.168E-2</v>
      </c>
      <c r="M51" s="7">
        <v>4.7940000000000003E-2</v>
      </c>
      <c r="N51" s="7">
        <v>7.7149999999999996E-2</v>
      </c>
      <c r="O51" s="7">
        <v>8.6550000000000002E-2</v>
      </c>
      <c r="P51" s="7">
        <v>8.0259999999999998E-2</v>
      </c>
      <c r="Q51" s="7">
        <v>6.3049999999999995E-2</v>
      </c>
      <c r="R51" s="7">
        <v>0.12759999999999999</v>
      </c>
      <c r="S51" s="7">
        <v>8.0399999999999999E-2</v>
      </c>
      <c r="T51" s="7">
        <v>9.3700000000000006E-2</v>
      </c>
      <c r="U51" s="7">
        <v>7.7899999999999997E-2</v>
      </c>
    </row>
    <row r="52" spans="3:21" x14ac:dyDescent="0.25">
      <c r="C52" s="4" t="s">
        <v>20</v>
      </c>
      <c r="D52" s="1">
        <v>11710000</v>
      </c>
      <c r="E52" s="1" t="s">
        <v>69</v>
      </c>
      <c r="F52" s="1" t="s">
        <v>42</v>
      </c>
      <c r="G52" s="1">
        <v>2019</v>
      </c>
      <c r="H52" s="7">
        <v>7.0430000000000006E-2</v>
      </c>
      <c r="I52" s="7">
        <v>8.2150000000000001E-2</v>
      </c>
      <c r="J52" s="7">
        <v>6.9760000000000003E-2</v>
      </c>
      <c r="K52" s="7">
        <v>5.4100000000000002E-2</v>
      </c>
      <c r="L52" s="7">
        <v>2.7189999999999999E-2</v>
      </c>
      <c r="M52" s="7">
        <v>4.8550000000000003E-2</v>
      </c>
      <c r="N52" s="7">
        <v>8.7999999999999995E-2</v>
      </c>
      <c r="O52" s="7">
        <v>0.10009999999999999</v>
      </c>
      <c r="P52" s="7">
        <v>9.4539999999999999E-2</v>
      </c>
      <c r="Q52" s="7">
        <v>6.83E-2</v>
      </c>
      <c r="R52" s="7">
        <v>0.11115</v>
      </c>
      <c r="S52" s="7">
        <v>6.7500000000000004E-2</v>
      </c>
      <c r="T52" s="7">
        <v>6.6500000000000004E-2</v>
      </c>
      <c r="U52" s="7">
        <v>5.1670000000000001E-2</v>
      </c>
    </row>
    <row r="54" spans="3:21" x14ac:dyDescent="0.25">
      <c r="C54" s="10" t="s">
        <v>44</v>
      </c>
      <c r="D54" s="1">
        <v>56613000</v>
      </c>
      <c r="E54" s="1" t="s">
        <v>45</v>
      </c>
      <c r="F54" s="1" t="s">
        <v>41</v>
      </c>
      <c r="G54" s="1">
        <v>2019</v>
      </c>
      <c r="H54" s="7">
        <v>5.5329999999999997E-2</v>
      </c>
      <c r="I54" s="7">
        <v>5.8099999999999999E-2</v>
      </c>
      <c r="J54" s="7">
        <v>5.4960000000000002E-2</v>
      </c>
      <c r="K54" s="7">
        <v>4.3099999999999999E-2</v>
      </c>
      <c r="L54" s="7">
        <v>4.0250000000000001E-2</v>
      </c>
      <c r="M54" s="7">
        <v>5.5660000000000001E-2</v>
      </c>
      <c r="N54" s="7">
        <v>8.2500000000000004E-2</v>
      </c>
      <c r="O54" s="7">
        <v>7.7200000000000005E-2</v>
      </c>
      <c r="P54" s="7">
        <v>7.0739999999999997E-2</v>
      </c>
      <c r="Q54" s="7">
        <v>6.4449999999999993E-2</v>
      </c>
      <c r="R54" s="7">
        <v>0.14199999999999999</v>
      </c>
      <c r="S54" s="7">
        <v>8.8200000000000001E-2</v>
      </c>
      <c r="T54" s="7">
        <v>9.1899999999999996E-2</v>
      </c>
      <c r="U54" s="7">
        <v>7.5560000000000002E-2</v>
      </c>
    </row>
    <row r="55" spans="3:21" x14ac:dyDescent="0.25">
      <c r="C55" s="1" t="s">
        <v>44</v>
      </c>
      <c r="D55" s="1">
        <v>56613000</v>
      </c>
      <c r="E55" s="1" t="s">
        <v>45</v>
      </c>
      <c r="F55" s="1" t="s">
        <v>42</v>
      </c>
      <c r="G55" s="1">
        <v>2019</v>
      </c>
      <c r="H55" s="7">
        <v>6.1199999999999997E-2</v>
      </c>
      <c r="I55" s="7">
        <v>6.7299999999999999E-2</v>
      </c>
      <c r="J55" s="7">
        <v>5.91E-2</v>
      </c>
      <c r="K55" s="7">
        <v>4.938E-2</v>
      </c>
      <c r="L55" s="7">
        <v>4.2500000000000003E-2</v>
      </c>
      <c r="M55" s="7">
        <v>6.0729999999999999E-2</v>
      </c>
      <c r="N55" s="7">
        <v>9.0149999999999994E-2</v>
      </c>
      <c r="O55" s="7">
        <v>8.5099999999999995E-2</v>
      </c>
      <c r="P55" s="7">
        <v>7.5600000000000001E-2</v>
      </c>
      <c r="Q55" s="7">
        <v>6.5799999999999997E-2</v>
      </c>
      <c r="R55" s="7">
        <v>0.12989999999999999</v>
      </c>
      <c r="S55" s="7">
        <v>8.1900000000000001E-2</v>
      </c>
      <c r="T55" s="7">
        <v>7.4160000000000004E-2</v>
      </c>
      <c r="U55" s="7">
        <v>5.7099999999999998E-2</v>
      </c>
    </row>
    <row r="56" spans="3:21" x14ac:dyDescent="0.25">
      <c r="C56" s="1" t="s">
        <v>44</v>
      </c>
      <c r="D56" s="1">
        <v>63637000</v>
      </c>
      <c r="E56" s="1" t="s">
        <v>49</v>
      </c>
      <c r="F56" s="1" t="s">
        <v>41</v>
      </c>
      <c r="G56" s="1">
        <v>2013</v>
      </c>
      <c r="H56" s="7">
        <v>6.1199999999999997E-2</v>
      </c>
      <c r="I56" s="7">
        <v>5.79E-2</v>
      </c>
      <c r="J56" s="7">
        <v>5.1180000000000003E-2</v>
      </c>
      <c r="K56" s="7">
        <v>5.246E-2</v>
      </c>
      <c r="L56" s="7">
        <v>5.9229999999999998E-2</v>
      </c>
      <c r="M56" s="7">
        <v>7.6300000000000007E-2</v>
      </c>
      <c r="N56" s="7">
        <v>7.4770000000000003E-2</v>
      </c>
      <c r="O56" s="7">
        <v>7.1499999999999994E-2</v>
      </c>
      <c r="P56" s="7">
        <v>6.6799999999999998E-2</v>
      </c>
      <c r="Q56" s="7">
        <v>7.4499999999999997E-2</v>
      </c>
      <c r="R56" s="7">
        <v>0.16220000000000001</v>
      </c>
      <c r="S56" s="7">
        <v>8.6599999999999996E-2</v>
      </c>
      <c r="T56" s="7">
        <v>6.6830000000000001E-2</v>
      </c>
      <c r="U56" s="7">
        <v>3.85E-2</v>
      </c>
    </row>
    <row r="57" spans="3:21" x14ac:dyDescent="0.25">
      <c r="C57" s="1" t="s">
        <v>44</v>
      </c>
      <c r="D57" s="1">
        <v>63637000</v>
      </c>
      <c r="E57" s="1" t="s">
        <v>49</v>
      </c>
      <c r="F57" s="1" t="s">
        <v>42</v>
      </c>
      <c r="G57" s="1">
        <v>2013</v>
      </c>
      <c r="H57" s="7">
        <v>5.79E-2</v>
      </c>
      <c r="I57" s="7">
        <v>5.5629999999999999E-2</v>
      </c>
      <c r="J57" s="7">
        <v>5.1639999999999998E-2</v>
      </c>
      <c r="K57" s="7">
        <v>5.2519999999999997E-2</v>
      </c>
      <c r="L57" s="7">
        <v>5.8930000000000003E-2</v>
      </c>
      <c r="M57" s="7">
        <v>9.2700000000000005E-2</v>
      </c>
      <c r="N57" s="7">
        <v>9.2100000000000001E-2</v>
      </c>
      <c r="O57" s="7">
        <v>8.1600000000000006E-2</v>
      </c>
      <c r="P57" s="7">
        <v>7.4899999999999994E-2</v>
      </c>
      <c r="Q57" s="7">
        <v>7.46E-2</v>
      </c>
      <c r="R57" s="7">
        <v>0.14929999999999999</v>
      </c>
      <c r="S57" s="7">
        <v>7.886E-2</v>
      </c>
      <c r="T57" s="7">
        <v>5.466E-2</v>
      </c>
      <c r="U57" s="7">
        <v>2.4639999999999999E-2</v>
      </c>
    </row>
    <row r="58" spans="3:21" x14ac:dyDescent="0.25">
      <c r="C58" s="1" t="s">
        <v>44</v>
      </c>
      <c r="D58" s="1">
        <v>75633000</v>
      </c>
      <c r="E58" s="1" t="s">
        <v>54</v>
      </c>
      <c r="F58" s="1" t="s">
        <v>41</v>
      </c>
      <c r="G58" s="1" t="s">
        <v>55</v>
      </c>
      <c r="H58" s="7">
        <v>0.05</v>
      </c>
      <c r="I58" s="7">
        <v>7.5740000000000002E-2</v>
      </c>
      <c r="J58" s="7">
        <v>7.3550000000000004E-2</v>
      </c>
      <c r="K58" s="7">
        <v>5.6270000000000001E-2</v>
      </c>
      <c r="L58" s="7">
        <v>4.5870000000000001E-2</v>
      </c>
      <c r="M58" s="7">
        <v>4.0370000000000003E-2</v>
      </c>
      <c r="N58" s="7">
        <v>6.3350000000000004E-2</v>
      </c>
      <c r="O58" s="7">
        <v>8.2400000000000001E-2</v>
      </c>
      <c r="P58" s="7">
        <v>8.3000000000000004E-2</v>
      </c>
      <c r="Q58" s="7">
        <v>7.7499999999999999E-2</v>
      </c>
      <c r="R58" s="7">
        <v>0.11285000000000001</v>
      </c>
      <c r="S58" s="7">
        <v>6.2560000000000004E-2</v>
      </c>
      <c r="T58" s="7">
        <v>9.1399999999999995E-2</v>
      </c>
      <c r="U58" s="7">
        <v>8.5199999999999998E-2</v>
      </c>
    </row>
    <row r="59" spans="3:21" x14ac:dyDescent="0.25">
      <c r="C59" s="1" t="s">
        <v>44</v>
      </c>
      <c r="D59" s="1">
        <v>75633000</v>
      </c>
      <c r="E59" s="1" t="s">
        <v>54</v>
      </c>
      <c r="F59" s="1" t="s">
        <v>42</v>
      </c>
      <c r="G59" s="1" t="s">
        <v>55</v>
      </c>
      <c r="H59" s="7">
        <v>6.25E-2</v>
      </c>
      <c r="I59" s="7">
        <v>9.3799999999999994E-2</v>
      </c>
      <c r="J59" s="7">
        <v>9.1800000000000007E-2</v>
      </c>
      <c r="K59" s="7">
        <v>6.0299999999999999E-2</v>
      </c>
      <c r="L59" s="7">
        <v>2.7019999999999999E-2</v>
      </c>
      <c r="M59" s="7">
        <v>3.8100000000000002E-2</v>
      </c>
      <c r="N59" s="7">
        <v>8.1799999999999998E-2</v>
      </c>
      <c r="O59" s="7">
        <v>9.0639999999999998E-2</v>
      </c>
      <c r="P59" s="7">
        <v>7.4899999999999994E-2</v>
      </c>
      <c r="Q59" s="7">
        <v>7.3700000000000002E-2</v>
      </c>
      <c r="R59" s="7">
        <v>0.1051</v>
      </c>
      <c r="S59" s="7">
        <v>5.6730000000000003E-2</v>
      </c>
      <c r="T59" s="7">
        <v>7.5999999999999998E-2</v>
      </c>
      <c r="U59" s="7">
        <v>6.7599999999999993E-2</v>
      </c>
    </row>
    <row r="60" spans="3:21" x14ac:dyDescent="0.25">
      <c r="C60" s="1" t="s">
        <v>44</v>
      </c>
      <c r="D60" s="1">
        <v>28656000</v>
      </c>
      <c r="E60" s="1" t="s">
        <v>57</v>
      </c>
      <c r="F60" s="1" t="s">
        <v>41</v>
      </c>
      <c r="G60" s="1">
        <v>2013</v>
      </c>
      <c r="H60" s="7">
        <v>5.7070000000000003E-2</v>
      </c>
      <c r="I60" s="7">
        <v>5.0479999999999997E-2</v>
      </c>
      <c r="J60" s="7">
        <v>4.19E-2</v>
      </c>
      <c r="K60" s="7">
        <v>3.9669999999999997E-2</v>
      </c>
      <c r="L60" s="7">
        <v>4.7359999999999999E-2</v>
      </c>
      <c r="M60" s="7">
        <v>8.0699999999999994E-2</v>
      </c>
      <c r="N60" s="7">
        <v>7.6600000000000001E-2</v>
      </c>
      <c r="O60" s="7">
        <v>7.1999999999999995E-2</v>
      </c>
      <c r="P60" s="7">
        <v>6.2230000000000001E-2</v>
      </c>
      <c r="Q60" s="7">
        <v>7.8600000000000003E-2</v>
      </c>
      <c r="R60" s="7">
        <v>0.18140000000000001</v>
      </c>
      <c r="S60" s="7">
        <v>9.4600000000000004E-2</v>
      </c>
      <c r="T60" s="7">
        <v>8.0699999999999994E-2</v>
      </c>
      <c r="U60" s="7">
        <v>3.6799999999999999E-2</v>
      </c>
    </row>
    <row r="61" spans="3:21" x14ac:dyDescent="0.25">
      <c r="C61" s="1" t="s">
        <v>44</v>
      </c>
      <c r="D61" s="1">
        <v>28656000</v>
      </c>
      <c r="E61" s="1" t="s">
        <v>57</v>
      </c>
      <c r="F61" s="1" t="s">
        <v>42</v>
      </c>
      <c r="G61" s="1">
        <v>2013</v>
      </c>
      <c r="H61" s="7">
        <v>6.2260000000000003E-2</v>
      </c>
      <c r="I61" s="7">
        <v>5.3530000000000001E-2</v>
      </c>
      <c r="J61" s="7">
        <v>4.8739999999999999E-2</v>
      </c>
      <c r="K61" s="7">
        <v>4.4159999999999998E-2</v>
      </c>
      <c r="L61" s="7">
        <v>6.4449999999999993E-2</v>
      </c>
      <c r="M61" s="7">
        <v>0.1017</v>
      </c>
      <c r="N61" s="7">
        <v>8.6099999999999996E-2</v>
      </c>
      <c r="O61" s="7">
        <v>7.5259999999999994E-2</v>
      </c>
      <c r="P61" s="7">
        <v>6.4399999999999999E-2</v>
      </c>
      <c r="Q61" s="7">
        <v>6.7599999999999993E-2</v>
      </c>
      <c r="R61" s="7">
        <v>0.1588</v>
      </c>
      <c r="S61" s="7">
        <v>7.9200000000000007E-2</v>
      </c>
      <c r="T61" s="7">
        <v>6.4299999999999996E-2</v>
      </c>
      <c r="U61" s="7">
        <v>2.945E-2</v>
      </c>
    </row>
    <row r="62" spans="3:21" x14ac:dyDescent="0.25">
      <c r="C62" s="1" t="s">
        <v>44</v>
      </c>
      <c r="D62" s="1">
        <v>98701000</v>
      </c>
      <c r="E62" s="1" t="s">
        <v>59</v>
      </c>
      <c r="F62" s="1" t="s">
        <v>41</v>
      </c>
      <c r="G62" s="1">
        <v>2019</v>
      </c>
      <c r="H62" s="7">
        <v>8.3199999999999996E-2</v>
      </c>
      <c r="I62" s="7">
        <v>8.5199999999999998E-2</v>
      </c>
      <c r="J62" s="7">
        <v>6.7500000000000004E-2</v>
      </c>
      <c r="K62" s="7">
        <v>6.7900000000000002E-2</v>
      </c>
      <c r="L62" s="7">
        <v>6.5729999999999997E-2</v>
      </c>
      <c r="M62" s="7">
        <v>0.11176</v>
      </c>
      <c r="N62" s="7">
        <v>0.1137</v>
      </c>
      <c r="O62" s="7">
        <v>8.5999999999999993E-2</v>
      </c>
      <c r="P62" s="7">
        <v>6.9000000000000006E-2</v>
      </c>
      <c r="Q62" s="7">
        <v>5.7979999999999997E-2</v>
      </c>
      <c r="R62" s="7">
        <v>8.5099999999999995E-2</v>
      </c>
      <c r="S62" s="7">
        <v>4.5870000000000001E-2</v>
      </c>
      <c r="T62" s="7">
        <v>3.5369999999999999E-2</v>
      </c>
      <c r="U62" s="7">
        <v>2.5729999999999999E-2</v>
      </c>
    </row>
    <row r="63" spans="3:21" x14ac:dyDescent="0.25">
      <c r="C63" s="1" t="s">
        <v>44</v>
      </c>
      <c r="D63" s="1">
        <v>98701000</v>
      </c>
      <c r="E63" s="1" t="s">
        <v>59</v>
      </c>
      <c r="F63" s="1" t="s">
        <v>42</v>
      </c>
      <c r="G63" s="1">
        <v>2019</v>
      </c>
      <c r="H63" s="7">
        <v>7.2499999999999995E-2</v>
      </c>
      <c r="I63" s="7">
        <v>7.3359999999999995E-2</v>
      </c>
      <c r="J63" s="7">
        <v>5.8799999999999998E-2</v>
      </c>
      <c r="K63" s="7">
        <v>5.9900000000000002E-2</v>
      </c>
      <c r="L63" s="7">
        <v>6.8540000000000004E-2</v>
      </c>
      <c r="M63" s="7">
        <v>0.1115</v>
      </c>
      <c r="N63" s="7">
        <v>0.10376000000000001</v>
      </c>
      <c r="O63" s="7">
        <v>0.08</v>
      </c>
      <c r="P63" s="7">
        <v>6.7799999999999999E-2</v>
      </c>
      <c r="Q63" s="7">
        <v>5.9569999999999998E-2</v>
      </c>
      <c r="R63" s="7">
        <v>9.8699999999999996E-2</v>
      </c>
      <c r="S63" s="7">
        <v>5.6550000000000003E-2</v>
      </c>
      <c r="T63" s="7">
        <v>4.8340000000000001E-2</v>
      </c>
      <c r="U63" s="7">
        <v>4.0620000000000003E-2</v>
      </c>
    </row>
    <row r="64" spans="3:21" x14ac:dyDescent="0.25">
      <c r="C64" s="1" t="s">
        <v>44</v>
      </c>
      <c r="D64" s="1">
        <v>82701000</v>
      </c>
      <c r="E64" s="1" t="s">
        <v>60</v>
      </c>
      <c r="F64" s="1" t="s">
        <v>41</v>
      </c>
      <c r="G64" s="1" t="s">
        <v>47</v>
      </c>
      <c r="H64" s="7">
        <v>4.5469999999999997E-2</v>
      </c>
      <c r="I64" s="7">
        <v>5.3830000000000003E-2</v>
      </c>
      <c r="J64" s="7">
        <v>6.2700000000000006E-2</v>
      </c>
      <c r="K64" s="7">
        <v>6.5699999999999995E-2</v>
      </c>
      <c r="L64" s="7">
        <v>6.59E-2</v>
      </c>
      <c r="M64" s="7">
        <v>8.6199999999999999E-2</v>
      </c>
      <c r="N64" s="7">
        <v>0.13020000000000001</v>
      </c>
      <c r="O64" s="7">
        <v>9.7049999999999997E-2</v>
      </c>
      <c r="P64" s="7">
        <v>7.4770000000000003E-2</v>
      </c>
      <c r="Q64" s="7">
        <v>6.6699999999999995E-2</v>
      </c>
      <c r="R64" s="7">
        <v>0.11115</v>
      </c>
      <c r="S64" s="7">
        <v>5.9360000000000003E-2</v>
      </c>
      <c r="T64" s="7">
        <v>4.8399999999999999E-2</v>
      </c>
      <c r="U64" s="7">
        <v>3.2620000000000003E-2</v>
      </c>
    </row>
    <row r="65" spans="3:21" x14ac:dyDescent="0.25">
      <c r="C65" s="1" t="s">
        <v>44</v>
      </c>
      <c r="D65" s="1">
        <v>82701000</v>
      </c>
      <c r="E65" s="1" t="s">
        <v>60</v>
      </c>
      <c r="F65" s="1" t="s">
        <v>42</v>
      </c>
      <c r="G65" s="1" t="s">
        <v>47</v>
      </c>
      <c r="H65" s="7">
        <v>5.3530000000000001E-2</v>
      </c>
      <c r="I65" s="7">
        <v>6.4199999999999993E-2</v>
      </c>
      <c r="J65" s="7">
        <v>6.8360000000000004E-2</v>
      </c>
      <c r="K65" s="7">
        <v>7.0559999999999998E-2</v>
      </c>
      <c r="L65" s="7">
        <v>6.8659999999999999E-2</v>
      </c>
      <c r="M65" s="7">
        <v>8.3860000000000004E-2</v>
      </c>
      <c r="N65" s="7">
        <v>0.11633</v>
      </c>
      <c r="O65" s="7">
        <v>9.4E-2</v>
      </c>
      <c r="P65" s="7">
        <v>7.5600000000000001E-2</v>
      </c>
      <c r="Q65" s="7">
        <v>6.4299999999999996E-2</v>
      </c>
      <c r="R65" s="7">
        <v>0.106</v>
      </c>
      <c r="S65" s="7">
        <v>5.4780000000000002E-2</v>
      </c>
      <c r="T65" s="7">
        <v>5.0540000000000002E-2</v>
      </c>
      <c r="U65" s="7">
        <v>2.9270000000000001E-2</v>
      </c>
    </row>
    <row r="67" spans="3:21" x14ac:dyDescent="0.25">
      <c r="C67" s="1" t="s">
        <v>50</v>
      </c>
      <c r="D67" s="1">
        <v>80631000</v>
      </c>
      <c r="E67" s="1" t="s">
        <v>51</v>
      </c>
      <c r="F67" s="1" t="s">
        <v>41</v>
      </c>
      <c r="G67" s="1">
        <v>2020</v>
      </c>
      <c r="H67" s="7">
        <v>5.713E-2</v>
      </c>
      <c r="I67" s="7">
        <v>6.6350000000000006E-2</v>
      </c>
      <c r="J67" s="7">
        <v>6.54E-2</v>
      </c>
      <c r="K67" s="7">
        <v>4.7969999999999999E-2</v>
      </c>
      <c r="L67" s="7">
        <v>4.8160000000000001E-2</v>
      </c>
      <c r="M67" s="7">
        <v>4.5749999999999999E-2</v>
      </c>
      <c r="N67" s="7">
        <v>7.306E-2</v>
      </c>
      <c r="O67" s="7">
        <v>7.0499999999999993E-2</v>
      </c>
      <c r="P67" s="7">
        <v>6.5699999999999995E-2</v>
      </c>
      <c r="Q67" s="7">
        <v>6.1429999999999998E-2</v>
      </c>
      <c r="R67" s="7">
        <v>0.14660000000000001</v>
      </c>
      <c r="S67" s="7">
        <v>9.0639999999999998E-2</v>
      </c>
      <c r="T67" s="7">
        <v>8.7499999999999994E-2</v>
      </c>
      <c r="U67" s="7">
        <v>7.3700000000000002E-2</v>
      </c>
    </row>
    <row r="68" spans="3:21" x14ac:dyDescent="0.25">
      <c r="C68" s="1" t="s">
        <v>50</v>
      </c>
      <c r="D68" s="1">
        <v>80631000</v>
      </c>
      <c r="E68" s="1" t="s">
        <v>51</v>
      </c>
      <c r="F68" s="1" t="s">
        <v>42</v>
      </c>
      <c r="G68" s="1">
        <v>2020</v>
      </c>
      <c r="H68" s="7">
        <v>6.1899999999999997E-2</v>
      </c>
      <c r="I68" s="7">
        <v>7.1800000000000003E-2</v>
      </c>
      <c r="J68" s="7">
        <v>6.9099999999999995E-2</v>
      </c>
      <c r="K68" s="7">
        <v>5.1240000000000001E-2</v>
      </c>
      <c r="L68" s="7">
        <v>4.446E-2</v>
      </c>
      <c r="M68" s="7">
        <v>8.0439999999999998E-2</v>
      </c>
      <c r="N68" s="7">
        <v>9.3899999999999997E-2</v>
      </c>
      <c r="O68" s="7">
        <v>7.5130000000000002E-2</v>
      </c>
      <c r="P68" s="7">
        <v>6.3600000000000004E-2</v>
      </c>
      <c r="Q68" s="7">
        <v>6.1039999999999997E-2</v>
      </c>
      <c r="R68" s="7">
        <v>0.1278</v>
      </c>
      <c r="S68" s="7">
        <v>7.6969999999999997E-2</v>
      </c>
      <c r="T68" s="7">
        <v>7.2900000000000006E-2</v>
      </c>
      <c r="U68" s="7">
        <v>4.9840000000000002E-2</v>
      </c>
    </row>
    <row r="69" spans="3:21" x14ac:dyDescent="0.25">
      <c r="C69" s="1" t="s">
        <v>50</v>
      </c>
      <c r="D69" s="1">
        <v>80601000</v>
      </c>
      <c r="E69" s="1" t="s">
        <v>52</v>
      </c>
      <c r="F69" s="1" t="s">
        <v>41</v>
      </c>
      <c r="G69" s="1">
        <v>2020</v>
      </c>
      <c r="H69" s="7">
        <v>7.2270000000000001E-2</v>
      </c>
      <c r="I69" s="7">
        <v>8.7160000000000001E-2</v>
      </c>
      <c r="J69" s="7">
        <v>8.0140000000000003E-2</v>
      </c>
      <c r="K69" s="7">
        <v>5.5300000000000002E-2</v>
      </c>
      <c r="L69" s="7">
        <v>5.79E-2</v>
      </c>
      <c r="M69" s="7">
        <v>4.1930000000000002E-2</v>
      </c>
      <c r="N69" s="7">
        <v>6.9599999999999995E-2</v>
      </c>
      <c r="O69" s="7">
        <v>6.2469999999999998E-2</v>
      </c>
      <c r="P69" s="7">
        <v>6.2560000000000004E-2</v>
      </c>
      <c r="Q69" s="7">
        <v>5.91E-2</v>
      </c>
      <c r="R69" s="7">
        <v>0.14610000000000001</v>
      </c>
      <c r="S69" s="7">
        <v>8.5139999999999993E-2</v>
      </c>
      <c r="T69" s="7">
        <v>7.1900000000000006E-2</v>
      </c>
      <c r="U69" s="7">
        <v>4.8500000000000001E-2</v>
      </c>
    </row>
    <row r="70" spans="3:21" x14ac:dyDescent="0.25">
      <c r="C70" s="1" t="s">
        <v>50</v>
      </c>
      <c r="D70" s="1">
        <v>80601000</v>
      </c>
      <c r="E70" s="1" t="s">
        <v>52</v>
      </c>
      <c r="F70" s="1" t="s">
        <v>42</v>
      </c>
      <c r="G70" s="1">
        <v>2020</v>
      </c>
      <c r="H70" s="7">
        <v>7.2139999999999996E-2</v>
      </c>
      <c r="I70" s="7">
        <v>8.6360000000000006E-2</v>
      </c>
      <c r="J70" s="7">
        <v>8.2460000000000006E-2</v>
      </c>
      <c r="K70" s="7">
        <v>5.8470000000000001E-2</v>
      </c>
      <c r="L70" s="7">
        <v>6.5250000000000002E-2</v>
      </c>
      <c r="M70" s="7">
        <v>5.7099999999999998E-2</v>
      </c>
      <c r="N70" s="7">
        <v>8.0140000000000003E-2</v>
      </c>
      <c r="O70" s="7">
        <v>7.0860000000000006E-2</v>
      </c>
      <c r="P70" s="7">
        <v>5.8900000000000001E-2</v>
      </c>
      <c r="Q70" s="7">
        <v>5.8779999999999999E-2</v>
      </c>
      <c r="R70" s="7">
        <v>0.1333</v>
      </c>
      <c r="S70" s="7">
        <v>7.9000000000000001E-2</v>
      </c>
      <c r="T70" s="7">
        <v>6.1650000000000003E-2</v>
      </c>
      <c r="U70" s="7">
        <v>3.5639999999999998E-2</v>
      </c>
    </row>
  </sheetData>
  <conditionalFormatting sqref="H39">
    <cfRule type="colorScale" priority="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9">
    <cfRule type="colorScale" priority="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9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">
    <cfRule type="colorScale" priority="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9">
    <cfRule type="colorScale" priority="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9">
    <cfRule type="colorScale" priority="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9">
    <cfRule type="colorScale" priority="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9">
    <cfRule type="colorScale" priority="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">
    <cfRule type="colorScale" priority="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">
    <cfRule type="colorScale" priority="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9">
    <cfRule type="colorScale" priority="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9">
    <cfRule type="colorScale" priority="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9">
    <cfRule type="colorScale" priority="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4">
    <cfRule type="colorScale" priority="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1:I34">
    <cfRule type="colorScale" priority="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1:J34">
    <cfRule type="colorScale" priority="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4">
    <cfRule type="colorScale" priority="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:L34">
    <cfRule type="colorScale" priority="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1:M34">
    <cfRule type="colorScale" priority="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1:N34">
    <cfRule type="colorScale" priority="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O34">
    <cfRule type="colorScale" priority="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4">
    <cfRule type="colorScale" priority="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4">
    <cfRule type="colorScale" priority="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4">
    <cfRule type="colorScale" priority="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1:S34">
    <cfRule type="colorScale" priority="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1:T34">
    <cfRule type="colorScale" priority="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:U34">
    <cfRule type="colorScale" priority="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4">
    <cfRule type="colorScale" priority="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1:I34">
    <cfRule type="colorScale" priority="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1:J34">
    <cfRule type="colorScale" priority="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4">
    <cfRule type="colorScale" priority="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:L34">
    <cfRule type="colorScale" priority="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1:M34">
    <cfRule type="colorScale" priority="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1:N34">
    <cfRule type="colorScale" priority="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O34">
    <cfRule type="colorScale" priority="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4">
    <cfRule type="colorScale" priority="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4">
    <cfRule type="colorScale" priority="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4">
    <cfRule type="colorScale" priority="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1:S34">
    <cfRule type="colorScale" priority="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1:T34">
    <cfRule type="colorScale" priority="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:U34">
    <cfRule type="colorScale" priority="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4">
    <cfRule type="colorScale" priority="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1:I34">
    <cfRule type="colorScale" priority="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1:J34">
    <cfRule type="colorScale" priority="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4">
    <cfRule type="colorScale" priority="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:L34">
    <cfRule type="colorScale" priority="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1:M34">
    <cfRule type="colorScale" priority="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1:N34">
    <cfRule type="colorScale" priority="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O34">
    <cfRule type="colorScale" priority="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4">
    <cfRule type="colorScale" priority="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4">
    <cfRule type="colorScale" priority="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4">
    <cfRule type="colorScale" priority="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1:S34">
    <cfRule type="colorScale" priority="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1:T34">
    <cfRule type="colorScale" priority="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:U34">
    <cfRule type="colorScale" priority="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I18 K18:U18">
    <cfRule type="colorScale" priority="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I19 K19:U19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I20 K20:U20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I21 K21:U21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I22 K22:U22">
    <cfRule type="colorScale" priority="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I23 K23:U23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4 K24:U24"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I25 K25:U25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6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6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6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6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6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6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6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6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6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6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6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6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6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5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5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5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5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5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5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7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7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7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7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7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7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7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7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7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7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7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7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7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7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9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9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9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9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9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9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9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9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9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9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9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9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4">
    <cfRule type="colorScale" priority="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4">
    <cfRule type="colorScale" priority="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4">
    <cfRule type="colorScale" priority="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4">
    <cfRule type="colorScale" priority="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4">
    <cfRule type="colorScale" priority="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4">
    <cfRule type="colorScale" priority="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4">
    <cfRule type="colorScale" priority="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4">
    <cfRule type="colorScale" priority="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4">
    <cfRule type="colorScale" priority="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4">
    <cfRule type="colorScale" priority="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4">
    <cfRule type="colorScale" priority="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4">
    <cfRule type="colorScale" priority="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4">
    <cfRule type="colorScale" priority="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4">
    <cfRule type="colorScale" priority="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4">
    <cfRule type="colorScale" priority="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4">
    <cfRule type="colorScale" priority="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4">
    <cfRule type="colorScale" priority="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4">
    <cfRule type="colorScale" priority="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4">
    <cfRule type="colorScale" priority="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4">
    <cfRule type="colorScale" priority="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4">
    <cfRule type="colorScale" priority="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4">
    <cfRule type="colorScale" priority="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4">
    <cfRule type="colorScale" priority="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4">
    <cfRule type="colorScale" priority="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4">
    <cfRule type="colorScale" priority="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4">
    <cfRule type="colorScale" priority="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4">
    <cfRule type="colorScale" priority="1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4">
    <cfRule type="colorScale" priority="1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5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U6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7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U8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9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U10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2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2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6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8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10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U12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2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2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2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2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2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2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2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2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2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2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2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2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U14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U15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U16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34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34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34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34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34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34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34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34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34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34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34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34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34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34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7:H70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7:I70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7:J70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7:K70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7:L70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7:M70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7:N70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7:O70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7:P70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7:Q70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7:R70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7:S70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7:T70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7:U70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7:H70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7:I70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7:J70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7:K70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7:L70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7:M70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7:N70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7:O70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7:P70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7:Q70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7:R70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7:S70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7:T70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7:U70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7:H70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7:I70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7:J70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7:K70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7:L70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7:M70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7:N70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7:O70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7:P70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7:Q70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7:R70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7:S70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7:T70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7:U70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I54 K54:U54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I55 K55:U55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6:I56 K56:U5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:I57 K57:U57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I58 K58:U58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I59 K59:U59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I60 K60:U60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1:I61 K61:U61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H62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:I62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2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4:K62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4:L62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:M62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:N62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4:O62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4:P62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4:Q62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4:R62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4:S62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4:T62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4:U62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H61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:I61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4:J61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4:L61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:M61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4:U61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H6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:I6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4:J6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4:K6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4:L6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:M6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:N6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4:O6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4:P6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4:Q6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4:R6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4:S6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4:T6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4:U6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H65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:I65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4:J6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4:K65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4:L65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:M6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:N6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4:O6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4:P6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4:Q6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4:R6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4:S6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4:T6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4:U6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H70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:I70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4:J70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4:K70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4:L70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:M70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:N70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4:O70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4:P70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4:Q70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4:R70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4:S70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4:T70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4:U70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H70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:I70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4:J70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4:K70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4:L70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:M70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:N7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4:O70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4:P70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4:Q70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4:R70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4:S70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4:T70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4:U70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U4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2:U4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:U4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U4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:U4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U46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H4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1:I4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U4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:U4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:U4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U4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1:J4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1:K4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1:M4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1:N4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1:O4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P4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1:Q4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1:R4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1:S4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1:T4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1:U4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9:U5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1:U51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2:U5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H7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1:I7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1:J7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1:K7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7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1:M7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1:N7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1:O7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P7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1:Q7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1:R7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1:S7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1:T7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1:U7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U4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U4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8:U4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0:U5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1:U5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4:U5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6:U5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U5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U6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2:U6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4:U6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7:U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9:U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13"/>
  <sheetViews>
    <sheetView workbookViewId="0">
      <selection activeCell="E23" sqref="E23"/>
    </sheetView>
  </sheetViews>
  <sheetFormatPr defaultRowHeight="15" x14ac:dyDescent="0.25"/>
  <cols>
    <col min="3" max="3" width="23.28515625" customWidth="1"/>
    <col min="4" max="4" width="24.85546875" customWidth="1"/>
    <col min="5" max="5" width="15.28515625" customWidth="1"/>
    <col min="8" max="8" width="12.710937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1" t="s">
        <v>21</v>
      </c>
      <c r="E5" s="1">
        <v>2018</v>
      </c>
      <c r="F5" s="1">
        <v>-151</v>
      </c>
      <c r="G5" s="1">
        <v>11226.999999999991</v>
      </c>
      <c r="H5" s="5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5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22</v>
      </c>
      <c r="E6" s="6">
        <v>2022</v>
      </c>
      <c r="F6" s="6">
        <v>230.99999999999989</v>
      </c>
      <c r="G6" s="6">
        <v>101303</v>
      </c>
      <c r="H6" s="5">
        <v>0.1301540921789088</v>
      </c>
      <c r="I6" s="6">
        <v>19630.4133</v>
      </c>
      <c r="J6" s="5">
        <v>0.71502225995281454</v>
      </c>
      <c r="K6" s="5">
        <v>3.0226153223497799E-2</v>
      </c>
      <c r="L6" s="5">
        <v>44.866399511860457</v>
      </c>
      <c r="M6" s="5">
        <v>26.55</v>
      </c>
      <c r="N6" s="5">
        <v>1.7867190507684749E-3</v>
      </c>
      <c r="O6" s="5">
        <v>3.6622804852768269E-3</v>
      </c>
      <c r="P6" s="5">
        <v>9.3432573566429363E-3</v>
      </c>
      <c r="Q6" s="5">
        <v>0.62133401774873231</v>
      </c>
      <c r="R6" s="5">
        <v>2.1298443284009361</v>
      </c>
      <c r="S6" s="5">
        <v>80.193313110174415</v>
      </c>
      <c r="T6" s="5">
        <v>3.4549815898838042E-4</v>
      </c>
      <c r="U6" s="5">
        <v>3.6770875492334869E-2</v>
      </c>
      <c r="V6" s="5">
        <v>121.75934634857801</v>
      </c>
    </row>
    <row r="7" spans="3:22" x14ac:dyDescent="0.25">
      <c r="C7" s="4" t="s">
        <v>20</v>
      </c>
      <c r="D7" s="1" t="s">
        <v>23</v>
      </c>
      <c r="E7" s="1" t="s">
        <v>47</v>
      </c>
      <c r="F7" s="1">
        <v>975</v>
      </c>
      <c r="G7" s="1">
        <v>63620.999999999993</v>
      </c>
      <c r="H7" s="5">
        <v>0.18481319061316229</v>
      </c>
      <c r="I7" s="6">
        <v>22921.057649999999</v>
      </c>
      <c r="J7" s="5">
        <v>0.97470646484651291</v>
      </c>
      <c r="K7" s="5">
        <v>2.8968422376259389E-2</v>
      </c>
      <c r="L7" s="5">
        <v>78.190951424058085</v>
      </c>
      <c r="M7" s="5">
        <v>47.9</v>
      </c>
      <c r="N7" s="5">
        <v>3.9609562880180823E-3</v>
      </c>
      <c r="O7" s="5">
        <v>2.9235629744895431E-3</v>
      </c>
      <c r="P7" s="5">
        <v>7.7191493374829017E-3</v>
      </c>
      <c r="Q7" s="5">
        <v>4.8034139670863398</v>
      </c>
      <c r="R7" s="5">
        <v>1.015481051853947</v>
      </c>
      <c r="S7" s="5">
        <v>14.01607356061678</v>
      </c>
      <c r="T7" s="5">
        <v>5.9728705930431629E-4</v>
      </c>
      <c r="U7" s="5">
        <v>7.1768755599566178E-2</v>
      </c>
      <c r="V7" s="5">
        <v>137.9810431178384</v>
      </c>
    </row>
    <row r="9" spans="3:22" x14ac:dyDescent="0.25">
      <c r="C9" s="10" t="s">
        <v>44</v>
      </c>
      <c r="D9" s="1" t="s">
        <v>45</v>
      </c>
      <c r="E9" s="1" t="s">
        <v>46</v>
      </c>
      <c r="F9" s="1">
        <v>-400</v>
      </c>
      <c r="G9" s="1">
        <v>48561</v>
      </c>
      <c r="H9" s="5">
        <v>0.13216367043512281</v>
      </c>
      <c r="I9" s="6">
        <v>22502.496999999999</v>
      </c>
      <c r="J9" s="5">
        <v>0.27060810115112938</v>
      </c>
      <c r="K9" s="5">
        <v>1.383826527460307E-2</v>
      </c>
      <c r="L9" s="5">
        <v>29.993051069376651</v>
      </c>
      <c r="M9" s="5">
        <v>30.14</v>
      </c>
      <c r="N9" s="5">
        <v>2.1622289491567159E-3</v>
      </c>
      <c r="O9" s="5">
        <v>2.4917114556948891E-3</v>
      </c>
      <c r="P9" s="5">
        <v>1.190667408002305E-2</v>
      </c>
      <c r="Q9" s="5">
        <v>0.25711991103972193</v>
      </c>
      <c r="R9" s="5">
        <v>1.9074271534770699</v>
      </c>
      <c r="S9" s="5">
        <v>203.3529541525092</v>
      </c>
      <c r="T9" s="5">
        <v>3.9126047651407418E-4</v>
      </c>
      <c r="U9" s="5">
        <v>4.1473610510491948E-2</v>
      </c>
      <c r="V9" s="5">
        <v>214.15723321986769</v>
      </c>
    </row>
    <row r="10" spans="3:22" x14ac:dyDescent="0.25">
      <c r="C10" s="1" t="s">
        <v>44</v>
      </c>
      <c r="D10" s="1" t="s">
        <v>49</v>
      </c>
      <c r="E10" s="1" t="s">
        <v>48</v>
      </c>
      <c r="F10" s="6">
        <v>-136</v>
      </c>
      <c r="G10" s="6">
        <v>59861.999999999993</v>
      </c>
      <c r="H10" s="5">
        <v>0.1683705856803982</v>
      </c>
      <c r="I10" s="6">
        <v>18717.5</v>
      </c>
      <c r="J10" s="5">
        <v>0.44555644649360188</v>
      </c>
      <c r="K10" s="5">
        <v>1.9879055160201789E-2</v>
      </c>
      <c r="L10" s="5">
        <v>20.074214025592191</v>
      </c>
      <c r="M10" s="5">
        <v>23.4</v>
      </c>
      <c r="N10" s="5">
        <v>1.7707393672112409E-3</v>
      </c>
      <c r="O10" s="5">
        <v>2.489058167117694E-3</v>
      </c>
      <c r="P10" s="5">
        <v>1.0804851157662609E-2</v>
      </c>
      <c r="Q10" s="5">
        <v>1.093247803280879</v>
      </c>
      <c r="R10" s="5">
        <v>1.183322976178544</v>
      </c>
      <c r="S10" s="5">
        <v>72.625054291537197</v>
      </c>
      <c r="T10" s="5">
        <v>7.1831879990644969E-4</v>
      </c>
      <c r="U10" s="5">
        <v>4.6406735491630748E-2</v>
      </c>
      <c r="V10" s="5">
        <v>45.439470782800392</v>
      </c>
    </row>
    <row r="12" spans="3:22" x14ac:dyDescent="0.25">
      <c r="C12" s="1" t="s">
        <v>50</v>
      </c>
      <c r="D12" s="1" t="s">
        <v>51</v>
      </c>
      <c r="E12" s="1">
        <v>2020</v>
      </c>
      <c r="F12" s="1">
        <v>-151.99999999999989</v>
      </c>
      <c r="G12" s="1">
        <v>85939</v>
      </c>
      <c r="H12" s="1">
        <v>0.15749543280699099</v>
      </c>
      <c r="I12" s="1">
        <v>24720.091919999999</v>
      </c>
      <c r="J12" s="1">
        <v>0.81039690943576237</v>
      </c>
      <c r="K12" s="1">
        <v>1.8396769801836171E-2</v>
      </c>
      <c r="L12" s="1">
        <v>32.194688077822633</v>
      </c>
      <c r="M12" s="1">
        <v>28.7</v>
      </c>
      <c r="N12" s="1">
        <v>6.539522219248496E-3</v>
      </c>
      <c r="O12" s="1">
        <v>2.5715914776760149E-3</v>
      </c>
      <c r="P12" s="1">
        <v>1.0555161219004169E-2</v>
      </c>
      <c r="Q12" s="1">
        <v>1.1495013905211819</v>
      </c>
      <c r="R12" s="1">
        <v>0.66520904362396571</v>
      </c>
      <c r="S12" s="1">
        <v>22.581482595794672</v>
      </c>
      <c r="T12" s="1">
        <v>7.4471427407812321E-4</v>
      </c>
      <c r="U12" s="1">
        <v>6.0112405310743661E-2</v>
      </c>
      <c r="V12" s="1">
        <v>153.74505778284589</v>
      </c>
    </row>
    <row r="13" spans="3:22" x14ac:dyDescent="0.25">
      <c r="C13" s="1" t="s">
        <v>50</v>
      </c>
      <c r="D13" s="1" t="s">
        <v>52</v>
      </c>
      <c r="E13" s="1">
        <v>2020</v>
      </c>
      <c r="F13" s="1">
        <v>-449.99999999999989</v>
      </c>
      <c r="G13" s="1">
        <v>44386</v>
      </c>
      <c r="H13" s="1">
        <v>0.11616275402153831</v>
      </c>
      <c r="I13" s="1">
        <v>21819.183840000002</v>
      </c>
      <c r="J13" s="1">
        <v>0.43312530978236369</v>
      </c>
      <c r="K13" s="1">
        <v>3.4515387734871332E-2</v>
      </c>
      <c r="L13" s="1">
        <v>23.330135132699489</v>
      </c>
      <c r="M13" s="1">
        <v>29.9</v>
      </c>
      <c r="N13" s="1">
        <v>3.807506871536046E-3</v>
      </c>
      <c r="O13" s="1">
        <v>2.343081151714495E-3</v>
      </c>
      <c r="P13" s="1">
        <v>1.4168882079935099E-2</v>
      </c>
      <c r="Q13" s="1">
        <v>2.863042400756993</v>
      </c>
      <c r="R13" s="1">
        <v>0.49934596494390132</v>
      </c>
      <c r="S13" s="1">
        <v>56.510477592033467</v>
      </c>
      <c r="T13" s="1">
        <v>1.622133105033115E-3</v>
      </c>
      <c r="U13" s="1">
        <v>4.9587707835804067E-2</v>
      </c>
      <c r="V13" s="1">
        <v>33.696300743477607</v>
      </c>
    </row>
  </sheetData>
  <conditionalFormatting sqref="H5:H1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anti-garbage</vt:lpstr>
      <vt:lpstr>ethnic</vt:lpstr>
      <vt:lpstr>anti-industrial</vt:lpstr>
      <vt:lpstr>agestruct (h2h)</vt:lpstr>
      <vt:lpstr>socioeco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2025-08-19T11:28:28Z</dcterms:modified>
</cp:coreProperties>
</file>